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mc:AlternateContent xmlns:mc="http://schemas.openxmlformats.org/markup-compatibility/2006">
    <mc:Choice Requires="x15">
      <x15ac:absPath xmlns:x15ac="http://schemas.microsoft.com/office/spreadsheetml/2010/11/ac" url="G:\共有ドライブ\2部_zeh\2023\02_集合ZEH-M\03_中層ZEH-M支援事業（MOE）\04.交付申請書様式\02.新規\V2H修正版\"/>
    </mc:Choice>
  </mc:AlternateContent>
  <xr:revisionPtr revIDLastSave="0" documentId="13_ncr:1_{E664B05D-197F-4B65-80F0-B5F59177BE47}" xr6:coauthVersionLast="47" xr6:coauthVersionMax="47" xr10:uidLastSave="{00000000-0000-0000-0000-000000000000}"/>
  <bookViews>
    <workbookView xWindow="-120" yWindow="-120" windowWidth="29040" windowHeight="15840" tabRatio="878" xr2:uid="{353C3061-D23D-49DC-BBCF-35086E61DBA1}"/>
  </bookViews>
  <sheets>
    <sheet name="入力シート" sheetId="35" r:id="rId1"/>
    <sheet name="申請書類リスト" sheetId="84" r:id="rId2"/>
    <sheet name="様式第1_交付申請書" sheetId="4" r:id="rId3"/>
    <sheet name="誓約書" sheetId="98" r:id="rId4"/>
    <sheet name="1.申請者の詳細" sheetId="6" r:id="rId5"/>
    <sheet name="2.全体概要" sheetId="7" r:id="rId6"/>
    <sheet name="3.住戸情報入力" sheetId="18" r:id="rId7"/>
    <sheet name="4.補助対象経費総括表（まとめ）" sheetId="96" r:id="rId8"/>
    <sheet name="5-1.補助対象経費総括表（1年目） " sheetId="55" r:id="rId9"/>
    <sheet name="5-2.補助対象経費総括表（2年目）" sheetId="93" r:id="rId10"/>
    <sheet name="5-3.補助対象経費総括表（3年目）" sheetId="94" r:id="rId11"/>
    <sheet name="5-4.補助対象経費総括表（4年目）" sheetId="95" r:id="rId12"/>
    <sheet name="6.共用部定額単価算出シート" sheetId="85" r:id="rId13"/>
    <sheet name="7.共用部空調設備費用算出シート" sheetId="86" r:id="rId14"/>
    <sheet name="8.費用明細書（共用部）" sheetId="44" r:id="rId15"/>
    <sheet name="9-1.蓄電システム補助対象経費算出シート（専有部）" sheetId="88" r:id="rId16"/>
    <sheet name="9-2.蓄電システム補助対象経費算出シート（共用部）" sheetId="89" r:id="rId17"/>
    <sheet name="10.MEMS補助対象経費算出シート " sheetId="90" r:id="rId18"/>
    <sheet name="11.パネルラジエーター設備費用算出シート" sheetId="83" r:id="rId19"/>
    <sheet name="12.水害等の災害時の電源確保に配慮した蓄電システム導入計画" sheetId="71" r:id="rId20"/>
    <sheet name="13.追加補助対象となる設備等の補助金額集計表" sheetId="87" r:id="rId21"/>
    <sheet name="14.直交集成板（ＣＬＴ）明細" sheetId="72" r:id="rId22"/>
    <sheet name="15.地中熱ヒートポンプ・システム明細" sheetId="73" r:id="rId23"/>
    <sheet name="16.ＰＶＴシステム明細 " sheetId="75" r:id="rId24"/>
    <sheet name="17.液体集熱式太陽熱利用システム明細" sheetId="74" r:id="rId25"/>
    <sheet name="18.V2H充電設備（充放電設備）補助金算出シート" sheetId="91" r:id="rId26"/>
    <sheet name="19.EV充電設備補助金算出シート" sheetId="92" r:id="rId27"/>
    <sheet name="20.工程表" sheetId="17" r:id="rId28"/>
    <sheet name="個人情報の取得と利用について" sheetId="97" r:id="rId29"/>
  </sheets>
  <externalReferences>
    <externalReference r:id="rId30"/>
    <externalReference r:id="rId31"/>
    <externalReference r:id="rId32"/>
    <externalReference r:id="rId33"/>
  </externalReferences>
  <definedNames>
    <definedName name="_xlnm._FilterDatabase" localSheetId="5" hidden="1">'2.全体概要'!$A$1:$Y$59</definedName>
    <definedName name="_Key1" localSheetId="19" hidden="1">#REF!</definedName>
    <definedName name="_Key1" localSheetId="6" hidden="1">#REF!</definedName>
    <definedName name="_Key1" localSheetId="16" hidden="1">#REF!</definedName>
    <definedName name="_Key1" localSheetId="28" hidden="1">#REF!</definedName>
    <definedName name="_Key1" localSheetId="3" hidden="1">#REF!</definedName>
    <definedName name="_Key1" hidden="1">#REF!</definedName>
    <definedName name="_Key2" localSheetId="6" hidden="1">#REF!</definedName>
    <definedName name="_Key2" localSheetId="16" hidden="1">#REF!</definedName>
    <definedName name="_Key2" localSheetId="28" hidden="1">#REF!</definedName>
    <definedName name="_Key2" localSheetId="3" hidden="1">#REF!</definedName>
    <definedName name="_Key2" hidden="1">#REF!</definedName>
    <definedName name="_Order1" hidden="1">255</definedName>
    <definedName name="_Order2" hidden="1">255</definedName>
    <definedName name="_Sort" localSheetId="17" hidden="1">#REF!</definedName>
    <definedName name="_Sort" localSheetId="19"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26" hidden="1">#REF!</definedName>
    <definedName name="_Sort" localSheetId="6" hidden="1">#REF!</definedName>
    <definedName name="_Sort" localSheetId="15" hidden="1">#REF!</definedName>
    <definedName name="_Sort" localSheetId="16" hidden="1">#REF!</definedName>
    <definedName name="_Sort" localSheetId="28" hidden="1">#REF!</definedName>
    <definedName name="_Sort" localSheetId="3" hidden="1">#REF!</definedName>
    <definedName name="_Sort" hidden="1">#REF!</definedName>
    <definedName name="○×">[1]選択肢!$G$59:$G$60</definedName>
    <definedName name="⑩BEMS_制御実施内容" localSheetId="3">#REF!</definedName>
    <definedName name="⑩BEMS_制御実施内容">#REF!</definedName>
    <definedName name="a" localSheetId="3" hidden="1">#REF!</definedName>
    <definedName name="a" hidden="1">#REF!</definedName>
    <definedName name="Ａ．居室シーリングライト" localSheetId="17">#REF!</definedName>
    <definedName name="Ａ．居室シーリングライト" localSheetId="19">#REF!</definedName>
    <definedName name="Ａ．居室シーリングライト" localSheetId="21">#REF!</definedName>
    <definedName name="Ａ．居室シーリングライト" localSheetId="22">#REF!</definedName>
    <definedName name="Ａ．居室シーリングライト" localSheetId="23">#REF!</definedName>
    <definedName name="Ａ．居室シーリングライト" localSheetId="24">#REF!</definedName>
    <definedName name="Ａ．居室シーリングライト" localSheetId="25">#REF!</definedName>
    <definedName name="Ａ．居室シーリングライト" localSheetId="26">#REF!</definedName>
    <definedName name="Ａ．居室シーリングライト" localSheetId="15">#REF!</definedName>
    <definedName name="Ａ．居室シーリングライト" localSheetId="16">#REF!</definedName>
    <definedName name="Ａ．居室シーリングライト" localSheetId="28">#REF!</definedName>
    <definedName name="Ａ．居室シーリングライト" localSheetId="3">#REF!</definedName>
    <definedName name="Ａ．居室シーリングライト">#REF!</definedName>
    <definedName name="A_1" localSheetId="7">#REF!</definedName>
    <definedName name="Ｂ．ダウンライト" localSheetId="28">#REF!</definedName>
    <definedName name="Ｂ．ダウンライト" localSheetId="3">#REF!</definedName>
    <definedName name="Ｂ．ダウンライト">#REF!</definedName>
    <definedName name="B_1" localSheetId="7">#REF!</definedName>
    <definedName name="Ｃ．ペンダント" localSheetId="3">#REF!</definedName>
    <definedName name="Ｃ．ペンダント">#REF!</definedName>
    <definedName name="C_1" localSheetId="7">#REF!</definedName>
    <definedName name="CLT使用部位">[2]d!$U$3:$U$8</definedName>
    <definedName name="Ｄ．室内用スポットライト" localSheetId="7">#REF!</definedName>
    <definedName name="Ｄ．室内用スポットライト" localSheetId="15">#REF!</definedName>
    <definedName name="Ｄ．室内用スポットライト" localSheetId="16">#REF!</definedName>
    <definedName name="Ｄ．室内用スポットライト" localSheetId="3">#REF!</definedName>
    <definedName name="Ｄ．室内用スポットライト">#REF!</definedName>
    <definedName name="D_1" localSheetId="7">#REF!</definedName>
    <definedName name="Ｅ．ブラケット" localSheetId="15">#REF!</definedName>
    <definedName name="Ｅ．ブラケット" localSheetId="16">#REF!</definedName>
    <definedName name="Ｅ．ブラケット" localSheetId="3">#REF!</definedName>
    <definedName name="Ｅ．ブラケット">#REF!</definedName>
    <definedName name="E_1" localSheetId="7">#REF!</definedName>
    <definedName name="Esub一覧" localSheetId="6" hidden="1">#REF!</definedName>
    <definedName name="Esub一覧" localSheetId="3" hidden="1">#REF!</definedName>
    <definedName name="Esub一覧" hidden="1">#REF!</definedName>
    <definedName name="Ｆ．非居室のシーリングライト" localSheetId="3">#REF!</definedName>
    <definedName name="Ｆ．非居室のシーリングライト">#REF!</definedName>
    <definedName name="ｆだあｓｄ" localSheetId="3">#REF!</definedName>
    <definedName name="ｆだあｓｄ">#REF!</definedName>
    <definedName name="Ｇ．足元灯" localSheetId="3">#REF!</definedName>
    <definedName name="Ｇ．足元灯">#REF!</definedName>
    <definedName name="ＨＵＵ" localSheetId="6" hidden="1">#REF!</definedName>
    <definedName name="ＨＵＵ" localSheetId="3" hidden="1">#REF!</definedName>
    <definedName name="ＨＵＵ" hidden="1">#REF!</definedName>
    <definedName name="J_1" localSheetId="7">#REF!</definedName>
    <definedName name="_xlnm.Print_Area" localSheetId="4">'1.申請者の詳細'!$A$3:$J$143</definedName>
    <definedName name="_xlnm.Print_Area" localSheetId="17">'10.MEMS補助対象経費算出シート '!$B$4:$AI$64</definedName>
    <definedName name="_xlnm.Print_Area" localSheetId="18">'11.パネルラジエーター設備費用算出シート'!$B$3:$O$56</definedName>
    <definedName name="_xlnm.Print_Area" localSheetId="19">'12.水害等の災害時の電源確保に配慮した蓄電システム導入計画'!$B$4:$AE$54</definedName>
    <definedName name="_xlnm.Print_Area" localSheetId="20">'13.追加補助対象となる設備等の補助金額集計表'!$B$3:$L$56</definedName>
    <definedName name="_xlnm.Print_Area" localSheetId="21">'14.直交集成板（ＣＬＴ）明細'!$B$3:$Y$31</definedName>
    <definedName name="_xlnm.Print_Area" localSheetId="22">'15.地中熱ヒートポンプ・システム明細'!$B$3:$W$36</definedName>
    <definedName name="_xlnm.Print_Area" localSheetId="23">'16.ＰＶＴシステム明細 '!$B$3:$W$36</definedName>
    <definedName name="_xlnm.Print_Area" localSheetId="24">'17.液体集熱式太陽熱利用システム明細'!$B$3:$W$36</definedName>
    <definedName name="_xlnm.Print_Area" localSheetId="25">'18.V2H充電設備（充放電設備）補助金算出シート'!$B$4:$Z$46</definedName>
    <definedName name="_xlnm.Print_Area" localSheetId="26">'19.EV充電設備補助金算出シート'!$B$4:$Z$41</definedName>
    <definedName name="_xlnm.Print_Area" localSheetId="5">'2.全体概要'!$A$4:$AJ$64</definedName>
    <definedName name="_xlnm.Print_Area" localSheetId="27">'20.工程表'!$A$3:$AF$56</definedName>
    <definedName name="_xlnm.Print_Area" localSheetId="6">'3.住戸情報入力'!$A$4:$BA$313</definedName>
    <definedName name="_xlnm.Print_Area" localSheetId="7">'4.補助対象経費総括表（まとめ）'!$A$3:$I$47</definedName>
    <definedName name="_xlnm.Print_Area" localSheetId="8">'5-1.補助対象経費総括表（1年目） '!$A$2:$S$54</definedName>
    <definedName name="_xlnm.Print_Area" localSheetId="9">'5-2.補助対象経費総括表（2年目）'!$A$2:$S$54</definedName>
    <definedName name="_xlnm.Print_Area" localSheetId="10">'5-3.補助対象経費総括表（3年目）'!$A$2:$S$54</definedName>
    <definedName name="_xlnm.Print_Area" localSheetId="11">'5-4.補助対象経費総括表（4年目）'!$A$2:$S$54</definedName>
    <definedName name="_xlnm.Print_Area" localSheetId="12">'6.共用部定額単価算出シート'!$A$3:$T$47</definedName>
    <definedName name="_xlnm.Print_Area" localSheetId="13">'7.共用部空調設備費用算出シート'!$A$3:$L$49</definedName>
    <definedName name="_xlnm.Print_Area" localSheetId="14">'8.費用明細書（共用部）'!$A$6:$AV$71</definedName>
    <definedName name="_xlnm.Print_Area" localSheetId="15">'9-1.蓄電システム補助対象経費算出シート（専有部）'!$B$4:$Z$50</definedName>
    <definedName name="_xlnm.Print_Area" localSheetId="16">'9-2.蓄電システム補助対象経費算出シート（共用部）'!$B$4:$AI$43</definedName>
    <definedName name="_xlnm.Print_Area" localSheetId="28">個人情報の取得と利用について!$B$3:$AV$119</definedName>
    <definedName name="_xlnm.Print_Area" localSheetId="1">申請書類リスト!$B$5:$G$52</definedName>
    <definedName name="_xlnm.Print_Area" localSheetId="3">誓約書!$B$3:$AR$78</definedName>
    <definedName name="_xlnm.Print_Area" localSheetId="0">入力シート!$A$1:$M$176</definedName>
    <definedName name="_xlnm.Print_Area" localSheetId="2">様式第1_交付申請書!$A$3:$P$336</definedName>
    <definedName name="_xlnm.Print_Titles" localSheetId="6">'3.住戸情報入力'!$8:$12</definedName>
    <definedName name="PV">[2]d!$V$3:$V$6</definedName>
    <definedName name="WEBプログラム" localSheetId="17">#REF!</definedName>
    <definedName name="WEBプログラム" localSheetId="19">#REF!</definedName>
    <definedName name="WEBプログラム" localSheetId="21">#REF!</definedName>
    <definedName name="WEBプログラム" localSheetId="22">#REF!</definedName>
    <definedName name="WEBプログラム" localSheetId="23">#REF!</definedName>
    <definedName name="WEBプログラム" localSheetId="24">#REF!</definedName>
    <definedName name="WEBプログラム" localSheetId="25">#REF!</definedName>
    <definedName name="WEBプログラム" localSheetId="26">#REF!</definedName>
    <definedName name="WEBプログラム" localSheetId="15">#REF!</definedName>
    <definedName name="WEBプログラム" localSheetId="16">#REF!</definedName>
    <definedName name="WEBプログラム" localSheetId="28">#REF!</definedName>
    <definedName name="WEBプログラム" localSheetId="3">#REF!</definedName>
    <definedName name="WEBプログラム">#REF!</definedName>
    <definedName name="あ" localSheetId="17" hidden="1">#REF!</definedName>
    <definedName name="あ" localSheetId="19" hidden="1">#REF!</definedName>
    <definedName name="あ" localSheetId="21" hidden="1">#REF!</definedName>
    <definedName name="あ" localSheetId="22" hidden="1">#REF!</definedName>
    <definedName name="あ" localSheetId="23" hidden="1">#REF!</definedName>
    <definedName name="あ" localSheetId="24" hidden="1">#REF!</definedName>
    <definedName name="あ" localSheetId="25" hidden="1">#REF!</definedName>
    <definedName name="あ" localSheetId="26" hidden="1">#REF!</definedName>
    <definedName name="あ" localSheetId="6" hidden="1">#REF!</definedName>
    <definedName name="あ" localSheetId="15" hidden="1">#REF!</definedName>
    <definedName name="あ" localSheetId="16" hidden="1">#REF!</definedName>
    <definedName name="あ" localSheetId="28" hidden="1">#REF!</definedName>
    <definedName name="あ" localSheetId="3" hidden="1">#REF!</definedName>
    <definedName name="あ" hidden="1">#REF!</definedName>
    <definedName name="あｆｇｄｆｇ" localSheetId="3" hidden="1">#REF!</definedName>
    <definedName name="あｆｇｄｆｇ" hidden="1">#REF!</definedName>
    <definedName name="い" localSheetId="3" hidden="1">#REF!</definedName>
    <definedName name="い" hidden="1">#REF!</definedName>
    <definedName name="おｋ" localSheetId="3" hidden="1">#REF!</definedName>
    <definedName name="おｋ" hidden="1">#REF!</definedName>
    <definedName name="シーリングライト" localSheetId="3">#REF!</definedName>
    <definedName name="シーリングライト">#REF!</definedName>
    <definedName name="スポットライト" localSheetId="17">#REF!</definedName>
    <definedName name="スポットライト" localSheetId="19">#REF!</definedName>
    <definedName name="スポットライト" localSheetId="21">#REF!</definedName>
    <definedName name="スポットライト" localSheetId="22">#REF!</definedName>
    <definedName name="スポットライト" localSheetId="23">#REF!</definedName>
    <definedName name="スポットライト" localSheetId="24">#REF!</definedName>
    <definedName name="スポットライト" localSheetId="25">#REF!</definedName>
    <definedName name="スポットライト" localSheetId="26">#REF!</definedName>
    <definedName name="スポットライト" localSheetId="15">#REF!</definedName>
    <definedName name="スポットライト" localSheetId="16">#REF!</definedName>
    <definedName name="スポットライト" localSheetId="28">#REF!</definedName>
    <definedName name="スポットライト" localSheetId="3">#REF!</definedName>
    <definedName name="スポットライト">#REF!</definedName>
    <definedName name="せつび" localSheetId="3" hidden="1">#REF!</definedName>
    <definedName name="せつび" hidden="1">#REF!</definedName>
    <definedName name="ダウンライト" localSheetId="3">#REF!</definedName>
    <definedName name="ダウンライト">#REF!</definedName>
    <definedName name="なし">[2]d!$L$3:$L$3</definedName>
    <definedName name="フットライト" localSheetId="7">#REF!</definedName>
    <definedName name="フットライト" localSheetId="15">#REF!</definedName>
    <definedName name="フットライト" localSheetId="16">#REF!</definedName>
    <definedName name="フットライト" localSheetId="3">#REF!</definedName>
    <definedName name="フットライト">#REF!</definedName>
    <definedName name="ブラケット" localSheetId="15">#REF!</definedName>
    <definedName name="ブラケット" localSheetId="16">#REF!</definedName>
    <definedName name="ブラケット" localSheetId="3">#REF!</definedName>
    <definedName name="ブラケット">#REF!</definedName>
    <definedName name="ペンダント" localSheetId="15">#REF!</definedName>
    <definedName name="ペンダント" localSheetId="16">#REF!</definedName>
    <definedName name="ペンダント" localSheetId="3">#REF!</definedName>
    <definedName name="ペンダント">#REF!</definedName>
    <definedName name="画像" localSheetId="9">_xludf.XLOOKUP('[3]様式第1_ZEH+_交付申請書'!#REF!,'[3]様式第1_ZEH+_交付申請書'!#REF!,2,0)</definedName>
    <definedName name="画像" localSheetId="10">_xludf.XLOOKUP('[3]様式第1_ZEH+_交付申請書'!#REF!,'[3]様式第1_ZEH+_交付申請書'!#REF!,2,0)</definedName>
    <definedName name="画像" localSheetId="11">_xludf.XLOOKUP('[3]様式第1_ZEH+_交付申請書'!#REF!,'[3]様式第1_ZEH+_交付申請書'!#REF!,2,0)</definedName>
    <definedName name="画像" localSheetId="16">_xludf.XLOOKUP('[3]様式第1_ZEH+_交付申請書'!#REF!,'[3]様式第1_ZEH+_交付申請書'!#REF!,2,0)</definedName>
    <definedName name="画像" localSheetId="3">_xludf.XLOOKUP('[3]様式第1_ZEH+_交付申請書'!#REF!,'[3]様式第1_ZEH+_交付申請書'!#REF!,2,0)</definedName>
    <definedName name="画像">_xludf.XLOOKUP('[3]様式第1_ZEH+_交付申請書'!#REF!,'[3]様式第1_ZEH+_交付申請書'!#REF!,2,0)</definedName>
    <definedName name="開始月" localSheetId="7">#REF!</definedName>
    <definedName name="開始月" localSheetId="15">#REF!</definedName>
    <definedName name="開始月" localSheetId="16">#REF!</definedName>
    <definedName name="開始月" localSheetId="3">#REF!</definedName>
    <definedName name="開始月">#REF!</definedName>
    <definedName name="開始日" localSheetId="15">#REF!</definedName>
    <definedName name="開始日" localSheetId="16">#REF!</definedName>
    <definedName name="開始日" localSheetId="3">#REF!</definedName>
    <definedName name="開始日">#REF!</definedName>
    <definedName name="開始年" localSheetId="15">#REF!</definedName>
    <definedName name="開始年" localSheetId="16">#REF!</definedName>
    <definedName name="開始年" localSheetId="3">#REF!</definedName>
    <definedName name="開始年">#REF!</definedName>
    <definedName name="該否">[1]選択肢!$G$30:$G$31</definedName>
    <definedName name="居室シーリングライト" localSheetId="7">#REF!</definedName>
    <definedName name="居室シーリングライト" localSheetId="15">#REF!</definedName>
    <definedName name="居室シーリングライト" localSheetId="16">#REF!</definedName>
    <definedName name="居室シーリングライト" localSheetId="3">#REF!</definedName>
    <definedName name="居室シーリングライト">#REF!</definedName>
    <definedName name="経産省ZEH画像" localSheetId="9">_xludf.XLOOKUP('[3]様式第1_ZEH+_交付申請書'!#REF!,'[3]様式第1_ZEH+_交付申請書'!#REF!,2,0)</definedName>
    <definedName name="経産省ZEH画像" localSheetId="10">_xludf.XLOOKUP('[3]様式第1_ZEH+_交付申請書'!#REF!,'[3]様式第1_ZEH+_交付申請書'!#REF!,2,0)</definedName>
    <definedName name="経産省ZEH画像" localSheetId="11">_xludf.XLOOKUP('[3]様式第1_ZEH+_交付申請書'!#REF!,'[3]様式第1_ZEH+_交付申請書'!#REF!,2,0)</definedName>
    <definedName name="経産省ZEH画像" localSheetId="16">_xludf.XLOOKUP('[3]様式第1_ZEH+_交付申請書'!#REF!,'[3]様式第1_ZEH+_交付申請書'!#REF!,2,0)</definedName>
    <definedName name="経産省ZEH画像" localSheetId="3">_xludf.XLOOKUP('[3]様式第1_ZEH+_交付申請書'!#REF!,'[3]様式第1_ZEH+_交付申請書'!#REF!,2,0)</definedName>
    <definedName name="経産省ZEH画像">_xludf.XLOOKUP('[3]様式第1_ZEH+_交付申請書'!#REF!,'[3]様式第1_ZEH+_交付申請書'!#REF!,2,0)</definedName>
    <definedName name="建物情報" localSheetId="3">#REF!</definedName>
    <definedName name="建物情報">#REF!</definedName>
    <definedName name="事業期間区分">[2]d!$B$3:$B$5</definedName>
    <definedName name="主な構造">[2]d!$I$3:$I$7</definedName>
    <definedName name="取得">[2]d!$Q$3:$Q$4</definedName>
    <definedName name="消費税">[4]選択肢!$G$52:$G$53</definedName>
    <definedName name="照明器具" localSheetId="7">#REF!</definedName>
    <definedName name="照明器具" localSheetId="15">#REF!</definedName>
    <definedName name="照明器具" localSheetId="16">#REF!</definedName>
    <definedName name="照明器具" localSheetId="3">#REF!</definedName>
    <definedName name="照明器具">#REF!</definedName>
    <definedName name="照明設備">[1]選択肢!$G$27:$G$28</definedName>
    <definedName name="新既">[2]d!$B$100:$B$101</definedName>
    <definedName name="設備タイプ別設備仕様書" localSheetId="3" hidden="1">#REF!</definedName>
    <definedName name="設備タイプ別設備仕様書" hidden="1">#REF!</definedName>
    <definedName name="設備タイプ別設備仕様書ｃ" localSheetId="3" hidden="1">#REF!</definedName>
    <definedName name="設備タイプ別設備仕様書ｃ" hidden="1">#REF!</definedName>
    <definedName name="大分類">[2]d!$AE$3:$AE$8</definedName>
    <definedName name="断熱被膜">[1]選択肢!$G$12:$G$13</definedName>
    <definedName name="地域区分">[2]d!$J$3:$J$10</definedName>
    <definedName name="締切月" localSheetId="7">#REF!</definedName>
    <definedName name="締切月" localSheetId="15">#REF!</definedName>
    <definedName name="締切月" localSheetId="16">#REF!</definedName>
    <definedName name="締切月" localSheetId="3">#REF!</definedName>
    <definedName name="締切月">#REF!</definedName>
    <definedName name="締切日" localSheetId="15">#REF!</definedName>
    <definedName name="締切日" localSheetId="16">#REF!</definedName>
    <definedName name="締切日" localSheetId="3">#REF!</definedName>
    <definedName name="締切日">#REF!</definedName>
    <definedName name="締切年" localSheetId="15">#REF!</definedName>
    <definedName name="締切年" localSheetId="16">#REF!</definedName>
    <definedName name="締切年" localSheetId="3">#REF!</definedName>
    <definedName name="締切年">#REF!</definedName>
    <definedName name="都道府県">[2]d!$G$3:$G$49</definedName>
    <definedName name="都道府県名">[4]選択肢!$D$2:$D$49</definedName>
    <definedName name="文書名">[4]選択肢!$B$2:$B$5</definedName>
    <definedName name="補助対象経費1" localSheetId="7">#REF!</definedName>
    <definedName name="補助対象経費1" localSheetId="15">#REF!</definedName>
    <definedName name="補助対象経費1" localSheetId="16">#REF!</definedName>
    <definedName name="補助対象経費1" localSheetId="3">#REF!</definedName>
    <definedName name="補助対象経費1">#REF!</definedName>
    <definedName name="有無">[1]選択肢!$G$12:$G$13</definedName>
    <definedName name="冷房効率">[1]選択肢!$G$55:$G$57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34" i="91" l="1"/>
  <c r="I11" i="96"/>
  <c r="L14" i="18"/>
  <c r="L15" i="18"/>
  <c r="L16" i="18"/>
  <c r="L17" i="18"/>
  <c r="L18" i="18"/>
  <c r="L19" i="18"/>
  <c r="L20" i="18"/>
  <c r="L21" i="18"/>
  <c r="L22" i="18"/>
  <c r="L23" i="18"/>
  <c r="L24" i="18"/>
  <c r="L25" i="18"/>
  <c r="L26" i="18"/>
  <c r="L27" i="18"/>
  <c r="L28" i="18"/>
  <c r="L29" i="18"/>
  <c r="L30" i="18"/>
  <c r="L31" i="18"/>
  <c r="L32" i="18"/>
  <c r="L33" i="18"/>
  <c r="L34" i="18"/>
  <c r="L35" i="18"/>
  <c r="L36" i="18"/>
  <c r="L37" i="18"/>
  <c r="L38" i="18"/>
  <c r="L39" i="18"/>
  <c r="L40" i="18"/>
  <c r="L41" i="18"/>
  <c r="L42" i="18"/>
  <c r="L43" i="18"/>
  <c r="L44" i="18"/>
  <c r="L45" i="18"/>
  <c r="L46" i="18"/>
  <c r="L47" i="18"/>
  <c r="L48" i="18"/>
  <c r="L49" i="18"/>
  <c r="L50" i="18"/>
  <c r="L51" i="18"/>
  <c r="L52" i="18"/>
  <c r="L53" i="18"/>
  <c r="L54" i="18"/>
  <c r="L55" i="18"/>
  <c r="L56" i="18"/>
  <c r="L57" i="18"/>
  <c r="L58" i="18"/>
  <c r="L59" i="18"/>
  <c r="L60" i="18"/>
  <c r="L61" i="18"/>
  <c r="L62" i="18"/>
  <c r="L63" i="18"/>
  <c r="L64" i="18"/>
  <c r="L65" i="18"/>
  <c r="L66" i="18"/>
  <c r="L67" i="18"/>
  <c r="L68" i="18"/>
  <c r="L69" i="18"/>
  <c r="L70" i="18"/>
  <c r="L71" i="18"/>
  <c r="L72" i="18"/>
  <c r="L73" i="18"/>
  <c r="L74" i="18"/>
  <c r="L75" i="18"/>
  <c r="L76" i="18"/>
  <c r="L77" i="18"/>
  <c r="L78" i="18"/>
  <c r="L79" i="18"/>
  <c r="L80" i="18"/>
  <c r="L81" i="18"/>
  <c r="L82" i="18"/>
  <c r="L83" i="18"/>
  <c r="L84" i="18"/>
  <c r="L85" i="18"/>
  <c r="L86" i="18"/>
  <c r="L87" i="18"/>
  <c r="L88" i="18"/>
  <c r="L89" i="18"/>
  <c r="L90" i="18"/>
  <c r="L91" i="18"/>
  <c r="L92" i="18"/>
  <c r="L93" i="18"/>
  <c r="L94" i="18"/>
  <c r="L95" i="18"/>
  <c r="L96" i="18"/>
  <c r="L97" i="18"/>
  <c r="L98" i="18"/>
  <c r="L99" i="18"/>
  <c r="L100" i="18"/>
  <c r="L101" i="18"/>
  <c r="L102" i="18"/>
  <c r="L103" i="18"/>
  <c r="L104" i="18"/>
  <c r="L105" i="18"/>
  <c r="L106" i="18"/>
  <c r="L107" i="18"/>
  <c r="L108" i="18"/>
  <c r="L109" i="18"/>
  <c r="L110" i="18"/>
  <c r="L111" i="18"/>
  <c r="L112" i="18"/>
  <c r="L113" i="18"/>
  <c r="L114" i="18"/>
  <c r="L115" i="18"/>
  <c r="L116" i="18"/>
  <c r="L117" i="18"/>
  <c r="L118" i="18"/>
  <c r="L119" i="18"/>
  <c r="L120" i="18"/>
  <c r="L121" i="18"/>
  <c r="L122" i="18"/>
  <c r="L123" i="18"/>
  <c r="L124" i="18"/>
  <c r="L125" i="18"/>
  <c r="L126" i="18"/>
  <c r="L127" i="18"/>
  <c r="L128" i="18"/>
  <c r="L129" i="18"/>
  <c r="L130" i="18"/>
  <c r="L131" i="18"/>
  <c r="L132" i="18"/>
  <c r="L133" i="18"/>
  <c r="L134" i="18"/>
  <c r="L135" i="18"/>
  <c r="L136" i="18"/>
  <c r="L137" i="18"/>
  <c r="L138" i="18"/>
  <c r="L139" i="18"/>
  <c r="L140" i="18"/>
  <c r="L141" i="18"/>
  <c r="L142" i="18"/>
  <c r="L143" i="18"/>
  <c r="L144" i="18"/>
  <c r="L145" i="18"/>
  <c r="L146" i="18"/>
  <c r="L147" i="18"/>
  <c r="L148" i="18"/>
  <c r="L149" i="18"/>
  <c r="L150" i="18"/>
  <c r="L151" i="18"/>
  <c r="L152" i="18"/>
  <c r="L153" i="18"/>
  <c r="L154" i="18"/>
  <c r="L155" i="18"/>
  <c r="L156" i="18"/>
  <c r="L157" i="18"/>
  <c r="L158" i="18"/>
  <c r="L159" i="18"/>
  <c r="L160" i="18"/>
  <c r="L161" i="18"/>
  <c r="L162" i="18"/>
  <c r="L163" i="18"/>
  <c r="L164" i="18"/>
  <c r="L165" i="18"/>
  <c r="L166" i="18"/>
  <c r="L167" i="18"/>
  <c r="L168" i="18"/>
  <c r="L169" i="18"/>
  <c r="L170" i="18"/>
  <c r="L171" i="18"/>
  <c r="L172" i="18"/>
  <c r="L173" i="18"/>
  <c r="L174" i="18"/>
  <c r="L175" i="18"/>
  <c r="L176" i="18"/>
  <c r="L177" i="18"/>
  <c r="L178" i="18"/>
  <c r="L179" i="18"/>
  <c r="L180" i="18"/>
  <c r="L181" i="18"/>
  <c r="L182" i="18"/>
  <c r="L183" i="18"/>
  <c r="L184" i="18"/>
  <c r="L185" i="18"/>
  <c r="L186" i="18"/>
  <c r="L187" i="18"/>
  <c r="L188" i="18"/>
  <c r="L189" i="18"/>
  <c r="L190" i="18"/>
  <c r="L191" i="18"/>
  <c r="L192" i="18"/>
  <c r="L193" i="18"/>
  <c r="L194" i="18"/>
  <c r="L195" i="18"/>
  <c r="L196" i="18"/>
  <c r="L197" i="18"/>
  <c r="L198" i="18"/>
  <c r="L199" i="18"/>
  <c r="L200" i="18"/>
  <c r="L201" i="18"/>
  <c r="L202" i="18"/>
  <c r="L203" i="18"/>
  <c r="L204" i="18"/>
  <c r="L205" i="18"/>
  <c r="L206" i="18"/>
  <c r="L207" i="18"/>
  <c r="L208" i="18"/>
  <c r="L209" i="18"/>
  <c r="L210" i="18"/>
  <c r="L211" i="18"/>
  <c r="L212" i="18"/>
  <c r="L213" i="18"/>
  <c r="L214" i="18"/>
  <c r="L215" i="18"/>
  <c r="L216" i="18"/>
  <c r="L217" i="18"/>
  <c r="L218" i="18"/>
  <c r="L219" i="18"/>
  <c r="L220" i="18"/>
  <c r="L221" i="18"/>
  <c r="L222" i="18"/>
  <c r="L223" i="18"/>
  <c r="L224" i="18"/>
  <c r="L225" i="18"/>
  <c r="L226" i="18"/>
  <c r="L227" i="18"/>
  <c r="L228" i="18"/>
  <c r="L229" i="18"/>
  <c r="L230" i="18"/>
  <c r="L231" i="18"/>
  <c r="L232" i="18"/>
  <c r="L233" i="18"/>
  <c r="L234" i="18"/>
  <c r="L235" i="18"/>
  <c r="L236" i="18"/>
  <c r="L237" i="18"/>
  <c r="L238" i="18"/>
  <c r="L239" i="18"/>
  <c r="L240" i="18"/>
  <c r="L241" i="18"/>
  <c r="L242" i="18"/>
  <c r="L243" i="18"/>
  <c r="L244" i="18"/>
  <c r="L245" i="18"/>
  <c r="L246" i="18"/>
  <c r="L247" i="18"/>
  <c r="L248" i="18"/>
  <c r="L249" i="18"/>
  <c r="L250" i="18"/>
  <c r="L251" i="18"/>
  <c r="L252" i="18"/>
  <c r="L253" i="18"/>
  <c r="L254" i="18"/>
  <c r="L255" i="18"/>
  <c r="L256" i="18"/>
  <c r="L257" i="18"/>
  <c r="L258" i="18"/>
  <c r="L259" i="18"/>
  <c r="L260" i="18"/>
  <c r="L261" i="18"/>
  <c r="L262" i="18"/>
  <c r="L263" i="18"/>
  <c r="L264" i="18"/>
  <c r="L265" i="18"/>
  <c r="L266" i="18"/>
  <c r="L267" i="18"/>
  <c r="L268" i="18"/>
  <c r="L269" i="18"/>
  <c r="L270" i="18"/>
  <c r="L271" i="18"/>
  <c r="L272" i="18"/>
  <c r="L273" i="18"/>
  <c r="L274" i="18"/>
  <c r="L275" i="18"/>
  <c r="L276" i="18"/>
  <c r="L277" i="18"/>
  <c r="L278" i="18"/>
  <c r="L279" i="18"/>
  <c r="L280" i="18"/>
  <c r="L281" i="18"/>
  <c r="L282" i="18"/>
  <c r="L283" i="18"/>
  <c r="L284" i="18"/>
  <c r="L285" i="18"/>
  <c r="L286" i="18"/>
  <c r="L287" i="18"/>
  <c r="L288" i="18"/>
  <c r="L289" i="18"/>
  <c r="L290" i="18"/>
  <c r="L291" i="18"/>
  <c r="L292" i="18"/>
  <c r="L293" i="18"/>
  <c r="L294" i="18"/>
  <c r="L295" i="18"/>
  <c r="L296" i="18"/>
  <c r="L297" i="18"/>
  <c r="L298" i="18"/>
  <c r="L299" i="18"/>
  <c r="L300" i="18"/>
  <c r="L301" i="18"/>
  <c r="L302" i="18"/>
  <c r="L303" i="18"/>
  <c r="L304" i="18"/>
  <c r="L305" i="18"/>
  <c r="L306" i="18"/>
  <c r="L307" i="18"/>
  <c r="L308" i="18"/>
  <c r="L309" i="18"/>
  <c r="L310" i="18"/>
  <c r="L311" i="18"/>
  <c r="L312" i="18"/>
  <c r="L313" i="18"/>
  <c r="L13" i="18"/>
  <c r="V17" i="90"/>
  <c r="R17" i="90"/>
  <c r="Y25" i="89"/>
  <c r="V25" i="89"/>
  <c r="R25" i="89"/>
  <c r="Y24" i="89"/>
  <c r="V24" i="89"/>
  <c r="R24" i="89"/>
  <c r="Y23" i="89"/>
  <c r="V23" i="89"/>
  <c r="R23" i="89"/>
  <c r="Y22" i="89"/>
  <c r="V22" i="89"/>
  <c r="R22" i="89"/>
  <c r="Y21" i="89"/>
  <c r="V21" i="89"/>
  <c r="R21" i="89"/>
  <c r="Y20" i="89"/>
  <c r="V20" i="89"/>
  <c r="R20" i="89"/>
  <c r="Y19" i="89"/>
  <c r="V19" i="89"/>
  <c r="R19" i="89"/>
  <c r="Y18" i="89"/>
  <c r="V18" i="89"/>
  <c r="R18" i="89"/>
  <c r="R16" i="90"/>
  <c r="Y23" i="90"/>
  <c r="V23" i="90"/>
  <c r="R23" i="90"/>
  <c r="Z23" i="90" s="1"/>
  <c r="Y22" i="90"/>
  <c r="V22" i="90"/>
  <c r="R22" i="90"/>
  <c r="Y21" i="90"/>
  <c r="V21" i="90"/>
  <c r="R21" i="90"/>
  <c r="Y20" i="90"/>
  <c r="V20" i="90"/>
  <c r="R20" i="90"/>
  <c r="Y19" i="90"/>
  <c r="V19" i="90"/>
  <c r="R19" i="90"/>
  <c r="Y18" i="90"/>
  <c r="V18" i="90"/>
  <c r="R18" i="90"/>
  <c r="Y17" i="90"/>
  <c r="Y16" i="90"/>
  <c r="V16" i="90"/>
  <c r="J39" i="89"/>
  <c r="Z19" i="89" l="1"/>
  <c r="Z20" i="89"/>
  <c r="Z22" i="90"/>
  <c r="V26" i="89"/>
  <c r="J34" i="89" s="1"/>
  <c r="J36" i="89" s="1"/>
  <c r="J42" i="89" s="1"/>
  <c r="V24" i="90"/>
  <c r="J28" i="90" s="1"/>
  <c r="Z17" i="90"/>
  <c r="Z20" i="90"/>
  <c r="Z22" i="89"/>
  <c r="R26" i="89"/>
  <c r="Z24" i="89"/>
  <c r="Z25" i="89"/>
  <c r="Z16" i="90"/>
  <c r="Z21" i="89"/>
  <c r="Z18" i="89"/>
  <c r="Z23" i="89"/>
  <c r="Z18" i="90"/>
  <c r="Z19" i="90"/>
  <c r="R24" i="90"/>
  <c r="Z21" i="90"/>
  <c r="Z26" i="89" l="1"/>
  <c r="Z24" i="90"/>
  <c r="J16" i="44"/>
  <c r="G16" i="44"/>
  <c r="K16" i="44" s="1"/>
  <c r="G9" i="89"/>
  <c r="AV14" i="18" l="1"/>
  <c r="AV15" i="18"/>
  <c r="AV16" i="18"/>
  <c r="AV17" i="18"/>
  <c r="AV18" i="18"/>
  <c r="AV19" i="18"/>
  <c r="AV20" i="18"/>
  <c r="AV21" i="18"/>
  <c r="AV22" i="18"/>
  <c r="AV23" i="18"/>
  <c r="AV24" i="18"/>
  <c r="AV25" i="18"/>
  <c r="AV26" i="18"/>
  <c r="AV27" i="18"/>
  <c r="AV28" i="18"/>
  <c r="AV29" i="18"/>
  <c r="AV30" i="18"/>
  <c r="AV31" i="18"/>
  <c r="AV32" i="18"/>
  <c r="AV33" i="18"/>
  <c r="AV34" i="18"/>
  <c r="AV35" i="18"/>
  <c r="AV36" i="18"/>
  <c r="AV37" i="18"/>
  <c r="AV38" i="18"/>
  <c r="AV39" i="18"/>
  <c r="AV40" i="18"/>
  <c r="AV41" i="18"/>
  <c r="AV42" i="18"/>
  <c r="AV43" i="18"/>
  <c r="AV44" i="18"/>
  <c r="AV45" i="18"/>
  <c r="AV46" i="18"/>
  <c r="AV47" i="18"/>
  <c r="AV48" i="18"/>
  <c r="AV49" i="18"/>
  <c r="AV50" i="18"/>
  <c r="AV51" i="18"/>
  <c r="AV52" i="18"/>
  <c r="AV53" i="18"/>
  <c r="AV54" i="18"/>
  <c r="AV55" i="18"/>
  <c r="AV56" i="18"/>
  <c r="AV57" i="18"/>
  <c r="AV58" i="18"/>
  <c r="AV59" i="18"/>
  <c r="AV60" i="18"/>
  <c r="AV61" i="18"/>
  <c r="AV62" i="18"/>
  <c r="AV63" i="18"/>
  <c r="AV64" i="18"/>
  <c r="AV65" i="18"/>
  <c r="AV66" i="18"/>
  <c r="AV67" i="18"/>
  <c r="AV68" i="18"/>
  <c r="AV69" i="18"/>
  <c r="AV70" i="18"/>
  <c r="AV71" i="18"/>
  <c r="AV72" i="18"/>
  <c r="AV73" i="18"/>
  <c r="AV74" i="18"/>
  <c r="AV75" i="18"/>
  <c r="AV76" i="18"/>
  <c r="AV77" i="18"/>
  <c r="AV78" i="18"/>
  <c r="AV79" i="18"/>
  <c r="AV80" i="18"/>
  <c r="AV81" i="18"/>
  <c r="AV82" i="18"/>
  <c r="AV83" i="18"/>
  <c r="AV84" i="18"/>
  <c r="AV85" i="18"/>
  <c r="AV86" i="18"/>
  <c r="AV87" i="18"/>
  <c r="AV88" i="18"/>
  <c r="AV89" i="18"/>
  <c r="AV90" i="18"/>
  <c r="AV91" i="18"/>
  <c r="AV92" i="18"/>
  <c r="AV93" i="18"/>
  <c r="AV94" i="18"/>
  <c r="AV95" i="18"/>
  <c r="AV96" i="18"/>
  <c r="AV97" i="18"/>
  <c r="AV98" i="18"/>
  <c r="AV99" i="18"/>
  <c r="AV100" i="18"/>
  <c r="AV101" i="18"/>
  <c r="AV102" i="18"/>
  <c r="AV103" i="18"/>
  <c r="AV104" i="18"/>
  <c r="AV105" i="18"/>
  <c r="AV106" i="18"/>
  <c r="AV107" i="18"/>
  <c r="AV108" i="18"/>
  <c r="AV109" i="18"/>
  <c r="AV110" i="18"/>
  <c r="AV111" i="18"/>
  <c r="AV112" i="18"/>
  <c r="AV113" i="18"/>
  <c r="AV114" i="18"/>
  <c r="AV115" i="18"/>
  <c r="AV116" i="18"/>
  <c r="AV117" i="18"/>
  <c r="AV118" i="18"/>
  <c r="AV119" i="18"/>
  <c r="AV120" i="18"/>
  <c r="AV121" i="18"/>
  <c r="AV122" i="18"/>
  <c r="AV123" i="18"/>
  <c r="AV124" i="18"/>
  <c r="AV125" i="18"/>
  <c r="AV126" i="18"/>
  <c r="AV127" i="18"/>
  <c r="AV128" i="18"/>
  <c r="AV129" i="18"/>
  <c r="AV130" i="18"/>
  <c r="AV131" i="18"/>
  <c r="AV132" i="18"/>
  <c r="AV133" i="18"/>
  <c r="AV134" i="18"/>
  <c r="AV135" i="18"/>
  <c r="AV136" i="18"/>
  <c r="AV137" i="18"/>
  <c r="AV138" i="18"/>
  <c r="AV139" i="18"/>
  <c r="AV140" i="18"/>
  <c r="AV141" i="18"/>
  <c r="AV142" i="18"/>
  <c r="AV143" i="18"/>
  <c r="AV144" i="18"/>
  <c r="AV145" i="18"/>
  <c r="AV146" i="18"/>
  <c r="AV147" i="18"/>
  <c r="AV148" i="18"/>
  <c r="AV149" i="18"/>
  <c r="AV150" i="18"/>
  <c r="AV151" i="18"/>
  <c r="AV152" i="18"/>
  <c r="AV153" i="18"/>
  <c r="AV154" i="18"/>
  <c r="AV155" i="18"/>
  <c r="AV156" i="18"/>
  <c r="AV157" i="18"/>
  <c r="AV158" i="18"/>
  <c r="AV159" i="18"/>
  <c r="AV160" i="18"/>
  <c r="AV161" i="18"/>
  <c r="AV162" i="18"/>
  <c r="AV163" i="18"/>
  <c r="AV164" i="18"/>
  <c r="AV165" i="18"/>
  <c r="AV166" i="18"/>
  <c r="AV167" i="18"/>
  <c r="AV168" i="18"/>
  <c r="AV169" i="18"/>
  <c r="AV170" i="18"/>
  <c r="AV171" i="18"/>
  <c r="AV172" i="18"/>
  <c r="AV173" i="18"/>
  <c r="AV174" i="18"/>
  <c r="AV175" i="18"/>
  <c r="AV176" i="18"/>
  <c r="AV177" i="18"/>
  <c r="AV178" i="18"/>
  <c r="AV179" i="18"/>
  <c r="AV180" i="18"/>
  <c r="AV181" i="18"/>
  <c r="AV182" i="18"/>
  <c r="AV183" i="18"/>
  <c r="AV184" i="18"/>
  <c r="AV185" i="18"/>
  <c r="AV186" i="18"/>
  <c r="AV187" i="18"/>
  <c r="AV188" i="18"/>
  <c r="AV189" i="18"/>
  <c r="AV190" i="18"/>
  <c r="AV191" i="18"/>
  <c r="AV192" i="18"/>
  <c r="AV193" i="18"/>
  <c r="AV194" i="18"/>
  <c r="AV195" i="18"/>
  <c r="AV196" i="18"/>
  <c r="AV197" i="18"/>
  <c r="AV198" i="18"/>
  <c r="AV199" i="18"/>
  <c r="AV200" i="18"/>
  <c r="AV201" i="18"/>
  <c r="AV202" i="18"/>
  <c r="AV203" i="18"/>
  <c r="AV204" i="18"/>
  <c r="AV205" i="18"/>
  <c r="AV206" i="18"/>
  <c r="AV207" i="18"/>
  <c r="AV208" i="18"/>
  <c r="AV209" i="18"/>
  <c r="AV210" i="18"/>
  <c r="AV211" i="18"/>
  <c r="AV212" i="18"/>
  <c r="AV213" i="18"/>
  <c r="AV214" i="18"/>
  <c r="AV215" i="18"/>
  <c r="AV216" i="18"/>
  <c r="AV217" i="18"/>
  <c r="AV218" i="18"/>
  <c r="AV219" i="18"/>
  <c r="AV220" i="18"/>
  <c r="AV221" i="18"/>
  <c r="AV222" i="18"/>
  <c r="AV223" i="18"/>
  <c r="AV224" i="18"/>
  <c r="AV225" i="18"/>
  <c r="AV226" i="18"/>
  <c r="AV227" i="18"/>
  <c r="AV228" i="18"/>
  <c r="AV229" i="18"/>
  <c r="AV230" i="18"/>
  <c r="AV231" i="18"/>
  <c r="AV232" i="18"/>
  <c r="AV233" i="18"/>
  <c r="AV234" i="18"/>
  <c r="AV235" i="18"/>
  <c r="AV236" i="18"/>
  <c r="AV237" i="18"/>
  <c r="AV238" i="18"/>
  <c r="AV239" i="18"/>
  <c r="AV240" i="18"/>
  <c r="AV241" i="18"/>
  <c r="AV242" i="18"/>
  <c r="AV243" i="18"/>
  <c r="AV244" i="18"/>
  <c r="AV245" i="18"/>
  <c r="AV246" i="18"/>
  <c r="AV247" i="18"/>
  <c r="AV248" i="18"/>
  <c r="AV249" i="18"/>
  <c r="AV250" i="18"/>
  <c r="AV251" i="18"/>
  <c r="AV252" i="18"/>
  <c r="AV253" i="18"/>
  <c r="AV254" i="18"/>
  <c r="AV255" i="18"/>
  <c r="AV256" i="18"/>
  <c r="AV257" i="18"/>
  <c r="AV258" i="18"/>
  <c r="AV259" i="18"/>
  <c r="AV260" i="18"/>
  <c r="AV261" i="18"/>
  <c r="AV262" i="18"/>
  <c r="AV263" i="18"/>
  <c r="AV264" i="18"/>
  <c r="AV265" i="18"/>
  <c r="AV266" i="18"/>
  <c r="AV267" i="18"/>
  <c r="AV268" i="18"/>
  <c r="AV269" i="18"/>
  <c r="AV270" i="18"/>
  <c r="AV271" i="18"/>
  <c r="AV272" i="18"/>
  <c r="AV273" i="18"/>
  <c r="AV274" i="18"/>
  <c r="AV275" i="18"/>
  <c r="AV276" i="18"/>
  <c r="AV277" i="18"/>
  <c r="AV278" i="18"/>
  <c r="AV279" i="18"/>
  <c r="AV280" i="18"/>
  <c r="AV281" i="18"/>
  <c r="AV282" i="18"/>
  <c r="AV283" i="18"/>
  <c r="AV284" i="18"/>
  <c r="AV285" i="18"/>
  <c r="AV286" i="18"/>
  <c r="AV287" i="18"/>
  <c r="AV288" i="18"/>
  <c r="AV289" i="18"/>
  <c r="AV290" i="18"/>
  <c r="AV291" i="18"/>
  <c r="AV292" i="18"/>
  <c r="AV293" i="18"/>
  <c r="AV294" i="18"/>
  <c r="AV295" i="18"/>
  <c r="AV296" i="18"/>
  <c r="AV297" i="18"/>
  <c r="AV298" i="18"/>
  <c r="AV299" i="18"/>
  <c r="AV300" i="18"/>
  <c r="AV301" i="18"/>
  <c r="AV302" i="18"/>
  <c r="AV303" i="18"/>
  <c r="AV304" i="18"/>
  <c r="AV305" i="18"/>
  <c r="AV306" i="18"/>
  <c r="AV307" i="18"/>
  <c r="AV308" i="18"/>
  <c r="AV309" i="18"/>
  <c r="AV310" i="18"/>
  <c r="AV311" i="18"/>
  <c r="AV312" i="18"/>
  <c r="AV313" i="18"/>
  <c r="AA77" i="98" l="1"/>
  <c r="S77" i="98"/>
  <c r="Q76" i="98"/>
  <c r="AA73" i="98"/>
  <c r="S73" i="98"/>
  <c r="Q72" i="98"/>
  <c r="AA69" i="98"/>
  <c r="S69" i="98"/>
  <c r="Q68" i="98"/>
  <c r="B7" i="98"/>
  <c r="U84" i="97" l="1"/>
  <c r="U81" i="97"/>
  <c r="U78" i="97"/>
  <c r="C35" i="6" l="1"/>
  <c r="C44" i="6"/>
  <c r="C43" i="6"/>
  <c r="C42" i="6"/>
  <c r="C41" i="6"/>
  <c r="C40" i="6"/>
  <c r="C39" i="6"/>
  <c r="C38" i="6"/>
  <c r="C37" i="6"/>
  <c r="C36" i="6"/>
  <c r="Q51" i="93" l="1"/>
  <c r="Q48" i="93"/>
  <c r="O47" i="93"/>
  <c r="Q47" i="93" s="1"/>
  <c r="O46" i="93"/>
  <c r="Q46" i="93" s="1"/>
  <c r="O45" i="93"/>
  <c r="Q45" i="93" s="1"/>
  <c r="Q44" i="93"/>
  <c r="O42" i="93"/>
  <c r="Q42" i="93" s="1"/>
  <c r="O41" i="93"/>
  <c r="Q41" i="93" s="1"/>
  <c r="O40" i="93"/>
  <c r="Q40" i="93" s="1"/>
  <c r="O39" i="93"/>
  <c r="O38" i="93"/>
  <c r="O37" i="93"/>
  <c r="O36" i="93"/>
  <c r="Q35" i="93"/>
  <c r="Q34" i="93"/>
  <c r="O32" i="93"/>
  <c r="K32" i="93"/>
  <c r="O31" i="93"/>
  <c r="K31" i="93"/>
  <c r="O29" i="93"/>
  <c r="O28" i="93"/>
  <c r="O26" i="93"/>
  <c r="O25" i="93"/>
  <c r="O24" i="93"/>
  <c r="Q24" i="93" s="1"/>
  <c r="O23" i="93"/>
  <c r="O21" i="93"/>
  <c r="K21" i="93"/>
  <c r="O20" i="93"/>
  <c r="K20" i="93"/>
  <c r="O19" i="93"/>
  <c r="K19" i="93"/>
  <c r="O18" i="93"/>
  <c r="K18" i="93"/>
  <c r="O17" i="93"/>
  <c r="K17" i="93"/>
  <c r="O16" i="93"/>
  <c r="K16" i="93"/>
  <c r="O15" i="93"/>
  <c r="K15" i="93"/>
  <c r="O14" i="93"/>
  <c r="K14" i="93"/>
  <c r="Q12" i="93"/>
  <c r="O47" i="7"/>
  <c r="Q14" i="93" l="1"/>
  <c r="Q49" i="93"/>
  <c r="J28" i="88" l="1"/>
  <c r="J8" i="88" l="1"/>
  <c r="J44" i="91" l="1"/>
  <c r="J42" i="91"/>
  <c r="J22" i="91" l="1"/>
  <c r="J30" i="4" l="1"/>
  <c r="J24" i="4"/>
  <c r="J18" i="4"/>
  <c r="J12" i="4"/>
  <c r="AA66" i="98" s="1"/>
  <c r="AC75" i="97" l="1"/>
  <c r="N7" i="83"/>
  <c r="C136" i="6" l="1"/>
  <c r="C134" i="6"/>
  <c r="C133" i="6"/>
  <c r="C125" i="6"/>
  <c r="C123" i="6"/>
  <c r="C122" i="6"/>
  <c r="C106" i="6"/>
  <c r="C104" i="6"/>
  <c r="C103" i="6"/>
  <c r="C95" i="6"/>
  <c r="C93" i="6"/>
  <c r="C92" i="6"/>
  <c r="C77" i="6"/>
  <c r="C75" i="6"/>
  <c r="C74" i="6"/>
  <c r="C66" i="6"/>
  <c r="C64" i="6"/>
  <c r="C63" i="6"/>
  <c r="C29" i="6"/>
  <c r="C27" i="6"/>
  <c r="C26" i="6"/>
  <c r="C11" i="6"/>
  <c r="C13" i="6"/>
  <c r="C10" i="6"/>
  <c r="C6" i="6"/>
  <c r="AC84" i="97"/>
  <c r="S83" i="97"/>
  <c r="AC81" i="97"/>
  <c r="S80" i="97"/>
  <c r="AC78" i="97"/>
  <c r="S77" i="97"/>
  <c r="G11" i="4"/>
  <c r="G12" i="4"/>
  <c r="G28" i="4"/>
  <c r="G22" i="4"/>
  <c r="G16" i="4"/>
  <c r="G10" i="4"/>
  <c r="S74" i="97" l="1"/>
  <c r="Q65" i="98"/>
  <c r="S66" i="98"/>
  <c r="U75" i="97"/>
  <c r="G31" i="4"/>
  <c r="G25" i="4"/>
  <c r="G13" i="4"/>
  <c r="AG72" i="97" l="1"/>
  <c r="J7" i="73" l="1"/>
  <c r="J7" i="72"/>
  <c r="J7" i="75"/>
  <c r="J7" i="74"/>
  <c r="J8" i="91"/>
  <c r="J8" i="92"/>
  <c r="J8" i="90" l="1"/>
  <c r="C11" i="7"/>
  <c r="M10" i="7"/>
  <c r="C10" i="7"/>
  <c r="H64" i="4" l="1"/>
  <c r="H63" i="4"/>
  <c r="C6" i="7"/>
  <c r="L5" i="4"/>
  <c r="AH63" i="98" s="1"/>
  <c r="G9" i="4"/>
  <c r="J34" i="90"/>
  <c r="AV13" i="18" l="1"/>
  <c r="J20" i="88" l="1"/>
  <c r="J32" i="88" l="1"/>
  <c r="E42" i="96" l="1"/>
  <c r="E46" i="96" s="1"/>
  <c r="E28" i="96"/>
  <c r="E32" i="96" s="1"/>
  <c r="E9" i="96"/>
  <c r="G20" i="87" l="1"/>
  <c r="J31" i="92"/>
  <c r="J38" i="92" s="1"/>
  <c r="J40" i="92" s="1"/>
  <c r="J32" i="73" l="1"/>
  <c r="J21" i="92"/>
  <c r="J40" i="91" l="1"/>
  <c r="J40" i="88"/>
  <c r="J49" i="88" s="1"/>
  <c r="J46" i="91" l="1"/>
  <c r="Q48" i="95"/>
  <c r="O47" i="95"/>
  <c r="Q47" i="95" s="1"/>
  <c r="O46" i="95"/>
  <c r="Q46" i="95" s="1"/>
  <c r="O45" i="95"/>
  <c r="Q45" i="95" s="1"/>
  <c r="Q44" i="95"/>
  <c r="O42" i="95"/>
  <c r="Q42" i="95" s="1"/>
  <c r="O41" i="95"/>
  <c r="Q41" i="95" s="1"/>
  <c r="O40" i="95"/>
  <c r="Q40" i="95" s="1"/>
  <c r="O39" i="95"/>
  <c r="Q39" i="95" s="1"/>
  <c r="O38" i="95"/>
  <c r="Q38" i="95" s="1"/>
  <c r="O37" i="95"/>
  <c r="Q37" i="95" s="1"/>
  <c r="O36" i="95"/>
  <c r="Q36" i="95" s="1"/>
  <c r="Q35" i="95"/>
  <c r="Q34" i="95"/>
  <c r="O32" i="95"/>
  <c r="K32" i="95"/>
  <c r="O31" i="95"/>
  <c r="K31" i="95"/>
  <c r="O29" i="95"/>
  <c r="Q29" i="95" s="1"/>
  <c r="O28" i="95"/>
  <c r="Q28" i="95" s="1"/>
  <c r="O26" i="95"/>
  <c r="Q26" i="95" s="1"/>
  <c r="O25" i="95"/>
  <c r="Q25" i="95" s="1"/>
  <c r="O24" i="95"/>
  <c r="Q24" i="95" s="1"/>
  <c r="O23" i="95"/>
  <c r="Q23" i="95" s="1"/>
  <c r="O21" i="95"/>
  <c r="K21" i="95"/>
  <c r="O20" i="95"/>
  <c r="K20" i="95"/>
  <c r="O19" i="95"/>
  <c r="K19" i="95"/>
  <c r="O18" i="95"/>
  <c r="K18" i="95"/>
  <c r="O17" i="95"/>
  <c r="K17" i="95"/>
  <c r="O16" i="95"/>
  <c r="K16" i="95"/>
  <c r="O15" i="95"/>
  <c r="K15" i="95"/>
  <c r="O14" i="95"/>
  <c r="K14" i="95"/>
  <c r="Q12" i="95"/>
  <c r="Q11" i="95"/>
  <c r="Q48" i="94"/>
  <c r="O47" i="94"/>
  <c r="Q47" i="94" s="1"/>
  <c r="O46" i="94"/>
  <c r="Q46" i="94" s="1"/>
  <c r="O45" i="94"/>
  <c r="Q45" i="94" s="1"/>
  <c r="Q44" i="94"/>
  <c r="O42" i="94"/>
  <c r="Q42" i="94" s="1"/>
  <c r="O41" i="94"/>
  <c r="Q41" i="94" s="1"/>
  <c r="O40" i="94"/>
  <c r="Q40" i="94" s="1"/>
  <c r="O39" i="94"/>
  <c r="Q39" i="94" s="1"/>
  <c r="O38" i="94"/>
  <c r="Q38" i="94" s="1"/>
  <c r="O37" i="94"/>
  <c r="Q37" i="94" s="1"/>
  <c r="O36" i="94"/>
  <c r="Q36" i="94" s="1"/>
  <c r="Q35" i="94"/>
  <c r="Q34" i="94"/>
  <c r="O32" i="94"/>
  <c r="K32" i="94"/>
  <c r="O31" i="94"/>
  <c r="K31" i="94"/>
  <c r="O29" i="94"/>
  <c r="Q29" i="94" s="1"/>
  <c r="O28" i="94"/>
  <c r="Q28" i="94" s="1"/>
  <c r="O26" i="94"/>
  <c r="Q26" i="94" s="1"/>
  <c r="O25" i="94"/>
  <c r="Q25" i="94" s="1"/>
  <c r="O24" i="94"/>
  <c r="Q24" i="94" s="1"/>
  <c r="O23" i="94"/>
  <c r="Q23" i="94" s="1"/>
  <c r="O21" i="94"/>
  <c r="K21" i="94"/>
  <c r="O20" i="94"/>
  <c r="K20" i="94"/>
  <c r="O19" i="94"/>
  <c r="K19" i="94"/>
  <c r="O18" i="94"/>
  <c r="K18" i="94"/>
  <c r="O17" i="94"/>
  <c r="K17" i="94"/>
  <c r="O16" i="94"/>
  <c r="K16" i="94"/>
  <c r="O15" i="94"/>
  <c r="K15" i="94"/>
  <c r="O14" i="94"/>
  <c r="K14" i="94"/>
  <c r="Q12" i="94"/>
  <c r="Q11" i="94"/>
  <c r="Q39" i="93"/>
  <c r="Q38" i="93"/>
  <c r="Q37" i="93"/>
  <c r="Q36" i="93"/>
  <c r="Q29" i="93"/>
  <c r="Q28" i="93"/>
  <c r="Q26" i="93"/>
  <c r="Q25" i="93"/>
  <c r="Q23" i="93"/>
  <c r="Q11" i="93"/>
  <c r="O47" i="55"/>
  <c r="Q47" i="55" s="1"/>
  <c r="O46" i="55"/>
  <c r="Q46" i="55" s="1"/>
  <c r="O45" i="55"/>
  <c r="Q45" i="55" s="1"/>
  <c r="O42" i="55"/>
  <c r="Q42" i="55" s="1"/>
  <c r="O41" i="55"/>
  <c r="Q41" i="55" s="1"/>
  <c r="O40" i="55"/>
  <c r="Q40" i="55" s="1"/>
  <c r="O39" i="55"/>
  <c r="Q39" i="55" s="1"/>
  <c r="O38" i="55"/>
  <c r="Q38" i="55" s="1"/>
  <c r="O37" i="55"/>
  <c r="Q37" i="55" s="1"/>
  <c r="O36" i="55"/>
  <c r="Q36" i="55" s="1"/>
  <c r="O29" i="55"/>
  <c r="Q29" i="55" s="1"/>
  <c r="O28" i="55"/>
  <c r="Q28" i="55" s="1"/>
  <c r="O32" i="55"/>
  <c r="O31" i="55"/>
  <c r="K32" i="55"/>
  <c r="O26" i="55"/>
  <c r="Q26" i="55" s="1"/>
  <c r="O25" i="55"/>
  <c r="Q25" i="55" s="1"/>
  <c r="O24" i="55"/>
  <c r="Q24" i="55" s="1"/>
  <c r="O23" i="55"/>
  <c r="Q23" i="55" s="1"/>
  <c r="O21" i="55"/>
  <c r="O20" i="55"/>
  <c r="O19" i="55"/>
  <c r="O18" i="55"/>
  <c r="O17" i="55"/>
  <c r="O16" i="55"/>
  <c r="O15" i="55"/>
  <c r="O14" i="55"/>
  <c r="Q43" i="93" l="1"/>
  <c r="Q32" i="94"/>
  <c r="Q27" i="55"/>
  <c r="Q21" i="94"/>
  <c r="Q16" i="93"/>
  <c r="Q19" i="94"/>
  <c r="Q49" i="94"/>
  <c r="Q16" i="94"/>
  <c r="Q20" i="94"/>
  <c r="Q31" i="95"/>
  <c r="Q31" i="93"/>
  <c r="Q21" i="93"/>
  <c r="Q18" i="95"/>
  <c r="Q15" i="94"/>
  <c r="Q15" i="95"/>
  <c r="Q19" i="95"/>
  <c r="Q17" i="94"/>
  <c r="Q20" i="93"/>
  <c r="Q15" i="93"/>
  <c r="Q19" i="93"/>
  <c r="Q20" i="95"/>
  <c r="Q17" i="95"/>
  <c r="Q18" i="94"/>
  <c r="Q21" i="95"/>
  <c r="Q16" i="95"/>
  <c r="Q32" i="95"/>
  <c r="Q14" i="95"/>
  <c r="Q14" i="94"/>
  <c r="Q27" i="94"/>
  <c r="Q31" i="94"/>
  <c r="Q43" i="55"/>
  <c r="Q18" i="93"/>
  <c r="Q32" i="93"/>
  <c r="Q17" i="93"/>
  <c r="Q43" i="95"/>
  <c r="Q49" i="95"/>
  <c r="Q27" i="95"/>
  <c r="Q43" i="94"/>
  <c r="Q27" i="93"/>
  <c r="Q32" i="55"/>
  <c r="Q22" i="93" l="1"/>
  <c r="Q33" i="94"/>
  <c r="Q33" i="93"/>
  <c r="Q33" i="95"/>
  <c r="Q22" i="95"/>
  <c r="Q22" i="94"/>
  <c r="Q50" i="93" l="1"/>
  <c r="Q50" i="94"/>
  <c r="Q50" i="95"/>
  <c r="K14" i="55"/>
  <c r="Q14" i="55" s="1"/>
  <c r="K15" i="55"/>
  <c r="Q15" i="55" s="1"/>
  <c r="W26" i="7" l="1"/>
  <c r="O27" i="75"/>
  <c r="O26" i="75"/>
  <c r="O25" i="75"/>
  <c r="O24" i="75"/>
  <c r="O23" i="75"/>
  <c r="F175" i="35" l="1"/>
  <c r="I49" i="87" l="1"/>
  <c r="G49" i="87"/>
  <c r="I36" i="87"/>
  <c r="G36" i="87"/>
  <c r="I23" i="87"/>
  <c r="G23" i="87"/>
  <c r="I10" i="87"/>
  <c r="G10" i="87"/>
  <c r="G38" i="87" l="1"/>
  <c r="I15" i="7" l="1"/>
  <c r="I7" i="96" l="1"/>
  <c r="Q24" i="7"/>
  <c r="O9" i="55"/>
  <c r="Q9" i="55" s="1"/>
  <c r="Q11" i="55" s="1"/>
  <c r="D19" i="96" s="1"/>
  <c r="F94" i="4" s="1"/>
  <c r="N94" i="4" s="1"/>
  <c r="O10" i="55"/>
  <c r="Q10" i="55" s="1"/>
  <c r="K48" i="86"/>
  <c r="E48" i="86"/>
  <c r="K39" i="86"/>
  <c r="E39" i="86"/>
  <c r="K30" i="86"/>
  <c r="E30" i="86"/>
  <c r="K21" i="86"/>
  <c r="E21" i="86"/>
  <c r="K12" i="86"/>
  <c r="E12" i="86"/>
  <c r="C19" i="96" l="1"/>
  <c r="C94" i="4" s="1"/>
  <c r="F19" i="96"/>
  <c r="D9" i="96"/>
  <c r="C9" i="96" s="1"/>
  <c r="N49" i="83"/>
  <c r="N50" i="83"/>
  <c r="N51" i="83"/>
  <c r="N52" i="83"/>
  <c r="N53" i="83"/>
  <c r="N48" i="83"/>
  <c r="G49" i="83"/>
  <c r="G50" i="83"/>
  <c r="G51" i="83"/>
  <c r="G52" i="83"/>
  <c r="G53" i="83"/>
  <c r="G48" i="83"/>
  <c r="N38" i="83"/>
  <c r="N39" i="83"/>
  <c r="N40" i="83"/>
  <c r="N41" i="83"/>
  <c r="N42" i="83"/>
  <c r="N37" i="83"/>
  <c r="G38" i="83"/>
  <c r="G39" i="83"/>
  <c r="G40" i="83"/>
  <c r="G41" i="83"/>
  <c r="G42" i="83"/>
  <c r="G37" i="83"/>
  <c r="G28" i="83"/>
  <c r="G29" i="83"/>
  <c r="G30" i="83"/>
  <c r="G31" i="83"/>
  <c r="G32" i="83"/>
  <c r="G27" i="83"/>
  <c r="N28" i="83"/>
  <c r="N29" i="83"/>
  <c r="N30" i="83"/>
  <c r="N31" i="83"/>
  <c r="N32" i="83"/>
  <c r="N27" i="83"/>
  <c r="N18" i="83"/>
  <c r="N19" i="83"/>
  <c r="N20" i="83"/>
  <c r="N21" i="83"/>
  <c r="N22" i="83"/>
  <c r="N17" i="83"/>
  <c r="G18" i="83"/>
  <c r="G19" i="83"/>
  <c r="G20" i="83"/>
  <c r="G21" i="83"/>
  <c r="G22" i="83"/>
  <c r="G17" i="83"/>
  <c r="N8" i="83"/>
  <c r="N9" i="83"/>
  <c r="N10" i="83"/>
  <c r="N11" i="83"/>
  <c r="N12" i="83"/>
  <c r="G8" i="83"/>
  <c r="G9" i="83"/>
  <c r="G10" i="83"/>
  <c r="G11" i="83"/>
  <c r="G12" i="83"/>
  <c r="G7" i="83"/>
  <c r="J45" i="7" l="1"/>
  <c r="T49" i="7" s="1"/>
  <c r="T47" i="7"/>
  <c r="T46" i="7"/>
  <c r="T44" i="7"/>
  <c r="T43" i="7"/>
  <c r="T42" i="7"/>
  <c r="T41" i="7"/>
  <c r="T40" i="7"/>
  <c r="T39" i="7"/>
  <c r="T38" i="7"/>
  <c r="T37" i="7"/>
  <c r="T36" i="7"/>
  <c r="T35" i="7"/>
  <c r="T34" i="7"/>
  <c r="T33" i="7"/>
  <c r="T32" i="7"/>
  <c r="T31" i="7"/>
  <c r="T45" i="7" l="1"/>
  <c r="G51" i="87"/>
  <c r="G25" i="87"/>
  <c r="G12" i="87"/>
  <c r="J48" i="7"/>
  <c r="O48" i="7"/>
  <c r="S20" i="85"/>
  <c r="S19" i="85"/>
  <c r="N20" i="85"/>
  <c r="N19" i="85"/>
  <c r="I20" i="85"/>
  <c r="I19" i="85"/>
  <c r="D20" i="85"/>
  <c r="D19" i="85"/>
  <c r="N54" i="83" l="1"/>
  <c r="G54" i="83"/>
  <c r="T50" i="7"/>
  <c r="T48" i="7"/>
  <c r="K5" i="96" s="1"/>
  <c r="T52" i="7"/>
  <c r="T51" i="7"/>
  <c r="G22" i="87" l="1"/>
  <c r="G35" i="87"/>
  <c r="G48" i="87"/>
  <c r="G47" i="87"/>
  <c r="G34" i="87"/>
  <c r="G21" i="87"/>
  <c r="G46" i="87"/>
  <c r="I46" i="87" s="1"/>
  <c r="G33" i="87"/>
  <c r="I33" i="87" s="1"/>
  <c r="I20" i="87"/>
  <c r="G9" i="87" l="1"/>
  <c r="G8" i="87"/>
  <c r="G7" i="87"/>
  <c r="I7" i="87" s="1"/>
  <c r="L14" i="7" l="1"/>
  <c r="S18" i="85"/>
  <c r="S17" i="85"/>
  <c r="N16" i="85"/>
  <c r="S15" i="85"/>
  <c r="S14" i="85"/>
  <c r="I13" i="85"/>
  <c r="S12" i="85"/>
  <c r="D11" i="85"/>
  <c r="S35" i="85"/>
  <c r="N35" i="85"/>
  <c r="I35" i="85"/>
  <c r="D35" i="85"/>
  <c r="S34" i="85"/>
  <c r="N34" i="85"/>
  <c r="I34" i="85"/>
  <c r="D34" i="85"/>
  <c r="S29" i="85"/>
  <c r="N29" i="85"/>
  <c r="I29" i="85"/>
  <c r="D29" i="85"/>
  <c r="S28" i="85"/>
  <c r="N28" i="85"/>
  <c r="I28" i="85"/>
  <c r="D28" i="85"/>
  <c r="S27" i="85"/>
  <c r="N27" i="85"/>
  <c r="I27" i="85"/>
  <c r="D27" i="85"/>
  <c r="S26" i="85"/>
  <c r="N26" i="85"/>
  <c r="I26" i="85"/>
  <c r="D26" i="85"/>
  <c r="S25" i="85"/>
  <c r="N25" i="85"/>
  <c r="I25" i="85"/>
  <c r="D25" i="85"/>
  <c r="J27" i="74"/>
  <c r="J17" i="74" s="1"/>
  <c r="O26" i="74"/>
  <c r="I48" i="87" s="1"/>
  <c r="O25" i="74"/>
  <c r="I35" i="87" s="1"/>
  <c r="J27" i="75"/>
  <c r="J17" i="75" s="1"/>
  <c r="I47" i="87"/>
  <c r="I34" i="87"/>
  <c r="J20" i="72"/>
  <c r="O19" i="72"/>
  <c r="O18" i="72"/>
  <c r="I37" i="87" l="1"/>
  <c r="I50" i="87"/>
  <c r="S30" i="85"/>
  <c r="S41" i="85" s="1"/>
  <c r="S36" i="85"/>
  <c r="S42" i="85" s="1"/>
  <c r="N36" i="85"/>
  <c r="N42" i="85" s="1"/>
  <c r="N30" i="85"/>
  <c r="N41" i="85" s="1"/>
  <c r="I30" i="85"/>
  <c r="I41" i="85" s="1"/>
  <c r="I36" i="85"/>
  <c r="I42" i="85" s="1"/>
  <c r="D36" i="85"/>
  <c r="D42" i="85" s="1"/>
  <c r="D30" i="85"/>
  <c r="D41" i="85" s="1"/>
  <c r="D18" i="85"/>
  <c r="I18" i="85"/>
  <c r="N18" i="85"/>
  <c r="N17" i="85"/>
  <c r="D17" i="85"/>
  <c r="I17" i="85"/>
  <c r="N11" i="85"/>
  <c r="D15" i="85"/>
  <c r="I15" i="85"/>
  <c r="N15" i="85"/>
  <c r="D16" i="85"/>
  <c r="I16" i="85"/>
  <c r="S16" i="85"/>
  <c r="I14" i="85"/>
  <c r="N14" i="85"/>
  <c r="D14" i="85"/>
  <c r="N13" i="85"/>
  <c r="D13" i="85"/>
  <c r="S13" i="85"/>
  <c r="I11" i="85"/>
  <c r="S11" i="85"/>
  <c r="I12" i="85"/>
  <c r="N12" i="85"/>
  <c r="D12" i="85"/>
  <c r="N33" i="83"/>
  <c r="G43" i="83"/>
  <c r="N43" i="83"/>
  <c r="E20" i="7"/>
  <c r="Q48" i="55"/>
  <c r="Q44" i="55"/>
  <c r="Q34" i="55"/>
  <c r="K13" i="18"/>
  <c r="Q49" i="55" l="1"/>
  <c r="S21" i="85"/>
  <c r="S40" i="85" s="1"/>
  <c r="S46" i="85" s="1"/>
  <c r="D21" i="85"/>
  <c r="D40" i="85" s="1"/>
  <c r="D46" i="85" s="1"/>
  <c r="I21" i="85"/>
  <c r="I40" i="85" s="1"/>
  <c r="I46" i="85" s="1"/>
  <c r="N21" i="85"/>
  <c r="N40" i="85" s="1"/>
  <c r="N13" i="83"/>
  <c r="G13" i="83"/>
  <c r="N23" i="83"/>
  <c r="G23" i="83"/>
  <c r="G33" i="83"/>
  <c r="Q35" i="55" l="1"/>
  <c r="I21" i="87" l="1"/>
  <c r="O24" i="74"/>
  <c r="I22" i="87" s="1"/>
  <c r="O23" i="74"/>
  <c r="J12" i="72"/>
  <c r="O17" i="72"/>
  <c r="O16" i="72"/>
  <c r="I24" i="87" l="1"/>
  <c r="I9" i="87"/>
  <c r="O27" i="74"/>
  <c r="O20" i="72"/>
  <c r="I8" i="87"/>
  <c r="T17" i="72"/>
  <c r="I25" i="87" s="1"/>
  <c r="I28" i="87" s="1"/>
  <c r="T19" i="72"/>
  <c r="I51" i="87" s="1"/>
  <c r="I54" i="87" s="1"/>
  <c r="I55" i="87" s="1"/>
  <c r="F45" i="96" s="1"/>
  <c r="G45" i="96" s="1"/>
  <c r="T18" i="72"/>
  <c r="T16" i="72"/>
  <c r="I12" i="87" s="1"/>
  <c r="I15" i="87" s="1"/>
  <c r="K31" i="55"/>
  <c r="Q31" i="55" s="1"/>
  <c r="Q33" i="55" s="1"/>
  <c r="K20" i="55"/>
  <c r="Q20" i="55" s="1"/>
  <c r="I11" i="87" l="1"/>
  <c r="I16" i="87" s="1"/>
  <c r="F24" i="96" s="1"/>
  <c r="I29" i="87"/>
  <c r="F31" i="96" s="1"/>
  <c r="G31" i="96" s="1"/>
  <c r="I38" i="87"/>
  <c r="I41" i="87" s="1"/>
  <c r="I42" i="87" s="1"/>
  <c r="F38" i="96" s="1"/>
  <c r="G38" i="96" s="1"/>
  <c r="T20" i="72"/>
  <c r="N97" i="4" l="1"/>
  <c r="F13" i="96"/>
  <c r="G24" i="96"/>
  <c r="G13" i="96" s="1"/>
  <c r="K21" i="55" l="1"/>
  <c r="Q21" i="55" s="1"/>
  <c r="K19" i="55"/>
  <c r="Q19" i="55" s="1"/>
  <c r="K18" i="55"/>
  <c r="Q18" i="55" s="1"/>
  <c r="K17" i="55"/>
  <c r="Q17" i="55" s="1"/>
  <c r="K16" i="55"/>
  <c r="Q16" i="55" s="1"/>
  <c r="Q22" i="55" l="1"/>
  <c r="I19" i="7"/>
  <c r="I23" i="7" l="1"/>
  <c r="C8" i="7" l="1"/>
  <c r="C132" i="6" l="1"/>
  <c r="C135" i="6"/>
  <c r="C137" i="6"/>
  <c r="C138" i="6"/>
  <c r="C139" i="6"/>
  <c r="C131" i="6"/>
  <c r="D130" i="6"/>
  <c r="C127" i="6"/>
  <c r="C126" i="6"/>
  <c r="C124" i="6"/>
  <c r="C121" i="6"/>
  <c r="C120" i="6"/>
  <c r="C119" i="6"/>
  <c r="C118" i="6"/>
  <c r="C102" i="6"/>
  <c r="C105" i="6"/>
  <c r="C107" i="6"/>
  <c r="C108" i="6"/>
  <c r="C109" i="6"/>
  <c r="C101" i="6"/>
  <c r="D100" i="6"/>
  <c r="C97" i="6"/>
  <c r="C96" i="6"/>
  <c r="C94" i="6"/>
  <c r="C91" i="6"/>
  <c r="C90" i="6"/>
  <c r="C89" i="6"/>
  <c r="C88" i="6"/>
  <c r="C73" i="6"/>
  <c r="C76" i="6"/>
  <c r="C78" i="6"/>
  <c r="C79" i="6"/>
  <c r="C80" i="6"/>
  <c r="C72" i="6"/>
  <c r="D71" i="6"/>
  <c r="C68" i="6"/>
  <c r="C67" i="6"/>
  <c r="C65" i="6"/>
  <c r="C62" i="6"/>
  <c r="C61" i="6"/>
  <c r="C60" i="6"/>
  <c r="C59" i="6"/>
  <c r="C50" i="6"/>
  <c r="C49" i="6"/>
  <c r="C48" i="6"/>
  <c r="C47" i="6"/>
  <c r="C32" i="6"/>
  <c r="C31" i="6"/>
  <c r="C30" i="6"/>
  <c r="C28" i="6"/>
  <c r="C25" i="6"/>
  <c r="C24" i="6"/>
  <c r="D23" i="6"/>
  <c r="C20" i="6"/>
  <c r="C19" i="6"/>
  <c r="C18" i="6"/>
  <c r="C15" i="6"/>
  <c r="C14" i="6"/>
  <c r="C12" i="6"/>
  <c r="C9" i="6"/>
  <c r="C8" i="6"/>
  <c r="C7" i="6" l="1"/>
  <c r="M13" i="18" l="1"/>
  <c r="N13" i="18" l="1"/>
  <c r="M19" i="7" l="1"/>
  <c r="V19" i="7"/>
  <c r="L296" i="4"/>
  <c r="L253" i="4"/>
  <c r="L210" i="4"/>
  <c r="L167" i="4"/>
  <c r="P6" i="7"/>
  <c r="G30" i="4" l="1"/>
  <c r="G29" i="4"/>
  <c r="G27" i="4"/>
  <c r="G24" i="4"/>
  <c r="G23" i="4"/>
  <c r="G21" i="4"/>
  <c r="G19" i="4"/>
  <c r="G18" i="4"/>
  <c r="G17" i="4"/>
  <c r="G15" i="4"/>
  <c r="AT69" i="44" l="1"/>
  <c r="AS69" i="44"/>
  <c r="AQ69" i="44"/>
  <c r="AT68" i="44"/>
  <c r="AS68" i="44"/>
  <c r="AQ68" i="44"/>
  <c r="AT67" i="44"/>
  <c r="AS67" i="44"/>
  <c r="AQ67" i="44"/>
  <c r="AT66" i="44"/>
  <c r="AS66" i="44"/>
  <c r="AQ66" i="44"/>
  <c r="AT65" i="44"/>
  <c r="AS65" i="44"/>
  <c r="AQ65" i="44"/>
  <c r="AT64" i="44"/>
  <c r="AS64" i="44"/>
  <c r="AQ64" i="44"/>
  <c r="AT63" i="44"/>
  <c r="AS63" i="44"/>
  <c r="AQ63" i="44"/>
  <c r="AT62" i="44"/>
  <c r="AS62" i="44"/>
  <c r="AQ62" i="44"/>
  <c r="AT61" i="44"/>
  <c r="AS61" i="44"/>
  <c r="AQ61" i="44"/>
  <c r="AT60" i="44"/>
  <c r="AS60" i="44"/>
  <c r="AQ60" i="44"/>
  <c r="AT58" i="44"/>
  <c r="AS58" i="44"/>
  <c r="AQ58" i="44"/>
  <c r="AT57" i="44"/>
  <c r="AS57" i="44"/>
  <c r="AQ57" i="44"/>
  <c r="AT56" i="44"/>
  <c r="AS56" i="44"/>
  <c r="AQ56" i="44"/>
  <c r="AT55" i="44"/>
  <c r="AS55" i="44"/>
  <c r="AQ55" i="44"/>
  <c r="AT54" i="44"/>
  <c r="AS54" i="44"/>
  <c r="AQ54" i="44"/>
  <c r="AU54" i="44" s="1"/>
  <c r="AT53" i="44"/>
  <c r="AS53" i="44"/>
  <c r="AQ53" i="44"/>
  <c r="AT52" i="44"/>
  <c r="AS52" i="44"/>
  <c r="AQ52" i="44"/>
  <c r="AT51" i="44"/>
  <c r="AS51" i="44"/>
  <c r="AQ51" i="44"/>
  <c r="AT50" i="44"/>
  <c r="AS50" i="44"/>
  <c r="AQ50" i="44"/>
  <c r="AT49" i="44"/>
  <c r="AS49" i="44"/>
  <c r="AQ49" i="44"/>
  <c r="AT47" i="44"/>
  <c r="AS47" i="44"/>
  <c r="AQ47" i="44"/>
  <c r="AT46" i="44"/>
  <c r="AS46" i="44"/>
  <c r="AQ46" i="44"/>
  <c r="AT45" i="44"/>
  <c r="AS45" i="44"/>
  <c r="AQ45" i="44"/>
  <c r="AT44" i="44"/>
  <c r="AS44" i="44"/>
  <c r="AQ44" i="44"/>
  <c r="AT43" i="44"/>
  <c r="AS43" i="44"/>
  <c r="AQ43" i="44"/>
  <c r="AU43" i="44" s="1"/>
  <c r="AT42" i="44"/>
  <c r="AS42" i="44"/>
  <c r="AQ42" i="44"/>
  <c r="AT41" i="44"/>
  <c r="AS41" i="44"/>
  <c r="AQ41" i="44"/>
  <c r="AT40" i="44"/>
  <c r="AS40" i="44"/>
  <c r="AQ40" i="44"/>
  <c r="AT39" i="44"/>
  <c r="AS39" i="44"/>
  <c r="AQ39" i="44"/>
  <c r="AT38" i="44"/>
  <c r="AS38" i="44"/>
  <c r="AQ38" i="44"/>
  <c r="AT36" i="44"/>
  <c r="AS36" i="44"/>
  <c r="AQ36" i="44"/>
  <c r="AT35" i="44"/>
  <c r="AS35" i="44"/>
  <c r="AQ35" i="44"/>
  <c r="AT34" i="44"/>
  <c r="AS34" i="44"/>
  <c r="AQ34" i="44"/>
  <c r="AU34" i="44" s="1"/>
  <c r="AT33" i="44"/>
  <c r="AS33" i="44"/>
  <c r="AQ33" i="44"/>
  <c r="AT32" i="44"/>
  <c r="AS32" i="44"/>
  <c r="AQ32" i="44"/>
  <c r="AT31" i="44"/>
  <c r="AS31" i="44"/>
  <c r="AQ31" i="44"/>
  <c r="AT30" i="44"/>
  <c r="AS30" i="44"/>
  <c r="AQ30" i="44"/>
  <c r="AT29" i="44"/>
  <c r="AS29" i="44"/>
  <c r="AU29" i="44" s="1"/>
  <c r="AQ29" i="44"/>
  <c r="AT28" i="44"/>
  <c r="AS28" i="44"/>
  <c r="AQ28" i="44"/>
  <c r="AT27" i="44"/>
  <c r="AS27" i="44"/>
  <c r="AQ27" i="44"/>
  <c r="AT25" i="44"/>
  <c r="AS25" i="44"/>
  <c r="AQ25" i="44"/>
  <c r="AT24" i="44"/>
  <c r="AS24" i="44"/>
  <c r="AQ24" i="44"/>
  <c r="AT23" i="44"/>
  <c r="AS23" i="44"/>
  <c r="AQ23" i="44"/>
  <c r="AT22" i="44"/>
  <c r="AS22" i="44"/>
  <c r="AQ22" i="44"/>
  <c r="AT21" i="44"/>
  <c r="AS21" i="44"/>
  <c r="AQ21" i="44"/>
  <c r="AT20" i="44"/>
  <c r="AS20" i="44"/>
  <c r="AQ20" i="44"/>
  <c r="AT19" i="44"/>
  <c r="AS19" i="44"/>
  <c r="AQ19" i="44"/>
  <c r="AT18" i="44"/>
  <c r="AS18" i="44"/>
  <c r="AQ18" i="44"/>
  <c r="AT17" i="44"/>
  <c r="AS17" i="44"/>
  <c r="AQ17" i="44"/>
  <c r="AT16" i="44"/>
  <c r="AS16" i="44"/>
  <c r="AQ16" i="44"/>
  <c r="AH69" i="44"/>
  <c r="AG69" i="44"/>
  <c r="AE69" i="44"/>
  <c r="AH68" i="44"/>
  <c r="AG68" i="44"/>
  <c r="AE68" i="44"/>
  <c r="AH67" i="44"/>
  <c r="AG67" i="44"/>
  <c r="AE67" i="44"/>
  <c r="AH66" i="44"/>
  <c r="AG66" i="44"/>
  <c r="AE66" i="44"/>
  <c r="AH65" i="44"/>
  <c r="AG65" i="44"/>
  <c r="AE65" i="44"/>
  <c r="AH64" i="44"/>
  <c r="AG64" i="44"/>
  <c r="AE64" i="44"/>
  <c r="AH63" i="44"/>
  <c r="AG63" i="44"/>
  <c r="AE63" i="44"/>
  <c r="AH62" i="44"/>
  <c r="AG62" i="44"/>
  <c r="AE62" i="44"/>
  <c r="AH61" i="44"/>
  <c r="AG61" i="44"/>
  <c r="AE61" i="44"/>
  <c r="AH60" i="44"/>
  <c r="AG60" i="44"/>
  <c r="AE60" i="44"/>
  <c r="AH58" i="44"/>
  <c r="AG58" i="44"/>
  <c r="AE58" i="44"/>
  <c r="AH57" i="44"/>
  <c r="AG57" i="44"/>
  <c r="AE57" i="44"/>
  <c r="AH56" i="44"/>
  <c r="AG56" i="44"/>
  <c r="AE56" i="44"/>
  <c r="AH55" i="44"/>
  <c r="AG55" i="44"/>
  <c r="AE55" i="44"/>
  <c r="AH54" i="44"/>
  <c r="AG54" i="44"/>
  <c r="AE54" i="44"/>
  <c r="AH53" i="44"/>
  <c r="AG53" i="44"/>
  <c r="AE53" i="44"/>
  <c r="AH52" i="44"/>
  <c r="AG52" i="44"/>
  <c r="AE52" i="44"/>
  <c r="AH51" i="44"/>
  <c r="AG51" i="44"/>
  <c r="AE51" i="44"/>
  <c r="AH50" i="44"/>
  <c r="AG50" i="44"/>
  <c r="AE50" i="44"/>
  <c r="AH49" i="44"/>
  <c r="AG49" i="44"/>
  <c r="AE49" i="44"/>
  <c r="AH47" i="44"/>
  <c r="AG47" i="44"/>
  <c r="AE47" i="44"/>
  <c r="AH46" i="44"/>
  <c r="AG46" i="44"/>
  <c r="AE46" i="44"/>
  <c r="AH45" i="44"/>
  <c r="AG45" i="44"/>
  <c r="AE45" i="44"/>
  <c r="AH44" i="44"/>
  <c r="AG44" i="44"/>
  <c r="AE44" i="44"/>
  <c r="AH43" i="44"/>
  <c r="AG43" i="44"/>
  <c r="AE43" i="44"/>
  <c r="AH42" i="44"/>
  <c r="AG42" i="44"/>
  <c r="AE42" i="44"/>
  <c r="AH41" i="44"/>
  <c r="AG41" i="44"/>
  <c r="AE41" i="44"/>
  <c r="AH40" i="44"/>
  <c r="AG40" i="44"/>
  <c r="AE40" i="44"/>
  <c r="AH39" i="44"/>
  <c r="AG39" i="44"/>
  <c r="AE39" i="44"/>
  <c r="AH38" i="44"/>
  <c r="AG38" i="44"/>
  <c r="AE38" i="44"/>
  <c r="AH36" i="44"/>
  <c r="AG36" i="44"/>
  <c r="AE36" i="44"/>
  <c r="AH35" i="44"/>
  <c r="AG35" i="44"/>
  <c r="AE35" i="44"/>
  <c r="AH34" i="44"/>
  <c r="AG34" i="44"/>
  <c r="AE34" i="44"/>
  <c r="AH33" i="44"/>
  <c r="AG33" i="44"/>
  <c r="AE33" i="44"/>
  <c r="AH32" i="44"/>
  <c r="AG32" i="44"/>
  <c r="AE32" i="44"/>
  <c r="AH31" i="44"/>
  <c r="AG31" i="44"/>
  <c r="AE31" i="44"/>
  <c r="AH30" i="44"/>
  <c r="AG30" i="44"/>
  <c r="AE30" i="44"/>
  <c r="AH29" i="44"/>
  <c r="AG29" i="44"/>
  <c r="AE29" i="44"/>
  <c r="AH28" i="44"/>
  <c r="AG28" i="44"/>
  <c r="AE28" i="44"/>
  <c r="AI28" i="44" s="1"/>
  <c r="AH27" i="44"/>
  <c r="AG27" i="44"/>
  <c r="AE27" i="44"/>
  <c r="AH25" i="44"/>
  <c r="AG25" i="44"/>
  <c r="AE25" i="44"/>
  <c r="AH24" i="44"/>
  <c r="AG24" i="44"/>
  <c r="AE24" i="44"/>
  <c r="AH23" i="44"/>
  <c r="AG23" i="44"/>
  <c r="AE23" i="44"/>
  <c r="AH22" i="44"/>
  <c r="AG22" i="44"/>
  <c r="AE22" i="44"/>
  <c r="AI22" i="44" s="1"/>
  <c r="AH21" i="44"/>
  <c r="AG21" i="44"/>
  <c r="AE21" i="44"/>
  <c r="AH20" i="44"/>
  <c r="AG20" i="44"/>
  <c r="AE20" i="44"/>
  <c r="AH19" i="44"/>
  <c r="AG19" i="44"/>
  <c r="AE19" i="44"/>
  <c r="AI19" i="44" s="1"/>
  <c r="AH18" i="44"/>
  <c r="AG18" i="44"/>
  <c r="AE18" i="44"/>
  <c r="AH17" i="44"/>
  <c r="AG17" i="44"/>
  <c r="AE17" i="44"/>
  <c r="AH16" i="44"/>
  <c r="AG16" i="44"/>
  <c r="AE16" i="44"/>
  <c r="V69" i="44"/>
  <c r="U69" i="44"/>
  <c r="S69" i="44"/>
  <c r="V68" i="44"/>
  <c r="U68" i="44"/>
  <c r="S68" i="44"/>
  <c r="W68" i="44" s="1"/>
  <c r="V67" i="44"/>
  <c r="U67" i="44"/>
  <c r="S67" i="44"/>
  <c r="V66" i="44"/>
  <c r="U66" i="44"/>
  <c r="S66" i="44"/>
  <c r="V65" i="44"/>
  <c r="U65" i="44"/>
  <c r="S65" i="44"/>
  <c r="V64" i="44"/>
  <c r="U64" i="44"/>
  <c r="S64" i="44"/>
  <c r="V63" i="44"/>
  <c r="U63" i="44"/>
  <c r="S63" i="44"/>
  <c r="V62" i="44"/>
  <c r="U62" i="44"/>
  <c r="S62" i="44"/>
  <c r="V61" i="44"/>
  <c r="U61" i="44"/>
  <c r="S61" i="44"/>
  <c r="V60" i="44"/>
  <c r="U60" i="44"/>
  <c r="S60" i="44"/>
  <c r="V58" i="44"/>
  <c r="U58" i="44"/>
  <c r="S58" i="44"/>
  <c r="V57" i="44"/>
  <c r="U57" i="44"/>
  <c r="S57" i="44"/>
  <c r="V56" i="44"/>
  <c r="U56" i="44"/>
  <c r="S56" i="44"/>
  <c r="V55" i="44"/>
  <c r="U55" i="44"/>
  <c r="S55" i="44"/>
  <c r="V54" i="44"/>
  <c r="U54" i="44"/>
  <c r="S54" i="44"/>
  <c r="V53" i="44"/>
  <c r="U53" i="44"/>
  <c r="S53" i="44"/>
  <c r="V52" i="44"/>
  <c r="U52" i="44"/>
  <c r="S52" i="44"/>
  <c r="V51" i="44"/>
  <c r="U51" i="44"/>
  <c r="S51" i="44"/>
  <c r="V50" i="44"/>
  <c r="U50" i="44"/>
  <c r="S50" i="44"/>
  <c r="V49" i="44"/>
  <c r="U49" i="44"/>
  <c r="S49" i="44"/>
  <c r="V47" i="44"/>
  <c r="U47" i="44"/>
  <c r="S47" i="44"/>
  <c r="V46" i="44"/>
  <c r="U46" i="44"/>
  <c r="S46" i="44"/>
  <c r="V45" i="44"/>
  <c r="U45" i="44"/>
  <c r="S45" i="44"/>
  <c r="V44" i="44"/>
  <c r="U44" i="44"/>
  <c r="S44" i="44"/>
  <c r="V43" i="44"/>
  <c r="U43" i="44"/>
  <c r="S43" i="44"/>
  <c r="V42" i="44"/>
  <c r="U42" i="44"/>
  <c r="S42" i="44"/>
  <c r="V41" i="44"/>
  <c r="U41" i="44"/>
  <c r="S41" i="44"/>
  <c r="V40" i="44"/>
  <c r="U40" i="44"/>
  <c r="S40" i="44"/>
  <c r="V39" i="44"/>
  <c r="U39" i="44"/>
  <c r="S39" i="44"/>
  <c r="V38" i="44"/>
  <c r="U38" i="44"/>
  <c r="S38" i="44"/>
  <c r="V36" i="44"/>
  <c r="U36" i="44"/>
  <c r="S36" i="44"/>
  <c r="V35" i="44"/>
  <c r="U35" i="44"/>
  <c r="S35" i="44"/>
  <c r="V34" i="44"/>
  <c r="U34" i="44"/>
  <c r="S34" i="44"/>
  <c r="V33" i="44"/>
  <c r="U33" i="44"/>
  <c r="S33" i="44"/>
  <c r="V32" i="44"/>
  <c r="U32" i="44"/>
  <c r="S32" i="44"/>
  <c r="V31" i="44"/>
  <c r="U31" i="44"/>
  <c r="S31" i="44"/>
  <c r="V30" i="44"/>
  <c r="U30" i="44"/>
  <c r="S30" i="44"/>
  <c r="V29" i="44"/>
  <c r="U29" i="44"/>
  <c r="S29" i="44"/>
  <c r="V28" i="44"/>
  <c r="U28" i="44"/>
  <c r="S28" i="44"/>
  <c r="V27" i="44"/>
  <c r="U27" i="44"/>
  <c r="S27" i="44"/>
  <c r="V25" i="44"/>
  <c r="U25" i="44"/>
  <c r="S25" i="44"/>
  <c r="V24" i="44"/>
  <c r="U24" i="44"/>
  <c r="S24" i="44"/>
  <c r="V23" i="44"/>
  <c r="U23" i="44"/>
  <c r="S23" i="44"/>
  <c r="V22" i="44"/>
  <c r="U22" i="44"/>
  <c r="S22" i="44"/>
  <c r="V21" i="44"/>
  <c r="U21" i="44"/>
  <c r="S21" i="44"/>
  <c r="V20" i="44"/>
  <c r="U20" i="44"/>
  <c r="S20" i="44"/>
  <c r="V19" i="44"/>
  <c r="U19" i="44"/>
  <c r="S19" i="44"/>
  <c r="V18" i="44"/>
  <c r="U18" i="44"/>
  <c r="S18" i="44"/>
  <c r="V17" i="44"/>
  <c r="U17" i="44"/>
  <c r="S17" i="44"/>
  <c r="V16" i="44"/>
  <c r="U16" i="44"/>
  <c r="S16" i="44"/>
  <c r="J69" i="44"/>
  <c r="I69" i="44"/>
  <c r="G69" i="44"/>
  <c r="J68" i="44"/>
  <c r="I68" i="44"/>
  <c r="G68" i="44"/>
  <c r="J67" i="44"/>
  <c r="I67" i="44"/>
  <c r="G67" i="44"/>
  <c r="J66" i="44"/>
  <c r="I66" i="44"/>
  <c r="G66" i="44"/>
  <c r="J65" i="44"/>
  <c r="I65" i="44"/>
  <c r="G65" i="44"/>
  <c r="J64" i="44"/>
  <c r="I64" i="44"/>
  <c r="G64" i="44"/>
  <c r="J63" i="44"/>
  <c r="I63" i="44"/>
  <c r="G63" i="44"/>
  <c r="J62" i="44"/>
  <c r="I62" i="44"/>
  <c r="G62" i="44"/>
  <c r="J61" i="44"/>
  <c r="I61" i="44"/>
  <c r="G61" i="44"/>
  <c r="K61" i="44" s="1"/>
  <c r="J60" i="44"/>
  <c r="I60" i="44"/>
  <c r="G60" i="44"/>
  <c r="J58" i="44"/>
  <c r="I58" i="44"/>
  <c r="G58" i="44"/>
  <c r="J57" i="44"/>
  <c r="I57" i="44"/>
  <c r="G57" i="44"/>
  <c r="J56" i="44"/>
  <c r="I56" i="44"/>
  <c r="G56" i="44"/>
  <c r="J55" i="44"/>
  <c r="I55" i="44"/>
  <c r="G55" i="44"/>
  <c r="J54" i="44"/>
  <c r="I54" i="44"/>
  <c r="G54" i="44"/>
  <c r="J53" i="44"/>
  <c r="I53" i="44"/>
  <c r="K53" i="44" s="1"/>
  <c r="G53" i="44"/>
  <c r="J52" i="44"/>
  <c r="I52" i="44"/>
  <c r="G52" i="44"/>
  <c r="J51" i="44"/>
  <c r="I51" i="44"/>
  <c r="G51" i="44"/>
  <c r="J50" i="44"/>
  <c r="I50" i="44"/>
  <c r="G50" i="44"/>
  <c r="J49" i="44"/>
  <c r="I49" i="44"/>
  <c r="G49" i="44"/>
  <c r="J47" i="44"/>
  <c r="I47" i="44"/>
  <c r="G47" i="44"/>
  <c r="J46" i="44"/>
  <c r="I46" i="44"/>
  <c r="G46" i="44"/>
  <c r="J45" i="44"/>
  <c r="I45" i="44"/>
  <c r="G45" i="44"/>
  <c r="J44" i="44"/>
  <c r="I44" i="44"/>
  <c r="G44" i="44"/>
  <c r="J43" i="44"/>
  <c r="I43" i="44"/>
  <c r="G43" i="44"/>
  <c r="J42" i="44"/>
  <c r="I42" i="44"/>
  <c r="G42" i="44"/>
  <c r="J41" i="44"/>
  <c r="I41" i="44"/>
  <c r="G41" i="44"/>
  <c r="J40" i="44"/>
  <c r="I40" i="44"/>
  <c r="G40" i="44"/>
  <c r="J39" i="44"/>
  <c r="I39" i="44"/>
  <c r="G39" i="44"/>
  <c r="J38" i="44"/>
  <c r="I38" i="44"/>
  <c r="G38" i="44"/>
  <c r="G35" i="44"/>
  <c r="I35" i="44"/>
  <c r="J35" i="44"/>
  <c r="G36" i="44"/>
  <c r="K36" i="44" s="1"/>
  <c r="I36" i="44"/>
  <c r="J36" i="44"/>
  <c r="J34" i="44"/>
  <c r="I34" i="44"/>
  <c r="G34" i="44"/>
  <c r="J33" i="44"/>
  <c r="I33" i="44"/>
  <c r="G33" i="44"/>
  <c r="J32" i="44"/>
  <c r="I32" i="44"/>
  <c r="G32" i="44"/>
  <c r="K32" i="44" s="1"/>
  <c r="J31" i="44"/>
  <c r="I31" i="44"/>
  <c r="G31" i="44"/>
  <c r="J30" i="44"/>
  <c r="I30" i="44"/>
  <c r="G30" i="44"/>
  <c r="J29" i="44"/>
  <c r="I29" i="44"/>
  <c r="G29" i="44"/>
  <c r="J28" i="44"/>
  <c r="I28" i="44"/>
  <c r="G28" i="44"/>
  <c r="J27" i="44"/>
  <c r="I27" i="44"/>
  <c r="G27" i="44"/>
  <c r="W61" i="44" l="1"/>
  <c r="W65" i="44"/>
  <c r="K31" i="44"/>
  <c r="K60" i="44"/>
  <c r="AI20" i="44"/>
  <c r="AI23" i="44"/>
  <c r="AU47" i="44"/>
  <c r="K35" i="44"/>
  <c r="W29" i="44"/>
  <c r="AI21" i="44"/>
  <c r="AI24" i="44"/>
  <c r="AU57" i="44"/>
  <c r="U59" i="44"/>
  <c r="K57" i="44"/>
  <c r="AI18" i="44"/>
  <c r="AE37" i="44"/>
  <c r="AU60" i="44"/>
  <c r="W32" i="44"/>
  <c r="K58" i="44"/>
  <c r="W35" i="44"/>
  <c r="AG26" i="44"/>
  <c r="AU52" i="44"/>
  <c r="K30" i="44"/>
  <c r="AU55" i="44"/>
  <c r="AE26" i="44"/>
  <c r="K39" i="44"/>
  <c r="K56" i="44"/>
  <c r="K65" i="44"/>
  <c r="AI17" i="44"/>
  <c r="AU41" i="44"/>
  <c r="AU58" i="44"/>
  <c r="K29" i="44"/>
  <c r="K33" i="44"/>
  <c r="K38" i="44"/>
  <c r="K67" i="44"/>
  <c r="K69" i="44"/>
  <c r="W21" i="44"/>
  <c r="W23" i="44"/>
  <c r="W25" i="44"/>
  <c r="W28" i="44"/>
  <c r="AE48" i="44"/>
  <c r="AI57" i="44"/>
  <c r="AU18" i="44"/>
  <c r="AU20" i="44"/>
  <c r="AU24" i="44"/>
  <c r="K42" i="44"/>
  <c r="K44" i="44"/>
  <c r="K46" i="44"/>
  <c r="K49" i="44"/>
  <c r="K55" i="44"/>
  <c r="W41" i="44"/>
  <c r="W45" i="44"/>
  <c r="W47" i="44"/>
  <c r="W52" i="44"/>
  <c r="AQ48" i="44"/>
  <c r="AU40" i="44"/>
  <c r="AU44" i="44"/>
  <c r="AU46" i="44"/>
  <c r="AU49" i="44"/>
  <c r="AU51" i="44"/>
  <c r="AU53" i="44"/>
  <c r="K34" i="44"/>
  <c r="K64" i="44"/>
  <c r="K66" i="44"/>
  <c r="K68" i="44"/>
  <c r="W18" i="44"/>
  <c r="W22" i="44"/>
  <c r="W24" i="44"/>
  <c r="AI54" i="44"/>
  <c r="AI61" i="44"/>
  <c r="AI63" i="44"/>
  <c r="AI65" i="44"/>
  <c r="AI67" i="44"/>
  <c r="AI69" i="44"/>
  <c r="AU17" i="44"/>
  <c r="AU21" i="44"/>
  <c r="AU23" i="44"/>
  <c r="AU28" i="44"/>
  <c r="K43" i="44"/>
  <c r="K45" i="44"/>
  <c r="K47" i="44"/>
  <c r="K50" i="44"/>
  <c r="K54" i="44"/>
  <c r="W38" i="44"/>
  <c r="W42" i="44"/>
  <c r="W44" i="44"/>
  <c r="W49" i="44"/>
  <c r="W53" i="44"/>
  <c r="W57" i="44"/>
  <c r="W60" i="44"/>
  <c r="K27" i="44"/>
  <c r="K41" i="44"/>
  <c r="K51" i="44"/>
  <c r="K63" i="44"/>
  <c r="W33" i="44"/>
  <c r="AI32" i="44"/>
  <c r="AI34" i="44"/>
  <c r="AI36" i="44"/>
  <c r="AU31" i="44"/>
  <c r="AU33" i="44"/>
  <c r="W40" i="44"/>
  <c r="W46" i="44"/>
  <c r="AU35" i="44"/>
  <c r="K28" i="44"/>
  <c r="K40" i="44"/>
  <c r="K52" i="44"/>
  <c r="K62" i="44"/>
  <c r="W34" i="44"/>
  <c r="W64" i="44"/>
  <c r="AI29" i="44"/>
  <c r="AI31" i="44"/>
  <c r="AI33" i="44"/>
  <c r="AI35" i="44"/>
  <c r="AI40" i="44"/>
  <c r="AI42" i="44"/>
  <c r="AI44" i="44"/>
  <c r="AI46" i="44"/>
  <c r="AI51" i="44"/>
  <c r="AI53" i="44"/>
  <c r="AU32" i="44"/>
  <c r="S59" i="44"/>
  <c r="AQ37" i="44"/>
  <c r="AU62" i="44"/>
  <c r="AU64" i="44"/>
  <c r="AU66" i="44"/>
  <c r="AU68" i="44"/>
  <c r="W58" i="44"/>
  <c r="AI55" i="44"/>
  <c r="AU19" i="44"/>
  <c r="AS37" i="44"/>
  <c r="AU42" i="44"/>
  <c r="AQ59" i="44"/>
  <c r="AU61" i="44"/>
  <c r="AU63" i="44"/>
  <c r="AU65" i="44"/>
  <c r="AU67" i="44"/>
  <c r="AU69" i="44"/>
  <c r="AS59" i="44"/>
  <c r="AQ26" i="44"/>
  <c r="AU25" i="44"/>
  <c r="AU36" i="44"/>
  <c r="AU39" i="44"/>
  <c r="AS26" i="44"/>
  <c r="AS48" i="44"/>
  <c r="AU22" i="44"/>
  <c r="AU30" i="44"/>
  <c r="AU45" i="44"/>
  <c r="AU56" i="44"/>
  <c r="AG37" i="44"/>
  <c r="AI49" i="44"/>
  <c r="AI58" i="44"/>
  <c r="AI25" i="44"/>
  <c r="AI39" i="44"/>
  <c r="AI41" i="44"/>
  <c r="AI43" i="44"/>
  <c r="AI45" i="44"/>
  <c r="AI47" i="44"/>
  <c r="AE59" i="44"/>
  <c r="AI60" i="44"/>
  <c r="AI62" i="44"/>
  <c r="AI64" i="44"/>
  <c r="AI66" i="44"/>
  <c r="AI68" i="44"/>
  <c r="AG59" i="44"/>
  <c r="AG48" i="44"/>
  <c r="AI30" i="44"/>
  <c r="AI52" i="44"/>
  <c r="AI56" i="44"/>
  <c r="W17" i="44"/>
  <c r="S37" i="44"/>
  <c r="W36" i="44"/>
  <c r="W54" i="44"/>
  <c r="W56" i="44"/>
  <c r="W66" i="44"/>
  <c r="U26" i="44"/>
  <c r="W19" i="44"/>
  <c r="W31" i="44"/>
  <c r="S48" i="44"/>
  <c r="W63" i="44"/>
  <c r="U48" i="44"/>
  <c r="W51" i="44"/>
  <c r="W67" i="44"/>
  <c r="W69" i="44"/>
  <c r="W43" i="44"/>
  <c r="S26" i="44"/>
  <c r="W20" i="44"/>
  <c r="U37" i="44"/>
  <c r="W30" i="44"/>
  <c r="W55" i="44"/>
  <c r="W62" i="44"/>
  <c r="AU16" i="44"/>
  <c r="AU27" i="44"/>
  <c r="AU50" i="44"/>
  <c r="AU38" i="44"/>
  <c r="AI16" i="44"/>
  <c r="AI27" i="44"/>
  <c r="AI50" i="44"/>
  <c r="AI38" i="44"/>
  <c r="W16" i="44"/>
  <c r="W39" i="44"/>
  <c r="W27" i="44"/>
  <c r="W50" i="44"/>
  <c r="AI26" i="44" l="1"/>
  <c r="W59" i="44"/>
  <c r="AU59" i="44"/>
  <c r="AU37" i="44"/>
  <c r="AU26" i="44"/>
  <c r="AU48" i="44"/>
  <c r="AI48" i="44"/>
  <c r="AI59" i="44"/>
  <c r="AI37" i="44"/>
  <c r="W37" i="44"/>
  <c r="W48" i="44"/>
  <c r="W26" i="44"/>
  <c r="I37" i="44" l="1"/>
  <c r="G48" i="44"/>
  <c r="I48" i="44"/>
  <c r="K59" i="44"/>
  <c r="G59" i="44"/>
  <c r="J25" i="44"/>
  <c r="I25" i="44"/>
  <c r="G25" i="44"/>
  <c r="K25" i="44" s="1"/>
  <c r="J24" i="44"/>
  <c r="I24" i="44"/>
  <c r="G24" i="44"/>
  <c r="J23" i="44"/>
  <c r="I23" i="44"/>
  <c r="G23" i="44"/>
  <c r="J22" i="44"/>
  <c r="I22" i="44"/>
  <c r="G22" i="44"/>
  <c r="J21" i="44"/>
  <c r="I21" i="44"/>
  <c r="G21" i="44"/>
  <c r="J20" i="44"/>
  <c r="I20" i="44"/>
  <c r="G20" i="44"/>
  <c r="J19" i="44"/>
  <c r="I19" i="44"/>
  <c r="G19" i="44"/>
  <c r="J18" i="44"/>
  <c r="I18" i="44"/>
  <c r="G18" i="44"/>
  <c r="J17" i="44"/>
  <c r="I17" i="44"/>
  <c r="G17" i="44"/>
  <c r="I16" i="44"/>
  <c r="K19" i="44" l="1"/>
  <c r="AE70" i="44"/>
  <c r="AE71" i="44" s="1"/>
  <c r="AG70" i="44"/>
  <c r="S70" i="44"/>
  <c r="G70" i="44"/>
  <c r="I70" i="44"/>
  <c r="G26" i="44"/>
  <c r="AQ70" i="44"/>
  <c r="AQ71" i="44" s="1"/>
  <c r="AS70" i="44"/>
  <c r="U70" i="44"/>
  <c r="AI70" i="44"/>
  <c r="K37" i="44"/>
  <c r="K48" i="44"/>
  <c r="G37" i="44"/>
  <c r="I59" i="44"/>
  <c r="K22" i="44"/>
  <c r="K21" i="44"/>
  <c r="K18" i="44"/>
  <c r="K20" i="44"/>
  <c r="K24" i="44"/>
  <c r="I26" i="44"/>
  <c r="K23" i="44"/>
  <c r="K17" i="44"/>
  <c r="AU70" i="44" l="1"/>
  <c r="AU71" i="44" s="1"/>
  <c r="U71" i="44"/>
  <c r="I45" i="85" s="1"/>
  <c r="S71" i="44"/>
  <c r="W70" i="44"/>
  <c r="W71" i="44" s="1"/>
  <c r="K70" i="44"/>
  <c r="I71" i="44"/>
  <c r="G71" i="44"/>
  <c r="AG71" i="44"/>
  <c r="N45" i="85" s="1"/>
  <c r="AI71" i="44"/>
  <c r="E35" i="96" s="1"/>
  <c r="AS71" i="44"/>
  <c r="S45" i="85" s="1"/>
  <c r="Q51" i="95" s="1"/>
  <c r="Q52" i="95" s="1"/>
  <c r="Q53" i="95" s="1"/>
  <c r="K26" i="44"/>
  <c r="K308" i="18"/>
  <c r="M308" i="18"/>
  <c r="K309" i="18"/>
  <c r="M309" i="18"/>
  <c r="K310" i="18"/>
  <c r="M310" i="18"/>
  <c r="K311" i="18"/>
  <c r="M311" i="18"/>
  <c r="K312" i="18"/>
  <c r="M312" i="18"/>
  <c r="K313" i="18"/>
  <c r="M313" i="18"/>
  <c r="N46" i="85" l="1"/>
  <c r="Q51" i="94" s="1"/>
  <c r="Q52" i="94" s="1"/>
  <c r="Q53" i="94" s="1"/>
  <c r="D35" i="96" s="1"/>
  <c r="E39" i="96"/>
  <c r="D42" i="96"/>
  <c r="D45" i="85"/>
  <c r="Q51" i="55" s="1"/>
  <c r="Q52" i="55" s="1"/>
  <c r="Q52" i="93"/>
  <c r="N312" i="18"/>
  <c r="N313" i="18"/>
  <c r="N310" i="18"/>
  <c r="N309" i="18"/>
  <c r="N311" i="18"/>
  <c r="N308" i="18"/>
  <c r="K71" i="44"/>
  <c r="E20" i="96" s="1"/>
  <c r="E21" i="96" s="1"/>
  <c r="E25" i="96" s="1"/>
  <c r="E10" i="96" l="1"/>
  <c r="E11" i="96" s="1"/>
  <c r="E14" i="96" s="1"/>
  <c r="F35" i="96"/>
  <c r="D39" i="96"/>
  <c r="C35" i="96"/>
  <c r="C39" i="96" s="1"/>
  <c r="F42" i="96"/>
  <c r="C42" i="96"/>
  <c r="C46" i="96" s="1"/>
  <c r="D46" i="96"/>
  <c r="M307" i="18"/>
  <c r="K307" i="18"/>
  <c r="M306" i="18"/>
  <c r="K306" i="18"/>
  <c r="M305" i="18"/>
  <c r="K305" i="18"/>
  <c r="M304" i="18"/>
  <c r="K304" i="18"/>
  <c r="M303" i="18"/>
  <c r="K303" i="18"/>
  <c r="M302" i="18"/>
  <c r="K302" i="18"/>
  <c r="M301" i="18"/>
  <c r="K301" i="18"/>
  <c r="M300" i="18"/>
  <c r="K300" i="18"/>
  <c r="M299" i="18"/>
  <c r="K299" i="18"/>
  <c r="M298" i="18"/>
  <c r="K298" i="18"/>
  <c r="M297" i="18"/>
  <c r="K297" i="18"/>
  <c r="M296" i="18"/>
  <c r="K296" i="18"/>
  <c r="M295" i="18"/>
  <c r="K295" i="18"/>
  <c r="M294" i="18"/>
  <c r="K294" i="18"/>
  <c r="M293" i="18"/>
  <c r="K293" i="18"/>
  <c r="M292" i="18"/>
  <c r="K292" i="18"/>
  <c r="M291" i="18"/>
  <c r="K291" i="18"/>
  <c r="M290" i="18"/>
  <c r="K290" i="18"/>
  <c r="M289" i="18"/>
  <c r="K289" i="18"/>
  <c r="M288" i="18"/>
  <c r="K288" i="18"/>
  <c r="M287" i="18"/>
  <c r="K287" i="18"/>
  <c r="M286" i="18"/>
  <c r="K286" i="18"/>
  <c r="M285" i="18"/>
  <c r="K285" i="18"/>
  <c r="M284" i="18"/>
  <c r="K284" i="18"/>
  <c r="M283" i="18"/>
  <c r="K283" i="18"/>
  <c r="M282" i="18"/>
  <c r="K282" i="18"/>
  <c r="M281" i="18"/>
  <c r="K281" i="18"/>
  <c r="M280" i="18"/>
  <c r="K280" i="18"/>
  <c r="M279" i="18"/>
  <c r="K279" i="18"/>
  <c r="M278" i="18"/>
  <c r="K278" i="18"/>
  <c r="M277" i="18"/>
  <c r="K277" i="18"/>
  <c r="M276" i="18"/>
  <c r="K276" i="18"/>
  <c r="M275" i="18"/>
  <c r="K275" i="18"/>
  <c r="M274" i="18"/>
  <c r="K274" i="18"/>
  <c r="M273" i="18"/>
  <c r="K273" i="18"/>
  <c r="M272" i="18"/>
  <c r="K272" i="18"/>
  <c r="M271" i="18"/>
  <c r="K271" i="18"/>
  <c r="M270" i="18"/>
  <c r="K270" i="18"/>
  <c r="M269" i="18"/>
  <c r="K269" i="18"/>
  <c r="M268" i="18"/>
  <c r="K268" i="18"/>
  <c r="M267" i="18"/>
  <c r="K267" i="18"/>
  <c r="M266" i="18"/>
  <c r="K266" i="18"/>
  <c r="M265" i="18"/>
  <c r="K265" i="18"/>
  <c r="M264" i="18"/>
  <c r="K264" i="18"/>
  <c r="M263" i="18"/>
  <c r="K263" i="18"/>
  <c r="M262" i="18"/>
  <c r="K262" i="18"/>
  <c r="M261" i="18"/>
  <c r="K261" i="18"/>
  <c r="M260" i="18"/>
  <c r="K260" i="18"/>
  <c r="M259" i="18"/>
  <c r="K259" i="18"/>
  <c r="M258" i="18"/>
  <c r="K258" i="18"/>
  <c r="M257" i="18"/>
  <c r="K257" i="18"/>
  <c r="M256" i="18"/>
  <c r="K256" i="18"/>
  <c r="M255" i="18"/>
  <c r="K255" i="18"/>
  <c r="M254" i="18"/>
  <c r="K254" i="18"/>
  <c r="M253" i="18"/>
  <c r="K253" i="18"/>
  <c r="M252" i="18"/>
  <c r="K252" i="18"/>
  <c r="M251" i="18"/>
  <c r="K251" i="18"/>
  <c r="M250" i="18"/>
  <c r="K250" i="18"/>
  <c r="M249" i="18"/>
  <c r="K249" i="18"/>
  <c r="M248" i="18"/>
  <c r="K248" i="18"/>
  <c r="M247" i="18"/>
  <c r="K247" i="18"/>
  <c r="M246" i="18"/>
  <c r="K246" i="18"/>
  <c r="M245" i="18"/>
  <c r="K245" i="18"/>
  <c r="M244" i="18"/>
  <c r="K244" i="18"/>
  <c r="M243" i="18"/>
  <c r="K243" i="18"/>
  <c r="M242" i="18"/>
  <c r="K242" i="18"/>
  <c r="M241" i="18"/>
  <c r="K241" i="18"/>
  <c r="M240" i="18"/>
  <c r="K240" i="18"/>
  <c r="M239" i="18"/>
  <c r="K239" i="18"/>
  <c r="M238" i="18"/>
  <c r="K238" i="18"/>
  <c r="M237" i="18"/>
  <c r="K237" i="18"/>
  <c r="M236" i="18"/>
  <c r="K236" i="18"/>
  <c r="M235" i="18"/>
  <c r="K235" i="18"/>
  <c r="M234" i="18"/>
  <c r="K234" i="18"/>
  <c r="M233" i="18"/>
  <c r="K233" i="18"/>
  <c r="M232" i="18"/>
  <c r="K232" i="18"/>
  <c r="M231" i="18"/>
  <c r="K231" i="18"/>
  <c r="M230" i="18"/>
  <c r="K230" i="18"/>
  <c r="M229" i="18"/>
  <c r="K229" i="18"/>
  <c r="M228" i="18"/>
  <c r="K228" i="18"/>
  <c r="M227" i="18"/>
  <c r="K227" i="18"/>
  <c r="M226" i="18"/>
  <c r="K226" i="18"/>
  <c r="M225" i="18"/>
  <c r="K225" i="18"/>
  <c r="M224" i="18"/>
  <c r="K224" i="18"/>
  <c r="M223" i="18"/>
  <c r="K223" i="18"/>
  <c r="M222" i="18"/>
  <c r="K222" i="18"/>
  <c r="M221" i="18"/>
  <c r="K221" i="18"/>
  <c r="M220" i="18"/>
  <c r="K220" i="18"/>
  <c r="M219" i="18"/>
  <c r="K219" i="18"/>
  <c r="M218" i="18"/>
  <c r="K218" i="18"/>
  <c r="M217" i="18"/>
  <c r="K217" i="18"/>
  <c r="M216" i="18"/>
  <c r="K216" i="18"/>
  <c r="M215" i="18"/>
  <c r="K215" i="18"/>
  <c r="M214" i="18"/>
  <c r="K214" i="18"/>
  <c r="M213" i="18"/>
  <c r="K213" i="18"/>
  <c r="M212" i="18"/>
  <c r="K212" i="18"/>
  <c r="M211" i="18"/>
  <c r="K211" i="18"/>
  <c r="M210" i="18"/>
  <c r="K210" i="18"/>
  <c r="M209" i="18"/>
  <c r="K209" i="18"/>
  <c r="M208" i="18"/>
  <c r="K208" i="18"/>
  <c r="M207" i="18"/>
  <c r="K207" i="18"/>
  <c r="M206" i="18"/>
  <c r="K206" i="18"/>
  <c r="M205" i="18"/>
  <c r="K205" i="18"/>
  <c r="M204" i="18"/>
  <c r="K204" i="18"/>
  <c r="M203" i="18"/>
  <c r="K203" i="18"/>
  <c r="M202" i="18"/>
  <c r="K202" i="18"/>
  <c r="M201" i="18"/>
  <c r="K201" i="18"/>
  <c r="M200" i="18"/>
  <c r="K200" i="18"/>
  <c r="M199" i="18"/>
  <c r="K199" i="18"/>
  <c r="M198" i="18"/>
  <c r="K198" i="18"/>
  <c r="M197" i="18"/>
  <c r="K197" i="18"/>
  <c r="M196" i="18"/>
  <c r="K196" i="18"/>
  <c r="M195" i="18"/>
  <c r="K195" i="18"/>
  <c r="M194" i="18"/>
  <c r="K194" i="18"/>
  <c r="M193" i="18"/>
  <c r="K193" i="18"/>
  <c r="M192" i="18"/>
  <c r="K192" i="18"/>
  <c r="M191" i="18"/>
  <c r="K191" i="18"/>
  <c r="M190" i="18"/>
  <c r="K190" i="18"/>
  <c r="M189" i="18"/>
  <c r="K189" i="18"/>
  <c r="M188" i="18"/>
  <c r="K188" i="18"/>
  <c r="M187" i="18"/>
  <c r="K187" i="18"/>
  <c r="M186" i="18"/>
  <c r="K186" i="18"/>
  <c r="M185" i="18"/>
  <c r="K185" i="18"/>
  <c r="M184" i="18"/>
  <c r="K184" i="18"/>
  <c r="M183" i="18"/>
  <c r="K183" i="18"/>
  <c r="M182" i="18"/>
  <c r="K182" i="18"/>
  <c r="M181" i="18"/>
  <c r="K181" i="18"/>
  <c r="M180" i="18"/>
  <c r="K180" i="18"/>
  <c r="M179" i="18"/>
  <c r="K179" i="18"/>
  <c r="M178" i="18"/>
  <c r="K178" i="18"/>
  <c r="M177" i="18"/>
  <c r="K177" i="18"/>
  <c r="M176" i="18"/>
  <c r="K176" i="18"/>
  <c r="M175" i="18"/>
  <c r="K175" i="18"/>
  <c r="M174" i="18"/>
  <c r="K174" i="18"/>
  <c r="M173" i="18"/>
  <c r="K173" i="18"/>
  <c r="M172" i="18"/>
  <c r="K172" i="18"/>
  <c r="M171" i="18"/>
  <c r="K171" i="18"/>
  <c r="M170" i="18"/>
  <c r="K170" i="18"/>
  <c r="M169" i="18"/>
  <c r="K169" i="18"/>
  <c r="M168" i="18"/>
  <c r="K168" i="18"/>
  <c r="M167" i="18"/>
  <c r="K167" i="18"/>
  <c r="M166" i="18"/>
  <c r="K166" i="18"/>
  <c r="M165" i="18"/>
  <c r="K165" i="18"/>
  <c r="M164" i="18"/>
  <c r="K164" i="18"/>
  <c r="M163" i="18"/>
  <c r="K163" i="18"/>
  <c r="M162" i="18"/>
  <c r="K162" i="18"/>
  <c r="M161" i="18"/>
  <c r="K161" i="18"/>
  <c r="M160" i="18"/>
  <c r="K160" i="18"/>
  <c r="M159" i="18"/>
  <c r="K159" i="18"/>
  <c r="M158" i="18"/>
  <c r="K158" i="18"/>
  <c r="M157" i="18"/>
  <c r="K157" i="18"/>
  <c r="M156" i="18"/>
  <c r="K156" i="18"/>
  <c r="M155" i="18"/>
  <c r="K155" i="18"/>
  <c r="M154" i="18"/>
  <c r="K154" i="18"/>
  <c r="M153" i="18"/>
  <c r="K153" i="18"/>
  <c r="M152" i="18"/>
  <c r="K152" i="18"/>
  <c r="M151" i="18"/>
  <c r="K151" i="18"/>
  <c r="M150" i="18"/>
  <c r="K150" i="18"/>
  <c r="M149" i="18"/>
  <c r="K149" i="18"/>
  <c r="M148" i="18"/>
  <c r="K148" i="18"/>
  <c r="M147" i="18"/>
  <c r="K147" i="18"/>
  <c r="M146" i="18"/>
  <c r="K146" i="18"/>
  <c r="M145" i="18"/>
  <c r="K145" i="18"/>
  <c r="M144" i="18"/>
  <c r="K144" i="18"/>
  <c r="M143" i="18"/>
  <c r="K143" i="18"/>
  <c r="M142" i="18"/>
  <c r="K142" i="18"/>
  <c r="M141" i="18"/>
  <c r="K141" i="18"/>
  <c r="M140" i="18"/>
  <c r="K140" i="18"/>
  <c r="M139" i="18"/>
  <c r="K139" i="18"/>
  <c r="M138" i="18"/>
  <c r="K138" i="18"/>
  <c r="M137" i="18"/>
  <c r="K137" i="18"/>
  <c r="M136" i="18"/>
  <c r="K136" i="18"/>
  <c r="M135" i="18"/>
  <c r="K135" i="18"/>
  <c r="M134" i="18"/>
  <c r="K134" i="18"/>
  <c r="M133" i="18"/>
  <c r="K133" i="18"/>
  <c r="M132" i="18"/>
  <c r="K132" i="18"/>
  <c r="M131" i="18"/>
  <c r="K131" i="18"/>
  <c r="M130" i="18"/>
  <c r="K130" i="18"/>
  <c r="M129" i="18"/>
  <c r="K129" i="18"/>
  <c r="M128" i="18"/>
  <c r="K128" i="18"/>
  <c r="M127" i="18"/>
  <c r="K127" i="18"/>
  <c r="M126" i="18"/>
  <c r="K126" i="18"/>
  <c r="M125" i="18"/>
  <c r="K125" i="18"/>
  <c r="M124" i="18"/>
  <c r="K124" i="18"/>
  <c r="M123" i="18"/>
  <c r="K123" i="18"/>
  <c r="M122" i="18"/>
  <c r="K122" i="18"/>
  <c r="M121" i="18"/>
  <c r="K121" i="18"/>
  <c r="M120" i="18"/>
  <c r="K120" i="18"/>
  <c r="M119" i="18"/>
  <c r="K119" i="18"/>
  <c r="M118" i="18"/>
  <c r="K118" i="18"/>
  <c r="M117" i="18"/>
  <c r="K117" i="18"/>
  <c r="M116" i="18"/>
  <c r="K116" i="18"/>
  <c r="M115" i="18"/>
  <c r="K115" i="18"/>
  <c r="M114" i="18"/>
  <c r="K114" i="18"/>
  <c r="M113" i="18"/>
  <c r="K113" i="18"/>
  <c r="M112" i="18"/>
  <c r="K112" i="18"/>
  <c r="M111" i="18"/>
  <c r="K111" i="18"/>
  <c r="M110" i="18"/>
  <c r="K110" i="18"/>
  <c r="M109" i="18"/>
  <c r="K109" i="18"/>
  <c r="M108" i="18"/>
  <c r="K108" i="18"/>
  <c r="M107" i="18"/>
  <c r="K107" i="18"/>
  <c r="M106" i="18"/>
  <c r="K106" i="18"/>
  <c r="M105" i="18"/>
  <c r="K105" i="18"/>
  <c r="M104" i="18"/>
  <c r="K104" i="18"/>
  <c r="M103" i="18"/>
  <c r="K103" i="18"/>
  <c r="M102" i="18"/>
  <c r="K102" i="18"/>
  <c r="M101" i="18"/>
  <c r="K101" i="18"/>
  <c r="M100" i="18"/>
  <c r="K100" i="18"/>
  <c r="M99" i="18"/>
  <c r="K99" i="18"/>
  <c r="M98" i="18"/>
  <c r="K98" i="18"/>
  <c r="M97" i="18"/>
  <c r="K97" i="18"/>
  <c r="M96" i="18"/>
  <c r="K96" i="18"/>
  <c r="M95" i="18"/>
  <c r="K95" i="18"/>
  <c r="M94" i="18"/>
  <c r="K94" i="18"/>
  <c r="M93" i="18"/>
  <c r="K93" i="18"/>
  <c r="M92" i="18"/>
  <c r="K92" i="18"/>
  <c r="M91" i="18"/>
  <c r="K91" i="18"/>
  <c r="M90" i="18"/>
  <c r="K90" i="18"/>
  <c r="M89" i="18"/>
  <c r="K89" i="18"/>
  <c r="M88" i="18"/>
  <c r="K88" i="18"/>
  <c r="M87" i="18"/>
  <c r="K87" i="18"/>
  <c r="M86" i="18"/>
  <c r="K86" i="18"/>
  <c r="M85" i="18"/>
  <c r="K85" i="18"/>
  <c r="M84" i="18"/>
  <c r="K84" i="18"/>
  <c r="M83" i="18"/>
  <c r="K83" i="18"/>
  <c r="M82" i="18"/>
  <c r="K82" i="18"/>
  <c r="M81" i="18"/>
  <c r="K81" i="18"/>
  <c r="M80" i="18"/>
  <c r="K80" i="18"/>
  <c r="M79" i="18"/>
  <c r="K79" i="18"/>
  <c r="M78" i="18"/>
  <c r="K78" i="18"/>
  <c r="M77" i="18"/>
  <c r="K77" i="18"/>
  <c r="M76" i="18"/>
  <c r="K76" i="18"/>
  <c r="M75" i="18"/>
  <c r="K75" i="18"/>
  <c r="M74" i="18"/>
  <c r="K74" i="18"/>
  <c r="M73" i="18"/>
  <c r="K73" i="18"/>
  <c r="M72" i="18"/>
  <c r="K72" i="18"/>
  <c r="M71" i="18"/>
  <c r="K71" i="18"/>
  <c r="M70" i="18"/>
  <c r="K70" i="18"/>
  <c r="M69" i="18"/>
  <c r="K69" i="18"/>
  <c r="M68" i="18"/>
  <c r="K68" i="18"/>
  <c r="M67" i="18"/>
  <c r="K67" i="18"/>
  <c r="M66" i="18"/>
  <c r="K66" i="18"/>
  <c r="M65" i="18"/>
  <c r="K65" i="18"/>
  <c r="M64" i="18"/>
  <c r="K64" i="18"/>
  <c r="M63" i="18"/>
  <c r="K63" i="18"/>
  <c r="M62" i="18"/>
  <c r="K62" i="18"/>
  <c r="M61" i="18"/>
  <c r="K61" i="18"/>
  <c r="M60" i="18"/>
  <c r="K60" i="18"/>
  <c r="M59" i="18"/>
  <c r="K59" i="18"/>
  <c r="M58" i="18"/>
  <c r="K58" i="18"/>
  <c r="M57" i="18"/>
  <c r="K57" i="18"/>
  <c r="M56" i="18"/>
  <c r="K56" i="18"/>
  <c r="M55" i="18"/>
  <c r="K55" i="18"/>
  <c r="M54" i="18"/>
  <c r="K54" i="18"/>
  <c r="M53" i="18"/>
  <c r="K53" i="18"/>
  <c r="M52" i="18"/>
  <c r="K52" i="18"/>
  <c r="M51" i="18"/>
  <c r="K51" i="18"/>
  <c r="M50" i="18"/>
  <c r="K50" i="18"/>
  <c r="M49" i="18"/>
  <c r="K49" i="18"/>
  <c r="M48" i="18"/>
  <c r="K48" i="18"/>
  <c r="M47" i="18"/>
  <c r="K47" i="18"/>
  <c r="M46" i="18"/>
  <c r="K46" i="18"/>
  <c r="M45" i="18"/>
  <c r="K45" i="18"/>
  <c r="M44" i="18"/>
  <c r="K44" i="18"/>
  <c r="M43" i="18"/>
  <c r="K43" i="18"/>
  <c r="M42" i="18"/>
  <c r="K42" i="18"/>
  <c r="M41" i="18"/>
  <c r="K41" i="18"/>
  <c r="M40" i="18"/>
  <c r="K40" i="18"/>
  <c r="M39" i="18"/>
  <c r="K39" i="18"/>
  <c r="M38" i="18"/>
  <c r="K38" i="18"/>
  <c r="M37" i="18"/>
  <c r="K37" i="18"/>
  <c r="M36" i="18"/>
  <c r="K36" i="18"/>
  <c r="M35" i="18"/>
  <c r="K35" i="18"/>
  <c r="M34" i="18"/>
  <c r="K34" i="18"/>
  <c r="M33" i="18"/>
  <c r="K33" i="18"/>
  <c r="M32" i="18"/>
  <c r="K32" i="18"/>
  <c r="M31" i="18"/>
  <c r="K31" i="18"/>
  <c r="M30" i="18"/>
  <c r="K30" i="18"/>
  <c r="M29" i="18"/>
  <c r="K29" i="18"/>
  <c r="M28" i="18"/>
  <c r="K28" i="18"/>
  <c r="M27" i="18"/>
  <c r="K27" i="18"/>
  <c r="M26" i="18"/>
  <c r="K26" i="18"/>
  <c r="M25" i="18"/>
  <c r="K25" i="18"/>
  <c r="M24" i="18"/>
  <c r="K24" i="18"/>
  <c r="M23" i="18"/>
  <c r="K23" i="18"/>
  <c r="M22" i="18"/>
  <c r="K22" i="18"/>
  <c r="M21" i="18"/>
  <c r="K21" i="18"/>
  <c r="M20" i="18"/>
  <c r="K20" i="18"/>
  <c r="M19" i="18"/>
  <c r="K19" i="18"/>
  <c r="M18" i="18"/>
  <c r="K18" i="18"/>
  <c r="M17" i="18"/>
  <c r="K17" i="18"/>
  <c r="M16" i="18"/>
  <c r="K16" i="18"/>
  <c r="M15" i="18"/>
  <c r="K15" i="18"/>
  <c r="M14" i="18"/>
  <c r="K14" i="18"/>
  <c r="B51" i="4"/>
  <c r="C7" i="7" s="1"/>
  <c r="F43" i="96" l="1"/>
  <c r="F44" i="96" s="1"/>
  <c r="F46" i="96" s="1"/>
  <c r="F36" i="96"/>
  <c r="F37" i="96" s="1"/>
  <c r="F39" i="96" s="1"/>
  <c r="C5" i="96"/>
  <c r="G6" i="55"/>
  <c r="G6" i="93"/>
  <c r="G6" i="94"/>
  <c r="G6" i="95"/>
  <c r="N26" i="18"/>
  <c r="N28" i="18"/>
  <c r="N34" i="18"/>
  <c r="N38" i="18"/>
  <c r="N42" i="18"/>
  <c r="N46" i="18"/>
  <c r="N50" i="18"/>
  <c r="N54" i="18"/>
  <c r="N58" i="18"/>
  <c r="N62" i="18"/>
  <c r="N66" i="18"/>
  <c r="N68" i="18"/>
  <c r="N72" i="18"/>
  <c r="N74" i="18"/>
  <c r="N78" i="18"/>
  <c r="N82" i="18"/>
  <c r="N86" i="18"/>
  <c r="N94" i="18"/>
  <c r="N98" i="18"/>
  <c r="N104" i="18"/>
  <c r="N112" i="18"/>
  <c r="N134" i="18"/>
  <c r="N30" i="18"/>
  <c r="N32" i="18"/>
  <c r="N36" i="18"/>
  <c r="N40" i="18"/>
  <c r="N44" i="18"/>
  <c r="N48" i="18"/>
  <c r="N52" i="18"/>
  <c r="N56" i="18"/>
  <c r="N60" i="18"/>
  <c r="N64" i="18"/>
  <c r="N70" i="18"/>
  <c r="N76" i="18"/>
  <c r="N80" i="18"/>
  <c r="N84" i="18"/>
  <c r="N88" i="18"/>
  <c r="N92" i="18"/>
  <c r="N96" i="18"/>
  <c r="N100" i="18"/>
  <c r="N102" i="18"/>
  <c r="N106" i="18"/>
  <c r="N108" i="18"/>
  <c r="N110" i="18"/>
  <c r="N114" i="18"/>
  <c r="N116" i="18"/>
  <c r="N118" i="18"/>
  <c r="N120" i="18"/>
  <c r="N122" i="18"/>
  <c r="N124" i="18"/>
  <c r="N126" i="18"/>
  <c r="N128" i="18"/>
  <c r="N130" i="18"/>
  <c r="N132" i="18"/>
  <c r="N136" i="18"/>
  <c r="N138" i="18"/>
  <c r="N140" i="18"/>
  <c r="N142" i="18"/>
  <c r="N144" i="18"/>
  <c r="N146" i="18"/>
  <c r="N148" i="18"/>
  <c r="N150" i="18"/>
  <c r="N152" i="18"/>
  <c r="N154" i="18"/>
  <c r="N156" i="18"/>
  <c r="N158" i="18"/>
  <c r="N160" i="18"/>
  <c r="N162" i="18"/>
  <c r="N164" i="18"/>
  <c r="N166" i="18"/>
  <c r="N168" i="18"/>
  <c r="N170" i="18"/>
  <c r="N172" i="18"/>
  <c r="N174" i="18"/>
  <c r="N176" i="18"/>
  <c r="N178" i="18"/>
  <c r="N180" i="18"/>
  <c r="N182" i="18"/>
  <c r="N184" i="18"/>
  <c r="N186" i="18"/>
  <c r="N188" i="18"/>
  <c r="N190" i="18"/>
  <c r="N192" i="18"/>
  <c r="N194" i="18"/>
  <c r="N196" i="18"/>
  <c r="N198" i="18"/>
  <c r="N200" i="18"/>
  <c r="N202" i="18"/>
  <c r="N204" i="18"/>
  <c r="N206" i="18"/>
  <c r="N208" i="18"/>
  <c r="N210" i="18"/>
  <c r="N212" i="18"/>
  <c r="N214" i="18"/>
  <c r="N216" i="18"/>
  <c r="N218" i="18"/>
  <c r="N220" i="18"/>
  <c r="N222" i="18"/>
  <c r="N224" i="18"/>
  <c r="N226" i="18"/>
  <c r="N228" i="18"/>
  <c r="N230" i="18"/>
  <c r="N232" i="18"/>
  <c r="N234" i="18"/>
  <c r="N236" i="18"/>
  <c r="N238" i="18"/>
  <c r="N240" i="18"/>
  <c r="N242" i="18"/>
  <c r="N244" i="18"/>
  <c r="N246" i="18"/>
  <c r="N248" i="18"/>
  <c r="N250" i="18"/>
  <c r="N252" i="18"/>
  <c r="N254" i="18"/>
  <c r="N256" i="18"/>
  <c r="N258" i="18"/>
  <c r="N260" i="18"/>
  <c r="N262" i="18"/>
  <c r="N264" i="18"/>
  <c r="N266" i="18"/>
  <c r="N268" i="18"/>
  <c r="N270" i="18"/>
  <c r="N272" i="18"/>
  <c r="N274" i="18"/>
  <c r="N276" i="18"/>
  <c r="N278" i="18"/>
  <c r="N280" i="18"/>
  <c r="N282" i="18"/>
  <c r="N284" i="18"/>
  <c r="N286" i="18"/>
  <c r="N288" i="18"/>
  <c r="N290" i="18"/>
  <c r="N292" i="18"/>
  <c r="N294" i="18"/>
  <c r="N296" i="18"/>
  <c r="N298" i="18"/>
  <c r="N300" i="18"/>
  <c r="N302" i="18"/>
  <c r="N304" i="18"/>
  <c r="N306" i="18"/>
  <c r="N25" i="18"/>
  <c r="N90" i="18"/>
  <c r="N24" i="18"/>
  <c r="N27" i="18"/>
  <c r="N29" i="18"/>
  <c r="N31" i="18"/>
  <c r="N33" i="18"/>
  <c r="N35" i="18"/>
  <c r="N37" i="18"/>
  <c r="N39" i="18"/>
  <c r="N41" i="18"/>
  <c r="N43" i="18"/>
  <c r="N45" i="18"/>
  <c r="N47" i="18"/>
  <c r="N49" i="18"/>
  <c r="N51" i="18"/>
  <c r="N53" i="18"/>
  <c r="N55" i="18"/>
  <c r="N57" i="18"/>
  <c r="N59" i="18"/>
  <c r="N61" i="18"/>
  <c r="N63" i="18"/>
  <c r="N65" i="18"/>
  <c r="N67" i="18"/>
  <c r="N69" i="18"/>
  <c r="N71" i="18"/>
  <c r="N73" i="18"/>
  <c r="N75" i="18"/>
  <c r="N77" i="18"/>
  <c r="N79" i="18"/>
  <c r="N81" i="18"/>
  <c r="N83" i="18"/>
  <c r="N85" i="18"/>
  <c r="N87" i="18"/>
  <c r="N89" i="18"/>
  <c r="N91" i="18"/>
  <c r="N93" i="18"/>
  <c r="N95" i="18"/>
  <c r="N97" i="18"/>
  <c r="N99" i="18"/>
  <c r="N101" i="18"/>
  <c r="N103" i="18"/>
  <c r="N105" i="18"/>
  <c r="N107" i="18"/>
  <c r="N109" i="18"/>
  <c r="N111" i="18"/>
  <c r="N113" i="18"/>
  <c r="N115" i="18"/>
  <c r="N117" i="18"/>
  <c r="N119" i="18"/>
  <c r="N121" i="18"/>
  <c r="N123" i="18"/>
  <c r="N125" i="18"/>
  <c r="N127" i="18"/>
  <c r="N129" i="18"/>
  <c r="N131" i="18"/>
  <c r="N133" i="18"/>
  <c r="N135" i="18"/>
  <c r="N137" i="18"/>
  <c r="N139" i="18"/>
  <c r="N141" i="18"/>
  <c r="N143" i="18"/>
  <c r="N145" i="18"/>
  <c r="N147" i="18"/>
  <c r="N149" i="18"/>
  <c r="N151" i="18"/>
  <c r="N153" i="18"/>
  <c r="N155" i="18"/>
  <c r="N157" i="18"/>
  <c r="N159" i="18"/>
  <c r="N161" i="18"/>
  <c r="N163" i="18"/>
  <c r="N165" i="18"/>
  <c r="N167" i="18"/>
  <c r="N169" i="18"/>
  <c r="N171" i="18"/>
  <c r="N173" i="18"/>
  <c r="N175" i="18"/>
  <c r="N177" i="18"/>
  <c r="N179" i="18"/>
  <c r="N181" i="18"/>
  <c r="N183" i="18"/>
  <c r="N185" i="18"/>
  <c r="N187" i="18"/>
  <c r="N189" i="18"/>
  <c r="N191" i="18"/>
  <c r="N193" i="18"/>
  <c r="N195" i="18"/>
  <c r="N197" i="18"/>
  <c r="N199" i="18"/>
  <c r="N201" i="18"/>
  <c r="N203" i="18"/>
  <c r="N205" i="18"/>
  <c r="N207" i="18"/>
  <c r="N209" i="18"/>
  <c r="N211" i="18"/>
  <c r="N213" i="18"/>
  <c r="N215" i="18"/>
  <c r="N217" i="18"/>
  <c r="N219" i="18"/>
  <c r="N221" i="18"/>
  <c r="N223" i="18"/>
  <c r="N225" i="18"/>
  <c r="N227" i="18"/>
  <c r="N229" i="18"/>
  <c r="N231" i="18"/>
  <c r="N233" i="18"/>
  <c r="N235" i="18"/>
  <c r="N237" i="18"/>
  <c r="N239" i="18"/>
  <c r="N241" i="18"/>
  <c r="N243" i="18"/>
  <c r="N245" i="18"/>
  <c r="N247" i="18"/>
  <c r="N249" i="18"/>
  <c r="N251" i="18"/>
  <c r="N253" i="18"/>
  <c r="N255" i="18"/>
  <c r="N257" i="18"/>
  <c r="N259" i="18"/>
  <c r="N261" i="18"/>
  <c r="N263" i="18"/>
  <c r="N265" i="18"/>
  <c r="N267" i="18"/>
  <c r="N269" i="18"/>
  <c r="N271" i="18"/>
  <c r="N273" i="18"/>
  <c r="N275" i="18"/>
  <c r="N277" i="18"/>
  <c r="N279" i="18"/>
  <c r="N281" i="18"/>
  <c r="N283" i="18"/>
  <c r="N285" i="18"/>
  <c r="N287" i="18"/>
  <c r="N289" i="18"/>
  <c r="N291" i="18"/>
  <c r="N293" i="18"/>
  <c r="N295" i="18"/>
  <c r="N297" i="18"/>
  <c r="N299" i="18"/>
  <c r="N301" i="18"/>
  <c r="N303" i="18"/>
  <c r="N305" i="18"/>
  <c r="N307" i="18"/>
  <c r="N16" i="18"/>
  <c r="N18" i="18"/>
  <c r="N20" i="18"/>
  <c r="N22" i="18"/>
  <c r="N19" i="18"/>
  <c r="N21" i="18"/>
  <c r="N23" i="18"/>
  <c r="N17" i="18"/>
  <c r="Q12" i="55" s="1"/>
  <c r="N15" i="18"/>
  <c r="N14" i="18"/>
  <c r="F7" i="18"/>
  <c r="G43" i="96" l="1"/>
  <c r="G46" i="96" s="1"/>
  <c r="G36" i="96"/>
  <c r="G39" i="96" s="1"/>
  <c r="Q53" i="93"/>
  <c r="D28" i="96" s="1"/>
  <c r="Q50" i="55"/>
  <c r="Q53" i="55" s="1"/>
  <c r="D20" i="96" s="1"/>
  <c r="F95" i="4" s="1"/>
  <c r="S15" i="7"/>
  <c r="F96" i="4" l="1"/>
  <c r="F98" i="4" s="1"/>
  <c r="N95" i="4"/>
  <c r="F28" i="96"/>
  <c r="C28" i="96"/>
  <c r="C32" i="96" s="1"/>
  <c r="D32" i="96"/>
  <c r="C20" i="96"/>
  <c r="F20" i="96"/>
  <c r="F21" i="96" s="1"/>
  <c r="F22" i="96" s="1"/>
  <c r="X15" i="7"/>
  <c r="S16" i="7"/>
  <c r="C21" i="96" l="1"/>
  <c r="C25" i="96" s="1"/>
  <c r="C95" i="4"/>
  <c r="C96" i="4" s="1"/>
  <c r="C98" i="4" s="1"/>
  <c r="F29" i="96"/>
  <c r="F30" i="96" s="1"/>
  <c r="F32" i="96" s="1"/>
  <c r="D21" i="96"/>
  <c r="D25" i="96" s="1"/>
  <c r="D10" i="96"/>
  <c r="C10" i="96" s="1"/>
  <c r="C11" i="96" s="1"/>
  <c r="C14" i="96" s="1"/>
  <c r="G29" i="96" l="1"/>
  <c r="G32" i="96" s="1"/>
  <c r="F11" i="96"/>
  <c r="F23" i="96"/>
  <c r="D11" i="96"/>
  <c r="D14" i="96" s="1"/>
  <c r="G22" i="96"/>
  <c r="N96" i="4" l="1"/>
  <c r="N98" i="4" s="1"/>
  <c r="C57" i="4" s="1"/>
  <c r="F12" i="96"/>
  <c r="F25" i="96"/>
  <c r="F14" i="96" s="1"/>
  <c r="G25" i="96"/>
  <c r="G14" i="96" s="1"/>
  <c r="G11" i="9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yumi</author>
    <author>小原 大輔</author>
  </authors>
  <commentList>
    <comment ref="J41" authorId="0" shapeId="0" xr:uid="{BB9B7758-807C-48EA-8D61-D7F89F690EF9}">
      <text>
        <r>
          <rPr>
            <sz val="12"/>
            <color indexed="81"/>
            <rFont val="MS P ゴシック"/>
            <family val="3"/>
            <charset val="128"/>
          </rPr>
          <t>マイナスの値を入力すること</t>
        </r>
      </text>
    </comment>
    <comment ref="J42" authorId="0" shapeId="0" xr:uid="{45CD6BD9-19B6-43BF-B23D-818C4D6C00BD}">
      <text>
        <r>
          <rPr>
            <sz val="12"/>
            <color indexed="81"/>
            <rFont val="MS P ゴシック"/>
            <family val="3"/>
            <charset val="128"/>
          </rPr>
          <t>マイナスの値を入力すること</t>
        </r>
      </text>
    </comment>
    <comment ref="J43" authorId="0" shapeId="0" xr:uid="{3AC7F399-436B-4ECA-95EA-2A87B11B8BA3}">
      <text>
        <r>
          <rPr>
            <sz val="12"/>
            <color indexed="81"/>
            <rFont val="MS P ゴシック"/>
            <family val="3"/>
            <charset val="128"/>
          </rPr>
          <t>マイナスの値を入力すること</t>
        </r>
      </text>
    </comment>
    <comment ref="J44" authorId="0" shapeId="0" xr:uid="{14CE8273-25EF-4F77-9840-8496414DB72A}">
      <text>
        <r>
          <rPr>
            <sz val="12"/>
            <color indexed="81"/>
            <rFont val="MS P ゴシック"/>
            <family val="3"/>
            <charset val="128"/>
          </rPr>
          <t>マイナスの値を入力すること</t>
        </r>
      </text>
    </comment>
    <comment ref="J46" authorId="0" shapeId="0" xr:uid="{A33796E9-BB6F-4915-9867-711BD97518EE}">
      <text>
        <r>
          <rPr>
            <sz val="12"/>
            <color indexed="81"/>
            <rFont val="MS P ゴシック"/>
            <family val="3"/>
            <charset val="128"/>
          </rPr>
          <t>マイナスの値を入力すること</t>
        </r>
      </text>
    </comment>
    <comment ref="J47" authorId="1" shapeId="0" xr:uid="{F91C1E73-1F71-4E8C-99A9-E766F6B0D818}">
      <text>
        <r>
          <rPr>
            <sz val="11"/>
            <color indexed="81"/>
            <rFont val="MS P ゴシック"/>
            <family val="3"/>
            <charset val="128"/>
          </rPr>
          <t>入力漏れがないようにすること</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中島 惇輝</author>
    <author>eriko sasaki</author>
    <author>中村 友香</author>
    <author>小原 大輔</author>
    <author>田口 拓弥</author>
  </authors>
  <commentList>
    <comment ref="H9" authorId="0" shapeId="0" xr:uid="{73A43A72-724B-4E81-9A25-B7D5FADD001F}">
      <text>
        <r>
          <rPr>
            <b/>
            <sz val="12"/>
            <color indexed="81"/>
            <rFont val="MS P ゴシック"/>
            <family val="3"/>
            <charset val="128"/>
          </rPr>
          <t>公募要領P35,P36参照</t>
        </r>
      </text>
    </comment>
    <comment ref="J13" authorId="0" shapeId="0" xr:uid="{1703D7DC-8E46-4036-AFAD-41AC31C9D9BE}">
      <text>
        <r>
          <rPr>
            <b/>
            <sz val="12"/>
            <color indexed="81"/>
            <rFont val="MS P ゴシック"/>
            <family val="3"/>
            <charset val="128"/>
          </rPr>
          <t>該当なしの場合、入力不要</t>
        </r>
      </text>
    </comment>
    <comment ref="O13" authorId="0" shapeId="0" xr:uid="{FBF5098E-58B4-4E4E-B9BE-C02D27E5E025}">
      <text>
        <r>
          <rPr>
            <b/>
            <sz val="12"/>
            <color indexed="81"/>
            <rFont val="MS P ゴシック"/>
            <family val="3"/>
            <charset val="128"/>
          </rPr>
          <t>補助対象外の場合、"-"を記入のこと</t>
        </r>
        <r>
          <rPr>
            <sz val="9"/>
            <color indexed="81"/>
            <rFont val="MS P ゴシック"/>
            <family val="3"/>
            <charset val="128"/>
          </rPr>
          <t xml:space="preserve">
</t>
        </r>
      </text>
    </comment>
    <comment ref="P13" authorId="1" shapeId="0" xr:uid="{F144FCD4-CA05-4901-ACB0-8CA74D040200}">
      <text>
        <r>
          <rPr>
            <b/>
            <sz val="12"/>
            <color indexed="81"/>
            <rFont val="MS P ゴシック"/>
            <family val="3"/>
            <charset val="128"/>
          </rPr>
          <t>冷房時の値</t>
        </r>
      </text>
    </comment>
    <comment ref="V13" authorId="1" shapeId="0" xr:uid="{08B0B879-1A0E-4ED1-9270-1F3691A0C739}">
      <text>
        <r>
          <rPr>
            <b/>
            <sz val="12"/>
            <color indexed="81"/>
            <rFont val="MS P ゴシック"/>
            <family val="3"/>
            <charset val="128"/>
          </rPr>
          <t>冷房時の値</t>
        </r>
      </text>
    </comment>
    <comment ref="AP13" authorId="2" shapeId="0" xr:uid="{5FD709F0-A79B-44B5-AE0E-178DE65A3E01}">
      <text>
        <r>
          <rPr>
            <b/>
            <sz val="12"/>
            <color indexed="81"/>
            <rFont val="MS P ゴシック"/>
            <family val="3"/>
            <charset val="128"/>
          </rPr>
          <t>本体の補助対象経費
＋水害対策120,000円（補助対象経費）を入力する</t>
        </r>
      </text>
    </comment>
    <comment ref="AU13" authorId="3" shapeId="0" xr:uid="{0C5E6EB4-0930-45AA-8436-F147B86D29B5}">
      <text>
        <r>
          <rPr>
            <b/>
            <sz val="9"/>
            <color indexed="81"/>
            <rFont val="MS P ゴシック"/>
            <family val="3"/>
            <charset val="128"/>
          </rPr>
          <t>１１.パネルラジエーター設備費用算出シートで算出した該当の導入タイプを選択してください</t>
        </r>
      </text>
    </comment>
    <comment ref="AY13" authorId="4" shapeId="0" xr:uid="{51C1AFF9-B035-45FC-BEE2-0825F0657A27}">
      <text>
        <r>
          <rPr>
            <b/>
            <sz val="9"/>
            <color indexed="81"/>
            <rFont val="MS P ゴシック"/>
            <family val="3"/>
            <charset val="128"/>
          </rPr>
          <t>補助金額は「１５.地中熱ヒートポンプ・システム明細」シート及び「１８.Ｖ２Ｈ充電設備（充放電設備）補助金算出シート明細で算定した金額を住戸毎に入力して下さい。複数導入の場合は住戸毎に合算した金額を入力して下さい。</t>
        </r>
      </text>
    </comment>
    <comment ref="P41" authorId="1" shapeId="0" xr:uid="{D7225403-38BA-47AB-92B9-E4FCE38B0131}">
      <text>
        <r>
          <rPr>
            <b/>
            <sz val="12"/>
            <color indexed="81"/>
            <rFont val="MS P ゴシック"/>
            <family val="3"/>
            <charset val="128"/>
          </rPr>
          <t>冷房時の値</t>
        </r>
      </text>
    </comment>
    <comment ref="V41" authorId="1" shapeId="0" xr:uid="{247E7163-A822-400F-BFB5-8453DF224195}">
      <text>
        <r>
          <rPr>
            <b/>
            <sz val="12"/>
            <color indexed="81"/>
            <rFont val="MS P ゴシック"/>
            <family val="3"/>
            <charset val="128"/>
          </rPr>
          <t>冷房時の値</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eriko sasaki</author>
  </authors>
  <commentList>
    <comment ref="E16" authorId="0" shapeId="0" xr:uid="{BBF4C1ED-6CC8-4BB2-9338-B8F0529DD560}">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Q16" authorId="0" shapeId="0" xr:uid="{1F517EA0-271A-4197-B19C-EDA5FC82BBD5}">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AC16" authorId="0" shapeId="0" xr:uid="{56834707-7C60-4B5D-B6E2-627C1CA57F7C}">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AO16" authorId="0" shapeId="0" xr:uid="{F336F05F-5646-4C97-A273-1CBFA7596835}">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E27" authorId="0" shapeId="0" xr:uid="{79B2E9E3-8A98-4229-95AD-016BDC11E94B}">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Q27" authorId="0" shapeId="0" xr:uid="{F428D2DD-C3F1-407A-B0E5-F4FEAE309213}">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AC27" authorId="0" shapeId="0" xr:uid="{282FE7C6-9B51-4595-BE1E-6EDFAF2BF630}">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AO27" authorId="0" shapeId="0" xr:uid="{E7F34DF4-7205-4A32-B90E-B0DCC6B6A4FA}">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E38" authorId="0" shapeId="0" xr:uid="{AD47E0EA-D58A-4197-95E3-8A798417EFA1}">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Q38" authorId="0" shapeId="0" xr:uid="{70142D93-F5C3-4BEE-821C-8BA162439574}">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AC38" authorId="0" shapeId="0" xr:uid="{B81CD82F-76A6-4F6B-B527-E9CEFE7E407C}">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AO38" authorId="0" shapeId="0" xr:uid="{9CE6FF83-DDB9-48C7-940C-C104729C9200}">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E49" authorId="0" shapeId="0" xr:uid="{75C7EA8A-D5F1-4828-8631-954BAB10F54F}">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Q49" authorId="0" shapeId="0" xr:uid="{655B6023-EC43-44B6-8BE9-BAB1B456E664}">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AC49" authorId="0" shapeId="0" xr:uid="{539BEA5C-14D0-422D-8EAF-5B4379E10669}">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AO49" authorId="0" shapeId="0" xr:uid="{9A905E38-2B54-4616-A43C-7E40CAD7F98C}">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E60" authorId="0" shapeId="0" xr:uid="{96AB2B77-023C-4F8F-A896-80477A80EB65}">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Q60" authorId="0" shapeId="0" xr:uid="{AE05ED0E-3FD1-4AEB-8194-ACEA26401A9D}">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AC60" authorId="0" shapeId="0" xr:uid="{CB1B23D1-2084-4003-A522-36730AC9D224}">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AO60" authorId="0" shapeId="0" xr:uid="{7EE89A78-C184-4BA7-BDD0-1C1EF51C05BB}">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List>
</comments>
</file>

<file path=xl/sharedStrings.xml><?xml version="1.0" encoding="utf-8"?>
<sst xmlns="http://schemas.openxmlformats.org/spreadsheetml/2006/main" count="3400" uniqueCount="1242">
  <si>
    <t>補助事業の名称</t>
    <rPh sb="0" eb="2">
      <t>ホジョ</t>
    </rPh>
    <rPh sb="2" eb="4">
      <t>ジギョウ</t>
    </rPh>
    <rPh sb="5" eb="7">
      <t>メイショウ</t>
    </rPh>
    <phoneticPr fontId="17"/>
  </si>
  <si>
    <t>事業期間区分</t>
    <rPh sb="0" eb="2">
      <t>ジギョウ</t>
    </rPh>
    <rPh sb="2" eb="4">
      <t>キカン</t>
    </rPh>
    <rPh sb="4" eb="6">
      <t>クブン</t>
    </rPh>
    <phoneticPr fontId="17"/>
  </si>
  <si>
    <t>申請者１</t>
    <rPh sb="0" eb="3">
      <t>シンセイシャ</t>
    </rPh>
    <phoneticPr fontId="17"/>
  </si>
  <si>
    <t>申請者名（ふりがな）</t>
    <rPh sb="0" eb="3">
      <t>シンセイシャ</t>
    </rPh>
    <phoneticPr fontId="17"/>
  </si>
  <si>
    <t>申請者名（法人名、氏名）</t>
    <rPh sb="0" eb="3">
      <t>シンセイシャ</t>
    </rPh>
    <rPh sb="5" eb="7">
      <t>ホウジン</t>
    </rPh>
    <rPh sb="7" eb="8">
      <t>メイ</t>
    </rPh>
    <rPh sb="9" eb="11">
      <t>シメイ</t>
    </rPh>
    <phoneticPr fontId="17"/>
  </si>
  <si>
    <t>申請者名（法人名または氏名）を入力</t>
    <rPh sb="0" eb="3">
      <t>シンセイシャ</t>
    </rPh>
    <rPh sb="3" eb="4">
      <t>メイ</t>
    </rPh>
    <rPh sb="5" eb="7">
      <t>ホウジン</t>
    </rPh>
    <rPh sb="7" eb="8">
      <t>メイ</t>
    </rPh>
    <rPh sb="11" eb="13">
      <t>シメイ</t>
    </rPh>
    <rPh sb="15" eb="17">
      <t>ニュウリョク</t>
    </rPh>
    <phoneticPr fontId="16"/>
  </si>
  <si>
    <t>役職名</t>
    <rPh sb="0" eb="3">
      <t>ヤクショクメイ</t>
    </rPh>
    <phoneticPr fontId="17"/>
  </si>
  <si>
    <t>氏名（ふりがな）</t>
    <rPh sb="0" eb="2">
      <t>シメイ</t>
    </rPh>
    <phoneticPr fontId="17"/>
  </si>
  <si>
    <t>申請者が法人の場合入力不要</t>
    <rPh sb="0" eb="3">
      <t>シンセイシャ</t>
    </rPh>
    <rPh sb="4" eb="6">
      <t>ホウジン</t>
    </rPh>
    <rPh sb="7" eb="9">
      <t>バアイ</t>
    </rPh>
    <rPh sb="9" eb="11">
      <t>ニュウリョク</t>
    </rPh>
    <rPh sb="11" eb="13">
      <t>フヨウ</t>
    </rPh>
    <phoneticPr fontId="16"/>
  </si>
  <si>
    <t>所在地</t>
    <rPh sb="0" eb="3">
      <t>ショザイチ</t>
    </rPh>
    <phoneticPr fontId="17"/>
  </si>
  <si>
    <t>郵便番号</t>
    <rPh sb="0" eb="4">
      <t>ユウビンバンゴウ</t>
    </rPh>
    <phoneticPr fontId="17"/>
  </si>
  <si>
    <t>電話番号</t>
    <rPh sb="0" eb="2">
      <t>デンワ</t>
    </rPh>
    <rPh sb="2" eb="4">
      <t>バンゴウ</t>
    </rPh>
    <phoneticPr fontId="17"/>
  </si>
  <si>
    <t>個人申請者の場合、日中に必ず連絡のとれる電話番号を入力すること</t>
    <rPh sb="0" eb="2">
      <t>コジン</t>
    </rPh>
    <rPh sb="2" eb="5">
      <t>シンセイシャ</t>
    </rPh>
    <rPh sb="6" eb="8">
      <t>バアイ</t>
    </rPh>
    <rPh sb="9" eb="11">
      <t>ニッチュウ</t>
    </rPh>
    <rPh sb="12" eb="13">
      <t>カナラ</t>
    </rPh>
    <rPh sb="14" eb="16">
      <t>レンラク</t>
    </rPh>
    <rPh sb="20" eb="22">
      <t>デンワ</t>
    </rPh>
    <rPh sb="22" eb="24">
      <t>バンゴウ</t>
    </rPh>
    <rPh sb="25" eb="27">
      <t>ニュウリョク</t>
    </rPh>
    <phoneticPr fontId="16"/>
  </si>
  <si>
    <t>メールアドレス（個人申請のみ）</t>
    <rPh sb="8" eb="10">
      <t>コジン</t>
    </rPh>
    <rPh sb="10" eb="12">
      <t>シンセイ</t>
    </rPh>
    <phoneticPr fontId="17"/>
  </si>
  <si>
    <t>申請者が法人の場合入力不要（キャリアメール（携帯メール）は入力不可）</t>
    <rPh sb="0" eb="3">
      <t>シンセイシャ</t>
    </rPh>
    <rPh sb="4" eb="6">
      <t>ホウジン</t>
    </rPh>
    <rPh sb="7" eb="9">
      <t>バアイ</t>
    </rPh>
    <rPh sb="9" eb="11">
      <t>ニュウリョク</t>
    </rPh>
    <rPh sb="11" eb="13">
      <t>フヨウ</t>
    </rPh>
    <phoneticPr fontId="16"/>
  </si>
  <si>
    <t>申請者２</t>
    <rPh sb="0" eb="3">
      <t>シンセイシャ</t>
    </rPh>
    <phoneticPr fontId="17"/>
  </si>
  <si>
    <t>代表者</t>
    <rPh sb="0" eb="3">
      <t>ダイヒョウシャ</t>
    </rPh>
    <phoneticPr fontId="17"/>
  </si>
  <si>
    <t>登録情報</t>
    <rPh sb="0" eb="2">
      <t>トウロク</t>
    </rPh>
    <rPh sb="2" eb="4">
      <t>ジョウホウ</t>
    </rPh>
    <phoneticPr fontId="17"/>
  </si>
  <si>
    <t>登録名称</t>
  </si>
  <si>
    <t>登録番号</t>
    <rPh sb="0" eb="2">
      <t>トウロク</t>
    </rPh>
    <rPh sb="2" eb="4">
      <t>バンゴウ</t>
    </rPh>
    <phoneticPr fontId="17"/>
  </si>
  <si>
    <t>登録状況</t>
    <rPh sb="0" eb="2">
      <t>トウロク</t>
    </rPh>
    <rPh sb="2" eb="4">
      <t>ジョウキョウ</t>
    </rPh>
    <phoneticPr fontId="17"/>
  </si>
  <si>
    <t>申請者１
担当者情報</t>
    <rPh sb="0" eb="3">
      <t>シンセイシャ</t>
    </rPh>
    <rPh sb="5" eb="8">
      <t>タントウシャ</t>
    </rPh>
    <rPh sb="8" eb="10">
      <t>ジョウホウ</t>
    </rPh>
    <phoneticPr fontId="16"/>
  </si>
  <si>
    <t>代表担当者</t>
    <rPh sb="0" eb="2">
      <t>ダイヒョウ</t>
    </rPh>
    <rPh sb="2" eb="5">
      <t>タントウシャ</t>
    </rPh>
    <phoneticPr fontId="17"/>
  </si>
  <si>
    <t>担当者</t>
    <rPh sb="0" eb="3">
      <t>タントウシャ</t>
    </rPh>
    <phoneticPr fontId="17"/>
  </si>
  <si>
    <t>所属</t>
    <rPh sb="0" eb="2">
      <t>ショゾク</t>
    </rPh>
    <phoneticPr fontId="17"/>
  </si>
  <si>
    <t>記載事項がない場合は「－」を入力すること</t>
    <rPh sb="0" eb="2">
      <t>キサイ</t>
    </rPh>
    <rPh sb="2" eb="4">
      <t>ジコウ</t>
    </rPh>
    <rPh sb="7" eb="9">
      <t>バアイ</t>
    </rPh>
    <rPh sb="14" eb="16">
      <t>ニュウリョク</t>
    </rPh>
    <phoneticPr fontId="16"/>
  </si>
  <si>
    <t>連絡先</t>
    <rPh sb="0" eb="3">
      <t>レンラクサキ</t>
    </rPh>
    <phoneticPr fontId="17"/>
  </si>
  <si>
    <t>携帯番号</t>
    <rPh sb="0" eb="2">
      <t>ケイタイ</t>
    </rPh>
    <rPh sb="2" eb="4">
      <t>バンゴウ</t>
    </rPh>
    <phoneticPr fontId="17"/>
  </si>
  <si>
    <t>キャリアメール（携帯メール）は入力不可</t>
    <rPh sb="8" eb="10">
      <t>ケイタイ</t>
    </rPh>
    <rPh sb="15" eb="17">
      <t>ニュウリョク</t>
    </rPh>
    <rPh sb="17" eb="19">
      <t>フカ</t>
    </rPh>
    <phoneticPr fontId="16"/>
  </si>
  <si>
    <t>申請者２
担当者情報</t>
    <rPh sb="0" eb="3">
      <t>シンセイシャ</t>
    </rPh>
    <rPh sb="5" eb="8">
      <t>タントウシャ</t>
    </rPh>
    <rPh sb="8" eb="10">
      <t>ジョウホウ</t>
    </rPh>
    <phoneticPr fontId="16"/>
  </si>
  <si>
    <t>　</t>
  </si>
  <si>
    <t>他の補助金への申請有無</t>
    <rPh sb="0" eb="1">
      <t>ホカ</t>
    </rPh>
    <rPh sb="2" eb="5">
      <t>ホジョキン</t>
    </rPh>
    <rPh sb="7" eb="9">
      <t>シンセイ</t>
    </rPh>
    <rPh sb="9" eb="11">
      <t>ウム</t>
    </rPh>
    <phoneticPr fontId="17"/>
  </si>
  <si>
    <t>他の補助金名</t>
    <rPh sb="0" eb="1">
      <t>ホカ</t>
    </rPh>
    <rPh sb="2" eb="5">
      <t>ホジョキン</t>
    </rPh>
    <rPh sb="5" eb="6">
      <t>メイ</t>
    </rPh>
    <phoneticPr fontId="17"/>
  </si>
  <si>
    <t>同上</t>
    <rPh sb="0" eb="2">
      <t>ドウジョウ</t>
    </rPh>
    <phoneticPr fontId="16"/>
  </si>
  <si>
    <t>補助事業遂行のための融資計画の有無を選択すること</t>
    <rPh sb="0" eb="2">
      <t>ホジョ</t>
    </rPh>
    <rPh sb="2" eb="4">
      <t>ジギョウ</t>
    </rPh>
    <rPh sb="4" eb="6">
      <t>スイコウ</t>
    </rPh>
    <rPh sb="10" eb="12">
      <t>ユウシ</t>
    </rPh>
    <rPh sb="12" eb="14">
      <t>ケイカク</t>
    </rPh>
    <rPh sb="15" eb="17">
      <t>ウム</t>
    </rPh>
    <rPh sb="18" eb="20">
      <t>センタク</t>
    </rPh>
    <phoneticPr fontId="16"/>
  </si>
  <si>
    <t>抵当権設定予定</t>
    <rPh sb="0" eb="3">
      <t>テイトウケン</t>
    </rPh>
    <rPh sb="3" eb="5">
      <t>セッテイ</t>
    </rPh>
    <rPh sb="5" eb="7">
      <t>ヨテイ</t>
    </rPh>
    <phoneticPr fontId="17"/>
  </si>
  <si>
    <t>２．全体概要</t>
    <rPh sb="2" eb="4">
      <t>ゼンタイ</t>
    </rPh>
    <rPh sb="4" eb="6">
      <t>ガイヨウ</t>
    </rPh>
    <phoneticPr fontId="16"/>
  </si>
  <si>
    <t>❶　申請者概要</t>
    <rPh sb="2" eb="4">
      <t>シンセイ</t>
    </rPh>
    <rPh sb="4" eb="5">
      <t>シャ</t>
    </rPh>
    <phoneticPr fontId="17"/>
  </si>
  <si>
    <t>事業期間区分</t>
  </si>
  <si>
    <t>申請者名</t>
    <rPh sb="0" eb="3">
      <t>シンセイシャ</t>
    </rPh>
    <rPh sb="2" eb="3">
      <t>シャ</t>
    </rPh>
    <rPh sb="3" eb="4">
      <t>メイ</t>
    </rPh>
    <phoneticPr fontId="17"/>
  </si>
  <si>
    <t>登録名称</t>
    <rPh sb="0" eb="2">
      <t>トウロク</t>
    </rPh>
    <rPh sb="2" eb="4">
      <t>メイショウ</t>
    </rPh>
    <phoneticPr fontId="17"/>
  </si>
  <si>
    <t>-</t>
  </si>
  <si>
    <t>建物用途</t>
    <rPh sb="0" eb="2">
      <t>タテモノ</t>
    </rPh>
    <rPh sb="2" eb="4">
      <t>ヨウト</t>
    </rPh>
    <phoneticPr fontId="16"/>
  </si>
  <si>
    <t>構　造</t>
    <rPh sb="0" eb="1">
      <t>カマエ</t>
    </rPh>
    <rPh sb="2" eb="3">
      <t>ゾウ</t>
    </rPh>
    <phoneticPr fontId="16"/>
  </si>
  <si>
    <t>地域区分</t>
    <rPh sb="0" eb="2">
      <t>チイキ</t>
    </rPh>
    <rPh sb="2" eb="4">
      <t>クブン</t>
    </rPh>
    <phoneticPr fontId="17"/>
  </si>
  <si>
    <t>住戸数</t>
    <rPh sb="0" eb="2">
      <t>ジュウコ</t>
    </rPh>
    <rPh sb="2" eb="3">
      <t>スウ</t>
    </rPh>
    <phoneticPr fontId="17"/>
  </si>
  <si>
    <t>戸</t>
    <rPh sb="0" eb="1">
      <t>コ</t>
    </rPh>
    <phoneticPr fontId="17"/>
  </si>
  <si>
    <t>全体床面積</t>
    <rPh sb="0" eb="2">
      <t>ゼンタイ</t>
    </rPh>
    <rPh sb="2" eb="3">
      <t>ユカ</t>
    </rPh>
    <rPh sb="3" eb="5">
      <t>メンセキ</t>
    </rPh>
    <phoneticPr fontId="16"/>
  </si>
  <si>
    <t>㎡</t>
  </si>
  <si>
    <t>住戸
平均
床面積</t>
    <rPh sb="0" eb="2">
      <t>ジュウコ</t>
    </rPh>
    <rPh sb="3" eb="5">
      <t>ヘイキン</t>
    </rPh>
    <rPh sb="6" eb="9">
      <t>ユカメンセキ</t>
    </rPh>
    <phoneticPr fontId="16"/>
  </si>
  <si>
    <t>階数</t>
    <rPh sb="0" eb="2">
      <t>カイスウ</t>
    </rPh>
    <phoneticPr fontId="17"/>
  </si>
  <si>
    <t>全体</t>
    <rPh sb="0" eb="2">
      <t>ゼンタイ</t>
    </rPh>
    <phoneticPr fontId="17"/>
  </si>
  <si>
    <t>地下</t>
    <rPh sb="0" eb="2">
      <t>チカ</t>
    </rPh>
    <phoneticPr fontId="17"/>
  </si>
  <si>
    <t>階</t>
    <rPh sb="0" eb="1">
      <t>カイ</t>
    </rPh>
    <phoneticPr fontId="17"/>
  </si>
  <si>
    <t>地上</t>
    <rPh sb="0" eb="2">
      <t>チジョウ</t>
    </rPh>
    <phoneticPr fontId="17"/>
  </si>
  <si>
    <t>住宅部分</t>
    <rPh sb="0" eb="2">
      <t>ジュウタク</t>
    </rPh>
    <rPh sb="2" eb="4">
      <t>ブブン</t>
    </rPh>
    <phoneticPr fontId="17"/>
  </si>
  <si>
    <t>層</t>
    <rPh sb="0" eb="1">
      <t>ソウ</t>
    </rPh>
    <phoneticPr fontId="17"/>
  </si>
  <si>
    <t>住宅外用途部分</t>
    <rPh sb="0" eb="2">
      <t>ジュウタク</t>
    </rPh>
    <rPh sb="2" eb="3">
      <t>ガイ</t>
    </rPh>
    <rPh sb="3" eb="5">
      <t>ヨウト</t>
    </rPh>
    <rPh sb="5" eb="7">
      <t>ブブン</t>
    </rPh>
    <phoneticPr fontId="17"/>
  </si>
  <si>
    <t>住戸平均</t>
    <rPh sb="0" eb="2">
      <t>ジュウコ</t>
    </rPh>
    <rPh sb="2" eb="4">
      <t>ヘイキン</t>
    </rPh>
    <phoneticPr fontId="17"/>
  </si>
  <si>
    <t>最大</t>
    <rPh sb="0" eb="2">
      <t>サイダイ</t>
    </rPh>
    <phoneticPr fontId="17"/>
  </si>
  <si>
    <t>最小</t>
    <rPh sb="0" eb="1">
      <t>サイ</t>
    </rPh>
    <rPh sb="1" eb="2">
      <t>ショウ</t>
    </rPh>
    <phoneticPr fontId="17"/>
  </si>
  <si>
    <t>％</t>
  </si>
  <si>
    <t>専有部の外皮総面積に対する開口比率</t>
    <rPh sb="0" eb="2">
      <t>センユウ</t>
    </rPh>
    <rPh sb="2" eb="3">
      <t>ブ</t>
    </rPh>
    <rPh sb="4" eb="6">
      <t>ガイヒ</t>
    </rPh>
    <rPh sb="6" eb="9">
      <t>ソウメンセキ</t>
    </rPh>
    <rPh sb="10" eb="11">
      <t>タイ</t>
    </rPh>
    <rPh sb="13" eb="15">
      <t>カイコウ</t>
    </rPh>
    <rPh sb="15" eb="17">
      <t>ヒリツ</t>
    </rPh>
    <phoneticPr fontId="17"/>
  </si>
  <si>
    <t>８地域における要件</t>
    <rPh sb="1" eb="3">
      <t>チイキ</t>
    </rPh>
    <rPh sb="7" eb="9">
      <t>ヨウケン</t>
    </rPh>
    <phoneticPr fontId="16"/>
  </si>
  <si>
    <t>通風の積極利用</t>
    <rPh sb="0" eb="2">
      <t>ツウフウ</t>
    </rPh>
    <rPh sb="3" eb="5">
      <t>セッキョク</t>
    </rPh>
    <rPh sb="5" eb="7">
      <t>リヨウ</t>
    </rPh>
    <phoneticPr fontId="16"/>
  </si>
  <si>
    <t>効果的な日射遮蔽</t>
    <rPh sb="0" eb="3">
      <t>コウカテキ</t>
    </rPh>
    <rPh sb="4" eb="6">
      <t>ニッシャ</t>
    </rPh>
    <rPh sb="6" eb="8">
      <t>シャヘイ</t>
    </rPh>
    <phoneticPr fontId="16"/>
  </si>
  <si>
    <t>最上階の屋上断熱強化</t>
    <rPh sb="0" eb="2">
      <t>サイジョウ</t>
    </rPh>
    <rPh sb="2" eb="3">
      <t>カイ</t>
    </rPh>
    <rPh sb="4" eb="6">
      <t>オクジョウ</t>
    </rPh>
    <rPh sb="6" eb="8">
      <t>ダンネツ</t>
    </rPh>
    <rPh sb="8" eb="10">
      <t>キョウカ</t>
    </rPh>
    <phoneticPr fontId="16"/>
  </si>
  <si>
    <t>屋上緑化、壁面緑化</t>
    <rPh sb="0" eb="2">
      <t>オクジョウ</t>
    </rPh>
    <rPh sb="2" eb="4">
      <t>リョッカ</t>
    </rPh>
    <rPh sb="5" eb="7">
      <t>ヘキメン</t>
    </rPh>
    <rPh sb="7" eb="9">
      <t>リョッカ</t>
    </rPh>
    <phoneticPr fontId="16"/>
  </si>
  <si>
    <t>その他</t>
    <rPh sb="2" eb="3">
      <t>タ</t>
    </rPh>
    <phoneticPr fontId="16"/>
  </si>
  <si>
    <t>太陽光パネル
の設置の有無</t>
    <rPh sb="0" eb="3">
      <t>タイヨウコウ</t>
    </rPh>
    <rPh sb="8" eb="10">
      <t>セッチ</t>
    </rPh>
    <rPh sb="11" eb="13">
      <t>ウム</t>
    </rPh>
    <phoneticPr fontId="17"/>
  </si>
  <si>
    <t>公称最大
出力の合計</t>
    <rPh sb="0" eb="2">
      <t>コウショウ</t>
    </rPh>
    <rPh sb="2" eb="4">
      <t>サイダイ</t>
    </rPh>
    <rPh sb="5" eb="7">
      <t>シュツリョク</t>
    </rPh>
    <rPh sb="8" eb="10">
      <t>ゴウケイ</t>
    </rPh>
    <phoneticPr fontId="16"/>
  </si>
  <si>
    <t>分配方法</t>
    <rPh sb="0" eb="2">
      <t>ブンパイ</t>
    </rPh>
    <rPh sb="2" eb="4">
      <t>ホウホウ</t>
    </rPh>
    <phoneticPr fontId="17"/>
  </si>
  <si>
    <t>専有部住戸配分数</t>
    <rPh sb="0" eb="2">
      <t>センユウ</t>
    </rPh>
    <rPh sb="2" eb="3">
      <t>ブ</t>
    </rPh>
    <rPh sb="3" eb="5">
      <t>ジュウコ</t>
    </rPh>
    <rPh sb="5" eb="7">
      <t>ハイブン</t>
    </rPh>
    <rPh sb="7" eb="8">
      <t>スウ</t>
    </rPh>
    <phoneticPr fontId="16"/>
  </si>
  <si>
    <t>容量の合計</t>
    <rPh sb="0" eb="2">
      <t>ヨウリョウ</t>
    </rPh>
    <rPh sb="3" eb="5">
      <t>ゴウケイ</t>
    </rPh>
    <phoneticPr fontId="16"/>
  </si>
  <si>
    <t>供給住戸割合</t>
    <rPh sb="0" eb="2">
      <t>キョウキュウ</t>
    </rPh>
    <rPh sb="2" eb="4">
      <t>ジュウコ</t>
    </rPh>
    <rPh sb="4" eb="6">
      <t>ワリアイ</t>
    </rPh>
    <phoneticPr fontId="16"/>
  </si>
  <si>
    <t>共用部</t>
    <rPh sb="0" eb="2">
      <t>キョウヨウ</t>
    </rPh>
    <rPh sb="2" eb="3">
      <t>ブ</t>
    </rPh>
    <phoneticPr fontId="16"/>
  </si>
  <si>
    <t>設備用途区分</t>
    <rPh sb="0" eb="2">
      <t>セツビ</t>
    </rPh>
    <rPh sb="2" eb="4">
      <t>ヨウト</t>
    </rPh>
    <rPh sb="4" eb="6">
      <t>クブン</t>
    </rPh>
    <phoneticPr fontId="17"/>
  </si>
  <si>
    <t>一次エネルギー消費量</t>
    <rPh sb="0" eb="2">
      <t>イチジ</t>
    </rPh>
    <rPh sb="7" eb="10">
      <t>ショウヒリョウ</t>
    </rPh>
    <phoneticPr fontId="17"/>
  </si>
  <si>
    <t>専有部</t>
    <rPh sb="0" eb="2">
      <t>センユウ</t>
    </rPh>
    <rPh sb="2" eb="3">
      <t>ブ</t>
    </rPh>
    <phoneticPr fontId="17"/>
  </si>
  <si>
    <t>暖房</t>
    <rPh sb="0" eb="2">
      <t>ダンボウ</t>
    </rPh>
    <phoneticPr fontId="16"/>
  </si>
  <si>
    <t>冷房</t>
    <rPh sb="0" eb="2">
      <t>レイボウ</t>
    </rPh>
    <phoneticPr fontId="16"/>
  </si>
  <si>
    <t>共用部</t>
    <rPh sb="0" eb="2">
      <t>キョウヨウ</t>
    </rPh>
    <rPh sb="2" eb="3">
      <t>ブ</t>
    </rPh>
    <phoneticPr fontId="17"/>
  </si>
  <si>
    <t>項目</t>
    <rPh sb="0" eb="2">
      <t>コウモク</t>
    </rPh>
    <phoneticPr fontId="17"/>
  </si>
  <si>
    <t>設備・システム名</t>
  </si>
  <si>
    <t>システム概要（能力・性能・規模・他）</t>
    <rPh sb="4" eb="6">
      <t>ガイヨウ</t>
    </rPh>
    <rPh sb="7" eb="9">
      <t>ノウリョク</t>
    </rPh>
    <rPh sb="10" eb="12">
      <t>セイノウ</t>
    </rPh>
    <rPh sb="13" eb="15">
      <t>キボ</t>
    </rPh>
    <rPh sb="16" eb="17">
      <t>タ</t>
    </rPh>
    <phoneticPr fontId="17"/>
  </si>
  <si>
    <t>補助</t>
    <rPh sb="0" eb="2">
      <t>ホジョ</t>
    </rPh>
    <phoneticPr fontId="17"/>
  </si>
  <si>
    <t>断熱</t>
    <rPh sb="0" eb="2">
      <t>ダンネツ</t>
    </rPh>
    <phoneticPr fontId="16"/>
  </si>
  <si>
    <t>コージェネ</t>
  </si>
  <si>
    <t>計</t>
    <rPh sb="0" eb="1">
      <t>ケイ</t>
    </rPh>
    <phoneticPr fontId="16"/>
  </si>
  <si>
    <t>再生可能エネルギー等を除く一次エネルギー消費削減率</t>
    <rPh sb="0" eb="2">
      <t>サイセイ</t>
    </rPh>
    <rPh sb="2" eb="4">
      <t>カノウ</t>
    </rPh>
    <rPh sb="9" eb="10">
      <t>ナド</t>
    </rPh>
    <rPh sb="11" eb="12">
      <t>ノゾ</t>
    </rPh>
    <rPh sb="13" eb="15">
      <t>イチジ</t>
    </rPh>
    <rPh sb="20" eb="22">
      <t>ショウヒ</t>
    </rPh>
    <rPh sb="22" eb="24">
      <t>サクゲン</t>
    </rPh>
    <rPh sb="24" eb="25">
      <t>リツ</t>
    </rPh>
    <phoneticPr fontId="16"/>
  </si>
  <si>
    <t>再生可能エネルギー等を含む一次エネルギー消費削減率</t>
    <rPh sb="0" eb="2">
      <t>サイセイ</t>
    </rPh>
    <rPh sb="2" eb="4">
      <t>カノウ</t>
    </rPh>
    <rPh sb="9" eb="10">
      <t>ナド</t>
    </rPh>
    <rPh sb="11" eb="12">
      <t>フク</t>
    </rPh>
    <rPh sb="13" eb="15">
      <t>イチジ</t>
    </rPh>
    <rPh sb="20" eb="22">
      <t>ショウヒ</t>
    </rPh>
    <rPh sb="22" eb="24">
      <t>サクゲン</t>
    </rPh>
    <rPh sb="24" eb="25">
      <t>リツ</t>
    </rPh>
    <phoneticPr fontId="16"/>
  </si>
  <si>
    <t>ＺＥＨ-Ｍの種類</t>
    <rPh sb="6" eb="8">
      <t>シュルイ</t>
    </rPh>
    <phoneticPr fontId="16"/>
  </si>
  <si>
    <t>合計</t>
    <rPh sb="0" eb="2">
      <t>ゴウケイ</t>
    </rPh>
    <phoneticPr fontId="16"/>
  </si>
  <si>
    <t>【片面印刷】で印刷すること</t>
    <rPh sb="1" eb="3">
      <t>カタメン</t>
    </rPh>
    <rPh sb="3" eb="5">
      <t>インサツ</t>
    </rPh>
    <rPh sb="7" eb="9">
      <t>インサツ</t>
    </rPh>
    <phoneticPr fontId="17"/>
  </si>
  <si>
    <t>実施計画書</t>
    <rPh sb="0" eb="2">
      <t>ジッシ</t>
    </rPh>
    <rPh sb="2" eb="5">
      <t>ケイカクショ</t>
    </rPh>
    <phoneticPr fontId="17"/>
  </si>
  <si>
    <t>（１）申請者概要</t>
  </si>
  <si>
    <t>申請者１</t>
    <rPh sb="0" eb="3">
      <t>シンセイシャ</t>
    </rPh>
    <phoneticPr fontId="16"/>
  </si>
  <si>
    <t>ふりがな</t>
  </si>
  <si>
    <t>法人名又は氏名</t>
  </si>
  <si>
    <t>法人番号（１３桁）</t>
    <rPh sb="0" eb="2">
      <t>ホウジン</t>
    </rPh>
    <rPh sb="2" eb="4">
      <t>バンゴウ</t>
    </rPh>
    <rPh sb="7" eb="8">
      <t>ケタ</t>
    </rPh>
    <phoneticPr fontId="17"/>
  </si>
  <si>
    <t>代表者役職</t>
    <rPh sb="3" eb="5">
      <t>ヤクショク</t>
    </rPh>
    <phoneticPr fontId="17"/>
  </si>
  <si>
    <t>代表者名</t>
    <rPh sb="3" eb="4">
      <t>メイ</t>
    </rPh>
    <phoneticPr fontId="17"/>
  </si>
  <si>
    <t>住    所</t>
    <rPh sb="0" eb="1">
      <t>ジュウ</t>
    </rPh>
    <rPh sb="5" eb="6">
      <t>トコロ</t>
    </rPh>
    <phoneticPr fontId="17"/>
  </si>
  <si>
    <t>（２）ＺＥＨデベロッパー登録情報</t>
  </si>
  <si>
    <t>（３）補助事業担当者情報</t>
  </si>
  <si>
    <t>所属部署</t>
    <rPh sb="0" eb="2">
      <t>ショゾク</t>
    </rPh>
    <rPh sb="2" eb="4">
      <t>ブショ</t>
    </rPh>
    <phoneticPr fontId="17"/>
  </si>
  <si>
    <t>担当者役職</t>
    <rPh sb="0" eb="3">
      <t>タントウシャ</t>
    </rPh>
    <rPh sb="3" eb="5">
      <t>ヤクショク</t>
    </rPh>
    <phoneticPr fontId="17"/>
  </si>
  <si>
    <t>携帯電話番号</t>
    <rPh sb="0" eb="2">
      <t>ケイタイ</t>
    </rPh>
    <rPh sb="2" eb="4">
      <t>デンワ</t>
    </rPh>
    <rPh sb="4" eb="6">
      <t>バンゴウ</t>
    </rPh>
    <phoneticPr fontId="17"/>
  </si>
  <si>
    <t>他の補助金の有無</t>
    <rPh sb="0" eb="8">
      <t>タホジョキンウム</t>
    </rPh>
    <phoneticPr fontId="17"/>
  </si>
  <si>
    <t>他の補助金名</t>
    <rPh sb="0" eb="6">
      <t>タホジョキンメイ</t>
    </rPh>
    <phoneticPr fontId="17"/>
  </si>
  <si>
    <t>◆本シートは入力はすべて自動転記のため、表示内容を確認し印刷すること。</t>
    <rPh sb="1" eb="2">
      <t>ホン</t>
    </rPh>
    <rPh sb="6" eb="8">
      <t>ニュウリョク</t>
    </rPh>
    <rPh sb="12" eb="14">
      <t>ジドウ</t>
    </rPh>
    <rPh sb="14" eb="16">
      <t>テンキ</t>
    </rPh>
    <rPh sb="20" eb="22">
      <t>ヒョウジ</t>
    </rPh>
    <rPh sb="22" eb="24">
      <t>ナイヨウ</t>
    </rPh>
    <rPh sb="25" eb="27">
      <t>カクニン</t>
    </rPh>
    <rPh sb="28" eb="30">
      <t>インサツ</t>
    </rPh>
    <phoneticPr fontId="17"/>
  </si>
  <si>
    <t>一般社団法人　環境共創イニシアチブ</t>
  </si>
  <si>
    <t>２.</t>
  </si>
  <si>
    <t>暴力団排除に関する誓約事項について熟読し、理解の上、これに同意している。</t>
  </si>
  <si>
    <t>４.</t>
  </si>
  <si>
    <t>５.</t>
  </si>
  <si>
    <t>６.</t>
  </si>
  <si>
    <t>７.</t>
  </si>
  <si>
    <t>８.</t>
  </si>
  <si>
    <t>９.</t>
  </si>
  <si>
    <t>年</t>
    <rPh sb="0" eb="1">
      <t>ネン</t>
    </rPh>
    <phoneticPr fontId="17"/>
  </si>
  <si>
    <t>月</t>
    <rPh sb="0" eb="1">
      <t>ツキ</t>
    </rPh>
    <phoneticPr fontId="17"/>
  </si>
  <si>
    <t>代表者等名</t>
    <rPh sb="0" eb="3">
      <t>ダイヒョウシャ</t>
    </rPh>
    <rPh sb="4" eb="5">
      <t>メイ</t>
    </rPh>
    <phoneticPr fontId="19"/>
  </si>
  <si>
    <t>生年月日</t>
    <rPh sb="0" eb="2">
      <t>セイネン</t>
    </rPh>
    <rPh sb="2" eb="4">
      <t>ガッピ</t>
    </rPh>
    <phoneticPr fontId="19"/>
  </si>
  <si>
    <t>交付申請書</t>
    <rPh sb="0" eb="2">
      <t>コウフ</t>
    </rPh>
    <rPh sb="2" eb="5">
      <t>シンセイショ</t>
    </rPh>
    <phoneticPr fontId="17"/>
  </si>
  <si>
    <t>記</t>
    <rPh sb="0" eb="1">
      <t>キ</t>
    </rPh>
    <phoneticPr fontId="17"/>
  </si>
  <si>
    <t>１.申請する補助事業</t>
    <rPh sb="2" eb="4">
      <t>シンセイ</t>
    </rPh>
    <rPh sb="6" eb="8">
      <t>ホジョ</t>
    </rPh>
    <rPh sb="8" eb="10">
      <t>ジギョウ</t>
    </rPh>
    <phoneticPr fontId="17"/>
  </si>
  <si>
    <t>２.補助事業の名称</t>
    <rPh sb="2" eb="4">
      <t>ホジョ</t>
    </rPh>
    <rPh sb="4" eb="6">
      <t>ジギョウ</t>
    </rPh>
    <rPh sb="7" eb="9">
      <t>メイショウ</t>
    </rPh>
    <phoneticPr fontId="17"/>
  </si>
  <si>
    <t>３.補助事業の実施計画</t>
    <rPh sb="2" eb="4">
      <t>ホジョ</t>
    </rPh>
    <rPh sb="4" eb="6">
      <t>ジギョウ</t>
    </rPh>
    <rPh sb="7" eb="9">
      <t>ジッシ</t>
    </rPh>
    <rPh sb="9" eb="11">
      <t>ケイカク</t>
    </rPh>
    <phoneticPr fontId="17"/>
  </si>
  <si>
    <t>円</t>
    <rPh sb="0" eb="1">
      <t>エン</t>
    </rPh>
    <phoneticPr fontId="17"/>
  </si>
  <si>
    <t>５.補助事業に要する経費、補助対象経費及び補助金の額並びに区分ごとの配分（別紙１）</t>
    <rPh sb="2" eb="4">
      <t>ホジョ</t>
    </rPh>
    <rPh sb="4" eb="6">
      <t>ジギョウ</t>
    </rPh>
    <rPh sb="7" eb="8">
      <t>ヨウ</t>
    </rPh>
    <rPh sb="10" eb="12">
      <t>ケイヒ</t>
    </rPh>
    <rPh sb="13" eb="15">
      <t>ホジョ</t>
    </rPh>
    <rPh sb="15" eb="17">
      <t>タイショウ</t>
    </rPh>
    <rPh sb="17" eb="19">
      <t>ケイヒ</t>
    </rPh>
    <rPh sb="19" eb="20">
      <t>オヨ</t>
    </rPh>
    <rPh sb="21" eb="24">
      <t>ホジョキン</t>
    </rPh>
    <rPh sb="25" eb="26">
      <t>ガク</t>
    </rPh>
    <rPh sb="26" eb="27">
      <t>ナラ</t>
    </rPh>
    <rPh sb="29" eb="31">
      <t>クブン</t>
    </rPh>
    <rPh sb="34" eb="36">
      <t>ハイブン</t>
    </rPh>
    <rPh sb="37" eb="39">
      <t>ベッシ</t>
    </rPh>
    <phoneticPr fontId="17"/>
  </si>
  <si>
    <t>６.補助事業の開始及び完了予定日</t>
    <rPh sb="2" eb="4">
      <t>ホジョ</t>
    </rPh>
    <rPh sb="4" eb="6">
      <t>ジギョウ</t>
    </rPh>
    <rPh sb="7" eb="9">
      <t>カイシ</t>
    </rPh>
    <rPh sb="9" eb="10">
      <t>オヨ</t>
    </rPh>
    <rPh sb="11" eb="13">
      <t>カンリョウ</t>
    </rPh>
    <rPh sb="13" eb="15">
      <t>ヨテイ</t>
    </rPh>
    <rPh sb="15" eb="16">
      <t>ヒ</t>
    </rPh>
    <phoneticPr fontId="17"/>
  </si>
  <si>
    <t>日</t>
    <rPh sb="0" eb="1">
      <t>ヒ</t>
    </rPh>
    <phoneticPr fontId="17"/>
  </si>
  <si>
    <t>（注）この申請書には、以下の書面を添付すること。</t>
  </si>
  <si>
    <t>　　　暴力団排除に関する誓約事項（別紙２）</t>
    <rPh sb="3" eb="6">
      <t>ボウリョクダン</t>
    </rPh>
    <rPh sb="6" eb="8">
      <t>ハイジョ</t>
    </rPh>
    <rPh sb="9" eb="10">
      <t>カン</t>
    </rPh>
    <rPh sb="12" eb="14">
      <t>セイヤク</t>
    </rPh>
    <rPh sb="14" eb="16">
      <t>ジコウ</t>
    </rPh>
    <rPh sb="17" eb="19">
      <t>ベッシ</t>
    </rPh>
    <phoneticPr fontId="17"/>
  </si>
  <si>
    <t>　　　役員名簿（別紙３）</t>
    <rPh sb="3" eb="5">
      <t>ヤクイン</t>
    </rPh>
    <rPh sb="5" eb="7">
      <t>メイボ</t>
    </rPh>
    <rPh sb="8" eb="10">
      <t>ベッシ</t>
    </rPh>
    <phoneticPr fontId="20"/>
  </si>
  <si>
    <t>（別紙１）</t>
    <rPh sb="1" eb="3">
      <t>ベッシ</t>
    </rPh>
    <phoneticPr fontId="17"/>
  </si>
  <si>
    <t>補助事業に要する経費、補助対象経費及び補助金の額並びに区分ごとの配分</t>
    <rPh sb="0" eb="2">
      <t>ホジョ</t>
    </rPh>
    <rPh sb="2" eb="4">
      <t>ジギョウ</t>
    </rPh>
    <rPh sb="5" eb="6">
      <t>ヨウ</t>
    </rPh>
    <rPh sb="8" eb="10">
      <t>ケイヒ</t>
    </rPh>
    <rPh sb="11" eb="13">
      <t>ホジョ</t>
    </rPh>
    <rPh sb="13" eb="15">
      <t>タイショウ</t>
    </rPh>
    <rPh sb="15" eb="17">
      <t>ケイヒ</t>
    </rPh>
    <rPh sb="17" eb="18">
      <t>オヨ</t>
    </rPh>
    <rPh sb="19" eb="22">
      <t>ホジョキン</t>
    </rPh>
    <rPh sb="23" eb="24">
      <t>ガク</t>
    </rPh>
    <rPh sb="24" eb="25">
      <t>ナラ</t>
    </rPh>
    <rPh sb="27" eb="29">
      <t>クブン</t>
    </rPh>
    <rPh sb="32" eb="34">
      <t>ハイブン</t>
    </rPh>
    <phoneticPr fontId="17"/>
  </si>
  <si>
    <t>（単位：円）</t>
  </si>
  <si>
    <t>補助対象</t>
  </si>
  <si>
    <t>補助事業に要する経費</t>
  </si>
  <si>
    <t>補助金の額</t>
  </si>
  <si>
    <t>経費の区分</t>
    <rPh sb="0" eb="2">
      <t>ケイヒ</t>
    </rPh>
    <rPh sb="3" eb="5">
      <t>クブン</t>
    </rPh>
    <phoneticPr fontId="16"/>
  </si>
  <si>
    <t>（参考値）</t>
  </si>
  <si>
    <t>設計費</t>
    <rPh sb="0" eb="2">
      <t>セッケイ</t>
    </rPh>
    <rPh sb="2" eb="3">
      <t>ヒ</t>
    </rPh>
    <phoneticPr fontId="16"/>
  </si>
  <si>
    <t>（別紙２）</t>
    <rPh sb="1" eb="3">
      <t>ベッシ</t>
    </rPh>
    <phoneticPr fontId="17"/>
  </si>
  <si>
    <t>記</t>
  </si>
  <si>
    <t>（別紙３）</t>
    <rPh sb="1" eb="3">
      <t>ベッシ</t>
    </rPh>
    <phoneticPr fontId="17"/>
  </si>
  <si>
    <t>氏名　カナ</t>
    <rPh sb="0" eb="2">
      <t>シメイ</t>
    </rPh>
    <phoneticPr fontId="17"/>
  </si>
  <si>
    <t>氏名　漢字</t>
    <rPh sb="0" eb="2">
      <t>シメイ</t>
    </rPh>
    <rPh sb="3" eb="5">
      <t>カンジ</t>
    </rPh>
    <phoneticPr fontId="17"/>
  </si>
  <si>
    <t>生年月日</t>
    <rPh sb="0" eb="2">
      <t>セイネン</t>
    </rPh>
    <rPh sb="2" eb="4">
      <t>ガッピ</t>
    </rPh>
    <phoneticPr fontId="17"/>
  </si>
  <si>
    <t>会社名</t>
    <rPh sb="0" eb="2">
      <t>カイシャ</t>
    </rPh>
    <rPh sb="2" eb="3">
      <t>メイ</t>
    </rPh>
    <phoneticPr fontId="17"/>
  </si>
  <si>
    <t>和暦</t>
    <rPh sb="0" eb="2">
      <t>ワレキ</t>
    </rPh>
    <phoneticPr fontId="17"/>
  </si>
  <si>
    <t>←（注１）、（注２）の内容をよく確認の上、商業登記簿に記載されているすべての役員を入力すること</t>
    <rPh sb="2" eb="3">
      <t>チュウ</t>
    </rPh>
    <rPh sb="7" eb="8">
      <t>チュウ</t>
    </rPh>
    <rPh sb="11" eb="13">
      <t>ナイヨウ</t>
    </rPh>
    <rPh sb="16" eb="18">
      <t>カクニン</t>
    </rPh>
    <rPh sb="19" eb="20">
      <t>ウエ</t>
    </rPh>
    <rPh sb="21" eb="23">
      <t>ショウギョウ</t>
    </rPh>
    <rPh sb="23" eb="26">
      <t>トウキボ</t>
    </rPh>
    <rPh sb="27" eb="29">
      <t>キサイ</t>
    </rPh>
    <rPh sb="38" eb="40">
      <t>ヤクイン</t>
    </rPh>
    <rPh sb="41" eb="43">
      <t>ニュウリョク</t>
    </rPh>
    <phoneticPr fontId="16"/>
  </si>
  <si>
    <t>インデックス名</t>
  </si>
  <si>
    <t>書類名</t>
  </si>
  <si>
    <t>作成
形式</t>
  </si>
  <si>
    <t>提出
区分</t>
  </si>
  <si>
    <t>特記事項</t>
  </si>
  <si>
    <t>①交付申請書</t>
  </si>
  <si>
    <t>様式第１　交付申請書</t>
  </si>
  <si>
    <t>指定</t>
    <rPh sb="0" eb="2">
      <t>シテイ</t>
    </rPh>
    <phoneticPr fontId="16"/>
  </si>
  <si>
    <t>必須</t>
  </si>
  <si>
    <t>別紙２　暴力団排除に関する誓約事項</t>
  </si>
  <si>
    <t>別紙３　役員名簿</t>
  </si>
  <si>
    <t>②誓約書</t>
    <rPh sb="1" eb="4">
      <t>セイヤクショ</t>
    </rPh>
    <phoneticPr fontId="16"/>
  </si>
  <si>
    <t>誓約書</t>
  </si>
  <si>
    <t>１．申請者の詳細</t>
  </si>
  <si>
    <t>２．全体概要</t>
  </si>
  <si>
    <t>A３サイズでカラー印刷</t>
  </si>
  <si>
    <t>該当</t>
  </si>
  <si>
    <t>参考見積書</t>
  </si>
  <si>
    <t>写し</t>
  </si>
  <si>
    <t>自由</t>
  </si>
  <si>
    <t>土地賃貸契約書</t>
    <rPh sb="0" eb="2">
      <t>トチ</t>
    </rPh>
    <rPh sb="2" eb="4">
      <t>チンタイ</t>
    </rPh>
    <rPh sb="4" eb="7">
      <t>ケイヤクショ</t>
    </rPh>
    <phoneticPr fontId="16"/>
  </si>
  <si>
    <t>建物案内図</t>
  </si>
  <si>
    <t>建物配置図</t>
  </si>
  <si>
    <t>建物概要</t>
  </si>
  <si>
    <t>その他申請に必要な書類がある場合</t>
  </si>
  <si>
    <t>【A４カラー】【片面印刷】で印刷すること</t>
    <rPh sb="8" eb="10">
      <t>カタメン</t>
    </rPh>
    <rPh sb="10" eb="12">
      <t>インサツ</t>
    </rPh>
    <rPh sb="14" eb="16">
      <t>インサツ</t>
    </rPh>
    <phoneticPr fontId="17"/>
  </si>
  <si>
    <t>事業年度</t>
    <rPh sb="0" eb="2">
      <t>ジギョウ</t>
    </rPh>
    <rPh sb="2" eb="4">
      <t>ネンド</t>
    </rPh>
    <phoneticPr fontId="16"/>
  </si>
  <si>
    <t>補助事業の名称</t>
    <rPh sb="0" eb="2">
      <t>ホジョ</t>
    </rPh>
    <rPh sb="2" eb="4">
      <t>ジギョウ</t>
    </rPh>
    <rPh sb="5" eb="7">
      <t>メイショウ</t>
    </rPh>
    <phoneticPr fontId="16"/>
  </si>
  <si>
    <t>項目</t>
    <rPh sb="0" eb="2">
      <t>コウモク</t>
    </rPh>
    <phoneticPr fontId="16"/>
  </si>
  <si>
    <t>補助対象経費</t>
    <rPh sb="0" eb="2">
      <t>ホジョ</t>
    </rPh>
    <rPh sb="2" eb="4">
      <t>タイショウ</t>
    </rPh>
    <rPh sb="4" eb="6">
      <t>ケイヒ</t>
    </rPh>
    <phoneticPr fontId="17"/>
  </si>
  <si>
    <t>備　考</t>
    <rPh sb="0" eb="1">
      <t>ビ</t>
    </rPh>
    <rPh sb="2" eb="3">
      <t>コウ</t>
    </rPh>
    <phoneticPr fontId="17"/>
  </si>
  <si>
    <t>設備費・工事費</t>
    <rPh sb="2" eb="3">
      <t>ヒ</t>
    </rPh>
    <rPh sb="4" eb="6">
      <t>セツビコウジヒ</t>
    </rPh>
    <phoneticPr fontId="16"/>
  </si>
  <si>
    <t>住戸に係る高性能断熱材</t>
    <rPh sb="0" eb="2">
      <t>ジュウコ</t>
    </rPh>
    <rPh sb="3" eb="4">
      <t>カカワ</t>
    </rPh>
    <rPh sb="5" eb="8">
      <t>コウセイノウ</t>
    </rPh>
    <rPh sb="8" eb="10">
      <t>ダンネツ</t>
    </rPh>
    <rPh sb="10" eb="11">
      <t>ザイ</t>
    </rPh>
    <phoneticPr fontId="17"/>
  </si>
  <si>
    <t>専有部</t>
    <rPh sb="0" eb="3">
      <t>センユウブ</t>
    </rPh>
    <phoneticPr fontId="17"/>
  </si>
  <si>
    <t>高効率個別エアコン</t>
  </si>
  <si>
    <t>台</t>
    <rPh sb="0" eb="1">
      <t>ダイ</t>
    </rPh>
    <phoneticPr fontId="17"/>
  </si>
  <si>
    <t>床暖房</t>
    <rPh sb="0" eb="1">
      <t>ユカ</t>
    </rPh>
    <rPh sb="1" eb="3">
      <t>ダンボウ</t>
    </rPh>
    <phoneticPr fontId="16"/>
  </si>
  <si>
    <t>給湯設備</t>
    <rPh sb="0" eb="2">
      <t>キュウトウ</t>
    </rPh>
    <rPh sb="2" eb="4">
      <t>セツビ</t>
    </rPh>
    <phoneticPr fontId="16"/>
  </si>
  <si>
    <t>ハイブリッド給湯機</t>
    <rPh sb="6" eb="8">
      <t>キュウトウ</t>
    </rPh>
    <rPh sb="8" eb="9">
      <t>キ</t>
    </rPh>
    <phoneticPr fontId="17"/>
  </si>
  <si>
    <t>床面積（㎡）</t>
  </si>
  <si>
    <t>属性</t>
  </si>
  <si>
    <t>50㎡以上</t>
  </si>
  <si>
    <t>中住戸中間階</t>
  </si>
  <si>
    <t>中住戸最下階</t>
  </si>
  <si>
    <t>中住戸最上階</t>
  </si>
  <si>
    <t>角住戸中間階</t>
  </si>
  <si>
    <t>角住戸最下階</t>
  </si>
  <si>
    <t>角住戸最上階</t>
  </si>
  <si>
    <t>（全体）</t>
    <rPh sb="1" eb="3">
      <t>ゼンタイ</t>
    </rPh>
    <phoneticPr fontId="17"/>
  </si>
  <si>
    <t>補助事業に要する経費</t>
    <rPh sb="0" eb="2">
      <t>ホジョ</t>
    </rPh>
    <rPh sb="2" eb="4">
      <t>ジギョウ</t>
    </rPh>
    <rPh sb="5" eb="6">
      <t>ヨウ</t>
    </rPh>
    <rPh sb="8" eb="10">
      <t>ケイヒ</t>
    </rPh>
    <phoneticPr fontId="17"/>
  </si>
  <si>
    <t>補助対象外経費</t>
    <rPh sb="0" eb="2">
      <t>ホジョ</t>
    </rPh>
    <rPh sb="2" eb="4">
      <t>タイショウ</t>
    </rPh>
    <rPh sb="4" eb="5">
      <t>ガイ</t>
    </rPh>
    <rPh sb="5" eb="7">
      <t>ケイヒ</t>
    </rPh>
    <phoneticPr fontId="17"/>
  </si>
  <si>
    <t>設計費</t>
    <rPh sb="0" eb="2">
      <t>セッケイ</t>
    </rPh>
    <rPh sb="2" eb="3">
      <t>ヒ</t>
    </rPh>
    <phoneticPr fontId="17"/>
  </si>
  <si>
    <t>設備費・工事費</t>
    <rPh sb="0" eb="2">
      <t>セツビ</t>
    </rPh>
    <rPh sb="2" eb="3">
      <t>ヒ</t>
    </rPh>
    <rPh sb="4" eb="6">
      <t>コウジ</t>
    </rPh>
    <rPh sb="6" eb="7">
      <t>ヒ</t>
    </rPh>
    <phoneticPr fontId="17"/>
  </si>
  <si>
    <t>合計</t>
    <rPh sb="0" eb="2">
      <t>ゴウケイ</t>
    </rPh>
    <phoneticPr fontId="17"/>
  </si>
  <si>
    <t>補助対象経費の区分</t>
    <rPh sb="0" eb="2">
      <t>ホジョ</t>
    </rPh>
    <rPh sb="2" eb="4">
      <t>タイショウ</t>
    </rPh>
    <rPh sb="4" eb="6">
      <t>ケイヒ</t>
    </rPh>
    <rPh sb="7" eb="9">
      <t>クブン</t>
    </rPh>
    <phoneticPr fontId="17"/>
  </si>
  <si>
    <t>（一部のシートは、白色のセルへの入力もあるので確認すること）</t>
    <phoneticPr fontId="17"/>
  </si>
  <si>
    <t>交付申請日</t>
    <phoneticPr fontId="17"/>
  </si>
  <si>
    <t>１．基本情報</t>
    <rPh sb="2" eb="4">
      <t>キホン</t>
    </rPh>
    <rPh sb="4" eb="6">
      <t>ジョウホウ</t>
    </rPh>
    <phoneticPr fontId="17"/>
  </si>
  <si>
    <t>２．申請者情報</t>
    <rPh sb="2" eb="5">
      <t>シンセイシャ</t>
    </rPh>
    <rPh sb="5" eb="7">
      <t>ジョウホウ</t>
    </rPh>
    <phoneticPr fontId="17"/>
  </si>
  <si>
    <t>３．ZEHデベロッパー情報</t>
    <rPh sb="11" eb="13">
      <t>ジョウホウ</t>
    </rPh>
    <phoneticPr fontId="17"/>
  </si>
  <si>
    <t>本シートに入力すると、各種申請様式に自動転記されます。</t>
    <rPh sb="0" eb="1">
      <t>ホン</t>
    </rPh>
    <rPh sb="5" eb="7">
      <t>ニュウリョク</t>
    </rPh>
    <rPh sb="11" eb="13">
      <t>カクシュ</t>
    </rPh>
    <rPh sb="13" eb="15">
      <t>シンセイ</t>
    </rPh>
    <rPh sb="15" eb="17">
      <t>ヨウシキ</t>
    </rPh>
    <rPh sb="18" eb="20">
      <t>ジドウ</t>
    </rPh>
    <rPh sb="20" eb="22">
      <t>テンキ</t>
    </rPh>
    <phoneticPr fontId="17"/>
  </si>
  <si>
    <t>法人番号</t>
    <rPh sb="0" eb="2">
      <t>ホウジン</t>
    </rPh>
    <rPh sb="2" eb="4">
      <t>バンゴウ</t>
    </rPh>
    <phoneticPr fontId="17"/>
  </si>
  <si>
    <t>登録名称</t>
    <phoneticPr fontId="17"/>
  </si>
  <si>
    <t>補助事業の遂行に係る融資計画</t>
    <phoneticPr fontId="17"/>
  </si>
  <si>
    <t>住所</t>
    <phoneticPr fontId="17"/>
  </si>
  <si>
    <t>氏名</t>
    <phoneticPr fontId="17"/>
  </si>
  <si>
    <t>役職名</t>
    <phoneticPr fontId="17"/>
  </si>
  <si>
    <t>氏名（ふりがな）</t>
    <phoneticPr fontId="17"/>
  </si>
  <si>
    <t>メールアドレス</t>
    <phoneticPr fontId="17"/>
  </si>
  <si>
    <t>←yyyy/m/dで入力</t>
    <rPh sb="9" eb="11">
      <t>ニュウリョク</t>
    </rPh>
    <phoneticPr fontId="16"/>
  </si>
  <si>
    <t>設計者</t>
    <rPh sb="0" eb="3">
      <t>セッケイシャ</t>
    </rPh>
    <phoneticPr fontId="16"/>
  </si>
  <si>
    <t>法人名称</t>
    <rPh sb="0" eb="2">
      <t>ホウジン</t>
    </rPh>
    <rPh sb="2" eb="4">
      <t>メイショウ</t>
    </rPh>
    <phoneticPr fontId="16"/>
  </si>
  <si>
    <t>建築工事
施工者</t>
    <rPh sb="0" eb="2">
      <t>ケンチク</t>
    </rPh>
    <rPh sb="2" eb="4">
      <t>コウジ</t>
    </rPh>
    <rPh sb="5" eb="8">
      <t>セコウシャ</t>
    </rPh>
    <phoneticPr fontId="16"/>
  </si>
  <si>
    <t>※法人申請の場合のみ入力する</t>
    <phoneticPr fontId="16"/>
  </si>
  <si>
    <t>４．補助事業担当者情報</t>
    <rPh sb="4" eb="6">
      <t>ジギョウ</t>
    </rPh>
    <rPh sb="6" eb="9">
      <t>タントウシャ</t>
    </rPh>
    <rPh sb="9" eb="11">
      <t>ジョウホウ</t>
    </rPh>
    <phoneticPr fontId="17"/>
  </si>
  <si>
    <t>　</t>
    <phoneticPr fontId="16"/>
  </si>
  <si>
    <t>（単位：円）</t>
    <phoneticPr fontId="17"/>
  </si>
  <si>
    <t>別添による</t>
    <phoneticPr fontId="17"/>
  </si>
  <si>
    <t>（１）開始年月日</t>
    <phoneticPr fontId="17"/>
  </si>
  <si>
    <t>（２）完了予定年月日</t>
    <phoneticPr fontId="17"/>
  </si>
  <si>
    <t>　　　最終年度の事業完了予定日</t>
    <phoneticPr fontId="17"/>
  </si>
  <si>
    <t>補助対象経費</t>
    <phoneticPr fontId="17"/>
  </si>
  <si>
    <t>　※２行目以降も直接入力　</t>
    <phoneticPr fontId="17"/>
  </si>
  <si>
    <t>　E-MAIL（個人のみ）</t>
    <rPh sb="8" eb="10">
      <t>コジン</t>
    </rPh>
    <phoneticPr fontId="17"/>
  </si>
  <si>
    <t>代表担当者</t>
  </si>
  <si>
    <t>入力方法</t>
    <phoneticPr fontId="16"/>
  </si>
  <si>
    <t>再生可能エネルギー等を含む
一次エネルギー消費削減率（住棟）</t>
    <rPh sb="0" eb="2">
      <t>サイセイ</t>
    </rPh>
    <rPh sb="2" eb="4">
      <t>カノウ</t>
    </rPh>
    <rPh sb="9" eb="10">
      <t>ナド</t>
    </rPh>
    <rPh sb="11" eb="12">
      <t>フク</t>
    </rPh>
    <rPh sb="14" eb="16">
      <t>イチジ</t>
    </rPh>
    <rPh sb="21" eb="23">
      <t>ショウヒ</t>
    </rPh>
    <rPh sb="23" eb="25">
      <t>サクゲン</t>
    </rPh>
    <rPh sb="25" eb="26">
      <t>リツ</t>
    </rPh>
    <rPh sb="27" eb="28">
      <t>ジュウ</t>
    </rPh>
    <rPh sb="28" eb="29">
      <t>トウ</t>
    </rPh>
    <phoneticPr fontId="17"/>
  </si>
  <si>
    <t>空調</t>
    <rPh sb="0" eb="1">
      <t>ソラ</t>
    </rPh>
    <rPh sb="1" eb="2">
      <t>チョウ</t>
    </rPh>
    <phoneticPr fontId="16"/>
  </si>
  <si>
    <t>換気</t>
    <rPh sb="0" eb="1">
      <t>カン</t>
    </rPh>
    <rPh sb="1" eb="2">
      <t>キ</t>
    </rPh>
    <phoneticPr fontId="16"/>
  </si>
  <si>
    <t>照明</t>
    <rPh sb="0" eb="1">
      <t>アキラ</t>
    </rPh>
    <rPh sb="1" eb="2">
      <t>メイ</t>
    </rPh>
    <phoneticPr fontId="16"/>
  </si>
  <si>
    <t>給湯</t>
    <rPh sb="0" eb="1">
      <t>キュウ</t>
    </rPh>
    <rPh sb="1" eb="2">
      <t>ユ</t>
    </rPh>
    <phoneticPr fontId="16"/>
  </si>
  <si>
    <t>昇降機</t>
    <rPh sb="0" eb="1">
      <t>ノボル</t>
    </rPh>
    <rPh sb="1" eb="2">
      <t>タカシ</t>
    </rPh>
    <rPh sb="2" eb="3">
      <t>キ</t>
    </rPh>
    <phoneticPr fontId="16"/>
  </si>
  <si>
    <t>％</t>
    <phoneticPr fontId="16"/>
  </si>
  <si>
    <t>専有部</t>
  </si>
  <si>
    <t>□</t>
  </si>
  <si>
    <t xml:space="preserve"> </t>
    <phoneticPr fontId="74"/>
  </si>
  <si>
    <t>補助事業の名称</t>
    <rPh sb="0" eb="2">
      <t>ホジョ</t>
    </rPh>
    <rPh sb="2" eb="4">
      <t>ジギョウ</t>
    </rPh>
    <rPh sb="5" eb="7">
      <t>メイショウ</t>
    </rPh>
    <phoneticPr fontId="74"/>
  </si>
  <si>
    <t>各住戸の
外皮平均
熱貫流率
（ＵＡ値）</t>
    <phoneticPr fontId="74"/>
  </si>
  <si>
    <t>番号</t>
    <rPh sb="0" eb="2">
      <t>バンゴウ</t>
    </rPh>
    <phoneticPr fontId="74"/>
  </si>
  <si>
    <t>階数</t>
    <rPh sb="0" eb="2">
      <t>カイスウ</t>
    </rPh>
    <phoneticPr fontId="74"/>
  </si>
  <si>
    <t>部屋
番号</t>
    <rPh sb="0" eb="2">
      <t>ヘヤ</t>
    </rPh>
    <rPh sb="3" eb="5">
      <t>バンゴウ</t>
    </rPh>
    <phoneticPr fontId="74"/>
  </si>
  <si>
    <t>間取り</t>
    <phoneticPr fontId="74"/>
  </si>
  <si>
    <t>床面積
（㎡）</t>
    <rPh sb="0" eb="3">
      <t>ユカメンセキ</t>
    </rPh>
    <phoneticPr fontId="74"/>
  </si>
  <si>
    <t>各住戸の
外皮平均
熱貫流率
（ＵＡ値）</t>
    <rPh sb="0" eb="1">
      <t>カク</t>
    </rPh>
    <rPh sb="1" eb="3">
      <t>ジュウコ</t>
    </rPh>
    <phoneticPr fontId="74"/>
  </si>
  <si>
    <t>住戸の位置属性</t>
    <rPh sb="0" eb="2">
      <t>ジュウコ</t>
    </rPh>
    <rPh sb="3" eb="5">
      <t>イチ</t>
    </rPh>
    <rPh sb="5" eb="7">
      <t>ゾクセイ</t>
    </rPh>
    <phoneticPr fontId="74"/>
  </si>
  <si>
    <t>住戸に係る高性能断熱材</t>
    <rPh sb="0" eb="2">
      <t>ジュウコ</t>
    </rPh>
    <rPh sb="3" eb="4">
      <t>カカワ</t>
    </rPh>
    <rPh sb="5" eb="8">
      <t>コウセイノウ</t>
    </rPh>
    <rPh sb="8" eb="11">
      <t>ダンネツザイ</t>
    </rPh>
    <phoneticPr fontId="74"/>
  </si>
  <si>
    <t>換気設備</t>
    <rPh sb="0" eb="2">
      <t>カンキ</t>
    </rPh>
    <rPh sb="2" eb="4">
      <t>セツビ</t>
    </rPh>
    <phoneticPr fontId="74"/>
  </si>
  <si>
    <t>給湯設備</t>
    <rPh sb="0" eb="2">
      <t>キュウトウ</t>
    </rPh>
    <rPh sb="2" eb="4">
      <t>セツビ</t>
    </rPh>
    <phoneticPr fontId="74"/>
  </si>
  <si>
    <t>平面＆断面</t>
    <rPh sb="0" eb="2">
      <t>ヘイメン</t>
    </rPh>
    <rPh sb="3" eb="5">
      <t>ダンメン</t>
    </rPh>
    <phoneticPr fontId="74"/>
  </si>
  <si>
    <t>係数</t>
    <rPh sb="0" eb="2">
      <t>ケイスウ</t>
    </rPh>
    <phoneticPr fontId="74"/>
  </si>
  <si>
    <t>床面積
50㎡未満</t>
    <rPh sb="0" eb="3">
      <t>ユカメンセキ</t>
    </rPh>
    <phoneticPr fontId="74"/>
  </si>
  <si>
    <t>平面</t>
    <rPh sb="0" eb="2">
      <t>ヘイメン</t>
    </rPh>
    <phoneticPr fontId="74"/>
  </si>
  <si>
    <t>断面</t>
    <rPh sb="0" eb="2">
      <t>ダンメン</t>
    </rPh>
    <phoneticPr fontId="74"/>
  </si>
  <si>
    <t>住宅モデル区分による係数</t>
    <rPh sb="0" eb="2">
      <t>ジュウタク</t>
    </rPh>
    <rPh sb="5" eb="7">
      <t>クブン</t>
    </rPh>
    <rPh sb="10" eb="12">
      <t>ケイスウ</t>
    </rPh>
    <phoneticPr fontId="74"/>
  </si>
  <si>
    <t>補助対象経費</t>
    <rPh sb="0" eb="2">
      <t>ホジョ</t>
    </rPh>
    <rPh sb="2" eb="4">
      <t>タイショウ</t>
    </rPh>
    <rPh sb="4" eb="6">
      <t>ケイヒ</t>
    </rPh>
    <phoneticPr fontId="74"/>
  </si>
  <si>
    <t>導入年</t>
    <rPh sb="0" eb="2">
      <t>ドウニュウ</t>
    </rPh>
    <rPh sb="2" eb="3">
      <t>ネン</t>
    </rPh>
    <phoneticPr fontId="74"/>
  </si>
  <si>
    <t>定格出力</t>
    <rPh sb="0" eb="2">
      <t>テイカク</t>
    </rPh>
    <rPh sb="2" eb="4">
      <t>シュツリョク</t>
    </rPh>
    <phoneticPr fontId="74"/>
  </si>
  <si>
    <t>数量</t>
    <rPh sb="0" eb="2">
      <t>スウリョウ</t>
    </rPh>
    <phoneticPr fontId="74"/>
  </si>
  <si>
    <t>設備</t>
    <rPh sb="0" eb="2">
      <t>セツビ</t>
    </rPh>
    <phoneticPr fontId="74"/>
  </si>
  <si>
    <t>換気種別</t>
    <rPh sb="0" eb="2">
      <t>カンキ</t>
    </rPh>
    <rPh sb="2" eb="4">
      <t>シュベツ</t>
    </rPh>
    <phoneticPr fontId="74"/>
  </si>
  <si>
    <t>設備種別</t>
    <rPh sb="0" eb="2">
      <t>セツビ</t>
    </rPh>
    <rPh sb="2" eb="4">
      <t>シュベツ</t>
    </rPh>
    <phoneticPr fontId="74"/>
  </si>
  <si>
    <t>通常</t>
    <rPh sb="0" eb="2">
      <t>ツウジョウ</t>
    </rPh>
    <phoneticPr fontId="74"/>
  </si>
  <si>
    <t>妻側
住戸の妻面
開口率
25%以上</t>
    <phoneticPr fontId="74"/>
  </si>
  <si>
    <t>床面積</t>
    <rPh sb="0" eb="3">
      <t>ユカメンセキ</t>
    </rPh>
    <phoneticPr fontId="74"/>
  </si>
  <si>
    <t>住戸の
外皮
性能</t>
    <rPh sb="0" eb="2">
      <t>ジュウコ</t>
    </rPh>
    <rPh sb="4" eb="6">
      <t>ガイヒ</t>
    </rPh>
    <rPh sb="7" eb="9">
      <t>セイノウ</t>
    </rPh>
    <phoneticPr fontId="74"/>
  </si>
  <si>
    <t>住戸の
位置
属性</t>
    <rPh sb="0" eb="2">
      <t>ジュウコ</t>
    </rPh>
    <rPh sb="4" eb="6">
      <t>イチ</t>
    </rPh>
    <rPh sb="7" eb="9">
      <t>ゾクセイ</t>
    </rPh>
    <phoneticPr fontId="74"/>
  </si>
  <si>
    <t>以上</t>
    <rPh sb="0" eb="2">
      <t>イジョウ</t>
    </rPh>
    <phoneticPr fontId="74"/>
  </si>
  <si>
    <t>以下</t>
    <rPh sb="0" eb="2">
      <t>イカ</t>
    </rPh>
    <phoneticPr fontId="74"/>
  </si>
  <si>
    <t>a</t>
    <phoneticPr fontId="18"/>
  </si>
  <si>
    <t>b</t>
    <phoneticPr fontId="18"/>
  </si>
  <si>
    <t>戸</t>
    <rPh sb="0" eb="1">
      <t>ト</t>
    </rPh>
    <phoneticPr fontId="17"/>
  </si>
  <si>
    <t>設計費の補助対象経費　総計</t>
    <rPh sb="0" eb="2">
      <t>セッケイ</t>
    </rPh>
    <rPh sb="2" eb="3">
      <t>ヒ</t>
    </rPh>
    <rPh sb="4" eb="6">
      <t>ホジョ</t>
    </rPh>
    <rPh sb="6" eb="8">
      <t>タイショウ</t>
    </rPh>
    <rPh sb="8" eb="10">
      <t>ケイヒ</t>
    </rPh>
    <rPh sb="11" eb="12">
      <t>ソウ</t>
    </rPh>
    <rPh sb="12" eb="13">
      <t>ケイ</t>
    </rPh>
    <phoneticPr fontId="17"/>
  </si>
  <si>
    <t>２００,０００円＋（２,０００円×住戸数）</t>
    <phoneticPr fontId="17"/>
  </si>
  <si>
    <t>１</t>
    <phoneticPr fontId="17"/>
  </si>
  <si>
    <t xml:space="preserve"> 補助金の額（参考値）</t>
    <rPh sb="1" eb="3">
      <t>ホジョ</t>
    </rPh>
    <rPh sb="5" eb="6">
      <t>ガク</t>
    </rPh>
    <rPh sb="7" eb="9">
      <t>サンコウ</t>
    </rPh>
    <rPh sb="9" eb="10">
      <t>チ</t>
    </rPh>
    <phoneticPr fontId="17"/>
  </si>
  <si>
    <t>_</t>
    <phoneticPr fontId="17"/>
  </si>
  <si>
    <t>２</t>
    <phoneticPr fontId="17"/>
  </si>
  <si>
    <t>３</t>
    <phoneticPr fontId="17"/>
  </si>
  <si>
    <t>４</t>
    <phoneticPr fontId="17"/>
  </si>
  <si>
    <t>1</t>
    <phoneticPr fontId="17"/>
  </si>
  <si>
    <t>蓄電システム</t>
    <rPh sb="0" eb="2">
      <t>チクデン</t>
    </rPh>
    <phoneticPr fontId="74"/>
  </si>
  <si>
    <t>円</t>
    <rPh sb="0" eb="1">
      <t>エン</t>
    </rPh>
    <phoneticPr fontId="72"/>
  </si>
  <si>
    <t>メーカー名</t>
    <rPh sb="4" eb="5">
      <t>メイ</t>
    </rPh>
    <phoneticPr fontId="72"/>
  </si>
  <si>
    <t>費目</t>
    <rPh sb="0" eb="2">
      <t>ヒモク</t>
    </rPh>
    <phoneticPr fontId="72"/>
  </si>
  <si>
    <t>単位</t>
    <rPh sb="0" eb="2">
      <t>タンイ</t>
    </rPh>
    <phoneticPr fontId="72"/>
  </si>
  <si>
    <t>本年度 交付申請時</t>
    <rPh sb="0" eb="3">
      <t>ホンネンド</t>
    </rPh>
    <rPh sb="4" eb="6">
      <t>コウフ</t>
    </rPh>
    <rPh sb="6" eb="8">
      <t>シンセイ</t>
    </rPh>
    <rPh sb="8" eb="9">
      <t>ジ</t>
    </rPh>
    <phoneticPr fontId="72"/>
  </si>
  <si>
    <t>備　考</t>
    <rPh sb="0" eb="1">
      <t>ビ</t>
    </rPh>
    <rPh sb="2" eb="3">
      <t>コウ</t>
    </rPh>
    <phoneticPr fontId="72"/>
  </si>
  <si>
    <t>単　価</t>
    <rPh sb="0" eb="1">
      <t>タン</t>
    </rPh>
    <rPh sb="2" eb="3">
      <t>アタイ</t>
    </rPh>
    <phoneticPr fontId="72"/>
  </si>
  <si>
    <t>補助事業に要する経費</t>
    <rPh sb="0" eb="2">
      <t>ホジョ</t>
    </rPh>
    <rPh sb="2" eb="4">
      <t>ジギョウ</t>
    </rPh>
    <rPh sb="5" eb="6">
      <t>ヨウ</t>
    </rPh>
    <rPh sb="8" eb="10">
      <t>ケイヒ</t>
    </rPh>
    <phoneticPr fontId="72"/>
  </si>
  <si>
    <t>補助対象経費</t>
    <rPh sb="0" eb="2">
      <t>ホジョ</t>
    </rPh>
    <rPh sb="2" eb="4">
      <t>タイショウ</t>
    </rPh>
    <rPh sb="4" eb="6">
      <t>ケイヒ</t>
    </rPh>
    <phoneticPr fontId="72"/>
  </si>
  <si>
    <t>補助対象外経費</t>
    <rPh sb="0" eb="2">
      <t>ホジョ</t>
    </rPh>
    <rPh sb="2" eb="4">
      <t>タイショウ</t>
    </rPh>
    <rPh sb="4" eb="5">
      <t>ガイ</t>
    </rPh>
    <rPh sb="5" eb="7">
      <t>ケイヒ</t>
    </rPh>
    <phoneticPr fontId="72"/>
  </si>
  <si>
    <t>数量</t>
    <rPh sb="0" eb="2">
      <t>スウリョウ</t>
    </rPh>
    <phoneticPr fontId="72"/>
  </si>
  <si>
    <t>金　額</t>
    <rPh sb="0" eb="1">
      <t>キン</t>
    </rPh>
    <rPh sb="2" eb="3">
      <t>ガク</t>
    </rPh>
    <phoneticPr fontId="72"/>
  </si>
  <si>
    <t>蓄電システム</t>
    <rPh sb="0" eb="2">
      <t>チクデン</t>
    </rPh>
    <phoneticPr fontId="17"/>
  </si>
  <si>
    <t>共用部に導入する設備</t>
    <rPh sb="0" eb="3">
      <t>キョウヨウブ</t>
    </rPh>
    <rPh sb="4" eb="6">
      <t>ドウニュウ</t>
    </rPh>
    <rPh sb="8" eb="10">
      <t>セツビ</t>
    </rPh>
    <phoneticPr fontId="17"/>
  </si>
  <si>
    <t>共用部</t>
    <rPh sb="0" eb="3">
      <t>キョウヨウブ</t>
    </rPh>
    <phoneticPr fontId="17"/>
  </si>
  <si>
    <t>合計</t>
    <rPh sb="0" eb="2">
      <t>ゴウケイ</t>
    </rPh>
    <phoneticPr fontId="18"/>
  </si>
  <si>
    <t>小計（Ａ）</t>
    <rPh sb="0" eb="2">
      <t>ショウケイ</t>
    </rPh>
    <phoneticPr fontId="18"/>
  </si>
  <si>
    <t>事業年度　2年目</t>
    <rPh sb="0" eb="2">
      <t>ジギョウ</t>
    </rPh>
    <rPh sb="2" eb="4">
      <t>ネンド</t>
    </rPh>
    <rPh sb="6" eb="8">
      <t>ネンメ</t>
    </rPh>
    <phoneticPr fontId="18"/>
  </si>
  <si>
    <t>事業年度　3年目</t>
    <rPh sb="0" eb="2">
      <t>ジギョウ</t>
    </rPh>
    <rPh sb="2" eb="4">
      <t>ネンド</t>
    </rPh>
    <rPh sb="6" eb="8">
      <t>ネンメ</t>
    </rPh>
    <phoneticPr fontId="18"/>
  </si>
  <si>
    <t>事業年度　4年目</t>
    <rPh sb="0" eb="2">
      <t>ジギョウ</t>
    </rPh>
    <rPh sb="2" eb="4">
      <t>ネンド</t>
    </rPh>
    <rPh sb="6" eb="8">
      <t>ネンメ</t>
    </rPh>
    <phoneticPr fontId="18"/>
  </si>
  <si>
    <t>事業年度　1年目</t>
    <rPh sb="0" eb="2">
      <t>ジギョウ</t>
    </rPh>
    <rPh sb="2" eb="4">
      <t>ネンド</t>
    </rPh>
    <rPh sb="6" eb="8">
      <t>ネンメ</t>
    </rPh>
    <phoneticPr fontId="18"/>
  </si>
  <si>
    <t>C</t>
    <phoneticPr fontId="18"/>
  </si>
  <si>
    <t>D</t>
    <phoneticPr fontId="18"/>
  </si>
  <si>
    <t>E</t>
    <phoneticPr fontId="18"/>
  </si>
  <si>
    <t>必須</t>
    <rPh sb="0" eb="2">
      <t>ヒッス</t>
    </rPh>
    <phoneticPr fontId="18"/>
  </si>
  <si>
    <t>登録状況</t>
    <phoneticPr fontId="17"/>
  </si>
  <si>
    <t>他の補助金
への申請</t>
    <rPh sb="0" eb="1">
      <t>ホカ</t>
    </rPh>
    <rPh sb="2" eb="5">
      <t>ホジョキン</t>
    </rPh>
    <rPh sb="8" eb="10">
      <t>シンセイ</t>
    </rPh>
    <phoneticPr fontId="16"/>
  </si>
  <si>
    <t>B</t>
    <phoneticPr fontId="18"/>
  </si>
  <si>
    <t>A</t>
    <phoneticPr fontId="18"/>
  </si>
  <si>
    <t>H</t>
    <phoneticPr fontId="18"/>
  </si>
  <si>
    <t>小計</t>
    <phoneticPr fontId="17"/>
  </si>
  <si>
    <t>該当</t>
    <phoneticPr fontId="18"/>
  </si>
  <si>
    <t>データ
提出</t>
    <rPh sb="4" eb="6">
      <t>テイシュツ</t>
    </rPh>
    <phoneticPr fontId="18"/>
  </si>
  <si>
    <t>●</t>
    <phoneticPr fontId="18"/>
  </si>
  <si>
    <t>申請者情報</t>
    <rPh sb="0" eb="3">
      <t>シンセイシャ</t>
    </rPh>
    <rPh sb="3" eb="5">
      <t>ジョウホウ</t>
    </rPh>
    <phoneticPr fontId="17"/>
  </si>
  <si>
    <t>←プルダウンより選択</t>
    <phoneticPr fontId="18"/>
  </si>
  <si>
    <t>2</t>
    <phoneticPr fontId="17"/>
  </si>
  <si>
    <t>3</t>
    <phoneticPr fontId="17"/>
  </si>
  <si>
    <t>4</t>
    <phoneticPr fontId="17"/>
  </si>
  <si>
    <t>専有部・共用部</t>
    <rPh sb="0" eb="3">
      <t>センユウブ</t>
    </rPh>
    <rPh sb="4" eb="7">
      <t>キョウヨウブ</t>
    </rPh>
    <phoneticPr fontId="17"/>
  </si>
  <si>
    <t>　設備費・工事費　合計</t>
    <rPh sb="1" eb="4">
      <t>セツビヒ</t>
    </rPh>
    <rPh sb="5" eb="8">
      <t>コウジヒ</t>
    </rPh>
    <rPh sb="9" eb="10">
      <t>ゴウ</t>
    </rPh>
    <phoneticPr fontId="17"/>
  </si>
  <si>
    <t>I</t>
    <phoneticPr fontId="18"/>
  </si>
  <si>
    <t>小計（Ｃ）</t>
    <rPh sb="0" eb="2">
      <t>ショウケイ</t>
    </rPh>
    <phoneticPr fontId="18"/>
  </si>
  <si>
    <t>小計（Ｂ）</t>
    <rPh sb="0" eb="2">
      <t>ショウケイ</t>
    </rPh>
    <phoneticPr fontId="18"/>
  </si>
  <si>
    <t>型式</t>
    <rPh sb="0" eb="2">
      <t>カタシキ</t>
    </rPh>
    <phoneticPr fontId="72"/>
  </si>
  <si>
    <t>型式</t>
    <rPh sb="0" eb="2">
      <t>カタシキ</t>
    </rPh>
    <phoneticPr fontId="18"/>
  </si>
  <si>
    <t>４．５．事業予定・補助事業実施体制</t>
    <phoneticPr fontId="18"/>
  </si>
  <si>
    <t>断面図または矩計図</t>
    <phoneticPr fontId="18"/>
  </si>
  <si>
    <t>建物立面図</t>
    <phoneticPr fontId="18"/>
  </si>
  <si>
    <t>導入戸数
（戸)</t>
    <rPh sb="0" eb="2">
      <t>ドウニュウ</t>
    </rPh>
    <rPh sb="2" eb="4">
      <t>コスウ</t>
    </rPh>
    <rPh sb="6" eb="7">
      <t>コ</t>
    </rPh>
    <phoneticPr fontId="16"/>
  </si>
  <si>
    <t>共同申請の場合、代表担当者に「●」を入力し、それ以外に「－」を入力すること（単独申請の場合不要）
※今後の審査に関する連絡は全て代表担当者に行います</t>
    <rPh sb="0" eb="2">
      <t>キョウドウ</t>
    </rPh>
    <rPh sb="2" eb="4">
      <t>シンセイ</t>
    </rPh>
    <rPh sb="5" eb="7">
      <t>バアイ</t>
    </rPh>
    <rPh sb="8" eb="10">
      <t>ダイヒョウ</t>
    </rPh>
    <rPh sb="10" eb="12">
      <t>タントウ</t>
    </rPh>
    <rPh sb="12" eb="13">
      <t>シャ</t>
    </rPh>
    <rPh sb="18" eb="20">
      <t>ニュウリョク</t>
    </rPh>
    <rPh sb="24" eb="26">
      <t>イガイ</t>
    </rPh>
    <rPh sb="31" eb="33">
      <t>ニュウリョク</t>
    </rPh>
    <rPh sb="38" eb="40">
      <t>タンドク</t>
    </rPh>
    <rPh sb="40" eb="42">
      <t>シンセイ</t>
    </rPh>
    <rPh sb="43" eb="45">
      <t>バアイ</t>
    </rPh>
    <rPh sb="45" eb="47">
      <t>フヨウ</t>
    </rPh>
    <phoneticPr fontId="16"/>
  </si>
  <si>
    <r>
      <t>補助対象建築物に対する抵当権設定予定の有無を選択</t>
    </r>
    <r>
      <rPr>
        <sz val="14"/>
        <color rgb="FFFF0000"/>
        <rFont val="Yu Gothic UI"/>
        <family val="3"/>
        <charset val="128"/>
      </rPr>
      <t>（原則、根抵当権設定は認められない）</t>
    </r>
    <rPh sb="0" eb="2">
      <t>ホジョ</t>
    </rPh>
    <rPh sb="2" eb="4">
      <t>タイショウ</t>
    </rPh>
    <rPh sb="4" eb="7">
      <t>ケンチクブツ</t>
    </rPh>
    <rPh sb="8" eb="9">
      <t>タイ</t>
    </rPh>
    <rPh sb="11" eb="14">
      <t>テイトウケン</t>
    </rPh>
    <rPh sb="14" eb="16">
      <t>セッテイ</t>
    </rPh>
    <rPh sb="16" eb="18">
      <t>ヨテイ</t>
    </rPh>
    <rPh sb="19" eb="21">
      <t>ウム</t>
    </rPh>
    <rPh sb="22" eb="24">
      <t>センタク</t>
    </rPh>
    <rPh sb="25" eb="27">
      <t>ゲンソク</t>
    </rPh>
    <rPh sb="28" eb="29">
      <t>ネ</t>
    </rPh>
    <rPh sb="29" eb="31">
      <t>テイトウ</t>
    </rPh>
    <rPh sb="31" eb="32">
      <t>ケン</t>
    </rPh>
    <rPh sb="32" eb="34">
      <t>セッテイ</t>
    </rPh>
    <rPh sb="35" eb="36">
      <t>ミト</t>
    </rPh>
    <phoneticPr fontId="16"/>
  </si>
  <si>
    <t>←共同申請の場合は、全申請者分提出が必要</t>
    <rPh sb="1" eb="3">
      <t>キョウドウ</t>
    </rPh>
    <rPh sb="3" eb="5">
      <t>シンセイ</t>
    </rPh>
    <rPh sb="6" eb="8">
      <t>バアイ</t>
    </rPh>
    <rPh sb="10" eb="11">
      <t>ゼン</t>
    </rPh>
    <rPh sb="11" eb="14">
      <t>シンセイシャ</t>
    </rPh>
    <rPh sb="14" eb="15">
      <t>ブン</t>
    </rPh>
    <rPh sb="15" eb="17">
      <t>テイシュツ</t>
    </rPh>
    <rPh sb="18" eb="20">
      <t>ヒツヨウ</t>
    </rPh>
    <phoneticPr fontId="16"/>
  </si>
  <si>
    <t>マンション名など補助事業を特定できる名称であること　※個人申請の場合、個人名を補助事業の名称につけないこと　※25文字程度に収めること　※半角記号は使用しないこと（/、’、＃、[など）</t>
    <rPh sb="5" eb="6">
      <t>メイ</t>
    </rPh>
    <rPh sb="8" eb="10">
      <t>ホジョ</t>
    </rPh>
    <rPh sb="10" eb="12">
      <t>ジギョウ</t>
    </rPh>
    <rPh sb="13" eb="15">
      <t>トクテイ</t>
    </rPh>
    <rPh sb="18" eb="20">
      <t>メイショウ</t>
    </rPh>
    <rPh sb="27" eb="29">
      <t>コジン</t>
    </rPh>
    <rPh sb="29" eb="31">
      <t>シンセイ</t>
    </rPh>
    <rPh sb="32" eb="34">
      <t>バアイ</t>
    </rPh>
    <rPh sb="35" eb="37">
      <t>コジン</t>
    </rPh>
    <rPh sb="37" eb="38">
      <t>メイ</t>
    </rPh>
    <rPh sb="39" eb="41">
      <t>ホジョ</t>
    </rPh>
    <rPh sb="41" eb="43">
      <t>ジギョウ</t>
    </rPh>
    <rPh sb="44" eb="46">
      <t>メイショウ</t>
    </rPh>
    <rPh sb="57" eb="59">
      <t>モジ</t>
    </rPh>
    <rPh sb="59" eb="61">
      <t>テイド</t>
    </rPh>
    <rPh sb="62" eb="63">
      <t>オサ</t>
    </rPh>
    <rPh sb="69" eb="71">
      <t>ハンカク</t>
    </rPh>
    <rPh sb="71" eb="73">
      <t>キゴウ</t>
    </rPh>
    <rPh sb="74" eb="76">
      <t>シヨウ</t>
    </rPh>
    <phoneticPr fontId="17"/>
  </si>
  <si>
    <t>③実施計画書</t>
    <phoneticPr fontId="18"/>
  </si>
  <si>
    <t>④財務資料</t>
    <phoneticPr fontId="18"/>
  </si>
  <si>
    <t>⑤土地登記簿等</t>
    <phoneticPr fontId="18"/>
  </si>
  <si>
    <t>各階平面図</t>
    <phoneticPr fontId="18"/>
  </si>
  <si>
    <t>←役職が２つ以上ある場合、上位の役職にて記入すること</t>
    <rPh sb="1" eb="3">
      <t>ヤクショク</t>
    </rPh>
    <rPh sb="6" eb="8">
      <t>イジョウ</t>
    </rPh>
    <rPh sb="10" eb="12">
      <t>バアイ</t>
    </rPh>
    <rPh sb="13" eb="15">
      <t>ジョウイ</t>
    </rPh>
    <rPh sb="16" eb="18">
      <t>ヤクショク</t>
    </rPh>
    <rPh sb="20" eb="22">
      <t>キニュウ</t>
    </rPh>
    <phoneticPr fontId="16"/>
  </si>
  <si>
    <t>A３サイズでカラー印刷</t>
    <phoneticPr fontId="18"/>
  </si>
  <si>
    <t>妻側住戸の
妻面開口率
25%以上</t>
    <rPh sb="0" eb="1">
      <t>ツマ</t>
    </rPh>
    <rPh sb="1" eb="2">
      <t>ガワ</t>
    </rPh>
    <rPh sb="2" eb="4">
      <t>ジュウコ</t>
    </rPh>
    <rPh sb="9" eb="11">
      <t>カイコウ</t>
    </rPh>
    <rPh sb="11" eb="12">
      <t>リツイジョウ</t>
    </rPh>
    <phoneticPr fontId="74"/>
  </si>
  <si>
    <t>設置の
有無</t>
    <rPh sb="0" eb="2">
      <t>セッチ</t>
    </rPh>
    <rPh sb="4" eb="6">
      <t>ウム</t>
    </rPh>
    <phoneticPr fontId="74"/>
  </si>
  <si>
    <t>住棟の種別</t>
    <rPh sb="0" eb="1">
      <t>ス</t>
    </rPh>
    <rPh sb="1" eb="2">
      <t>トウ</t>
    </rPh>
    <rPh sb="3" eb="5">
      <t>シュベツ</t>
    </rPh>
    <phoneticPr fontId="17"/>
  </si>
  <si>
    <t>他の補助金に申請する（している場合）、その補助金の正式名称を入力すること</t>
    <rPh sb="0" eb="1">
      <t>ホカ</t>
    </rPh>
    <rPh sb="2" eb="5">
      <t>ホジョキン</t>
    </rPh>
    <rPh sb="6" eb="8">
      <t>シンセイ</t>
    </rPh>
    <rPh sb="15" eb="17">
      <t>バアイ</t>
    </rPh>
    <rPh sb="21" eb="24">
      <t>ホジョキン</t>
    </rPh>
    <rPh sb="25" eb="27">
      <t>セイシキ</t>
    </rPh>
    <rPh sb="27" eb="29">
      <t>メイショウ</t>
    </rPh>
    <rPh sb="30" eb="32">
      <t>ニュウリョク</t>
    </rPh>
    <phoneticPr fontId="16"/>
  </si>
  <si>
    <t>融資予定時期</t>
    <rPh sb="0" eb="2">
      <t>ユウシ</t>
    </rPh>
    <rPh sb="2" eb="4">
      <t>ヨテイ</t>
    </rPh>
    <rPh sb="4" eb="6">
      <t>ジキ</t>
    </rPh>
    <phoneticPr fontId="17"/>
  </si>
  <si>
    <t>◆オレンジ色のセルに必要事項を入力すること。（自動反映箇所のセルは白色）</t>
    <rPh sb="5" eb="6">
      <t>イロ</t>
    </rPh>
    <rPh sb="10" eb="12">
      <t>ヒツヨウ</t>
    </rPh>
    <rPh sb="12" eb="14">
      <t>ジコウ</t>
    </rPh>
    <rPh sb="15" eb="17">
      <t>ニュウリョク</t>
    </rPh>
    <rPh sb="23" eb="25">
      <t>ジドウ</t>
    </rPh>
    <rPh sb="33" eb="35">
      <t>ハクショク</t>
    </rPh>
    <phoneticPr fontId="17"/>
  </si>
  <si>
    <t>❷　ＺＥＨデベロッパー</t>
    <phoneticPr fontId="16"/>
  </si>
  <si>
    <t>❸　建物概要</t>
    <rPh sb="2" eb="4">
      <t>タテモノ</t>
    </rPh>
    <rPh sb="4" eb="6">
      <t>ガイヨウ</t>
    </rPh>
    <phoneticPr fontId="17"/>
  </si>
  <si>
    <t>❹　建物性能</t>
    <rPh sb="2" eb="4">
      <t>タテモノ</t>
    </rPh>
    <rPh sb="4" eb="6">
      <t>セイノウ</t>
    </rPh>
    <phoneticPr fontId="17"/>
  </si>
  <si>
    <t>❺　一次エネルギー計算</t>
    <rPh sb="2" eb="4">
      <t>イチジ</t>
    </rPh>
    <rPh sb="9" eb="11">
      <t>ケイサン</t>
    </rPh>
    <phoneticPr fontId="17"/>
  </si>
  <si>
    <t>　削減量　(ＭＪ/年)</t>
    <rPh sb="1" eb="3">
      <t>サクゲン</t>
    </rPh>
    <rPh sb="3" eb="4">
      <t>リョウ</t>
    </rPh>
    <phoneticPr fontId="17"/>
  </si>
  <si>
    <t xml:space="preserve"> 住宅専有部分</t>
    <rPh sb="1" eb="3">
      <t>ジュウタク</t>
    </rPh>
    <rPh sb="3" eb="5">
      <t>センユウ</t>
    </rPh>
    <rPh sb="5" eb="7">
      <t>ブブン</t>
    </rPh>
    <phoneticPr fontId="17"/>
  </si>
  <si>
    <t>小計（Ｄ）</t>
    <rPh sb="0" eb="2">
      <t>ショウケイ</t>
    </rPh>
    <phoneticPr fontId="18"/>
  </si>
  <si>
    <t>小計（Ｅ）</t>
    <rPh sb="0" eb="2">
      <t>ショウケイ</t>
    </rPh>
    <phoneticPr fontId="18"/>
  </si>
  <si>
    <t>※各種書類は不備の無いよう、申請者自身でよく確認し、提出すること。</t>
    <rPh sb="14" eb="16">
      <t>シンセイ</t>
    </rPh>
    <rPh sb="16" eb="17">
      <t>シャ</t>
    </rPh>
    <phoneticPr fontId="17"/>
  </si>
  <si>
    <t>書類の不備、不足、誤りがあり、審査の継続が困難であるとSIIが判断した際は、申請書類の不受理や不採択になる場合があるので注意すること。</t>
    <phoneticPr fontId="17"/>
  </si>
  <si>
    <t>住　　　所</t>
    <rPh sb="0" eb="1">
      <t>ジュウ</t>
    </rPh>
    <rPh sb="4" eb="5">
      <t>ショ</t>
    </rPh>
    <phoneticPr fontId="19"/>
  </si>
  <si>
    <t>名　　　称</t>
    <rPh sb="0" eb="1">
      <t>メイ</t>
    </rPh>
    <rPh sb="4" eb="5">
      <t>ショウ</t>
    </rPh>
    <phoneticPr fontId="19"/>
  </si>
  <si>
    <t>申請者３</t>
    <rPh sb="0" eb="3">
      <t>シンセイシャ</t>
    </rPh>
    <phoneticPr fontId="17"/>
  </si>
  <si>
    <t>申請者４</t>
    <rPh sb="0" eb="3">
      <t>シンセイシャ</t>
    </rPh>
    <phoneticPr fontId="17"/>
  </si>
  <si>
    <t>←共同申請者２がいる場合、左の「＋」ボタンを押下し、入力欄を出現させる</t>
    <rPh sb="1" eb="3">
      <t>キョウドウ</t>
    </rPh>
    <rPh sb="3" eb="5">
      <t>シンセイ</t>
    </rPh>
    <rPh sb="5" eb="6">
      <t>シャ</t>
    </rPh>
    <rPh sb="10" eb="12">
      <t>バアイ</t>
    </rPh>
    <rPh sb="13" eb="14">
      <t>ヒダリ</t>
    </rPh>
    <rPh sb="22" eb="24">
      <t>オウカ</t>
    </rPh>
    <rPh sb="26" eb="28">
      <t>ニュウリョク</t>
    </rPh>
    <rPh sb="28" eb="29">
      <t>ラン</t>
    </rPh>
    <rPh sb="30" eb="32">
      <t>シュツゲン</t>
    </rPh>
    <phoneticPr fontId="16"/>
  </si>
  <si>
    <t>←共同申請者３がいる場合、左の「＋」ボタンを押下し、入力欄を出現させる</t>
    <rPh sb="1" eb="3">
      <t>キョウドウ</t>
    </rPh>
    <rPh sb="3" eb="5">
      <t>シンセイ</t>
    </rPh>
    <rPh sb="5" eb="6">
      <t>シャ</t>
    </rPh>
    <rPh sb="10" eb="12">
      <t>バアイ</t>
    </rPh>
    <rPh sb="13" eb="14">
      <t>ヒダリ</t>
    </rPh>
    <rPh sb="22" eb="24">
      <t>オウカ</t>
    </rPh>
    <rPh sb="26" eb="28">
      <t>ニュウリョク</t>
    </rPh>
    <rPh sb="28" eb="29">
      <t>ラン</t>
    </rPh>
    <rPh sb="30" eb="32">
      <t>シュツゲン</t>
    </rPh>
    <phoneticPr fontId="16"/>
  </si>
  <si>
    <t>←共同申請者４がいる場合、左の「＋」ボタンを押下し、入力欄を出現させる</t>
    <rPh sb="1" eb="3">
      <t>キョウドウ</t>
    </rPh>
    <rPh sb="3" eb="5">
      <t>シンセイ</t>
    </rPh>
    <rPh sb="5" eb="6">
      <t>シャ</t>
    </rPh>
    <rPh sb="10" eb="12">
      <t>バアイ</t>
    </rPh>
    <rPh sb="13" eb="14">
      <t>ヒダリ</t>
    </rPh>
    <rPh sb="22" eb="24">
      <t>オウカ</t>
    </rPh>
    <rPh sb="26" eb="28">
      <t>ニュウリョク</t>
    </rPh>
    <rPh sb="28" eb="29">
      <t>ラン</t>
    </rPh>
    <rPh sb="30" eb="32">
      <t>シュツゲン</t>
    </rPh>
    <phoneticPr fontId="16"/>
  </si>
  <si>
    <t>申請者３
担当者情報</t>
    <rPh sb="0" eb="3">
      <t>シンセイシャ</t>
    </rPh>
    <rPh sb="5" eb="8">
      <t>タントウシャ</t>
    </rPh>
    <rPh sb="8" eb="10">
      <t>ジョウホウ</t>
    </rPh>
    <phoneticPr fontId="16"/>
  </si>
  <si>
    <t>申請者４
担当者情報</t>
    <rPh sb="0" eb="3">
      <t>シンセイシャ</t>
    </rPh>
    <rPh sb="5" eb="8">
      <t>タントウシャ</t>
    </rPh>
    <rPh sb="8" eb="10">
      <t>ジョウホウ</t>
    </rPh>
    <phoneticPr fontId="16"/>
  </si>
  <si>
    <t>←共同申請者２がいる場合は左端の「+」を押下し、印刷すること</t>
    <rPh sb="1" eb="3">
      <t>キョウドウ</t>
    </rPh>
    <rPh sb="3" eb="5">
      <t>シンセイ</t>
    </rPh>
    <rPh sb="5" eb="6">
      <t>シャ</t>
    </rPh>
    <rPh sb="10" eb="12">
      <t>バアイ</t>
    </rPh>
    <rPh sb="13" eb="15">
      <t>ヒダリハシ</t>
    </rPh>
    <rPh sb="20" eb="22">
      <t>オウカ</t>
    </rPh>
    <rPh sb="24" eb="26">
      <t>インサツ</t>
    </rPh>
    <phoneticPr fontId="16"/>
  </si>
  <si>
    <t>←共同申請者３がいる場合は左端の「+」を押下し、印刷すること</t>
    <rPh sb="1" eb="3">
      <t>キョウドウ</t>
    </rPh>
    <rPh sb="3" eb="5">
      <t>シンセイ</t>
    </rPh>
    <rPh sb="5" eb="6">
      <t>シャ</t>
    </rPh>
    <rPh sb="10" eb="12">
      <t>バアイ</t>
    </rPh>
    <rPh sb="13" eb="15">
      <t>ヒダリハシ</t>
    </rPh>
    <rPh sb="20" eb="22">
      <t>オウカ</t>
    </rPh>
    <rPh sb="24" eb="26">
      <t>インサツ</t>
    </rPh>
    <phoneticPr fontId="16"/>
  </si>
  <si>
    <t>←共同申請者４がいる場合は左端の「+」を押下し、印刷すること</t>
    <rPh sb="1" eb="3">
      <t>キョウドウ</t>
    </rPh>
    <rPh sb="3" eb="5">
      <t>シンセイ</t>
    </rPh>
    <rPh sb="5" eb="6">
      <t>シャ</t>
    </rPh>
    <rPh sb="10" eb="12">
      <t>バアイ</t>
    </rPh>
    <rPh sb="13" eb="15">
      <t>ヒダリハシ</t>
    </rPh>
    <rPh sb="20" eb="22">
      <t>オウカ</t>
    </rPh>
    <rPh sb="24" eb="26">
      <t>インサツ</t>
    </rPh>
    <phoneticPr fontId="16"/>
  </si>
  <si>
    <t>４.補助金交付申請額</t>
    <rPh sb="2" eb="5">
      <t>ホジョキン</t>
    </rPh>
    <rPh sb="5" eb="7">
      <t>コウフ</t>
    </rPh>
    <rPh sb="7" eb="9">
      <t>シンセイ</t>
    </rPh>
    <rPh sb="9" eb="10">
      <t>テイガク</t>
    </rPh>
    <phoneticPr fontId="17"/>
  </si>
  <si>
    <t>補助金交付申請額</t>
    <phoneticPr fontId="17"/>
  </si>
  <si>
    <t>役員名簿</t>
    <rPh sb="0" eb="4">
      <t>ヤクインメイボ</t>
    </rPh>
    <phoneticPr fontId="17"/>
  </si>
  <si>
    <t>（注１）申請者が個人の場合は不要とする。ただし、リース事業者等との共同申請の場合は、リース事業者等の
　　　　役員名簿を提出すること。</t>
    <phoneticPr fontId="17"/>
  </si>
  <si>
    <t>誓約書</t>
    <rPh sb="0" eb="3">
      <t>セイヤクショ</t>
    </rPh>
    <phoneticPr fontId="18"/>
  </si>
  <si>
    <t>申請者の押印不要</t>
    <rPh sb="0" eb="3">
      <t>シンセイシャ</t>
    </rPh>
    <rPh sb="4" eb="8">
      <t>オウインフヨウ</t>
    </rPh>
    <phoneticPr fontId="18"/>
  </si>
  <si>
    <t>（注２）役員名簿については、氏名カナ（全角、姓と名の間を全角で１マス空け）、氏名漢字（全角、姓と名の
　　　　間を全角で１マス空け）、生年月日（全角で大正はＴ、昭和はＳ、平成はＨ、数字は２桁全角）、会社
　　　　名及び役職名を記載する。また、外国人については、氏名漢字欄は商業登記簿に記載のとおりに記入し、
　　　　氏名カナ欄はカナ読みを記入すること。</t>
    <phoneticPr fontId="17"/>
  </si>
  <si>
    <t>　その場合は以下の役員名簿に入力すること</t>
    <rPh sb="3" eb="5">
      <t>バアイ</t>
    </rPh>
    <rPh sb="6" eb="8">
      <t>イカ</t>
    </rPh>
    <rPh sb="9" eb="13">
      <t>ヤクインメイボ</t>
    </rPh>
    <rPh sb="14" eb="16">
      <t>ニュウリョク</t>
    </rPh>
    <phoneticPr fontId="17"/>
  </si>
  <si>
    <t>（２）補助事業担当者情報</t>
    <phoneticPr fontId="18"/>
  </si>
  <si>
    <t>申請者２の詳細</t>
    <rPh sb="0" eb="3">
      <t>シンセイシャ</t>
    </rPh>
    <rPh sb="5" eb="7">
      <t>ショウサイ</t>
    </rPh>
    <phoneticPr fontId="17"/>
  </si>
  <si>
    <t>申請者４の詳細</t>
    <rPh sb="0" eb="3">
      <t>シンセイシャ</t>
    </rPh>
    <rPh sb="5" eb="7">
      <t>ショウサイ</t>
    </rPh>
    <phoneticPr fontId="17"/>
  </si>
  <si>
    <t>申請者３の詳細</t>
    <rPh sb="0" eb="3">
      <t>シンセイシャ</t>
    </rPh>
    <rPh sb="5" eb="7">
      <t>ショウサイ</t>
    </rPh>
    <phoneticPr fontId="17"/>
  </si>
  <si>
    <t>事業全体の完了予定時期</t>
    <rPh sb="0" eb="2">
      <t>ジギョウ</t>
    </rPh>
    <rPh sb="2" eb="4">
      <t>ゼンタイ</t>
    </rPh>
    <rPh sb="5" eb="7">
      <t>カンリョウ</t>
    </rPh>
    <rPh sb="7" eb="9">
      <t>ヨテイ</t>
    </rPh>
    <rPh sb="9" eb="11">
      <t>ジキ</t>
    </rPh>
    <phoneticPr fontId="17"/>
  </si>
  <si>
    <t>外皮平均熱貫流率（ＵＡ値）</t>
    <rPh sb="0" eb="2">
      <t>ガイヒ</t>
    </rPh>
    <rPh sb="2" eb="4">
      <t>ヘイキン</t>
    </rPh>
    <rPh sb="4" eb="5">
      <t>ネツ</t>
    </rPh>
    <rPh sb="5" eb="7">
      <t>カンリュウ</t>
    </rPh>
    <rPh sb="7" eb="8">
      <t>リツ</t>
    </rPh>
    <rPh sb="11" eb="12">
      <t>チ</t>
    </rPh>
    <phoneticPr fontId="17"/>
  </si>
  <si>
    <t>【片面印刷】で印刷すること（入力があるページのみ提出）</t>
    <rPh sb="1" eb="3">
      <t>カタメン</t>
    </rPh>
    <rPh sb="3" eb="5">
      <t>インサツ</t>
    </rPh>
    <rPh sb="7" eb="9">
      <t>インサツ</t>
    </rPh>
    <rPh sb="14" eb="16">
      <t>ニュウリョク</t>
    </rPh>
    <rPh sb="24" eb="26">
      <t>テイシュツ</t>
    </rPh>
    <phoneticPr fontId="72"/>
  </si>
  <si>
    <t>住棟形状</t>
    <rPh sb="0" eb="4">
      <t>ジュウトウケイジョウ</t>
    </rPh>
    <phoneticPr fontId="16"/>
  </si>
  <si>
    <t>政府が推進する国民活動「COOL CHOICE」の趣旨に賛同し、「COOL CHOICE賛同登録」を行いました。</t>
    <phoneticPr fontId="18"/>
  </si>
  <si>
    <t>❻　エネルギー管理体制</t>
    <rPh sb="7" eb="9">
      <t>カンリ</t>
    </rPh>
    <rPh sb="9" eb="11">
      <t>タイセイ</t>
    </rPh>
    <phoneticPr fontId="17"/>
  </si>
  <si>
    <t>全住戸のBELS
取得と訴求</t>
    <phoneticPr fontId="16"/>
  </si>
  <si>
    <t>快適性、
健康面への
言及</t>
    <phoneticPr fontId="16"/>
  </si>
  <si>
    <t>媒体の分類</t>
    <rPh sb="0" eb="2">
      <t>バイタイ</t>
    </rPh>
    <rPh sb="3" eb="5">
      <t>ブンルイ</t>
    </rPh>
    <phoneticPr fontId="16"/>
  </si>
  <si>
    <t>全住戸の
光熱費
削減効果の
訴求</t>
    <phoneticPr fontId="16"/>
  </si>
  <si>
    <t>創蓄連携システムによる災害時の電力確保計画</t>
    <phoneticPr fontId="16"/>
  </si>
  <si>
    <t>その他（下記の記入欄に具体的に記載すること）</t>
    <rPh sb="2" eb="3">
      <t>タ</t>
    </rPh>
    <rPh sb="4" eb="6">
      <t>カキ</t>
    </rPh>
    <rPh sb="7" eb="10">
      <t>キニュウラン</t>
    </rPh>
    <rPh sb="11" eb="14">
      <t>グタイテキ</t>
    </rPh>
    <rPh sb="15" eb="17">
      <t>キサイ</t>
    </rPh>
    <phoneticPr fontId="16"/>
  </si>
  <si>
    <t/>
  </si>
  <si>
    <t>・共同申請の場合は、全申請者分提出すること
・個人申請の場合は不要</t>
    <rPh sb="1" eb="3">
      <t>キョウドウ</t>
    </rPh>
    <rPh sb="3" eb="5">
      <t>シンセイ</t>
    </rPh>
    <rPh sb="6" eb="8">
      <t>バアイ</t>
    </rPh>
    <rPh sb="10" eb="11">
      <t>ゼン</t>
    </rPh>
    <rPh sb="11" eb="14">
      <t>シンセイシャ</t>
    </rPh>
    <rPh sb="14" eb="15">
      <t>ブン</t>
    </rPh>
    <rPh sb="15" eb="17">
      <t>テイシュツ</t>
    </rPh>
    <phoneticPr fontId="16"/>
  </si>
  <si>
    <t xml:space="preserve"> その他一般社団法人環境共創イニシアチブが指示する書面</t>
    <rPh sb="3" eb="4">
      <t>タ</t>
    </rPh>
    <rPh sb="4" eb="10">
      <t>イッパンシャダンホウジン</t>
    </rPh>
    <rPh sb="10" eb="14">
      <t>カンキョウキョウソウ</t>
    </rPh>
    <rPh sb="21" eb="23">
      <t>シジ</t>
    </rPh>
    <rPh sb="25" eb="27">
      <t>ショメン</t>
    </rPh>
    <phoneticPr fontId="17"/>
  </si>
  <si>
    <t>【A３カラー】で印刷すること。</t>
    <rPh sb="8" eb="10">
      <t>インサツ</t>
    </rPh>
    <phoneticPr fontId="17"/>
  </si>
  <si>
    <t>申請者２</t>
    <rPh sb="0" eb="3">
      <t>シンセイシャ</t>
    </rPh>
    <phoneticPr fontId="16"/>
  </si>
  <si>
    <t>申請者３</t>
    <rPh sb="0" eb="3">
      <t>シンセイシャ</t>
    </rPh>
    <phoneticPr fontId="16"/>
  </si>
  <si>
    <t>申請者４</t>
    <rPh sb="0" eb="3">
      <t>シンセイシャ</t>
    </rPh>
    <phoneticPr fontId="16"/>
  </si>
  <si>
    <t>住宅共用部等</t>
    <rPh sb="5" eb="6">
      <t>トウ</t>
    </rPh>
    <phoneticPr fontId="16"/>
  </si>
  <si>
    <t>該当するものにチェックをすること　（複数回答可、「その他」を選択した場合は下のセルに概要を入力すること）</t>
    <rPh sb="37" eb="38">
      <t>シタ</t>
    </rPh>
    <phoneticPr fontId="16"/>
  </si>
  <si>
    <t>補助対象経費</t>
    <rPh sb="0" eb="6">
      <t>ホジョタイショウケイヒ</t>
    </rPh>
    <phoneticPr fontId="18"/>
  </si>
  <si>
    <t>←押印不要</t>
    <rPh sb="1" eb="3">
      <t>オウイン</t>
    </rPh>
    <rPh sb="3" eb="5">
      <t>フヨウ</t>
    </rPh>
    <phoneticPr fontId="74"/>
  </si>
  <si>
    <t>◆SIIは、審査に必要な書類の追加提出を申請者に求めることがあるので対応すること。</t>
    <rPh sb="6" eb="8">
      <t>シンサ</t>
    </rPh>
    <rPh sb="9" eb="11">
      <t>ヒツヨウ</t>
    </rPh>
    <rPh sb="12" eb="14">
      <t>ショルイ</t>
    </rPh>
    <rPh sb="15" eb="17">
      <t>ツイカ</t>
    </rPh>
    <rPh sb="17" eb="19">
      <t>テイシュツ</t>
    </rPh>
    <rPh sb="20" eb="23">
      <t>シンセイシャ</t>
    </rPh>
    <rPh sb="24" eb="25">
      <t>モト</t>
    </rPh>
    <rPh sb="34" eb="36">
      <t>タイオウ</t>
    </rPh>
    <phoneticPr fontId="16"/>
  </si>
  <si>
    <t>【片面印刷】で印刷すること</t>
    <rPh sb="1" eb="3">
      <t>カタメン</t>
    </rPh>
    <rPh sb="3" eb="5">
      <t>インサツ</t>
    </rPh>
    <rPh sb="7" eb="9">
      <t>インサツ</t>
    </rPh>
    <phoneticPr fontId="16"/>
  </si>
  <si>
    <t>◆オレンジ色のセルに必要事項を入力すること。（自動反映箇所のセルは白色）　※本シートでは役員名簿のみ直接入力</t>
    <rPh sb="5" eb="6">
      <t>イロ</t>
    </rPh>
    <rPh sb="10" eb="12">
      <t>ヒツヨウ</t>
    </rPh>
    <rPh sb="12" eb="14">
      <t>ジコウ</t>
    </rPh>
    <rPh sb="15" eb="17">
      <t>ニュウリョク</t>
    </rPh>
    <rPh sb="38" eb="39">
      <t>ホン</t>
    </rPh>
    <rPh sb="44" eb="46">
      <t>ヤクイン</t>
    </rPh>
    <rPh sb="46" eb="48">
      <t>メイボ</t>
    </rPh>
    <rPh sb="50" eb="52">
      <t>チョクセツ</t>
    </rPh>
    <rPh sb="52" eb="54">
      <t>ニュウリョク</t>
    </rPh>
    <phoneticPr fontId="16"/>
  </si>
  <si>
    <t>←個人の場合、提出不要</t>
    <rPh sb="1" eb="3">
      <t>コジン</t>
    </rPh>
    <rPh sb="4" eb="6">
      <t>バアイ</t>
    </rPh>
    <rPh sb="7" eb="9">
      <t>テイシュツ</t>
    </rPh>
    <rPh sb="9" eb="11">
      <t>フヨウ</t>
    </rPh>
    <phoneticPr fontId="14"/>
  </si>
  <si>
    <t>←全体床面積には確認済証と同一の面積を記載する</t>
    <rPh sb="1" eb="3">
      <t>ゼンタイ</t>
    </rPh>
    <rPh sb="3" eb="6">
      <t>ユカメンセキ</t>
    </rPh>
    <rPh sb="8" eb="11">
      <t>カクニンズ</t>
    </rPh>
    <rPh sb="11" eb="12">
      <t>ショウ</t>
    </rPh>
    <rPh sb="13" eb="15">
      <t>ドウイツ</t>
    </rPh>
    <rPh sb="16" eb="18">
      <t>メンセキ</t>
    </rPh>
    <rPh sb="19" eb="21">
      <t>キサイ</t>
    </rPh>
    <phoneticPr fontId="17"/>
  </si>
  <si>
    <t>◆全住戸の住戸情報を入力すること。</t>
    <rPh sb="1" eb="2">
      <t>ゼン</t>
    </rPh>
    <rPh sb="2" eb="4">
      <t>ジュウコ</t>
    </rPh>
    <rPh sb="5" eb="7">
      <t>ジュウコ</t>
    </rPh>
    <rPh sb="7" eb="9">
      <t>ジョウホウ</t>
    </rPh>
    <rPh sb="10" eb="12">
      <t>ニュウリョク</t>
    </rPh>
    <phoneticPr fontId="18"/>
  </si>
  <si>
    <t>◆補助対象経費総括表の数式に影響が出るため行を追加する場合には、項目の先頭や最後ではなく、中程で行の追加をすること</t>
    <rPh sb="1" eb="7">
      <t>ホジョタイショウケイヒ</t>
    </rPh>
    <rPh sb="7" eb="10">
      <t>ソウカツヒョウ</t>
    </rPh>
    <phoneticPr fontId="18"/>
  </si>
  <si>
    <t>土地が賃貸の場合は提出必須</t>
    <rPh sb="0" eb="2">
      <t>トチ</t>
    </rPh>
    <rPh sb="3" eb="5">
      <t>チンタイ</t>
    </rPh>
    <rPh sb="6" eb="8">
      <t>バアイ</t>
    </rPh>
    <rPh sb="9" eb="11">
      <t>テイシュツ</t>
    </rPh>
    <rPh sb="11" eb="13">
      <t>ヒッス</t>
    </rPh>
    <phoneticPr fontId="16"/>
  </si>
  <si>
    <t>ｋＷ</t>
    <phoneticPr fontId="16"/>
  </si>
  <si>
    <t>１．申請者の詳細</t>
    <rPh sb="2" eb="5">
      <t>シンセイシャ</t>
    </rPh>
    <rPh sb="6" eb="8">
      <t>ショウサイ</t>
    </rPh>
    <phoneticPr fontId="17"/>
  </si>
  <si>
    <t>合計</t>
    <rPh sb="0" eb="2">
      <t>ゴウケイ</t>
    </rPh>
    <phoneticPr fontId="85"/>
  </si>
  <si>
    <t>2.5ｋＷ</t>
  </si>
  <si>
    <t>2.8ｋＷ</t>
  </si>
  <si>
    <t>3.6ｋＷ</t>
  </si>
  <si>
    <t>4.0ｋＷ</t>
  </si>
  <si>
    <t>5.6ｋＷ</t>
  </si>
  <si>
    <t>6.3ｋＷ</t>
  </si>
  <si>
    <t>7.1ｋＷ以上</t>
    <rPh sb="5" eb="7">
      <t>イジョウ</t>
    </rPh>
    <phoneticPr fontId="17"/>
  </si>
  <si>
    <t>5.6ｋＷ以上</t>
    <rPh sb="5" eb="7">
      <t>イジョウ</t>
    </rPh>
    <phoneticPr fontId="17"/>
  </si>
  <si>
    <t>5.6ｋＷ未満</t>
    <rPh sb="5" eb="7">
      <t>ミマン</t>
    </rPh>
    <phoneticPr fontId="17"/>
  </si>
  <si>
    <t>断熱/空調/給湯/換気/照明/太陽光発電設備/蓄電システム/
HEMS/MEMS/その他</t>
    <rPh sb="20" eb="22">
      <t>セツビ</t>
    </rPh>
    <rPh sb="23" eb="25">
      <t>チクデン</t>
    </rPh>
    <phoneticPr fontId="18"/>
  </si>
  <si>
    <t>-</t>
    <phoneticPr fontId="18"/>
  </si>
  <si>
    <t>土地登記簿謄本（登記情報提供サービスの出力可）</t>
    <rPh sb="8" eb="10">
      <t>トウキ</t>
    </rPh>
    <rPh sb="10" eb="12">
      <t>ジョウホウ</t>
    </rPh>
    <rPh sb="12" eb="14">
      <t>テイキョウ</t>
    </rPh>
    <rPh sb="19" eb="21">
      <t>シュツリョク</t>
    </rPh>
    <rPh sb="21" eb="22">
      <t>カ</t>
    </rPh>
    <phoneticPr fontId="18"/>
  </si>
  <si>
    <t>現在事項全部証明書（登記情報提供サービスの出力可）</t>
    <rPh sb="0" eb="2">
      <t>ゲンザイ</t>
    </rPh>
    <rPh sb="2" eb="4">
      <t>ジコウ</t>
    </rPh>
    <rPh sb="4" eb="6">
      <t>ゼンブ</t>
    </rPh>
    <rPh sb="6" eb="9">
      <t>ショウメイショ</t>
    </rPh>
    <rPh sb="10" eb="12">
      <t>トウキ</t>
    </rPh>
    <rPh sb="12" eb="14">
      <t>ジョウホウ</t>
    </rPh>
    <rPh sb="14" eb="16">
      <t>テイキョウ</t>
    </rPh>
    <rPh sb="21" eb="23">
      <t>シュツリョク</t>
    </rPh>
    <rPh sb="23" eb="24">
      <t>カ</t>
    </rPh>
    <phoneticPr fontId="16"/>
  </si>
  <si>
    <t>◆オレンジ色のセルに必要事項を入力すること。（自動反映箇所のセルは白色※一部除く）　※「COOL CHOICE賛同登録」の項目は直接入力</t>
    <rPh sb="5" eb="6">
      <t>イロ</t>
    </rPh>
    <rPh sb="10" eb="12">
      <t>ヒツヨウ</t>
    </rPh>
    <rPh sb="12" eb="14">
      <t>ジコウ</t>
    </rPh>
    <rPh sb="15" eb="17">
      <t>ニュウリョク</t>
    </rPh>
    <rPh sb="36" eb="38">
      <t>イチブ</t>
    </rPh>
    <rPh sb="38" eb="39">
      <t>ノゾ</t>
    </rPh>
    <rPh sb="61" eb="63">
      <t>コウモク</t>
    </rPh>
    <rPh sb="64" eb="66">
      <t>チョクセツ</t>
    </rPh>
    <rPh sb="66" eb="68">
      <t>ニュウリョク</t>
    </rPh>
    <phoneticPr fontId="17"/>
  </si>
  <si>
    <t>【片面印刷】で印刷すること。</t>
    <rPh sb="1" eb="3">
      <t>カタメン</t>
    </rPh>
    <rPh sb="3" eb="5">
      <t>インサツ</t>
    </rPh>
    <rPh sb="7" eb="9">
      <t>インサツ</t>
    </rPh>
    <phoneticPr fontId="17"/>
  </si>
  <si>
    <t>▼ 各年度の内訳</t>
    <rPh sb="2" eb="5">
      <t>カクネンド</t>
    </rPh>
    <rPh sb="6" eb="8">
      <t>ウチワケ</t>
    </rPh>
    <phoneticPr fontId="17"/>
  </si>
  <si>
    <t>設備費
・工事費</t>
    <rPh sb="2" eb="3">
      <t>ヒ</t>
    </rPh>
    <rPh sb="5" eb="8">
      <t>コウジヒ</t>
    </rPh>
    <phoneticPr fontId="16"/>
  </si>
  <si>
    <t>◆定額単価表にない補助対象設備については、このシートを用いて明細書を作成すること。</t>
    <rPh sb="1" eb="3">
      <t>テイガク</t>
    </rPh>
    <rPh sb="3" eb="5">
      <t>タンカ</t>
    </rPh>
    <rPh sb="5" eb="6">
      <t>ヒョウ</t>
    </rPh>
    <rPh sb="9" eb="11">
      <t>ホジョ</t>
    </rPh>
    <rPh sb="11" eb="13">
      <t>タイショウ</t>
    </rPh>
    <rPh sb="13" eb="15">
      <t>セツビ</t>
    </rPh>
    <rPh sb="27" eb="28">
      <t>モチ</t>
    </rPh>
    <rPh sb="30" eb="33">
      <t>メイサイショ</t>
    </rPh>
    <rPh sb="34" eb="36">
      <t>サクセイ</t>
    </rPh>
    <phoneticPr fontId="72"/>
  </si>
  <si>
    <t>◆金額はすべて税抜・小数点以下切り捨てとすること。</t>
    <rPh sb="1" eb="3">
      <t>キンガク</t>
    </rPh>
    <rPh sb="7" eb="8">
      <t>ゼイ</t>
    </rPh>
    <rPh sb="8" eb="9">
      <t>ヌ</t>
    </rPh>
    <rPh sb="10" eb="12">
      <t>ショウスウ</t>
    </rPh>
    <rPh sb="12" eb="13">
      <t>テン</t>
    </rPh>
    <rPh sb="13" eb="15">
      <t>イカ</t>
    </rPh>
    <rPh sb="15" eb="16">
      <t>キ</t>
    </rPh>
    <rPh sb="17" eb="18">
      <t>ス</t>
    </rPh>
    <phoneticPr fontId="72"/>
  </si>
  <si>
    <t>◆小計・合計・集計欄の数式に影響が出るため行を追加する場合には、項目の先頭や最後ではなく、中程で行の追加をすること。</t>
    <phoneticPr fontId="18"/>
  </si>
  <si>
    <t>【A３カラー】で印刷すること。　※作成時には記入例を削除すること</t>
    <rPh sb="8" eb="10">
      <t>インサツ</t>
    </rPh>
    <rPh sb="17" eb="19">
      <t>サクセイ</t>
    </rPh>
    <rPh sb="19" eb="20">
      <t>ジ</t>
    </rPh>
    <rPh sb="22" eb="24">
      <t>キニュウ</t>
    </rPh>
    <rPh sb="24" eb="25">
      <t>レイ</t>
    </rPh>
    <rPh sb="26" eb="28">
      <t>サクジョ</t>
    </rPh>
    <phoneticPr fontId="16"/>
  </si>
  <si>
    <t>◆複数年度事業の場合は全年度の事業実施工程がわかるように工程表を作成すること。（年度の間は補助対象事業着手できない期間があるので注意すること）</t>
    <rPh sb="1" eb="3">
      <t>フクスウ</t>
    </rPh>
    <rPh sb="3" eb="5">
      <t>ネンド</t>
    </rPh>
    <rPh sb="5" eb="7">
      <t>ジギョウ</t>
    </rPh>
    <rPh sb="8" eb="10">
      <t>バアイ</t>
    </rPh>
    <rPh sb="11" eb="12">
      <t>ゼン</t>
    </rPh>
    <rPh sb="12" eb="14">
      <t>ネンド</t>
    </rPh>
    <rPh sb="15" eb="19">
      <t>ジギョウジッシ</t>
    </rPh>
    <rPh sb="19" eb="21">
      <t>コウテイ</t>
    </rPh>
    <rPh sb="28" eb="31">
      <t>コウテイヒョウ</t>
    </rPh>
    <rPh sb="32" eb="34">
      <t>サクセイ</t>
    </rPh>
    <rPh sb="40" eb="42">
      <t>ネンド</t>
    </rPh>
    <rPh sb="43" eb="44">
      <t>アイダ</t>
    </rPh>
    <rPh sb="45" eb="47">
      <t>ホジョ</t>
    </rPh>
    <rPh sb="47" eb="49">
      <t>タイショウ</t>
    </rPh>
    <rPh sb="49" eb="51">
      <t>ジギョウ</t>
    </rPh>
    <rPh sb="51" eb="53">
      <t>チャクシュ</t>
    </rPh>
    <rPh sb="57" eb="59">
      <t>キカン</t>
    </rPh>
    <rPh sb="64" eb="66">
      <t>チュウイ</t>
    </rPh>
    <phoneticPr fontId="14"/>
  </si>
  <si>
    <t>　複数年度事業における事業全体の上限は８億円とする</t>
    <phoneticPr fontId="17"/>
  </si>
  <si>
    <t>補助対象事業の費用対効果に伴う補助金の上限額</t>
    <phoneticPr fontId="17"/>
  </si>
  <si>
    <t>補助対象事業の費用対効果に伴う補助金額の上限確認</t>
    <rPh sb="0" eb="2">
      <t>ホジョ</t>
    </rPh>
    <rPh sb="2" eb="4">
      <t>タイショウ</t>
    </rPh>
    <rPh sb="4" eb="6">
      <t>ジギョウ</t>
    </rPh>
    <rPh sb="7" eb="12">
      <t>ヒヨウタイコウカ</t>
    </rPh>
    <rPh sb="13" eb="14">
      <t>トモナ</t>
    </rPh>
    <rPh sb="15" eb="17">
      <t>ホジョ</t>
    </rPh>
    <rPh sb="17" eb="19">
      <t>キンガク</t>
    </rPh>
    <rPh sb="20" eb="22">
      <t>ジョウゲン</t>
    </rPh>
    <rPh sb="22" eb="24">
      <t>カクニン</t>
    </rPh>
    <phoneticPr fontId="17"/>
  </si>
  <si>
    <t xml:space="preserve"> 「2.全体概要」の➎一次エネルギー計算を見直すこと</t>
    <phoneticPr fontId="17"/>
  </si>
  <si>
    <t>複数年度事業は、各階平面図および断面図または矩計図に住戸毎で補助対象設備等の導入年別（１年目は赤、２年目は青、３年目は緑、４年目はオレンジ）に
色分けしてマーキングすること</t>
    <rPh sb="0" eb="2">
      <t>フクスウ</t>
    </rPh>
    <rPh sb="2" eb="4">
      <t>ネンド</t>
    </rPh>
    <rPh sb="4" eb="6">
      <t>ジギョウ</t>
    </rPh>
    <rPh sb="8" eb="10">
      <t>カクカイ</t>
    </rPh>
    <rPh sb="10" eb="13">
      <t>ヘイメンズ</t>
    </rPh>
    <rPh sb="26" eb="28">
      <t>ジュウコ</t>
    </rPh>
    <rPh sb="28" eb="29">
      <t>ゴト</t>
    </rPh>
    <rPh sb="30" eb="32">
      <t>ホジョ</t>
    </rPh>
    <rPh sb="32" eb="34">
      <t>タイショウ</t>
    </rPh>
    <rPh sb="34" eb="36">
      <t>セツビ</t>
    </rPh>
    <rPh sb="36" eb="37">
      <t>ナド</t>
    </rPh>
    <rPh sb="38" eb="40">
      <t>ドウニュウ</t>
    </rPh>
    <rPh sb="40" eb="42">
      <t>ネンベツ</t>
    </rPh>
    <rPh sb="44" eb="46">
      <t>ネンメ</t>
    </rPh>
    <rPh sb="47" eb="48">
      <t>アカ</t>
    </rPh>
    <rPh sb="50" eb="52">
      <t>ネンメ</t>
    </rPh>
    <rPh sb="53" eb="54">
      <t>アオ</t>
    </rPh>
    <rPh sb="56" eb="58">
      <t>ネンメ</t>
    </rPh>
    <rPh sb="59" eb="60">
      <t>ミドリ</t>
    </rPh>
    <rPh sb="62" eb="63">
      <t>ネン</t>
    </rPh>
    <rPh sb="63" eb="64">
      <t>メ</t>
    </rPh>
    <rPh sb="72" eb="74">
      <t>イロワ</t>
    </rPh>
    <phoneticPr fontId="16"/>
  </si>
  <si>
    <r>
      <rPr>
        <b/>
        <sz val="14"/>
        <color rgb="FFFFCC99"/>
        <rFont val="Meiryo UI"/>
        <family val="3"/>
        <charset val="128"/>
      </rPr>
      <t>██</t>
    </r>
    <r>
      <rPr>
        <b/>
        <sz val="14"/>
        <color theme="9" tint="0.59999389629810485"/>
        <rFont val="Meiryo UI"/>
        <family val="3"/>
        <charset val="128"/>
      </rPr>
      <t>　</t>
    </r>
    <r>
      <rPr>
        <b/>
        <sz val="14"/>
        <color theme="1" tint="0.14999847407452621"/>
        <rFont val="Meiryo UI"/>
        <family val="3"/>
        <charset val="128"/>
      </rPr>
      <t>オレンジ色のセルは入力必須項目。</t>
    </r>
    <rPh sb="7" eb="8">
      <t>イロ</t>
    </rPh>
    <rPh sb="12" eb="14">
      <t>ニュウリョク</t>
    </rPh>
    <rPh sb="14" eb="16">
      <t>ヒッス</t>
    </rPh>
    <rPh sb="16" eb="18">
      <t>コウモク</t>
    </rPh>
    <phoneticPr fontId="17"/>
  </si>
  <si>
    <r>
      <t>法人申請の場合、商業登記簿の記載と一致させること（個人申請者は入力不要）</t>
    </r>
    <r>
      <rPr>
        <sz val="14"/>
        <color rgb="FFFF0000"/>
        <rFont val="Yu Gothic UI"/>
        <family val="3"/>
        <charset val="128"/>
      </rPr>
      <t>（社内役職（社長等）は入力不要）</t>
    </r>
    <rPh sb="0" eb="2">
      <t>ホウジン</t>
    </rPh>
    <rPh sb="2" eb="4">
      <t>シンセイ</t>
    </rPh>
    <rPh sb="5" eb="7">
      <t>バアイ</t>
    </rPh>
    <rPh sb="25" eb="27">
      <t>コジン</t>
    </rPh>
    <rPh sb="27" eb="30">
      <t>シンセイシャ</t>
    </rPh>
    <rPh sb="31" eb="33">
      <t>ニュウリョク</t>
    </rPh>
    <rPh sb="33" eb="35">
      <t>フヨウ</t>
    </rPh>
    <phoneticPr fontId="16"/>
  </si>
  <si>
    <t>共同申請の場合、代表担当者に「●」を入力し、それ以外に「－」を入力すること（単独申請の場合不要）
※今後の審査に関する連絡は全て代表担当者に行います</t>
    <rPh sb="0" eb="2">
      <t>キョウドウ</t>
    </rPh>
    <rPh sb="2" eb="4">
      <t>シンセイ</t>
    </rPh>
    <rPh sb="5" eb="7">
      <t>バアイ</t>
    </rPh>
    <rPh sb="8" eb="10">
      <t>ダイヒョウ</t>
    </rPh>
    <rPh sb="10" eb="12">
      <t>タントウ</t>
    </rPh>
    <rPh sb="12" eb="13">
      <t>シャ</t>
    </rPh>
    <rPh sb="18" eb="20">
      <t>ニュウリョク</t>
    </rPh>
    <rPh sb="24" eb="26">
      <t>イガイ</t>
    </rPh>
    <rPh sb="31" eb="33">
      <t>ニュウリョク</t>
    </rPh>
    <rPh sb="38" eb="40">
      <t>タンドク</t>
    </rPh>
    <rPh sb="40" eb="42">
      <t>シンセイ</t>
    </rPh>
    <rPh sb="43" eb="45">
      <t>バアイ</t>
    </rPh>
    <rPh sb="45" eb="47">
      <t>フヨウ</t>
    </rPh>
    <rPh sb="64" eb="66">
      <t>ダイヒョウ</t>
    </rPh>
    <rPh sb="66" eb="68">
      <t>タントウ</t>
    </rPh>
    <rPh sb="68" eb="69">
      <t>シャ</t>
    </rPh>
    <phoneticPr fontId="16"/>
  </si>
  <si>
    <t>◆インデックス名に沿ってインデックスを作成し、作成した申請書類を下記に示した順番でファイリングして公募期間内にSIIへ送付すること。</t>
    <rPh sb="7" eb="8">
      <t>メイ</t>
    </rPh>
    <rPh sb="9" eb="10">
      <t>ソ</t>
    </rPh>
    <rPh sb="19" eb="21">
      <t>サクセイ</t>
    </rPh>
    <rPh sb="23" eb="25">
      <t>サクセイ</t>
    </rPh>
    <rPh sb="27" eb="29">
      <t>シンセイ</t>
    </rPh>
    <rPh sb="29" eb="31">
      <t>ショルイ</t>
    </rPh>
    <rPh sb="49" eb="51">
      <t>コウボ</t>
    </rPh>
    <rPh sb="51" eb="53">
      <t>キカン</t>
    </rPh>
    <rPh sb="53" eb="54">
      <t>ウチ</t>
    </rPh>
    <rPh sb="59" eb="61">
      <t>ソウフ</t>
    </rPh>
    <phoneticPr fontId="17"/>
  </si>
  <si>
    <t>　４者以上が関与する共同申請の場合、SIIへ事前に相談すること</t>
    <rPh sb="2" eb="3">
      <t>シャ</t>
    </rPh>
    <rPh sb="3" eb="5">
      <t>イジョウ</t>
    </rPh>
    <rPh sb="6" eb="8">
      <t>カンヨ</t>
    </rPh>
    <rPh sb="10" eb="14">
      <t>キョウドウシンセイ</t>
    </rPh>
    <rPh sb="15" eb="17">
      <t>バアイ</t>
    </rPh>
    <rPh sb="22" eb="24">
      <t>ジゼン</t>
    </rPh>
    <rPh sb="25" eb="27">
      <t>ソウダン</t>
    </rPh>
    <phoneticPr fontId="17"/>
  </si>
  <si>
    <t>代　表　理　事　 　　村上　孝　殿</t>
    <rPh sb="0" eb="1">
      <t>ダイ</t>
    </rPh>
    <rPh sb="2" eb="3">
      <t>ヒョウ</t>
    </rPh>
    <rPh sb="4" eb="5">
      <t>リ</t>
    </rPh>
    <rPh sb="6" eb="7">
      <t>コト</t>
    </rPh>
    <rPh sb="16" eb="17">
      <t>ドノ</t>
    </rPh>
    <phoneticPr fontId="17"/>
  </si>
  <si>
    <t>㎡</t>
    <phoneticPr fontId="18"/>
  </si>
  <si>
    <t>セントラル空調</t>
    <rPh sb="5" eb="7">
      <t>クウチョウ</t>
    </rPh>
    <phoneticPr fontId="18"/>
  </si>
  <si>
    <t>20号以下</t>
    <rPh sb="2" eb="3">
      <t>ゴウ</t>
    </rPh>
    <rPh sb="3" eb="5">
      <t>イカ</t>
    </rPh>
    <phoneticPr fontId="18"/>
  </si>
  <si>
    <t>24号</t>
    <rPh sb="2" eb="3">
      <t>ゴウ</t>
    </rPh>
    <phoneticPr fontId="18"/>
  </si>
  <si>
    <t>J</t>
    <phoneticPr fontId="18"/>
  </si>
  <si>
    <t>（J）＝（B）+（C）+（D）+（E）+（F）+（G）+（H）+（I）</t>
    <phoneticPr fontId="17"/>
  </si>
  <si>
    <t>K</t>
    <phoneticPr fontId="18"/>
  </si>
  <si>
    <t>住戸番号</t>
    <rPh sb="0" eb="4">
      <t>ジュウコバンゴウ</t>
    </rPh>
    <phoneticPr fontId="72"/>
  </si>
  <si>
    <t>２．設備情報</t>
    <rPh sb="2" eb="4">
      <t>セツビ</t>
    </rPh>
    <rPh sb="4" eb="6">
      <t>ジョウホウ</t>
    </rPh>
    <phoneticPr fontId="72"/>
  </si>
  <si>
    <t>①</t>
    <phoneticPr fontId="74"/>
  </si>
  <si>
    <t>補助額上限</t>
    <rPh sb="0" eb="2">
      <t>ホジョ</t>
    </rPh>
    <rPh sb="2" eb="3">
      <t>ガク</t>
    </rPh>
    <rPh sb="3" eb="5">
      <t>ジョウゲン</t>
    </rPh>
    <phoneticPr fontId="72"/>
  </si>
  <si>
    <t>使用する部位</t>
    <phoneticPr fontId="72"/>
  </si>
  <si>
    <t>壁</t>
    <rPh sb="0" eb="1">
      <t>カベ</t>
    </rPh>
    <phoneticPr fontId="72"/>
  </si>
  <si>
    <t>床</t>
    <rPh sb="0" eb="1">
      <t>ユカ</t>
    </rPh>
    <phoneticPr fontId="72"/>
  </si>
  <si>
    <t>屋根</t>
    <rPh sb="0" eb="2">
      <t>ヤネ</t>
    </rPh>
    <phoneticPr fontId="72"/>
  </si>
  <si>
    <t>ｍ³</t>
    <phoneticPr fontId="72"/>
  </si>
  <si>
    <t>導入年度</t>
    <rPh sb="0" eb="4">
      <t>ドウニュウネンド</t>
    </rPh>
    <phoneticPr fontId="85"/>
  </si>
  <si>
    <t>補助金申請額</t>
    <rPh sb="0" eb="3">
      <t>ホジョキン</t>
    </rPh>
    <rPh sb="3" eb="6">
      <t>シンセイガク</t>
    </rPh>
    <phoneticPr fontId="85"/>
  </si>
  <si>
    <t>１年目</t>
    <rPh sb="1" eb="3">
      <t>ネンメ</t>
    </rPh>
    <phoneticPr fontId="85"/>
  </si>
  <si>
    <t>円</t>
    <rPh sb="0" eb="1">
      <t>エン</t>
    </rPh>
    <phoneticPr fontId="85"/>
  </si>
  <si>
    <t>２年目</t>
    <rPh sb="1" eb="3">
      <t>ネンメ</t>
    </rPh>
    <phoneticPr fontId="72"/>
  </si>
  <si>
    <t>３年目</t>
    <rPh sb="1" eb="3">
      <t>ネンメ</t>
    </rPh>
    <phoneticPr fontId="85"/>
  </si>
  <si>
    <t>定格能力（暖房）</t>
    <rPh sb="0" eb="2">
      <t>テイカク</t>
    </rPh>
    <rPh sb="2" eb="4">
      <t>ノウリョク</t>
    </rPh>
    <rPh sb="5" eb="7">
      <t>ダンボウ</t>
    </rPh>
    <phoneticPr fontId="72"/>
  </si>
  <si>
    <t>蓄熱槽品番</t>
    <rPh sb="0" eb="2">
      <t>チクネツ</t>
    </rPh>
    <rPh sb="2" eb="3">
      <t>ソウ</t>
    </rPh>
    <rPh sb="3" eb="5">
      <t>ヒンバン</t>
    </rPh>
    <phoneticPr fontId="72"/>
  </si>
  <si>
    <t>パネル面積</t>
    <phoneticPr fontId="85"/>
  </si>
  <si>
    <t>ファンコンベクター</t>
    <phoneticPr fontId="74"/>
  </si>
  <si>
    <t>温水パネルラジエーター</t>
    <rPh sb="0" eb="2">
      <t>オンスイ</t>
    </rPh>
    <phoneticPr fontId="74"/>
  </si>
  <si>
    <t>エアコン①</t>
    <phoneticPr fontId="74"/>
  </si>
  <si>
    <t>エアコン②</t>
    <phoneticPr fontId="74"/>
  </si>
  <si>
    <t>定格出力</t>
    <rPh sb="0" eb="4">
      <t>テイカクシュツリョク</t>
    </rPh>
    <phoneticPr fontId="74"/>
  </si>
  <si>
    <t>暖房能力</t>
    <rPh sb="0" eb="4">
      <t>ダンボウノウリョク</t>
    </rPh>
    <phoneticPr fontId="74"/>
  </si>
  <si>
    <t>数量</t>
    <rPh sb="0" eb="2">
      <t>スウリョウ</t>
    </rPh>
    <phoneticPr fontId="18"/>
  </si>
  <si>
    <t>金額</t>
    <rPh sb="0" eb="2">
      <t>キンガク</t>
    </rPh>
    <phoneticPr fontId="74"/>
  </si>
  <si>
    <t>セントラル
空調システム</t>
    <phoneticPr fontId="74"/>
  </si>
  <si>
    <t>設置台数</t>
    <rPh sb="0" eb="2">
      <t>セッチ</t>
    </rPh>
    <rPh sb="2" eb="4">
      <t>ダイスウ</t>
    </rPh>
    <phoneticPr fontId="74"/>
  </si>
  <si>
    <t>１．補助事業名</t>
    <rPh sb="2" eb="6">
      <t>ホジョジギョウ</t>
    </rPh>
    <rPh sb="6" eb="7">
      <t>メイ</t>
    </rPh>
    <phoneticPr fontId="72"/>
  </si>
  <si>
    <t>補助事業名</t>
    <rPh sb="0" eb="5">
      <t>ホジョジギョウメイ</t>
    </rPh>
    <phoneticPr fontId="72"/>
  </si>
  <si>
    <t>台</t>
    <rPh sb="0" eb="1">
      <t>ダイ</t>
    </rPh>
    <phoneticPr fontId="74"/>
  </si>
  <si>
    <t>②</t>
    <phoneticPr fontId="74"/>
  </si>
  <si>
    <t>２．建材情報</t>
    <rPh sb="2" eb="4">
      <t>ケンザイ</t>
    </rPh>
    <rPh sb="4" eb="6">
      <t>ジョウホウ</t>
    </rPh>
    <phoneticPr fontId="72"/>
  </si>
  <si>
    <t>メーカー名（工場名）</t>
    <rPh sb="4" eb="5">
      <t>メイ</t>
    </rPh>
    <rPh sb="6" eb="8">
      <t>コウジョウ</t>
    </rPh>
    <rPh sb="8" eb="9">
      <t>メイ</t>
    </rPh>
    <phoneticPr fontId="72"/>
  </si>
  <si>
    <t>使用量</t>
    <rPh sb="0" eb="3">
      <t>シヨウリョウ</t>
    </rPh>
    <phoneticPr fontId="72"/>
  </si>
  <si>
    <t>ｍ³</t>
  </si>
  <si>
    <t>３．補助金額の算出</t>
    <rPh sb="2" eb="4">
      <t>ホジョ</t>
    </rPh>
    <rPh sb="4" eb="6">
      <t>キンガク</t>
    </rPh>
    <rPh sb="7" eb="9">
      <t>サンシュツ</t>
    </rPh>
    <phoneticPr fontId="72"/>
  </si>
  <si>
    <t>CLT体積</t>
    <rPh sb="3" eb="5">
      <t>タイセキ</t>
    </rPh>
    <phoneticPr fontId="85"/>
  </si>
  <si>
    <t>補助金申請額（上限金額）</t>
    <rPh sb="0" eb="3">
      <t>ホジョキン</t>
    </rPh>
    <rPh sb="3" eb="6">
      <t>シンセイガク</t>
    </rPh>
    <rPh sb="7" eb="11">
      <t>ジョウゲンキンガク</t>
    </rPh>
    <phoneticPr fontId="85"/>
  </si>
  <si>
    <t>※CLTの補助額上限額は１棟あたり１，５００万円</t>
    <rPh sb="10" eb="11">
      <t>ガク</t>
    </rPh>
    <phoneticPr fontId="74"/>
  </si>
  <si>
    <t>（１）工法</t>
    <rPh sb="3" eb="5">
      <t>コウホウ</t>
    </rPh>
    <phoneticPr fontId="74"/>
  </si>
  <si>
    <t>埋設方法</t>
    <phoneticPr fontId="72"/>
  </si>
  <si>
    <t>クローズドループ</t>
    <phoneticPr fontId="74"/>
  </si>
  <si>
    <t>オープンループ</t>
    <phoneticPr fontId="74"/>
  </si>
  <si>
    <t>クローズドループ</t>
    <phoneticPr fontId="72"/>
  </si>
  <si>
    <t>垂直埋設型</t>
  </si>
  <si>
    <t>水平埋設型</t>
  </si>
  <si>
    <t>工法・名称</t>
    <phoneticPr fontId="72"/>
  </si>
  <si>
    <t>採熱深度</t>
    <rPh sb="0" eb="1">
      <t>ト</t>
    </rPh>
    <rPh sb="1" eb="2">
      <t>ネツ</t>
    </rPh>
    <rPh sb="2" eb="4">
      <t>シンド</t>
    </rPh>
    <phoneticPr fontId="72"/>
  </si>
  <si>
    <t>ｍ</t>
  </si>
  <si>
    <t>地中熱交換器の総長</t>
    <rPh sb="0" eb="2">
      <t>チチュウ</t>
    </rPh>
    <rPh sb="2" eb="6">
      <t>ネツコウカンキ</t>
    </rPh>
    <rPh sb="7" eb="9">
      <t>ソウチョウ</t>
    </rPh>
    <phoneticPr fontId="72"/>
  </si>
  <si>
    <t>地中熱交換器用いるパイプの総長</t>
    <rPh sb="0" eb="2">
      <t>チチュウ</t>
    </rPh>
    <rPh sb="2" eb="6">
      <t>ネツコウカンキ</t>
    </rPh>
    <rPh sb="13" eb="15">
      <t>ソウチョウ</t>
    </rPh>
    <phoneticPr fontId="72"/>
  </si>
  <si>
    <t>施設面積</t>
    <phoneticPr fontId="74"/>
  </si>
  <si>
    <t>オープンループ</t>
    <phoneticPr fontId="72"/>
  </si>
  <si>
    <t>放流型</t>
    <phoneticPr fontId="74"/>
  </si>
  <si>
    <t>還元井型</t>
    <phoneticPr fontId="74"/>
  </si>
  <si>
    <t>浸透枡型</t>
    <phoneticPr fontId="74"/>
  </si>
  <si>
    <t>揚水深度</t>
    <rPh sb="0" eb="2">
      <t>ヨウスイ</t>
    </rPh>
    <rPh sb="2" eb="4">
      <t>シンド</t>
    </rPh>
    <phoneticPr fontId="72"/>
  </si>
  <si>
    <t>還元深度</t>
    <phoneticPr fontId="74"/>
  </si>
  <si>
    <t>（２）熱源機</t>
    <rPh sb="3" eb="6">
      <t>ネツゲンキ</t>
    </rPh>
    <phoneticPr fontId="74"/>
  </si>
  <si>
    <t>kW</t>
    <phoneticPr fontId="74"/>
  </si>
  <si>
    <t>消費電力（暖房）</t>
    <phoneticPr fontId="74"/>
  </si>
  <si>
    <t>W</t>
    <phoneticPr fontId="74"/>
  </si>
  <si>
    <t>暖房時COP</t>
    <phoneticPr fontId="74"/>
  </si>
  <si>
    <t>補助金申請額</t>
    <phoneticPr fontId="74"/>
  </si>
  <si>
    <t>円</t>
    <rPh sb="0" eb="1">
      <t>エン</t>
    </rPh>
    <phoneticPr fontId="74"/>
  </si>
  <si>
    <t>優良ソーラーシステム認証番号
※番号取得していれば記載</t>
    <rPh sb="0" eb="2">
      <t>ユウリョウ</t>
    </rPh>
    <rPh sb="10" eb="12">
      <t>ニンショウ</t>
    </rPh>
    <rPh sb="12" eb="14">
      <t>バンゴウ</t>
    </rPh>
    <rPh sb="16" eb="18">
      <t>バンゴウ</t>
    </rPh>
    <rPh sb="18" eb="20">
      <t>シュトク</t>
    </rPh>
    <rPh sb="25" eb="27">
      <t>キサイ</t>
    </rPh>
    <phoneticPr fontId="72"/>
  </si>
  <si>
    <t>空気集熱式</t>
    <rPh sb="0" eb="2">
      <t>クウキ</t>
    </rPh>
    <rPh sb="2" eb="4">
      <t>シュウネツ</t>
    </rPh>
    <rPh sb="4" eb="5">
      <t>シキ</t>
    </rPh>
    <phoneticPr fontId="72"/>
  </si>
  <si>
    <t>液体集熱式</t>
    <rPh sb="0" eb="2">
      <t>エキタイ</t>
    </rPh>
    <rPh sb="2" eb="4">
      <t>シュウネツ</t>
    </rPh>
    <rPh sb="4" eb="5">
      <t>シキ</t>
    </rPh>
    <phoneticPr fontId="72"/>
  </si>
  <si>
    <t>集熱パネル①</t>
    <phoneticPr fontId="72"/>
  </si>
  <si>
    <t>品番</t>
    <rPh sb="0" eb="2">
      <t>ヒンバン</t>
    </rPh>
    <phoneticPr fontId="74"/>
  </si>
  <si>
    <t>枚数</t>
    <rPh sb="0" eb="2">
      <t>マイスウ</t>
    </rPh>
    <phoneticPr fontId="74"/>
  </si>
  <si>
    <t>枚</t>
    <rPh sb="0" eb="1">
      <t>マイ</t>
    </rPh>
    <phoneticPr fontId="74"/>
  </si>
  <si>
    <t>集熱パネル②</t>
    <phoneticPr fontId="72"/>
  </si>
  <si>
    <t>集熱パネル③</t>
    <phoneticPr fontId="72"/>
  </si>
  <si>
    <t>集熱パネル総面積</t>
    <rPh sb="0" eb="2">
      <t>シュウネツ</t>
    </rPh>
    <rPh sb="5" eb="8">
      <t>ソウメンセキ</t>
    </rPh>
    <phoneticPr fontId="72"/>
  </si>
  <si>
    <t>㎡</t>
    <phoneticPr fontId="74"/>
  </si>
  <si>
    <t>平板形</t>
    <rPh sb="0" eb="2">
      <t>ヘイバン</t>
    </rPh>
    <rPh sb="2" eb="3">
      <t>ガタ</t>
    </rPh>
    <phoneticPr fontId="72"/>
  </si>
  <si>
    <t>真空ガラス管形</t>
    <rPh sb="0" eb="2">
      <t>シンクウ</t>
    </rPh>
    <rPh sb="5" eb="6">
      <t>カン</t>
    </rPh>
    <rPh sb="6" eb="7">
      <t>ガタ</t>
    </rPh>
    <phoneticPr fontId="72"/>
  </si>
  <si>
    <t>【Ａ４カラー】で印刷すること</t>
    <rPh sb="8" eb="10">
      <t>インサツ</t>
    </rPh>
    <phoneticPr fontId="72"/>
  </si>
  <si>
    <t>◆水害等の災害対策に対する補助額の加算を受ける場合、以下に具体的な計画を示すこと</t>
    <rPh sb="1" eb="3">
      <t>スイガイ</t>
    </rPh>
    <rPh sb="3" eb="4">
      <t>トウ</t>
    </rPh>
    <rPh sb="5" eb="7">
      <t>サイガイ</t>
    </rPh>
    <rPh sb="7" eb="9">
      <t>タイサク</t>
    </rPh>
    <rPh sb="10" eb="11">
      <t>タイ</t>
    </rPh>
    <rPh sb="13" eb="15">
      <t>ホジョ</t>
    </rPh>
    <rPh sb="15" eb="16">
      <t>ガク</t>
    </rPh>
    <rPh sb="17" eb="19">
      <t>カサン</t>
    </rPh>
    <rPh sb="20" eb="21">
      <t>ウ</t>
    </rPh>
    <rPh sb="23" eb="25">
      <t>バアイ</t>
    </rPh>
    <rPh sb="26" eb="27">
      <t>シタ</t>
    </rPh>
    <rPh sb="28" eb="29">
      <t>シメ</t>
    </rPh>
    <rPh sb="29" eb="32">
      <t>グタイテキ</t>
    </rPh>
    <rPh sb="33" eb="35">
      <t>ケイカク</t>
    </rPh>
    <phoneticPr fontId="72"/>
  </si>
  <si>
    <t>（１）建設予定地の水害等に係る情報（ハザードマップ引用）</t>
    <rPh sb="3" eb="8">
      <t>ケンセツヨテイチ</t>
    </rPh>
    <rPh sb="9" eb="12">
      <t>スイガイトウ</t>
    </rPh>
    <rPh sb="13" eb="14">
      <t>カカワ</t>
    </rPh>
    <rPh sb="15" eb="17">
      <t>ジョウホウ</t>
    </rPh>
    <rPh sb="25" eb="27">
      <t>インヨウ</t>
    </rPh>
    <phoneticPr fontId="74"/>
  </si>
  <si>
    <t>ｍ</t>
    <phoneticPr fontId="74"/>
  </si>
  <si>
    <t>（２）電源確保のための具体的な対策</t>
    <rPh sb="3" eb="7">
      <t>デンゲンカクホ</t>
    </rPh>
    <rPh sb="11" eb="14">
      <t>グタイテキ</t>
    </rPh>
    <rPh sb="15" eb="17">
      <t>タイサク</t>
    </rPh>
    <phoneticPr fontId="74"/>
  </si>
  <si>
    <t>小計</t>
    <rPh sb="0" eb="2">
      <t>ショウケイ</t>
    </rPh>
    <phoneticPr fontId="18"/>
  </si>
  <si>
    <t>(F)</t>
    <phoneticPr fontId="18"/>
  </si>
  <si>
    <t>補助率
（参考値）</t>
    <phoneticPr fontId="17"/>
  </si>
  <si>
    <t>V2H充電設備（充放電設備）</t>
    <phoneticPr fontId="16"/>
  </si>
  <si>
    <t>台数</t>
    <rPh sb="0" eb="2">
      <t>ダイスウ</t>
    </rPh>
    <phoneticPr fontId="16"/>
  </si>
  <si>
    <t>台</t>
    <rPh sb="0" eb="1">
      <t>ダイ</t>
    </rPh>
    <phoneticPr fontId="16"/>
  </si>
  <si>
    <t>設置場所</t>
    <rPh sb="0" eb="4">
      <t>セッチバショ</t>
    </rPh>
    <phoneticPr fontId="16"/>
  </si>
  <si>
    <t>EV充電設備</t>
    <phoneticPr fontId="16"/>
  </si>
  <si>
    <t>蓄電システム導入の有無</t>
    <phoneticPr fontId="16"/>
  </si>
  <si>
    <t>地中熱ヒートポンプ・システム導入の有無</t>
    <phoneticPr fontId="16"/>
  </si>
  <si>
    <t>PVTシステム導入の有無</t>
    <phoneticPr fontId="16"/>
  </si>
  <si>
    <t>専有部・共用部における設備費・工事費の補助対象経費　総計</t>
    <rPh sb="0" eb="3">
      <t>センユウブ</t>
    </rPh>
    <rPh sb="4" eb="7">
      <t>キョウヨウブ</t>
    </rPh>
    <rPh sb="6" eb="7">
      <t>ブ</t>
    </rPh>
    <rPh sb="11" eb="13">
      <t>セツビ</t>
    </rPh>
    <rPh sb="13" eb="14">
      <t>ヒ</t>
    </rPh>
    <rPh sb="15" eb="18">
      <t>コウジヒ</t>
    </rPh>
    <rPh sb="19" eb="21">
      <t>ホジョ</t>
    </rPh>
    <rPh sb="21" eb="23">
      <t>タイショウ</t>
    </rPh>
    <rPh sb="23" eb="25">
      <t>ケイヒ</t>
    </rPh>
    <rPh sb="26" eb="27">
      <t>ソウ</t>
    </rPh>
    <rPh sb="27" eb="28">
      <t>ケイ</t>
    </rPh>
    <phoneticPr fontId="15"/>
  </si>
  <si>
    <t>M</t>
    <phoneticPr fontId="18"/>
  </si>
  <si>
    <t>照明センサー
（単体センサー、
センサー付き照明）</t>
    <rPh sb="0" eb="2">
      <t>ショウメイ</t>
    </rPh>
    <phoneticPr fontId="74"/>
  </si>
  <si>
    <t>建物登記事項証明書取得予定日</t>
    <phoneticPr fontId="17"/>
  </si>
  <si>
    <t>暴力団排除に関する誓約事項</t>
    <phoneticPr fontId="17"/>
  </si>
  <si>
    <t>　当社（個人である場合は私、団体である場合は当団体）は、補助金の交付の申請をするに当たって、また、補助事業の実施期間内及び完了後においては、下記のいずれにも該当しないことを誓約します。この誓約が虚偽であり、又はこの誓約に反したことにより、当方が不利益を被ることとなっても、異議は一切申し立てません。</t>
    <phoneticPr fontId="17"/>
  </si>
  <si>
    <t>　　(１)　法人等（個人、法人又は団体をいう。）が、暴力団（暴力団員による不当な行為の防止等に関す
　　　　　る法律（平成３年法律第７７号）第２条第２号に規定する暴力団をいう。以下同じ。）であると
　　　　　き又は法人等の役員等（個人である場合はその者、法人である場合は役員、団体である場合は代
　　　　　表者、理事等、その他経営に実質的に関与している者をいう。以下同じ。）が、暴力団員（同法
　　　　　第２条第６号に規定する暴力団員をいう。以下同じ。）であるとき。</t>
    <phoneticPr fontId="17"/>
  </si>
  <si>
    <t>　　(２)　役員等が、自己、自社若しくは第三者の不正の利益を図る目的又は第三者に損害を加える目的を
　　　　　もって、暴力団又は暴力団員を利用するなどしているとき。</t>
    <phoneticPr fontId="17"/>
  </si>
  <si>
    <t>　　(３)　役員等が、暴力団又は暴力団員に対して、資金等を供給し、又は便宜を供与するなど直接的ある
　　　　　いは積極的に暴力団の維持、運営に協力し、若しくは関与しているとき。</t>
    <phoneticPr fontId="17"/>
  </si>
  <si>
    <t>　　(４)　役員等が、暴力団又は暴力団員であることを知りながらこれと社会的に非難されるべき関係を有
　　　　　しているとき。</t>
    <phoneticPr fontId="17"/>
  </si>
  <si>
    <t>エネルギー
利用効率化設備</t>
    <rPh sb="6" eb="8">
      <t>リヨウ</t>
    </rPh>
    <rPh sb="8" eb="11">
      <t>コウリツカ</t>
    </rPh>
    <rPh sb="11" eb="13">
      <t>セツビ</t>
    </rPh>
    <phoneticPr fontId="17"/>
  </si>
  <si>
    <t>総発電量</t>
    <rPh sb="0" eb="1">
      <t>ソウ</t>
    </rPh>
    <rPh sb="1" eb="4">
      <t>ハツデンリョウ</t>
    </rPh>
    <phoneticPr fontId="16"/>
  </si>
  <si>
    <t>自家消費量</t>
    <rPh sb="0" eb="4">
      <t>ジカショウヒ</t>
    </rPh>
    <rPh sb="4" eb="5">
      <t>リョウ</t>
    </rPh>
    <phoneticPr fontId="16"/>
  </si>
  <si>
    <t>控除量</t>
    <rPh sb="0" eb="3">
      <t>コウジョリョウ</t>
    </rPh>
    <phoneticPr fontId="16"/>
  </si>
  <si>
    <t>売電量</t>
    <rPh sb="0" eb="3">
      <t>バイデンリョウ</t>
    </rPh>
    <phoneticPr fontId="16"/>
  </si>
  <si>
    <t>逆潮流</t>
    <rPh sb="0" eb="3">
      <t>ギャクチョウリュウ</t>
    </rPh>
    <phoneticPr fontId="16"/>
  </si>
  <si>
    <t>太陽光発電</t>
  </si>
  <si>
    <t>再生可能エネルギー等(逆潮流分含む)による削減率</t>
    <rPh sb="0" eb="2">
      <t>サイセイ</t>
    </rPh>
    <rPh sb="2" eb="4">
      <t>カノウ</t>
    </rPh>
    <rPh sb="9" eb="10">
      <t>ナド</t>
    </rPh>
    <rPh sb="11" eb="15">
      <t>ギャクチョウリュウブン</t>
    </rPh>
    <rPh sb="15" eb="16">
      <t>フク</t>
    </rPh>
    <rPh sb="21" eb="23">
      <t>サクゲン</t>
    </rPh>
    <rPh sb="23" eb="24">
      <t>リツ</t>
    </rPh>
    <phoneticPr fontId="16"/>
  </si>
  <si>
    <t>再生可能エネルギー(太陽光発電のみ)による削減率</t>
    <rPh sb="0" eb="2">
      <t>サイセイ</t>
    </rPh>
    <rPh sb="2" eb="4">
      <t>カノウ</t>
    </rPh>
    <rPh sb="10" eb="13">
      <t>タイヨウコウ</t>
    </rPh>
    <rPh sb="13" eb="15">
      <t>ハツデン</t>
    </rPh>
    <rPh sb="21" eb="23">
      <t>サクゲン</t>
    </rPh>
    <rPh sb="23" eb="24">
      <t>リツ</t>
    </rPh>
    <phoneticPr fontId="16"/>
  </si>
  <si>
    <t>該当するものにチェックをすること　（複数回答可）</t>
    <phoneticPr fontId="16"/>
  </si>
  <si>
    <t>❼　レジリエンス強化の対策概要（対策等を行う場合は内容の詳細を記入すること）</t>
    <rPh sb="8" eb="9">
      <t>キョウ</t>
    </rPh>
    <rPh sb="11" eb="13">
      <t>タイサク</t>
    </rPh>
    <rPh sb="13" eb="15">
      <t>ガイヨウ</t>
    </rPh>
    <rPh sb="16" eb="18">
      <t>タイサク</t>
    </rPh>
    <rPh sb="18" eb="19">
      <t>トウ</t>
    </rPh>
    <rPh sb="20" eb="21">
      <t>オコナ</t>
    </rPh>
    <rPh sb="21" eb="23">
      <t>ショウサイ</t>
    </rPh>
    <rPh sb="24" eb="26">
      <t>キニュウ</t>
    </rPh>
    <phoneticPr fontId="17"/>
  </si>
  <si>
    <t>❽　普及促進に向けた広報計画の積極度</t>
    <rPh sb="2" eb="4">
      <t>フキュウ</t>
    </rPh>
    <rPh sb="4" eb="6">
      <t>ソクシン</t>
    </rPh>
    <rPh sb="7" eb="8">
      <t>ム</t>
    </rPh>
    <rPh sb="10" eb="12">
      <t>コウホウ</t>
    </rPh>
    <rPh sb="12" eb="14">
      <t>ケイカク</t>
    </rPh>
    <rPh sb="15" eb="17">
      <t>セッキョク</t>
    </rPh>
    <rPh sb="17" eb="18">
      <t>ド</t>
    </rPh>
    <phoneticPr fontId="17"/>
  </si>
  <si>
    <t>❾　ＺＥＨ-Ｍの実現に資する導入設備等</t>
    <rPh sb="8" eb="10">
      <t>ジツゲン</t>
    </rPh>
    <rPh sb="11" eb="12">
      <t>シ</t>
    </rPh>
    <rPh sb="14" eb="16">
      <t>ドウニュウ</t>
    </rPh>
    <rPh sb="16" eb="18">
      <t>セツビ</t>
    </rPh>
    <rPh sb="18" eb="19">
      <t>ナド</t>
    </rPh>
    <phoneticPr fontId="17"/>
  </si>
  <si>
    <t>BELS評価書取得予定日</t>
    <phoneticPr fontId="18"/>
  </si>
  <si>
    <t>検査済証取得予定日</t>
    <phoneticPr fontId="18"/>
  </si>
  <si>
    <t>３．設備情報</t>
    <rPh sb="2" eb="4">
      <t>セツビ</t>
    </rPh>
    <rPh sb="4" eb="6">
      <t>ジョウホウ</t>
    </rPh>
    <phoneticPr fontId="72"/>
  </si>
  <si>
    <t>⑥</t>
    <phoneticPr fontId="72"/>
  </si>
  <si>
    <t>セット数</t>
    <rPh sb="3" eb="4">
      <t>スウ</t>
    </rPh>
    <phoneticPr fontId="18"/>
  </si>
  <si>
    <t>セット価格</t>
    <rPh sb="3" eb="5">
      <t>カカク</t>
    </rPh>
    <phoneticPr fontId="18"/>
  </si>
  <si>
    <t>種別</t>
    <rPh sb="0" eb="2">
      <t>シュベツ</t>
    </rPh>
    <phoneticPr fontId="18"/>
  </si>
  <si>
    <t>金額</t>
    <rPh sb="0" eb="2">
      <t>キンガク</t>
    </rPh>
    <phoneticPr fontId="18"/>
  </si>
  <si>
    <t>　設計値　(ＭＪ/年)</t>
    <phoneticPr fontId="17"/>
  </si>
  <si>
    <t>　基準値　(ＭＪ/年)</t>
    <phoneticPr fontId="16"/>
  </si>
  <si>
    <t>合計（円）</t>
    <rPh sb="0" eb="2">
      <t>ゴウケイ</t>
    </rPh>
    <rPh sb="3" eb="4">
      <t>エン</t>
    </rPh>
    <phoneticPr fontId="18"/>
  </si>
  <si>
    <t>パネルラジエーター　価格設定表</t>
    <rPh sb="10" eb="14">
      <t>カカクセッテイ</t>
    </rPh>
    <rPh sb="14" eb="15">
      <t>ヒョウ</t>
    </rPh>
    <phoneticPr fontId="74"/>
  </si>
  <si>
    <t>パネルサイズ(㎜)</t>
    <phoneticPr fontId="74"/>
  </si>
  <si>
    <t>台数</t>
    <rPh sb="0" eb="2">
      <t>ダイスウ</t>
    </rPh>
    <phoneticPr fontId="74"/>
  </si>
  <si>
    <t>H</t>
    <phoneticPr fontId="74"/>
  </si>
  <si>
    <t>D</t>
    <phoneticPr fontId="74"/>
  </si>
  <si>
    <t>本体面積(高さ×幅）</t>
    <rPh sb="0" eb="2">
      <t>ホンタイ</t>
    </rPh>
    <rPh sb="2" eb="4">
      <t>メンセキ</t>
    </rPh>
    <rPh sb="5" eb="6">
      <t>タカ</t>
    </rPh>
    <rPh sb="8" eb="9">
      <t>ハバ</t>
    </rPh>
    <phoneticPr fontId="74"/>
  </si>
  <si>
    <t>円/㎡</t>
    <rPh sb="0" eb="1">
      <t>エン</t>
    </rPh>
    <phoneticPr fontId="74"/>
  </si>
  <si>
    <t>A</t>
    <phoneticPr fontId="74"/>
  </si>
  <si>
    <t>B</t>
    <phoneticPr fontId="74"/>
  </si>
  <si>
    <t>本体奥行</t>
    <rPh sb="0" eb="2">
      <t>ホンタイ</t>
    </rPh>
    <rPh sb="2" eb="4">
      <t>オクユ</t>
    </rPh>
    <phoneticPr fontId="74"/>
  </si>
  <si>
    <t>倍率</t>
    <rPh sb="0" eb="2">
      <t>バイリツ</t>
    </rPh>
    <phoneticPr fontId="74"/>
  </si>
  <si>
    <t>C</t>
    <phoneticPr fontId="74"/>
  </si>
  <si>
    <t>施工費(台)</t>
    <rPh sb="0" eb="3">
      <t>セコウヒ</t>
    </rPh>
    <rPh sb="4" eb="5">
      <t>ダイ</t>
    </rPh>
    <phoneticPr fontId="74"/>
  </si>
  <si>
    <t>E</t>
    <phoneticPr fontId="74"/>
  </si>
  <si>
    <t>F</t>
    <phoneticPr fontId="74"/>
  </si>
  <si>
    <t>G</t>
    <phoneticPr fontId="74"/>
  </si>
  <si>
    <t>(G)</t>
    <phoneticPr fontId="18"/>
  </si>
  <si>
    <t>CLT導入の有無</t>
    <rPh sb="3" eb="5">
      <t>ドウニュウ</t>
    </rPh>
    <rPh sb="6" eb="8">
      <t>ウム</t>
    </rPh>
    <phoneticPr fontId="16"/>
  </si>
  <si>
    <t xml:space="preserve"> ファンコンベクター</t>
    <phoneticPr fontId="16"/>
  </si>
  <si>
    <t xml:space="preserve"> 温水パネルラジエーター</t>
    <phoneticPr fontId="16"/>
  </si>
  <si>
    <t>温水床暖房（給湯機と熱源兼用）</t>
    <rPh sb="0" eb="2">
      <t>オンスイ</t>
    </rPh>
    <rPh sb="2" eb="3">
      <t>ユカ</t>
    </rPh>
    <rPh sb="3" eb="5">
      <t>ダンボウ</t>
    </rPh>
    <rPh sb="6" eb="9">
      <t>キュウトウキ</t>
    </rPh>
    <rPh sb="10" eb="14">
      <t>ネツゲンケンヨウ</t>
    </rPh>
    <phoneticPr fontId="17"/>
  </si>
  <si>
    <t>エアコン付き
温水式床暖房</t>
    <rPh sb="4" eb="5">
      <t>ツ</t>
    </rPh>
    <rPh sb="7" eb="9">
      <t>オンスイ</t>
    </rPh>
    <rPh sb="9" eb="10">
      <t>シキ</t>
    </rPh>
    <rPh sb="10" eb="11">
      <t>ユカ</t>
    </rPh>
    <rPh sb="11" eb="13">
      <t>ダンボウ</t>
    </rPh>
    <phoneticPr fontId="16"/>
  </si>
  <si>
    <t>導入
タイプ</t>
    <phoneticPr fontId="74"/>
  </si>
  <si>
    <t>導入タイプ</t>
    <rPh sb="0" eb="2">
      <t>ドウニュウ</t>
    </rPh>
    <phoneticPr fontId="18"/>
  </si>
  <si>
    <t>価格設定表</t>
    <phoneticPr fontId="74"/>
  </si>
  <si>
    <t>室外機</t>
    <rPh sb="0" eb="3">
      <t>シツガイキ</t>
    </rPh>
    <phoneticPr fontId="74"/>
  </si>
  <si>
    <t>室内機</t>
    <rPh sb="0" eb="3">
      <t>シツナイキ</t>
    </rPh>
    <phoneticPr fontId="74"/>
  </si>
  <si>
    <t>マルチエアコン・パッケージエアコン</t>
    <phoneticPr fontId="74"/>
  </si>
  <si>
    <t>AC-1</t>
    <phoneticPr fontId="74"/>
  </si>
  <si>
    <t>AC-2</t>
    <phoneticPr fontId="74"/>
  </si>
  <si>
    <t>ダクト型室内機加算</t>
    <rPh sb="3" eb="4">
      <t>カタ</t>
    </rPh>
    <rPh sb="7" eb="9">
      <t>カサン</t>
    </rPh>
    <phoneticPr fontId="74"/>
  </si>
  <si>
    <t>AC-3</t>
    <phoneticPr fontId="74"/>
  </si>
  <si>
    <t>AC-4</t>
    <phoneticPr fontId="74"/>
  </si>
  <si>
    <t>AC-5</t>
    <phoneticPr fontId="74"/>
  </si>
  <si>
    <t>AC-6</t>
    <phoneticPr fontId="74"/>
  </si>
  <si>
    <t>AC-7</t>
    <phoneticPr fontId="74"/>
  </si>
  <si>
    <t>AC-8</t>
    <phoneticPr fontId="74"/>
  </si>
  <si>
    <t>その他エネルギー（専有部・共用部合算値）</t>
    <phoneticPr fontId="16"/>
  </si>
  <si>
    <t>天井換気扇</t>
    <rPh sb="0" eb="5">
      <t>テンジョウカンキセン</t>
    </rPh>
    <phoneticPr fontId="18"/>
  </si>
  <si>
    <t>天井換気扇(熱交換有り)</t>
    <rPh sb="0" eb="5">
      <t>テンジョウカンキセン</t>
    </rPh>
    <rPh sb="6" eb="10">
      <t>ネツコウカンア</t>
    </rPh>
    <phoneticPr fontId="18"/>
  </si>
  <si>
    <t>キャビネットファン</t>
    <phoneticPr fontId="18"/>
  </si>
  <si>
    <t>ダクト式第一種換気(熱交換有り)</t>
    <rPh sb="3" eb="4">
      <t>シキ</t>
    </rPh>
    <rPh sb="4" eb="7">
      <t>ダイイッシュ</t>
    </rPh>
    <rPh sb="7" eb="9">
      <t>カンキ</t>
    </rPh>
    <phoneticPr fontId="18"/>
  </si>
  <si>
    <t>屋上設置シロッコファン</t>
    <rPh sb="0" eb="4">
      <t>オクジョウセッチ</t>
    </rPh>
    <phoneticPr fontId="18"/>
  </si>
  <si>
    <t>AC-1</t>
    <phoneticPr fontId="18"/>
  </si>
  <si>
    <t>AC-2</t>
  </si>
  <si>
    <t>AC-3</t>
  </si>
  <si>
    <t>AC-4</t>
  </si>
  <si>
    <t>AC-5</t>
  </si>
  <si>
    <t>AC-6</t>
  </si>
  <si>
    <t>AC-7</t>
  </si>
  <si>
    <t>AC-8</t>
  </si>
  <si>
    <t>⑤</t>
    <phoneticPr fontId="18"/>
  </si>
  <si>
    <t>建設予定地</t>
    <rPh sb="0" eb="5">
      <t>ケンセツヨテイチ</t>
    </rPh>
    <phoneticPr fontId="16"/>
  </si>
  <si>
    <t>◆地方公共団体等が公表する水害ハザードマップや過去の水害事例の記録など補足資料を
　 別途添付すること</t>
    <rPh sb="43" eb="45">
      <t>ベット</t>
    </rPh>
    <phoneticPr fontId="72"/>
  </si>
  <si>
    <t>◆オレンジ色のセルに必要事項を入力すること</t>
    <rPh sb="5" eb="6">
      <t>イロ</t>
    </rPh>
    <rPh sb="10" eb="12">
      <t>ヒツヨウ</t>
    </rPh>
    <rPh sb="12" eb="14">
      <t>ジコウ</t>
    </rPh>
    <rPh sb="15" eb="17">
      <t>ニュウリョク</t>
    </rPh>
    <phoneticPr fontId="72"/>
  </si>
  <si>
    <t>④</t>
    <phoneticPr fontId="74"/>
  </si>
  <si>
    <t>◆異なる設備を複数台導入する場合は、シートをコピーし設備ごとに作成すること</t>
    <rPh sb="1" eb="2">
      <t>コト</t>
    </rPh>
    <rPh sb="4" eb="6">
      <t>セツビ</t>
    </rPh>
    <rPh sb="7" eb="10">
      <t>フクスウダイ</t>
    </rPh>
    <rPh sb="10" eb="12">
      <t>ドウニュウ</t>
    </rPh>
    <rPh sb="14" eb="16">
      <t>バアイ</t>
    </rPh>
    <rPh sb="26" eb="28">
      <t>セツビ</t>
    </rPh>
    <rPh sb="31" eb="33">
      <t>サクセイ</t>
    </rPh>
    <phoneticPr fontId="72"/>
  </si>
  <si>
    <t>販売開始予定日または
入居者募集開始予定日</t>
    <rPh sb="0" eb="2">
      <t>ハンバイ</t>
    </rPh>
    <rPh sb="2" eb="4">
      <t>カイシ</t>
    </rPh>
    <rPh sb="4" eb="6">
      <t>ヨテイ</t>
    </rPh>
    <rPh sb="6" eb="7">
      <t>ビ</t>
    </rPh>
    <rPh sb="11" eb="14">
      <t>ニュウキョシャ</t>
    </rPh>
    <rPh sb="14" eb="16">
      <t>ボシュウ</t>
    </rPh>
    <rPh sb="16" eb="21">
      <t>カイシヨテイビ</t>
    </rPh>
    <phoneticPr fontId="17"/>
  </si>
  <si>
    <t>小計</t>
    <rPh sb="0" eb="2">
      <t>ショウケイ</t>
    </rPh>
    <phoneticPr fontId="17"/>
  </si>
  <si>
    <t>導入設備名</t>
    <phoneticPr fontId="74"/>
  </si>
  <si>
    <t>（M）＝（J）＋（K）</t>
    <phoneticPr fontId="17"/>
  </si>
  <si>
    <t>燃料電池（PEFC_700Ｗ以上）</t>
    <phoneticPr fontId="17"/>
  </si>
  <si>
    <t>燃料電池（SOFC_700Ｗ以上）</t>
    <phoneticPr fontId="17"/>
  </si>
  <si>
    <t>燃料電池（SOFC_400Ｗ以上）</t>
    <phoneticPr fontId="17"/>
  </si>
  <si>
    <t>交付決定後に行う
エネルギー計算に
係る費用</t>
    <phoneticPr fontId="16"/>
  </si>
  <si>
    <t>2.2ｋＷ</t>
    <phoneticPr fontId="18"/>
  </si>
  <si>
    <t>2.8ｋＷ</t>
    <phoneticPr fontId="18"/>
  </si>
  <si>
    <t>3.6ｋＷ</t>
    <phoneticPr fontId="18"/>
  </si>
  <si>
    <t>4.0ｋＷ</t>
    <phoneticPr fontId="18"/>
  </si>
  <si>
    <t>追加補助対象
となる設備等</t>
    <rPh sb="0" eb="2">
      <t>ツイカ</t>
    </rPh>
    <rPh sb="2" eb="4">
      <t>ホジョ</t>
    </rPh>
    <rPh sb="4" eb="6">
      <t>タイショウ</t>
    </rPh>
    <rPh sb="10" eb="12">
      <t>セツビ</t>
    </rPh>
    <rPh sb="12" eb="13">
      <t>トウ</t>
    </rPh>
    <phoneticPr fontId="17"/>
  </si>
  <si>
    <t>-</t>
    <phoneticPr fontId="17"/>
  </si>
  <si>
    <t>４年目</t>
    <rPh sb="1" eb="3">
      <t>ネンメ</t>
    </rPh>
    <phoneticPr fontId="85"/>
  </si>
  <si>
    <t>４．補助金の算出</t>
    <rPh sb="2" eb="5">
      <t>ホジョキン</t>
    </rPh>
    <rPh sb="6" eb="8">
      <t>サンシュツ</t>
    </rPh>
    <phoneticPr fontId="72"/>
  </si>
  <si>
    <t>合計</t>
    <rPh sb="0" eb="2">
      <t>ゴウケイ</t>
    </rPh>
    <phoneticPr fontId="18"/>
  </si>
  <si>
    <t>【本ページは印刷不要】</t>
    <rPh sb="1" eb="2">
      <t>ホン</t>
    </rPh>
    <rPh sb="6" eb="8">
      <t>インサツ</t>
    </rPh>
    <rPh sb="8" eb="10">
      <t>フヨウ</t>
    </rPh>
    <phoneticPr fontId="4"/>
  </si>
  <si>
    <t>平面図（兼設備設置図）</t>
    <rPh sb="0" eb="3">
      <t>ヘイメンズ</t>
    </rPh>
    <rPh sb="4" eb="5">
      <t>ケン</t>
    </rPh>
    <rPh sb="5" eb="7">
      <t>セツビ</t>
    </rPh>
    <rPh sb="7" eb="9">
      <t>セッチ</t>
    </rPh>
    <rPh sb="9" eb="10">
      <t>ズ</t>
    </rPh>
    <phoneticPr fontId="74"/>
  </si>
  <si>
    <t>自由</t>
    <rPh sb="0" eb="2">
      <t>ジユウ</t>
    </rPh>
    <phoneticPr fontId="74"/>
  </si>
  <si>
    <t>該当</t>
    <phoneticPr fontId="74"/>
  </si>
  <si>
    <t>システム構成部材一覧</t>
    <phoneticPr fontId="74"/>
  </si>
  <si>
    <t>システム構成図</t>
    <phoneticPr fontId="74"/>
  </si>
  <si>
    <t>Ｖ２Ｈ充電設備（充放電設備）・ＥＶ充電設備カタログ</t>
    <phoneticPr fontId="74"/>
  </si>
  <si>
    <t>Ｖ２Ｈ充電設備（充放電設備）・ＥＶ充電設備見積明細</t>
    <phoneticPr fontId="74"/>
  </si>
  <si>
    <t>リース契約書（案）</t>
    <rPh sb="3" eb="5">
      <t>ケイヤク</t>
    </rPh>
    <rPh sb="5" eb="6">
      <t>ショ</t>
    </rPh>
    <rPh sb="7" eb="8">
      <t>アン</t>
    </rPh>
    <phoneticPr fontId="74"/>
  </si>
  <si>
    <t>住棟の種別</t>
    <phoneticPr fontId="16"/>
  </si>
  <si>
    <t>（３）COOL CHOICE賛同登録</t>
    <phoneticPr fontId="18"/>
  </si>
  <si>
    <t>台数</t>
    <rPh sb="0" eb="2">
      <t>ダイスウ</t>
    </rPh>
    <phoneticPr fontId="18"/>
  </si>
  <si>
    <t>補助金額</t>
    <rPh sb="0" eb="2">
      <t>ホジョ</t>
    </rPh>
    <rPh sb="2" eb="4">
      <t>キンガク</t>
    </rPh>
    <phoneticPr fontId="74"/>
  </si>
  <si>
    <t>直交集成板（ＣＬＴ）</t>
  </si>
  <si>
    <t>地中熱ヒートポンプ・システム</t>
    <phoneticPr fontId="18"/>
  </si>
  <si>
    <t>ＰＶＴシステム</t>
    <phoneticPr fontId="18"/>
  </si>
  <si>
    <t>液体集熱式太陽熱利用システム</t>
    <phoneticPr fontId="18"/>
  </si>
  <si>
    <t>補助金額</t>
    <rPh sb="0" eb="4">
      <t>ホジョキンガク</t>
    </rPh>
    <phoneticPr fontId="18"/>
  </si>
  <si>
    <t>項目</t>
    <rPh sb="0" eb="2">
      <t>コウモク</t>
    </rPh>
    <phoneticPr fontId="18"/>
  </si>
  <si>
    <t>円</t>
    <rPh sb="0" eb="1">
      <t>エン</t>
    </rPh>
    <phoneticPr fontId="18"/>
  </si>
  <si>
    <t>戸</t>
    <rPh sb="0" eb="1">
      <t>コ</t>
    </rPh>
    <phoneticPr fontId="18"/>
  </si>
  <si>
    <t>台</t>
    <rPh sb="0" eb="1">
      <t>ダイ</t>
    </rPh>
    <phoneticPr fontId="18"/>
  </si>
  <si>
    <t>共用部</t>
    <rPh sb="0" eb="3">
      <t>キョウヨウブ</t>
    </rPh>
    <phoneticPr fontId="18"/>
  </si>
  <si>
    <t>面積・数量・戸数</t>
    <rPh sb="0" eb="2">
      <t>メンセキ</t>
    </rPh>
    <rPh sb="3" eb="5">
      <t>スウリョウ</t>
    </rPh>
    <rPh sb="6" eb="8">
      <t>コスウ</t>
    </rPh>
    <phoneticPr fontId="18"/>
  </si>
  <si>
    <t>備考</t>
    <rPh sb="0" eb="2">
      <t>ビコウ</t>
    </rPh>
    <phoneticPr fontId="18"/>
  </si>
  <si>
    <t>追加補助対象となる設備等の補助金額　合計</t>
    <rPh sb="0" eb="4">
      <t>ツイカホジョ</t>
    </rPh>
    <rPh sb="4" eb="6">
      <t>タイショウ</t>
    </rPh>
    <rPh sb="9" eb="12">
      <t>セツビトウ</t>
    </rPh>
    <rPh sb="13" eb="17">
      <t>ホジョキンガク</t>
    </rPh>
    <rPh sb="18" eb="20">
      <t>ゴウケイ</t>
    </rPh>
    <phoneticPr fontId="18"/>
  </si>
  <si>
    <t>導入
タイプ</t>
    <rPh sb="0" eb="2">
      <t>ドウニュウ</t>
    </rPh>
    <phoneticPr fontId="74"/>
  </si>
  <si>
    <t>建築物の屋上面積（パラペット内側）</t>
    <rPh sb="0" eb="3">
      <t>ケンチクブツ</t>
    </rPh>
    <rPh sb="4" eb="6">
      <t>オクジョウ</t>
    </rPh>
    <rPh sb="6" eb="8">
      <t>メンセキ</t>
    </rPh>
    <rPh sb="14" eb="16">
      <t>ウチガワ</t>
    </rPh>
    <phoneticPr fontId="16"/>
  </si>
  <si>
    <t>塔屋の面積</t>
    <rPh sb="0" eb="1">
      <t>トウ</t>
    </rPh>
    <rPh sb="1" eb="2">
      <t>ヤ</t>
    </rPh>
    <rPh sb="3" eb="5">
      <t>メンセキ</t>
    </rPh>
    <phoneticPr fontId="16"/>
  </si>
  <si>
    <t>PV敷設面積</t>
    <phoneticPr fontId="18"/>
  </si>
  <si>
    <t>PV以外の設備や機械が設置されている面積</t>
    <rPh sb="2" eb="4">
      <t>イガイ</t>
    </rPh>
    <rPh sb="5" eb="7">
      <t>セツビ</t>
    </rPh>
    <rPh sb="8" eb="10">
      <t>キカイ</t>
    </rPh>
    <rPh sb="11" eb="13">
      <t>セッチ</t>
    </rPh>
    <rPh sb="18" eb="20">
      <t>メンセキ</t>
    </rPh>
    <phoneticPr fontId="16"/>
  </si>
  <si>
    <t>採光（トップライト等）敷設面積</t>
    <rPh sb="0" eb="2">
      <t>サイコウ</t>
    </rPh>
    <rPh sb="9" eb="10">
      <t>ナド</t>
    </rPh>
    <rPh sb="11" eb="13">
      <t>フセツ</t>
    </rPh>
    <rPh sb="13" eb="15">
      <t>メンセキ</t>
    </rPh>
    <phoneticPr fontId="16"/>
  </si>
  <si>
    <t>屋上緑化の面積</t>
    <rPh sb="0" eb="2">
      <t>オクジョウ</t>
    </rPh>
    <rPh sb="2" eb="4">
      <t>リョクカ</t>
    </rPh>
    <rPh sb="5" eb="7">
      <t>メンセキ</t>
    </rPh>
    <phoneticPr fontId="16"/>
  </si>
  <si>
    <t>上記以外の面積</t>
    <rPh sb="0" eb="2">
      <t>ジョウキ</t>
    </rPh>
    <rPh sb="2" eb="4">
      <t>イガイ</t>
    </rPh>
    <rPh sb="5" eb="7">
      <t>メンセキ</t>
    </rPh>
    <phoneticPr fontId="16"/>
  </si>
  <si>
    <t>提出「●」のデータをSII宛てにメールで提出すること</t>
    <rPh sb="0" eb="2">
      <t>テイシュツ</t>
    </rPh>
    <rPh sb="13" eb="14">
      <t>ア</t>
    </rPh>
    <rPh sb="20" eb="22">
      <t>テイシュツ</t>
    </rPh>
    <phoneticPr fontId="16"/>
  </si>
  <si>
    <t>１）空調設備</t>
    <rPh sb="2" eb="4">
      <t>クウチョウ</t>
    </rPh>
    <rPh sb="4" eb="6">
      <t>セツビ</t>
    </rPh>
    <phoneticPr fontId="18"/>
  </si>
  <si>
    <t>２）換気設備</t>
    <rPh sb="2" eb="6">
      <t>カンキセツビ</t>
    </rPh>
    <phoneticPr fontId="18"/>
  </si>
  <si>
    <t>３）照明設備</t>
    <rPh sb="2" eb="6">
      <t>ショウメイセツビ</t>
    </rPh>
    <phoneticPr fontId="18"/>
  </si>
  <si>
    <t>設備</t>
    <rPh sb="0" eb="2">
      <t>セツビ</t>
    </rPh>
    <phoneticPr fontId="18"/>
  </si>
  <si>
    <t>空調設備</t>
    <rPh sb="0" eb="4">
      <t>クウチョウセツビ</t>
    </rPh>
    <phoneticPr fontId="18"/>
  </si>
  <si>
    <t>換気設備</t>
    <rPh sb="0" eb="4">
      <t>カンキセツビ</t>
    </rPh>
    <phoneticPr fontId="18"/>
  </si>
  <si>
    <t>照明設備</t>
    <rPh sb="0" eb="2">
      <t>ショウメイ</t>
    </rPh>
    <rPh sb="2" eb="4">
      <t>セツビ</t>
    </rPh>
    <phoneticPr fontId="18"/>
  </si>
  <si>
    <t>４）共用部定額単価算出表 合計</t>
    <rPh sb="13" eb="15">
      <t>ゴウケイ</t>
    </rPh>
    <phoneticPr fontId="18"/>
  </si>
  <si>
    <t>屋内仕様(センサー付き照明設備又は
単体のセンサー)</t>
    <rPh sb="0" eb="4">
      <t>オクナイシヨウ</t>
    </rPh>
    <rPh sb="9" eb="10">
      <t>ツ</t>
    </rPh>
    <rPh sb="11" eb="15">
      <t>ショウメイセツビ</t>
    </rPh>
    <rPh sb="15" eb="16">
      <t>マタ</t>
    </rPh>
    <rPh sb="18" eb="20">
      <t>タンタイ</t>
    </rPh>
    <phoneticPr fontId="18"/>
  </si>
  <si>
    <t>屋外防滴仕様(階段・廊下設置)
(センサー付き照明設備又は
単体のセンサー)</t>
    <rPh sb="0" eb="6">
      <t>オクガイボウテキシヨウ</t>
    </rPh>
    <rPh sb="7" eb="9">
      <t>カイダン</t>
    </rPh>
    <rPh sb="10" eb="14">
      <t>ロウカセッチ</t>
    </rPh>
    <phoneticPr fontId="18"/>
  </si>
  <si>
    <t>合計（円）</t>
    <rPh sb="0" eb="2">
      <t>ゴウケイ</t>
    </rPh>
    <rPh sb="3" eb="4">
      <t>エン</t>
    </rPh>
    <phoneticPr fontId="18"/>
  </si>
  <si>
    <t>追加補助対象となる
設備等
（設備費・工事費）</t>
    <rPh sb="19" eb="22">
      <t>コウジヒ</t>
    </rPh>
    <phoneticPr fontId="17"/>
  </si>
  <si>
    <t>I</t>
    <phoneticPr fontId="74"/>
  </si>
  <si>
    <t>J</t>
    <phoneticPr fontId="74"/>
  </si>
  <si>
    <t>AC-9</t>
    <phoneticPr fontId="74"/>
  </si>
  <si>
    <t>AC-10</t>
    <phoneticPr fontId="74"/>
  </si>
  <si>
    <t>AC-9</t>
    <phoneticPr fontId="18"/>
  </si>
  <si>
    <t>AC-10</t>
    <phoneticPr fontId="18"/>
  </si>
  <si>
    <t>補助対象経費（単価表にない補助対象設備）</t>
    <rPh sb="0" eb="6">
      <t>ホジョタイショウケイヒ</t>
    </rPh>
    <rPh sb="7" eb="10">
      <t>タンカヒョウ</t>
    </rPh>
    <rPh sb="13" eb="17">
      <t>ホジョタイショウ</t>
    </rPh>
    <rPh sb="17" eb="19">
      <t>セツビ</t>
    </rPh>
    <phoneticPr fontId="18"/>
  </si>
  <si>
    <t>補助対象経費（単価表にない補助対象設備）</t>
    <rPh sb="0" eb="6">
      <t>ホジョタイショウケイヒ</t>
    </rPh>
    <phoneticPr fontId="18"/>
  </si>
  <si>
    <t>初年度事業完了前に必ず取得すること</t>
    <rPh sb="0" eb="3">
      <t>ショネンド</t>
    </rPh>
    <phoneticPr fontId="18"/>
  </si>
  <si>
    <t>・発行から３ヶ月以内のもの
・個人等の場合は公的機関発行の本人確認ができる書類
 （運転免許証の写し等）を提出すること
・共同申請の場合は全申請者分提出すること</t>
    <rPh sb="1" eb="3">
      <t>ハッコウ</t>
    </rPh>
    <rPh sb="7" eb="8">
      <t>ゲツ</t>
    </rPh>
    <rPh sb="8" eb="10">
      <t>イナイ</t>
    </rPh>
    <rPh sb="17" eb="18">
      <t>トウ</t>
    </rPh>
    <rPh sb="19" eb="21">
      <t>バアイ</t>
    </rPh>
    <rPh sb="22" eb="26">
      <t>コウテキキカン</t>
    </rPh>
    <rPh sb="26" eb="28">
      <t>ハッコウ</t>
    </rPh>
    <rPh sb="29" eb="31">
      <t>ホンニン</t>
    </rPh>
    <rPh sb="31" eb="33">
      <t>カクニン</t>
    </rPh>
    <rPh sb="37" eb="39">
      <t>ショルイ</t>
    </rPh>
    <rPh sb="42" eb="44">
      <t>ウンテン</t>
    </rPh>
    <rPh sb="44" eb="47">
      <t>メンキョショウ</t>
    </rPh>
    <rPh sb="48" eb="49">
      <t>ウツ</t>
    </rPh>
    <rPh sb="50" eb="51">
      <t>ナド</t>
    </rPh>
    <rPh sb="53" eb="55">
      <t>テイシュツ</t>
    </rPh>
    <rPh sb="61" eb="63">
      <t>キョウドウ</t>
    </rPh>
    <rPh sb="63" eb="65">
      <t>シンセイ</t>
    </rPh>
    <rPh sb="66" eb="68">
      <t>バアイ</t>
    </rPh>
    <rPh sb="69" eb="70">
      <t>ゼン</t>
    </rPh>
    <rPh sb="70" eb="73">
      <t>シンセイシャ</t>
    </rPh>
    <rPh sb="73" eb="74">
      <t>ブン</t>
    </rPh>
    <rPh sb="74" eb="76">
      <t>テイシュツ</t>
    </rPh>
    <phoneticPr fontId="16"/>
  </si>
  <si>
    <t>⑧追加補助設備に
　係る書類</t>
    <rPh sb="1" eb="7">
      <t>ツイカホジョセツビ</t>
    </rPh>
    <rPh sb="10" eb="11">
      <t>カカワ</t>
    </rPh>
    <rPh sb="12" eb="14">
      <t>ショルイ</t>
    </rPh>
    <phoneticPr fontId="74"/>
  </si>
  <si>
    <t>➈商業登記簿等</t>
    <rPh sb="1" eb="3">
      <t>ショウギョウ</t>
    </rPh>
    <rPh sb="3" eb="6">
      <t>トウキボ</t>
    </rPh>
    <rPh sb="6" eb="7">
      <t>トウ</t>
    </rPh>
    <phoneticPr fontId="16"/>
  </si>
  <si>
    <t>※補助金の額（補助金算出額の合計に１,０００円未満の端数が生じた場合は、これを切り捨て）</t>
  </si>
  <si>
    <t>液体集熱式太陽熱
利用システム導入の有無</t>
    <phoneticPr fontId="16"/>
  </si>
  <si>
    <t>⑥建物図面</t>
    <phoneticPr fontId="18"/>
  </si>
  <si>
    <t>⑦設計図</t>
    <phoneticPr fontId="18"/>
  </si>
  <si>
    <t>補助対象建築物の住宅用途部分にかかる部分（全住戸及び住宅用途にかかる共用部）全てのエネルギー（電気・ガス）
使用状況を計測・記録し、補助事業者からSIIへ一括報告できる。</t>
    <rPh sb="0" eb="7">
      <t>ホジョタイショウケンチクブツ</t>
    </rPh>
    <rPh sb="8" eb="14">
      <t>ジュウタクヨウトブブン</t>
    </rPh>
    <rPh sb="18" eb="20">
      <t>ブブン</t>
    </rPh>
    <rPh sb="21" eb="24">
      <t>ゼンジュウコ</t>
    </rPh>
    <rPh sb="24" eb="25">
      <t>オヨ</t>
    </rPh>
    <rPh sb="26" eb="30">
      <t>ジュウタクヨウト</t>
    </rPh>
    <rPh sb="34" eb="37">
      <t>キョウヨウブ</t>
    </rPh>
    <rPh sb="38" eb="39">
      <t>スベ</t>
    </rPh>
    <rPh sb="47" eb="49">
      <t>デンキ</t>
    </rPh>
    <rPh sb="54" eb="58">
      <t>シヨウジョウキョウ</t>
    </rPh>
    <rPh sb="59" eb="61">
      <t>ケイソク</t>
    </rPh>
    <rPh sb="62" eb="64">
      <t>キロク</t>
    </rPh>
    <rPh sb="66" eb="71">
      <t>ホジョジギョウシャ</t>
    </rPh>
    <rPh sb="77" eb="79">
      <t>イッカツ</t>
    </rPh>
    <rPh sb="79" eb="81">
      <t>ホウコク</t>
    </rPh>
    <phoneticPr fontId="16"/>
  </si>
  <si>
    <t>HEMSを使用して各住戸のエネルギー使用状況をエネルギー区分（冷暖房、換気、給湯、照明、その他）ごとに計測し、
補助事業者からSIIへ報告できる。</t>
    <rPh sb="5" eb="7">
      <t>シヨウ</t>
    </rPh>
    <rPh sb="9" eb="12">
      <t>カクジュウコ</t>
    </rPh>
    <rPh sb="18" eb="22">
      <t>シヨウジョウキョウ</t>
    </rPh>
    <rPh sb="28" eb="30">
      <t>クブン</t>
    </rPh>
    <rPh sb="51" eb="53">
      <t>ケイソク</t>
    </rPh>
    <rPh sb="67" eb="69">
      <t>ホウコク</t>
    </rPh>
    <phoneticPr fontId="16"/>
  </si>
  <si>
    <t>広報実施
開始予定年月</t>
    <rPh sb="0" eb="2">
      <t>コウホウ</t>
    </rPh>
    <rPh sb="2" eb="4">
      <t>ジッシ</t>
    </rPh>
    <rPh sb="5" eb="7">
      <t>カイシ</t>
    </rPh>
    <rPh sb="7" eb="9">
      <t>ヨテイ</t>
    </rPh>
    <rPh sb="9" eb="11">
      <t>ネンゲツ</t>
    </rPh>
    <phoneticPr fontId="16"/>
  </si>
  <si>
    <t>２００,０００円＋（６,０００円×住戸数）</t>
    <phoneticPr fontId="18"/>
  </si>
  <si>
    <t>（A）＝（ａ）+（b）</t>
    <phoneticPr fontId="17"/>
  </si>
  <si>
    <r>
      <t>電気ヒートポンプ式給湯機</t>
    </r>
    <r>
      <rPr>
        <sz val="12"/>
        <rFont val="ＭＳ Ｐ明朝"/>
        <family val="1"/>
        <charset val="128"/>
      </rPr>
      <t>（エコキュート等）</t>
    </r>
    <phoneticPr fontId="16"/>
  </si>
  <si>
    <r>
      <t>ガス潜熱回収型給湯機
（</t>
    </r>
    <r>
      <rPr>
        <sz val="11"/>
        <rFont val="ＭＳ Ｐ明朝"/>
        <family val="1"/>
        <charset val="128"/>
      </rPr>
      <t>エコジョーズ等</t>
    </r>
    <r>
      <rPr>
        <sz val="14"/>
        <rFont val="ＭＳ Ｐ明朝"/>
        <family val="1"/>
        <charset val="128"/>
      </rPr>
      <t>）</t>
    </r>
    <rPh sb="18" eb="19">
      <t>トウ</t>
    </rPh>
    <phoneticPr fontId="17"/>
  </si>
  <si>
    <t>専有部</t>
    <rPh sb="0" eb="3">
      <t>センユウブ</t>
    </rPh>
    <phoneticPr fontId="18"/>
  </si>
  <si>
    <t>◆【A4カラー】で片面印刷すること</t>
    <rPh sb="9" eb="13">
      <t>カタメンインサツ</t>
    </rPh>
    <phoneticPr fontId="72"/>
  </si>
  <si>
    <t>幅（W）</t>
    <rPh sb="0" eb="1">
      <t>ハバ</t>
    </rPh>
    <phoneticPr fontId="74"/>
  </si>
  <si>
    <t>高さ（H）</t>
    <rPh sb="0" eb="1">
      <t>タカ</t>
    </rPh>
    <phoneticPr fontId="74"/>
  </si>
  <si>
    <t>奥行（D）</t>
    <rPh sb="0" eb="2">
      <t>オクユキ</t>
    </rPh>
    <phoneticPr fontId="74"/>
  </si>
  <si>
    <t>◆同じパネル構成の住戸を導入タイプとして設定すること</t>
    <rPh sb="1" eb="2">
      <t>オナ</t>
    </rPh>
    <rPh sb="6" eb="8">
      <t>コウセイ</t>
    </rPh>
    <rPh sb="9" eb="11">
      <t>ジュウコ</t>
    </rPh>
    <rPh sb="12" eb="14">
      <t>ドウニュウ</t>
    </rPh>
    <rPh sb="20" eb="22">
      <t>セッテイ</t>
    </rPh>
    <phoneticPr fontId="18"/>
  </si>
  <si>
    <t>ダクトタイプ室内機</t>
    <rPh sb="6" eb="9">
      <t>シツナイキ</t>
    </rPh>
    <phoneticPr fontId="74"/>
  </si>
  <si>
    <t>◆室外機１台に紐づく室内機の台数・能力の組み合わせを導入タイプとして設定する。</t>
    <rPh sb="20" eb="21">
      <t>ク</t>
    </rPh>
    <rPh sb="22" eb="23">
      <t>ア</t>
    </rPh>
    <rPh sb="26" eb="28">
      <t>ドウニュウ</t>
    </rPh>
    <rPh sb="34" eb="36">
      <t>セッテイ</t>
    </rPh>
    <phoneticPr fontId="18"/>
  </si>
  <si>
    <t>区分</t>
    <rPh sb="0" eb="2">
      <t>クブン</t>
    </rPh>
    <phoneticPr fontId="72"/>
  </si>
  <si>
    <t>使用する形式</t>
    <rPh sb="4" eb="6">
      <t>ケイシキ</t>
    </rPh>
    <phoneticPr fontId="72"/>
  </si>
  <si>
    <t>㎥</t>
    <phoneticPr fontId="18"/>
  </si>
  <si>
    <t>　換気設備</t>
    <rPh sb="1" eb="3">
      <t>カンキ</t>
    </rPh>
    <rPh sb="3" eb="5">
      <t>セツビ</t>
    </rPh>
    <phoneticPr fontId="17"/>
  </si>
  <si>
    <t>　照明設備</t>
    <phoneticPr fontId="17"/>
  </si>
  <si>
    <t>上記以外の面積（自動計算）</t>
    <rPh sb="8" eb="10">
      <t>ジドウ</t>
    </rPh>
    <rPh sb="10" eb="12">
      <t>ケイサン</t>
    </rPh>
    <phoneticPr fontId="18"/>
  </si>
  <si>
    <t>-　</t>
    <phoneticPr fontId="17"/>
  </si>
  <si>
    <t>PV以外の設備や機械が設置されている部分の水平投影面積</t>
    <rPh sb="18" eb="20">
      <t>ブブン</t>
    </rPh>
    <phoneticPr fontId="18"/>
  </si>
  <si>
    <t>塔屋(階段室、エレベーターの機械室、空調・給水設備室、倉庫等)の水平投影面積</t>
    <rPh sb="3" eb="6">
      <t>カイダンシツ</t>
    </rPh>
    <rPh sb="27" eb="29">
      <t>ソウコ</t>
    </rPh>
    <rPh sb="29" eb="30">
      <t>ナド</t>
    </rPh>
    <rPh sb="36" eb="38">
      <t>メンセキ</t>
    </rPh>
    <phoneticPr fontId="18"/>
  </si>
  <si>
    <t>トップライト等採光敷設部分の水平投影面積</t>
    <rPh sb="11" eb="13">
      <t>ブブン</t>
    </rPh>
    <phoneticPr fontId="18"/>
  </si>
  <si>
    <t>屋上緑化部分の水平投影面積</t>
    <rPh sb="4" eb="6">
      <t>ブブン</t>
    </rPh>
    <phoneticPr fontId="18"/>
  </si>
  <si>
    <t>太陽光パネル等(設置されている場合)の水平投影面積</t>
    <rPh sb="0" eb="3">
      <t>タイヨウコウ</t>
    </rPh>
    <rPh sb="6" eb="7">
      <t>ナド</t>
    </rPh>
    <rPh sb="8" eb="10">
      <t>セッチ</t>
    </rPh>
    <rPh sb="15" eb="17">
      <t>バアイ</t>
    </rPh>
    <phoneticPr fontId="18"/>
  </si>
  <si>
    <t>ルーフバルコニーの面積</t>
    <rPh sb="9" eb="11">
      <t>メンセキ</t>
    </rPh>
    <phoneticPr fontId="16"/>
  </si>
  <si>
    <t>ルーフバルコニーで専用使用される部分の面積</t>
    <rPh sb="9" eb="11">
      <t>センヨウ</t>
    </rPh>
    <rPh sb="11" eb="13">
      <t>シヨウ</t>
    </rPh>
    <rPh sb="16" eb="18">
      <t>ブブン</t>
    </rPh>
    <phoneticPr fontId="18"/>
  </si>
  <si>
    <t>屋上緊急離着陸場・緊急救助用スペース</t>
    <rPh sb="0" eb="2">
      <t>オクジョウ</t>
    </rPh>
    <rPh sb="2" eb="4">
      <t>キンキュウ</t>
    </rPh>
    <rPh sb="4" eb="7">
      <t>リチャクリク</t>
    </rPh>
    <rPh sb="7" eb="8">
      <t>バ</t>
    </rPh>
    <rPh sb="9" eb="13">
      <t>キンキュウキュウジョ</t>
    </rPh>
    <rPh sb="13" eb="14">
      <t>ヨウ</t>
    </rPh>
    <phoneticPr fontId="18"/>
  </si>
  <si>
    <t>入力方法（小数第２位まで入力、ない場合は入力不要）</t>
    <rPh sb="5" eb="8">
      <t>ショウスウダイ</t>
    </rPh>
    <rPh sb="9" eb="10">
      <t>イ</t>
    </rPh>
    <rPh sb="12" eb="14">
      <t>ニュウリョク</t>
    </rPh>
    <rPh sb="17" eb="19">
      <t>バアイ</t>
    </rPh>
    <rPh sb="20" eb="24">
      <t>ニュウリョクフヨウ</t>
    </rPh>
    <phoneticPr fontId="16"/>
  </si>
  <si>
    <t>屋上緊急離着陸場・緊急救助用スペースの面積</t>
    <rPh sb="19" eb="21">
      <t>メンセキ</t>
    </rPh>
    <phoneticPr fontId="18"/>
  </si>
  <si>
    <t>◆【A4カラー】で片面印刷すること</t>
    <phoneticPr fontId="18"/>
  </si>
  <si>
    <t>◆【A4カラー】で片面印刷すること（導入する場合）</t>
    <rPh sb="18" eb="20">
      <t>ドウニュウ</t>
    </rPh>
    <rPh sb="22" eb="24">
      <t>バアイ</t>
    </rPh>
    <phoneticPr fontId="18"/>
  </si>
  <si>
    <t>【片面印刷】で印刷すること（導入する場合）</t>
    <rPh sb="1" eb="3">
      <t>カタメン</t>
    </rPh>
    <rPh sb="3" eb="5">
      <t>インサツ</t>
    </rPh>
    <rPh sb="7" eb="9">
      <t>インサツ</t>
    </rPh>
    <rPh sb="14" eb="16">
      <t>ドウニュウ</t>
    </rPh>
    <rPh sb="18" eb="20">
      <t>バアイ</t>
    </rPh>
    <phoneticPr fontId="72"/>
  </si>
  <si>
    <t>【A４カラー】【片面印刷】で印刷すること</t>
    <phoneticPr fontId="72"/>
  </si>
  <si>
    <t>共同住宅</t>
    <rPh sb="0" eb="2">
      <t>キョウドウ</t>
    </rPh>
    <rPh sb="2" eb="4">
      <t>ジュウタク</t>
    </rPh>
    <phoneticPr fontId="16"/>
  </si>
  <si>
    <t>（補助金算出額の合計に1,000円未満の端数が生じた場合は、これを切り捨て）</t>
    <phoneticPr fontId="17"/>
  </si>
  <si>
    <t>層</t>
    <rPh sb="0" eb="1">
      <t>ソウ</t>
    </rPh>
    <phoneticPr fontId="16"/>
  </si>
  <si>
    <r>
      <t>←「COOL CHOICE」の趣旨に賛同、登録したうえでプルダウンから「</t>
    </r>
    <r>
      <rPr>
        <b/>
        <sz val="16"/>
        <color rgb="FFFFFF00"/>
        <rFont val="Segoe UI Symbol"/>
        <family val="3"/>
      </rPr>
      <t>☑</t>
    </r>
    <r>
      <rPr>
        <b/>
        <sz val="16"/>
        <color rgb="FFFFFF00"/>
        <rFont val="HGｺﾞｼｯｸM"/>
        <family val="3"/>
        <charset val="128"/>
      </rPr>
      <t>」を選択すること</t>
    </r>
    <rPh sb="15" eb="17">
      <t>シュシ</t>
    </rPh>
    <rPh sb="18" eb="20">
      <t>サンドウ</t>
    </rPh>
    <rPh sb="21" eb="23">
      <t>トウロク</t>
    </rPh>
    <rPh sb="39" eb="41">
      <t>センタク</t>
    </rPh>
    <phoneticPr fontId="16"/>
  </si>
  <si>
    <t>追加補助対象となる設備</t>
    <rPh sb="0" eb="2">
      <t>ツイカ</t>
    </rPh>
    <rPh sb="2" eb="4">
      <t>ホジョ</t>
    </rPh>
    <rPh sb="4" eb="6">
      <t>タイショウ</t>
    </rPh>
    <rPh sb="9" eb="11">
      <t>セツビ</t>
    </rPh>
    <phoneticPr fontId="74"/>
  </si>
  <si>
    <t>該当する種別を選択</t>
    <rPh sb="0" eb="2">
      <t>ガイトウ</t>
    </rPh>
    <rPh sb="4" eb="6">
      <t>シュベツ</t>
    </rPh>
    <rPh sb="7" eb="9">
      <t>センタク</t>
    </rPh>
    <phoneticPr fontId="18"/>
  </si>
  <si>
    <t>該当する区分を選択</t>
    <rPh sb="0" eb="2">
      <t>ガイトウ</t>
    </rPh>
    <rPh sb="4" eb="6">
      <t>クブン</t>
    </rPh>
    <rPh sb="7" eb="9">
      <t>センタク</t>
    </rPh>
    <phoneticPr fontId="18"/>
  </si>
  <si>
    <t>令和
5年度</t>
    <phoneticPr fontId="18"/>
  </si>
  <si>
    <t>事業完了予定日</t>
    <rPh sb="0" eb="2">
      <t>ジギョウ</t>
    </rPh>
    <rPh sb="2" eb="4">
      <t>カンリョウ</t>
    </rPh>
    <rPh sb="4" eb="6">
      <t>ヨテイ</t>
    </rPh>
    <rPh sb="6" eb="7">
      <t>ビ</t>
    </rPh>
    <phoneticPr fontId="17"/>
  </si>
  <si>
    <t>完了実績報告書 提出予定日</t>
    <rPh sb="0" eb="2">
      <t>カンリョウ</t>
    </rPh>
    <rPh sb="2" eb="4">
      <t>ジッセキ</t>
    </rPh>
    <rPh sb="4" eb="6">
      <t>ホウコク</t>
    </rPh>
    <rPh sb="6" eb="7">
      <t>ショ</t>
    </rPh>
    <rPh sb="8" eb="10">
      <t>テイシュツ</t>
    </rPh>
    <rPh sb="10" eb="12">
      <t>ヨテイ</t>
    </rPh>
    <rPh sb="12" eb="13">
      <t>ビ</t>
    </rPh>
    <phoneticPr fontId="17"/>
  </si>
  <si>
    <t>最終年度の事業完了予定日</t>
    <rPh sb="0" eb="2">
      <t>サイシュウ</t>
    </rPh>
    <rPh sb="2" eb="4">
      <t>ネンド</t>
    </rPh>
    <rPh sb="5" eb="7">
      <t>ジギョウ</t>
    </rPh>
    <rPh sb="7" eb="9">
      <t>カンリョウ</t>
    </rPh>
    <rPh sb="9" eb="11">
      <t>ヨテイ</t>
    </rPh>
    <rPh sb="11" eb="12">
      <t>ビ</t>
    </rPh>
    <phoneticPr fontId="17"/>
  </si>
  <si>
    <t>最終年度の事業完了前に必ず取得すること</t>
    <phoneticPr fontId="18"/>
  </si>
  <si>
    <t>最終年度の完了実績報告書の提出前に必ず取得すること</t>
    <phoneticPr fontId="18"/>
  </si>
  <si>
    <t>未定の場合は『未定』と入力</t>
    <rPh sb="0" eb="2">
      <t>ミテイ</t>
    </rPh>
    <rPh sb="3" eb="5">
      <t>バアイ</t>
    </rPh>
    <rPh sb="7" eb="9">
      <t>ミテイ</t>
    </rPh>
    <rPh sb="11" eb="13">
      <t>ニュウリョク</t>
    </rPh>
    <phoneticPr fontId="18"/>
  </si>
  <si>
    <r>
      <t>補助事業者から購入者への
引渡し開始予定日</t>
    </r>
    <r>
      <rPr>
        <sz val="14"/>
        <color rgb="FFFF0000"/>
        <rFont val="Meiryo UI"/>
        <family val="3"/>
        <charset val="128"/>
      </rPr>
      <t>（分譲のみ入力）</t>
    </r>
    <rPh sb="0" eb="2">
      <t>ホジョ</t>
    </rPh>
    <rPh sb="2" eb="5">
      <t>ジギョウシャ</t>
    </rPh>
    <rPh sb="7" eb="10">
      <t>コウニュウシャ</t>
    </rPh>
    <rPh sb="13" eb="14">
      <t>ヒ</t>
    </rPh>
    <rPh sb="14" eb="15">
      <t>ワタ</t>
    </rPh>
    <rPh sb="16" eb="18">
      <t>カイシ</t>
    </rPh>
    <rPh sb="18" eb="21">
      <t>ヨテイビ</t>
    </rPh>
    <rPh sb="22" eb="24">
      <t>ブンジョウ</t>
    </rPh>
    <rPh sb="26" eb="28">
      <t>ニュウリョク</t>
    </rPh>
    <phoneticPr fontId="17"/>
  </si>
  <si>
    <t>キャリアメール（携帯メール）についてはPDFデータの確認ができる場合のみ可</t>
    <phoneticPr fontId="16"/>
  </si>
  <si>
    <t>資金調達
計画</t>
    <rPh sb="0" eb="4">
      <t>シキンチョウタツ</t>
    </rPh>
    <rPh sb="5" eb="7">
      <t>ケイカク</t>
    </rPh>
    <phoneticPr fontId="18"/>
  </si>
  <si>
    <t>交付決定日</t>
    <rPh sb="0" eb="5">
      <t>コウフケッテイビ</t>
    </rPh>
    <phoneticPr fontId="17"/>
  </si>
  <si>
    <t>蓄電システム</t>
    <rPh sb="0" eb="2">
      <t>チクデン</t>
    </rPh>
    <phoneticPr fontId="18"/>
  </si>
  <si>
    <t>ＭＥＭＳ</t>
    <phoneticPr fontId="18"/>
  </si>
  <si>
    <t>定額単価積み上げ方式に該当しない設備費・工事費</t>
    <phoneticPr fontId="18"/>
  </si>
  <si>
    <t>2.2ｋＷ</t>
    <phoneticPr fontId="18"/>
  </si>
  <si>
    <t>円</t>
    <phoneticPr fontId="18"/>
  </si>
  <si>
    <t>区分（い）</t>
    <rPh sb="0" eb="2">
      <t>クブン</t>
    </rPh>
    <phoneticPr fontId="18"/>
  </si>
  <si>
    <t>区分（い）未満</t>
    <rPh sb="5" eb="7">
      <t>ミマン</t>
    </rPh>
    <phoneticPr fontId="18"/>
  </si>
  <si>
    <t>２．設置場所及び設置台数</t>
    <rPh sb="2" eb="4">
      <t>セッチ</t>
    </rPh>
    <rPh sb="4" eb="6">
      <t>バショ</t>
    </rPh>
    <rPh sb="6" eb="7">
      <t>オヨ</t>
    </rPh>
    <rPh sb="8" eb="10">
      <t>セッチ</t>
    </rPh>
    <rPh sb="10" eb="12">
      <t>ダイスウ</t>
    </rPh>
    <phoneticPr fontId="72"/>
  </si>
  <si>
    <t>設置場所</t>
    <rPh sb="0" eb="4">
      <t>セッチバショ</t>
    </rPh>
    <phoneticPr fontId="18"/>
  </si>
  <si>
    <t>専有部</t>
    <rPh sb="0" eb="3">
      <t>センユウブ</t>
    </rPh>
    <phoneticPr fontId="74"/>
  </si>
  <si>
    <t>共用部</t>
    <phoneticPr fontId="74"/>
  </si>
  <si>
    <t>設置住戸番号
専有部に設置の場合は
設置住戸番号を全て入力</t>
    <rPh sb="0" eb="2">
      <t>セッチ</t>
    </rPh>
    <rPh sb="2" eb="4">
      <t>ジュウコ</t>
    </rPh>
    <rPh sb="4" eb="6">
      <t>バンゴウ</t>
    </rPh>
    <rPh sb="7" eb="10">
      <t>センユウブ</t>
    </rPh>
    <rPh sb="11" eb="13">
      <t>セッチ</t>
    </rPh>
    <rPh sb="14" eb="16">
      <t>バアイ</t>
    </rPh>
    <rPh sb="18" eb="20">
      <t>セッチ</t>
    </rPh>
    <rPh sb="20" eb="22">
      <t>ジュウコ</t>
    </rPh>
    <rPh sb="22" eb="24">
      <t>バンゴウ</t>
    </rPh>
    <rPh sb="25" eb="26">
      <t>スベ</t>
    </rPh>
    <rPh sb="27" eb="29">
      <t>ニュウリョク</t>
    </rPh>
    <phoneticPr fontId="18"/>
  </si>
  <si>
    <t>パッケージ型番</t>
    <rPh sb="5" eb="7">
      <t>カタバン</t>
    </rPh>
    <phoneticPr fontId="18"/>
  </si>
  <si>
    <t>初期実行容量</t>
    <rPh sb="0" eb="4">
      <t>ショキジッコウ</t>
    </rPh>
    <rPh sb="4" eb="6">
      <t>ヨウリョウ</t>
    </rPh>
    <phoneticPr fontId="18"/>
  </si>
  <si>
    <t>蓄電容量</t>
    <rPh sb="0" eb="2">
      <t>チクデン</t>
    </rPh>
    <rPh sb="2" eb="4">
      <t>ヨウリョウ</t>
    </rPh>
    <phoneticPr fontId="18"/>
  </si>
  <si>
    <t>申請可能な導入価格の上限額</t>
    <rPh sb="0" eb="2">
      <t>シンセイ</t>
    </rPh>
    <rPh sb="2" eb="4">
      <t>カノウ</t>
    </rPh>
    <rPh sb="5" eb="7">
      <t>ドウニュウ</t>
    </rPh>
    <rPh sb="7" eb="9">
      <t>カカク</t>
    </rPh>
    <rPh sb="10" eb="13">
      <t>ジョウゲンガク</t>
    </rPh>
    <phoneticPr fontId="18"/>
  </si>
  <si>
    <t>４．補助対象経費の算出</t>
    <rPh sb="2" eb="4">
      <t>ホジョ</t>
    </rPh>
    <rPh sb="4" eb="6">
      <t>タイショウ</t>
    </rPh>
    <rPh sb="6" eb="8">
      <t>ケイヒ</t>
    </rPh>
    <rPh sb="9" eb="11">
      <t>サンシュツ</t>
    </rPh>
    <phoneticPr fontId="72"/>
  </si>
  <si>
    <t>初期実行容量算出額</t>
    <rPh sb="0" eb="2">
      <t>ショキ</t>
    </rPh>
    <rPh sb="2" eb="4">
      <t>ジッコウ</t>
    </rPh>
    <rPh sb="4" eb="6">
      <t>ヨウリョウ</t>
    </rPh>
    <rPh sb="6" eb="8">
      <t>サンシュツ</t>
    </rPh>
    <rPh sb="8" eb="9">
      <t>ガク</t>
    </rPh>
    <phoneticPr fontId="18"/>
  </si>
  <si>
    <t>消費税を除いた金額を入力</t>
    <rPh sb="0" eb="3">
      <t>ショウヒゼイ</t>
    </rPh>
    <rPh sb="4" eb="5">
      <t>ノゾ</t>
    </rPh>
    <rPh sb="7" eb="9">
      <t>キンガク</t>
    </rPh>
    <rPh sb="10" eb="12">
      <t>ニュウリョク</t>
    </rPh>
    <phoneticPr fontId="74"/>
  </si>
  <si>
    <t>（３）　補助対象経費</t>
    <rPh sb="4" eb="8">
      <t>ホジョタイショウ</t>
    </rPh>
    <rPh sb="8" eb="10">
      <t>ケイヒ</t>
    </rPh>
    <phoneticPr fontId="18"/>
  </si>
  <si>
    <t>設置台数</t>
    <rPh sb="0" eb="2">
      <t>セッチ</t>
    </rPh>
    <rPh sb="2" eb="4">
      <t>ダイスウ</t>
    </rPh>
    <phoneticPr fontId="72"/>
  </si>
  <si>
    <t>③</t>
    <phoneticPr fontId="74"/>
  </si>
  <si>
    <t>補助対象経費</t>
    <phoneticPr fontId="72"/>
  </si>
  <si>
    <t>④</t>
    <phoneticPr fontId="72"/>
  </si>
  <si>
    <t>①、②のいずれか低い金額×③</t>
    <rPh sb="10" eb="12">
      <t>キンガク</t>
    </rPh>
    <phoneticPr fontId="18"/>
  </si>
  <si>
    <t>⑤</t>
    <phoneticPr fontId="74"/>
  </si>
  <si>
    <t>該当しない場合は０を入力</t>
    <rPh sb="0" eb="2">
      <t>ガイトウ</t>
    </rPh>
    <rPh sb="5" eb="7">
      <t>バアイ</t>
    </rPh>
    <rPh sb="10" eb="12">
      <t>ニュウリョク</t>
    </rPh>
    <phoneticPr fontId="18"/>
  </si>
  <si>
    <t>（２）　補助対象経費</t>
    <rPh sb="4" eb="6">
      <t>ホジョ</t>
    </rPh>
    <rPh sb="6" eb="8">
      <t>タイショウ</t>
    </rPh>
    <rPh sb="8" eb="10">
      <t>ケイヒ</t>
    </rPh>
    <phoneticPr fontId="18"/>
  </si>
  <si>
    <t>④＋⑤</t>
    <phoneticPr fontId="18"/>
  </si>
  <si>
    <t>補助対象経費の上限</t>
    <rPh sb="0" eb="2">
      <t>ホジョ</t>
    </rPh>
    <rPh sb="2" eb="4">
      <t>タイショウ</t>
    </rPh>
    <rPh sb="4" eb="6">
      <t>ケイヒ</t>
    </rPh>
    <rPh sb="7" eb="9">
      <t>ジョウゲン</t>
    </rPh>
    <phoneticPr fontId="72"/>
  </si>
  <si>
    <t>⑦</t>
    <phoneticPr fontId="74"/>
  </si>
  <si>
    <t>６０万円／戸</t>
    <rPh sb="2" eb="4">
      <t>マンエン</t>
    </rPh>
    <rPh sb="5" eb="6">
      <t>コ</t>
    </rPh>
    <phoneticPr fontId="18"/>
  </si>
  <si>
    <t>１戸あたりの補助対象経費</t>
    <rPh sb="1" eb="2">
      <t>コ</t>
    </rPh>
    <phoneticPr fontId="72"/>
  </si>
  <si>
    <t>⑧</t>
    <phoneticPr fontId="72"/>
  </si>
  <si>
    <t>該当する場合は120,000円を
プルダウンより選択表示</t>
    <rPh sb="26" eb="28">
      <t>ヒョウジ</t>
    </rPh>
    <phoneticPr fontId="18"/>
  </si>
  <si>
    <t>⑨</t>
    <phoneticPr fontId="72"/>
  </si>
  <si>
    <t>（１）　見積明細により算出</t>
    <phoneticPr fontId="18"/>
  </si>
  <si>
    <t>工事費を含めた導入価格</t>
    <rPh sb="0" eb="3">
      <t>コウジヒ</t>
    </rPh>
    <rPh sb="4" eb="5">
      <t>フク</t>
    </rPh>
    <rPh sb="7" eb="9">
      <t>ドウニュウ</t>
    </rPh>
    <rPh sb="9" eb="11">
      <t>カカク</t>
    </rPh>
    <phoneticPr fontId="18"/>
  </si>
  <si>
    <t>①×②</t>
    <phoneticPr fontId="18"/>
  </si>
  <si>
    <t>１kWhあたりの
補助対象経費の上限</t>
    <rPh sb="9" eb="11">
      <t>ホジョ</t>
    </rPh>
    <rPh sb="11" eb="13">
      <t>タイショウ</t>
    </rPh>
    <rPh sb="13" eb="15">
      <t>ケイヒ</t>
    </rPh>
    <rPh sb="16" eb="18">
      <t>ジョウゲン</t>
    </rPh>
    <phoneticPr fontId="72"/>
  </si>
  <si>
    <t>蓄電システム（共用部）
補助対象経費</t>
    <rPh sb="0" eb="2">
      <t>チクデン</t>
    </rPh>
    <rPh sb="7" eb="10">
      <t>キョウヨウブ</t>
    </rPh>
    <rPh sb="12" eb="14">
      <t>ホジョ</t>
    </rPh>
    <phoneticPr fontId="72"/>
  </si>
  <si>
    <t>Ｖ２Ｈ充電設備（充放電設備）</t>
    <phoneticPr fontId="18"/>
  </si>
  <si>
    <t>ＥＶ充電設備</t>
    <phoneticPr fontId="18"/>
  </si>
  <si>
    <t>見積金額</t>
    <phoneticPr fontId="72"/>
  </si>
  <si>
    <t>（２）　補助額上限</t>
    <rPh sb="4" eb="6">
      <t>ホジョ</t>
    </rPh>
    <rPh sb="6" eb="7">
      <t>ガク</t>
    </rPh>
    <rPh sb="7" eb="9">
      <t>ジョウゲン</t>
    </rPh>
    <phoneticPr fontId="18"/>
  </si>
  <si>
    <t>②</t>
    <phoneticPr fontId="72"/>
  </si>
  <si>
    <t>９０万円／セット</t>
    <rPh sb="2" eb="4">
      <t>マンエン</t>
    </rPh>
    <phoneticPr fontId="18"/>
  </si>
  <si>
    <t>補助対象経費</t>
    <rPh sb="0" eb="4">
      <t>ホジョタイショウ</t>
    </rPh>
    <rPh sb="4" eb="6">
      <t>ケイヒ</t>
    </rPh>
    <phoneticPr fontId="72"/>
  </si>
  <si>
    <t>③</t>
    <phoneticPr fontId="72"/>
  </si>
  <si>
    <t>①、②のいずれか低い金額</t>
    <phoneticPr fontId="18"/>
  </si>
  <si>
    <t>（１）　見積明細により算出</t>
    <rPh sb="4" eb="6">
      <t>ミツモリ</t>
    </rPh>
    <rPh sb="6" eb="8">
      <t>メイサイ</t>
    </rPh>
    <rPh sb="11" eb="13">
      <t>サンシュツ</t>
    </rPh>
    <phoneticPr fontId="18"/>
  </si>
  <si>
    <t>上記金額の1/3</t>
    <rPh sb="0" eb="2">
      <t>ジョウキ</t>
    </rPh>
    <rPh sb="2" eb="4">
      <t>キンガク</t>
    </rPh>
    <phoneticPr fontId="72"/>
  </si>
  <si>
    <t>③</t>
    <phoneticPr fontId="18"/>
  </si>
  <si>
    <t>（２）　一般社団法人 次世代自動車振興センターに登録されているセンター承認本体価格</t>
    <rPh sb="4" eb="6">
      <t>イッパン</t>
    </rPh>
    <rPh sb="6" eb="8">
      <t>シャダン</t>
    </rPh>
    <rPh sb="8" eb="10">
      <t>ホウジン</t>
    </rPh>
    <rPh sb="11" eb="14">
      <t>ジセダイ</t>
    </rPh>
    <rPh sb="14" eb="17">
      <t>ジドウシャ</t>
    </rPh>
    <rPh sb="17" eb="19">
      <t>シンコウ</t>
    </rPh>
    <rPh sb="24" eb="26">
      <t>トウロク</t>
    </rPh>
    <rPh sb="35" eb="37">
      <t>ショウニン</t>
    </rPh>
    <rPh sb="37" eb="39">
      <t>ホンタイ</t>
    </rPh>
    <rPh sb="39" eb="41">
      <t>カカク</t>
    </rPh>
    <phoneticPr fontId="18"/>
  </si>
  <si>
    <t>（３）　補助額上限</t>
    <rPh sb="4" eb="6">
      <t>ホジョ</t>
    </rPh>
    <rPh sb="6" eb="7">
      <t>ガク</t>
    </rPh>
    <rPh sb="7" eb="9">
      <t>ジョウゲン</t>
    </rPh>
    <phoneticPr fontId="18"/>
  </si>
  <si>
    <t>１台あたりの補助額上限</t>
    <rPh sb="6" eb="8">
      <t>ホジョ</t>
    </rPh>
    <rPh sb="8" eb="9">
      <t>ガク</t>
    </rPh>
    <rPh sb="9" eb="11">
      <t>ジョウゲン</t>
    </rPh>
    <phoneticPr fontId="72"/>
  </si>
  <si>
    <t>８０万円／台</t>
    <rPh sb="2" eb="4">
      <t>マンエン</t>
    </rPh>
    <rPh sb="5" eb="6">
      <t>ダイ</t>
    </rPh>
    <phoneticPr fontId="18"/>
  </si>
  <si>
    <t>５．補助金申請額</t>
    <rPh sb="2" eb="4">
      <t>ホジョ</t>
    </rPh>
    <rPh sb="5" eb="7">
      <t>シンセイ</t>
    </rPh>
    <rPh sb="7" eb="8">
      <t>ガク</t>
    </rPh>
    <phoneticPr fontId="72"/>
  </si>
  <si>
    <t>１台あたりの補助金申請額</t>
    <rPh sb="6" eb="9">
      <t>ホジョキン</t>
    </rPh>
    <rPh sb="9" eb="11">
      <t>シンセイ</t>
    </rPh>
    <rPh sb="11" eb="12">
      <t>ガク</t>
    </rPh>
    <phoneticPr fontId="72"/>
  </si>
  <si>
    <t>補助金申請額　総合計</t>
    <rPh sb="0" eb="3">
      <t>ホジョキン</t>
    </rPh>
    <rPh sb="3" eb="5">
      <t>シンセイ</t>
    </rPh>
    <rPh sb="5" eb="6">
      <t>ガク</t>
    </rPh>
    <rPh sb="7" eb="8">
      <t>ソウ</t>
    </rPh>
    <rPh sb="8" eb="10">
      <t>ゴウケイ</t>
    </rPh>
    <phoneticPr fontId="72"/>
  </si>
  <si>
    <t>⑦</t>
    <phoneticPr fontId="72"/>
  </si>
  <si>
    <t>■</t>
  </si>
  <si>
    <t>１台あたりの見積金額（設備費）</t>
    <phoneticPr fontId="72"/>
  </si>
  <si>
    <t>６．補助金申請額</t>
    <rPh sb="2" eb="4">
      <t>ホジョ</t>
    </rPh>
    <rPh sb="5" eb="7">
      <t>シンセイ</t>
    </rPh>
    <rPh sb="7" eb="8">
      <t>ガク</t>
    </rPh>
    <phoneticPr fontId="72"/>
  </si>
  <si>
    <t>２．補助金の算出</t>
    <rPh sb="2" eb="5">
      <t>ホジョキン</t>
    </rPh>
    <rPh sb="6" eb="8">
      <t>サンシュツ</t>
    </rPh>
    <phoneticPr fontId="72"/>
  </si>
  <si>
    <t>３．補助対象経費</t>
    <rPh sb="2" eb="4">
      <t>ホジョ</t>
    </rPh>
    <rPh sb="4" eb="6">
      <t>タイショウ</t>
    </rPh>
    <rPh sb="6" eb="8">
      <t>ケイヒ</t>
    </rPh>
    <phoneticPr fontId="72"/>
  </si>
  <si>
    <t>４．ＭＥＭＳを構成するシステム概要図</t>
    <rPh sb="7" eb="9">
      <t>コウセイ</t>
    </rPh>
    <rPh sb="15" eb="18">
      <t>ガイヨウズ</t>
    </rPh>
    <phoneticPr fontId="72"/>
  </si>
  <si>
    <t>見積内容と一致するように作成すること。（設備図面を添付している場合は作成不要）</t>
    <rPh sb="0" eb="4">
      <t>ミツモリナイヨウ</t>
    </rPh>
    <rPh sb="5" eb="7">
      <t>イッチ</t>
    </rPh>
    <rPh sb="12" eb="14">
      <t>サクセイ</t>
    </rPh>
    <rPh sb="20" eb="22">
      <t>セツビ</t>
    </rPh>
    <rPh sb="22" eb="24">
      <t>ズメン</t>
    </rPh>
    <rPh sb="25" eb="27">
      <t>テンプ</t>
    </rPh>
    <rPh sb="31" eb="33">
      <t>バアイ</t>
    </rPh>
    <rPh sb="34" eb="36">
      <t>サクセイ</t>
    </rPh>
    <rPh sb="36" eb="38">
      <t>フヨウ</t>
    </rPh>
    <phoneticPr fontId="18"/>
  </si>
  <si>
    <t>調整額</t>
    <rPh sb="0" eb="3">
      <t>チョウセイガク</t>
    </rPh>
    <phoneticPr fontId="17"/>
  </si>
  <si>
    <t>　二酸化炭素排出抑制対策事業費等補助金（集合住宅の省ＣＯ２化促進事業）交付規程（以下「交付規程」という。）第４条の規定に基づき、下記のとおり申請します。
　なお、補助金等に係る予算の執行の適正化に関する法律（昭和３０年法律第１７９号）、補助金等に係る予算の執行の適正化に関する法律施行令（昭和３０年政令第２５５号）、二酸化炭素排出抑制対策事業費等補助金（戸建住宅ネット･ゼロ･エネルギー･ハウス（ＺＥＨ）化等支援事業及び集合住宅の省ＣＯ２化促進事業）交付要綱（令和５年４月１日環地温発第２３０３３１１６号）及び交付規程の定めるところに従うことを承知の上、申請します。</t>
    <phoneticPr fontId="17"/>
  </si>
  <si>
    <t>kWh</t>
    <phoneticPr fontId="72"/>
  </si>
  <si>
    <t>kW</t>
    <phoneticPr fontId="72"/>
  </si>
  <si>
    <t>←「入力シート」より自動転記</t>
    <rPh sb="2" eb="4">
      <t>ニュウリョク</t>
    </rPh>
    <rPh sb="10" eb="12">
      <t>ジドウ</t>
    </rPh>
    <rPh sb="12" eb="14">
      <t>テンキ</t>
    </rPh>
    <phoneticPr fontId="79"/>
  </si>
  <si>
    <t>←必要事項を入力すること</t>
    <rPh sb="1" eb="3">
      <t>ヒツヨウ</t>
    </rPh>
    <rPh sb="3" eb="5">
      <t>ジコウ</t>
    </rPh>
    <rPh sb="6" eb="8">
      <t>ニュウリョク</t>
    </rPh>
    <phoneticPr fontId="79"/>
  </si>
  <si>
    <t>（２）　初期実行容量の金額</t>
    <phoneticPr fontId="18"/>
  </si>
  <si>
    <t>（１）蓄電システムを複数種設置した際は、このシートをコピーし対象機種にて
　　　作成し、自動表示された４.（３）　補助対象経費の補助対象経費を当欄に入力</t>
    <rPh sb="3" eb="5">
      <t>チクデン</t>
    </rPh>
    <rPh sb="10" eb="12">
      <t>フクスウ</t>
    </rPh>
    <rPh sb="12" eb="13">
      <t>タネ</t>
    </rPh>
    <rPh sb="13" eb="15">
      <t>セッチ</t>
    </rPh>
    <rPh sb="17" eb="18">
      <t>サイ</t>
    </rPh>
    <rPh sb="30" eb="32">
      <t>タイショウ</t>
    </rPh>
    <rPh sb="32" eb="34">
      <t>キシュ</t>
    </rPh>
    <rPh sb="40" eb="42">
      <t>サクセイ</t>
    </rPh>
    <rPh sb="44" eb="46">
      <t>ジドウ</t>
    </rPh>
    <rPh sb="46" eb="48">
      <t>ヒョウジ</t>
    </rPh>
    <rPh sb="64" eb="66">
      <t>ホジョ</t>
    </rPh>
    <rPh sb="66" eb="68">
      <t>タイショウ</t>
    </rPh>
    <rPh sb="68" eb="70">
      <t>ケイヒ</t>
    </rPh>
    <rPh sb="71" eb="73">
      <t>トウラン</t>
    </rPh>
    <rPh sb="74" eb="76">
      <t>ニュウリョク</t>
    </rPh>
    <phoneticPr fontId="18"/>
  </si>
  <si>
    <t>⑥、⑦のいずれか低い金額＋⑧</t>
    <phoneticPr fontId="18"/>
  </si>
  <si>
    <t>④</t>
    <phoneticPr fontId="18"/>
  </si>
  <si>
    <t>⑤</t>
    <phoneticPr fontId="72"/>
  </si>
  <si>
    <t>③、④のいずれか低い金額</t>
    <phoneticPr fontId="18"/>
  </si>
  <si>
    <t>１台あたりの見積金額（設備費）</t>
    <rPh sb="11" eb="15">
      <t>セツビヒオ</t>
    </rPh>
    <phoneticPr fontId="72"/>
  </si>
  <si>
    <t>充電設備のセンター承認本体価格を記入してください。</t>
  </si>
  <si>
    <t>　　</t>
    <phoneticPr fontId="74"/>
  </si>
  <si>
    <t>各メーカーが定める販売価格とは異なります。</t>
    <phoneticPr fontId="74"/>
  </si>
  <si>
    <t>センター承認本体価格 ※１</t>
    <phoneticPr fontId="72"/>
  </si>
  <si>
    <t>※１</t>
    <phoneticPr fontId="74"/>
  </si>
  <si>
    <t>一般社団法人次世代自動車振興センターが執行する「令和４年度 クリーンエネルギー自動車導入促進補助金」で今後登録を予定している機器又は「令和５年度クリーンエネルギー自動車導入促進補助金」に登録（予定含む）されている機器　（「基礎」金額を参照）のうち、ＥＣＨＯＮＥＴ　Ｌｉｔｅ規格の認証登録番号を取得しているもの。</t>
    <rPh sb="81" eb="91">
      <t>ジドウシャドウニュウソクシンホジョキン</t>
    </rPh>
    <phoneticPr fontId="18"/>
  </si>
  <si>
    <t>一般社団法人次世代自動車振興センターが執行する「令和３年度補正クリーンエネルギー自動車・インフラ導入促進補助金」で今後登録を予定している機器又は「令和４年度補正クリーンエネルギー自動車の普及促進に向けた充電・充てんインフラ等導入促進補助」に登録されている機器又は「令和５年度クリーンエネルギー自動車の普及促進に向けた充電・充てんインフラ等導入促進補助」に登録（予定含む）されている機器であること。　</t>
    <rPh sb="78" eb="80">
      <t>ホセイ</t>
    </rPh>
    <rPh sb="93" eb="95">
      <t>フキュウ</t>
    </rPh>
    <rPh sb="95" eb="97">
      <t>ソクシン</t>
    </rPh>
    <rPh sb="98" eb="99">
      <t>ム</t>
    </rPh>
    <rPh sb="101" eb="103">
      <t>ジュウデン</t>
    </rPh>
    <rPh sb="104" eb="105">
      <t>ジュウ</t>
    </rPh>
    <rPh sb="111" eb="112">
      <t>トウ</t>
    </rPh>
    <rPh sb="112" eb="114">
      <t>ドウニュウ</t>
    </rPh>
    <rPh sb="114" eb="118">
      <t>ソクシンホジョ</t>
    </rPh>
    <rPh sb="129" eb="130">
      <t>マタ</t>
    </rPh>
    <rPh sb="132" eb="134">
      <t>レイワ</t>
    </rPh>
    <rPh sb="135" eb="137">
      <t>ネンド</t>
    </rPh>
    <rPh sb="146" eb="149">
      <t>ジドウシャ</t>
    </rPh>
    <phoneticPr fontId="18"/>
  </si>
  <si>
    <t>※２</t>
    <phoneticPr fontId="74"/>
  </si>
  <si>
    <t>「補助金交付上限額（基礎） ※２」</t>
    <phoneticPr fontId="72"/>
  </si>
  <si>
    <t>④’</t>
    <phoneticPr fontId="74"/>
  </si>
  <si>
    <t>④の1/3または④’</t>
    <phoneticPr fontId="72"/>
  </si>
  <si>
    <t>千円未満切捨 自動表示</t>
    <phoneticPr fontId="74"/>
  </si>
  <si>
    <t>※補助金の額≦90.03×年間一次エネルギー消費削減量となるように</t>
    <phoneticPr fontId="17"/>
  </si>
  <si>
    <t>蓄電容量×設置台数×１６万円</t>
    <rPh sb="0" eb="2">
      <t>チクデン</t>
    </rPh>
    <rPh sb="2" eb="4">
      <t>ヨウリョウ</t>
    </rPh>
    <rPh sb="5" eb="7">
      <t>セッチ</t>
    </rPh>
    <rPh sb="7" eb="9">
      <t>ダイスウ</t>
    </rPh>
    <rPh sb="12" eb="13">
      <t>マン</t>
    </rPh>
    <rPh sb="13" eb="14">
      <t>エン</t>
    </rPh>
    <phoneticPr fontId="18"/>
  </si>
  <si>
    <t>１台あたりの設備費</t>
    <rPh sb="1" eb="2">
      <t>ダイ</t>
    </rPh>
    <rPh sb="6" eb="9">
      <t>セツビヒ</t>
    </rPh>
    <phoneticPr fontId="18"/>
  </si>
  <si>
    <t>１台あたりの工事費</t>
    <rPh sb="1" eb="2">
      <t>ダイ</t>
    </rPh>
    <rPh sb="6" eb="9">
      <t>コウジヒ</t>
    </rPh>
    <phoneticPr fontId="18"/>
  </si>
  <si>
    <t>６．補助対象経費の上限</t>
    <rPh sb="2" eb="4">
      <t>ホジョ</t>
    </rPh>
    <rPh sb="4" eb="8">
      <t>タイショウケイヒ</t>
    </rPh>
    <rPh sb="9" eb="11">
      <t>ジョウゲン</t>
    </rPh>
    <phoneticPr fontId="72"/>
  </si>
  <si>
    <t>５．補助対象経費（複数種設置した場合）</t>
    <rPh sb="2" eb="4">
      <t>ホジョ</t>
    </rPh>
    <rPh sb="4" eb="8">
      <t>タイショウケイヒ</t>
    </rPh>
    <rPh sb="9" eb="10">
      <t>フク</t>
    </rPh>
    <rPh sb="10" eb="11">
      <t>カズ</t>
    </rPh>
    <rPh sb="11" eb="12">
      <t>タネ</t>
    </rPh>
    <rPh sb="12" eb="14">
      <t>セッチ</t>
    </rPh>
    <rPh sb="16" eb="18">
      <t>バアイ</t>
    </rPh>
    <phoneticPr fontId="72"/>
  </si>
  <si>
    <t>７．水害等の災害時の電源確保に一定の配慮がなされた計画</t>
    <rPh sb="2" eb="4">
      <t>スイガイ</t>
    </rPh>
    <rPh sb="4" eb="5">
      <t>ナド</t>
    </rPh>
    <rPh sb="6" eb="9">
      <t>サイガイジ</t>
    </rPh>
    <rPh sb="10" eb="12">
      <t>デンゲン</t>
    </rPh>
    <rPh sb="12" eb="14">
      <t>カクホ</t>
    </rPh>
    <rPh sb="15" eb="17">
      <t>イッテイ</t>
    </rPh>
    <rPh sb="18" eb="20">
      <t>ハイリョ</t>
    </rPh>
    <rPh sb="25" eb="27">
      <t>ケイカク</t>
    </rPh>
    <phoneticPr fontId="72"/>
  </si>
  <si>
    <t>８．補助対象経費</t>
    <rPh sb="2" eb="4">
      <t>ホジョ</t>
    </rPh>
    <rPh sb="4" eb="8">
      <t>タイショウケイヒ</t>
    </rPh>
    <phoneticPr fontId="72"/>
  </si>
  <si>
    <t>専有部</t>
    <rPh sb="0" eb="3">
      <t>センユウブ</t>
    </rPh>
    <phoneticPr fontId="18"/>
  </si>
  <si>
    <t>台</t>
    <rPh sb="0" eb="1">
      <t>ダイ</t>
    </rPh>
    <phoneticPr fontId="18"/>
  </si>
  <si>
    <t>共用部</t>
    <rPh sb="0" eb="3">
      <t>キョウヨウブ</t>
    </rPh>
    <phoneticPr fontId="18"/>
  </si>
  <si>
    <t>補助金申請額（専有部）　総合計</t>
    <rPh sb="0" eb="3">
      <t>ホジョキン</t>
    </rPh>
    <rPh sb="3" eb="5">
      <t>シンセイ</t>
    </rPh>
    <rPh sb="5" eb="6">
      <t>ガク</t>
    </rPh>
    <rPh sb="7" eb="10">
      <t>センユウブ</t>
    </rPh>
    <rPh sb="12" eb="13">
      <t>ソウ</t>
    </rPh>
    <rPh sb="13" eb="15">
      <t>ゴウケイ</t>
    </rPh>
    <phoneticPr fontId="72"/>
  </si>
  <si>
    <t>補助金申請額（共用部）　総合計</t>
    <rPh sb="0" eb="3">
      <t>ホジョキン</t>
    </rPh>
    <rPh sb="3" eb="5">
      <t>シンセイ</t>
    </rPh>
    <rPh sb="5" eb="6">
      <t>ガク</t>
    </rPh>
    <rPh sb="7" eb="10">
      <t>キョウヨウブ</t>
    </rPh>
    <rPh sb="12" eb="13">
      <t>ソウ</t>
    </rPh>
    <rPh sb="13" eb="15">
      <t>ゴウケイ</t>
    </rPh>
    <phoneticPr fontId="72"/>
  </si>
  <si>
    <t>補助金申請額（専有部＋共用部）　総合計</t>
    <rPh sb="0" eb="3">
      <t>ホジョキン</t>
    </rPh>
    <rPh sb="3" eb="5">
      <t>シンセイ</t>
    </rPh>
    <rPh sb="5" eb="6">
      <t>ガク</t>
    </rPh>
    <rPh sb="7" eb="10">
      <t>センユウブ</t>
    </rPh>
    <rPh sb="11" eb="14">
      <t>キョウヨウブ</t>
    </rPh>
    <rPh sb="16" eb="17">
      <t>ソウ</t>
    </rPh>
    <rPh sb="17" eb="19">
      <t>ゴウケイ</t>
    </rPh>
    <phoneticPr fontId="72"/>
  </si>
  <si>
    <t>⑧</t>
    <phoneticPr fontId="18"/>
  </si>
  <si>
    <t>⑦×①</t>
    <phoneticPr fontId="18"/>
  </si>
  <si>
    <r>
      <t xml:space="preserve">  補助金の額</t>
    </r>
    <r>
      <rPr>
        <sz val="12"/>
        <color theme="1"/>
        <rFont val="ＭＳ 明朝"/>
        <family val="1"/>
        <charset val="128"/>
      </rPr>
      <t>(補助金算出額の合計に1,000円未満の端数が生じた場合は、これを切り捨て)</t>
    </r>
    <phoneticPr fontId="17"/>
  </si>
  <si>
    <t>小計（調整額を含む）</t>
    <rPh sb="0" eb="2">
      <t>ショウケイ</t>
    </rPh>
    <rPh sb="3" eb="6">
      <t>チョウセイガク</t>
    </rPh>
    <rPh sb="7" eb="8">
      <t>フク</t>
    </rPh>
    <phoneticPr fontId="17"/>
  </si>
  <si>
    <t>中層ZEH-M支援事業</t>
  </si>
  <si>
    <t>中層ＺＥＨ－Ｍ支援事業</t>
  </si>
  <si>
    <t>中層ＺＥＨ－Ｍ支援事業</t>
    <rPh sb="7" eb="9">
      <t>シエン</t>
    </rPh>
    <rPh sb="9" eb="11">
      <t>ジギョウ</t>
    </rPh>
    <phoneticPr fontId="16"/>
  </si>
  <si>
    <t>令和5年度　中層ＺＥＨ－Ｍ支援事業　　交付申請書情報入力シート</t>
    <rPh sb="0" eb="2">
      <t>レイワ</t>
    </rPh>
    <rPh sb="3" eb="5">
      <t>ネンド</t>
    </rPh>
    <rPh sb="13" eb="15">
      <t>シエン</t>
    </rPh>
    <rPh sb="15" eb="17">
      <t>ジギョウ</t>
    </rPh>
    <rPh sb="19" eb="21">
      <t>コウフ</t>
    </rPh>
    <rPh sb="21" eb="24">
      <t>シンセイショ</t>
    </rPh>
    <rPh sb="24" eb="26">
      <t>ジョウホウ</t>
    </rPh>
    <rPh sb="26" eb="28">
      <t>ニュウリョク</t>
    </rPh>
    <phoneticPr fontId="17"/>
  </si>
  <si>
    <t>2024年1月19日まで</t>
    <phoneticPr fontId="18"/>
  </si>
  <si>
    <t>交付申請書を提出する日（2023年5月12日~12月8日の間）</t>
    <phoneticPr fontId="18"/>
  </si>
  <si>
    <t>中層ＺＥＨ－Ｍ支援事業</t>
    <rPh sb="0" eb="1">
      <t>チュウ</t>
    </rPh>
    <phoneticPr fontId="17"/>
  </si>
  <si>
    <t>中層ZEH-M支援事業</t>
    <rPh sb="0" eb="1">
      <t>チュウ</t>
    </rPh>
    <phoneticPr fontId="18"/>
  </si>
  <si>
    <r>
      <t>・事業主</t>
    </r>
    <r>
      <rPr>
        <sz val="14"/>
        <color theme="1"/>
        <rFont val="Yu Gothic UI"/>
        <family val="2"/>
        <charset val="128"/>
      </rPr>
      <t>から購入者への引渡し開始予定日を入力
・</t>
    </r>
    <r>
      <rPr>
        <sz val="14"/>
        <color rgb="FFFF0000"/>
        <rFont val="Meiryo UI"/>
        <family val="3"/>
        <charset val="128"/>
      </rPr>
      <t>最終</t>
    </r>
    <r>
      <rPr>
        <sz val="14"/>
        <color rgb="FFFF0000"/>
        <rFont val="Yu Gothic UI"/>
        <family val="2"/>
        <charset val="128"/>
      </rPr>
      <t>年度の事業完了予定日から2ヶ月以上空けること</t>
    </r>
    <rPh sb="1" eb="4">
      <t>ジギョウヌシ</t>
    </rPh>
    <rPh sb="6" eb="9">
      <t>コウニュウシャ</t>
    </rPh>
    <rPh sb="11" eb="12">
      <t>ヒ</t>
    </rPh>
    <rPh sb="12" eb="13">
      <t>ワタ</t>
    </rPh>
    <rPh sb="14" eb="16">
      <t>カイシ</t>
    </rPh>
    <rPh sb="16" eb="19">
      <t>ヨテイビ</t>
    </rPh>
    <rPh sb="20" eb="22">
      <t>ニュウリョク</t>
    </rPh>
    <rPh sb="24" eb="26">
      <t>サイシュウ</t>
    </rPh>
    <rPh sb="26" eb="28">
      <t>ネンド</t>
    </rPh>
    <rPh sb="29" eb="31">
      <t>ジギョウ</t>
    </rPh>
    <rPh sb="31" eb="33">
      <t>カンリョウ</t>
    </rPh>
    <rPh sb="33" eb="35">
      <t>ヨテイ</t>
    </rPh>
    <rPh sb="35" eb="36">
      <t>ヒ</t>
    </rPh>
    <rPh sb="40" eb="41">
      <t>ゲツ</t>
    </rPh>
    <rPh sb="41" eb="43">
      <t>イジョウ</t>
    </rPh>
    <rPh sb="43" eb="44">
      <t>ア</t>
    </rPh>
    <phoneticPr fontId="16"/>
  </si>
  <si>
    <t>該当する申請区分を選択し、以下グレー表示されたセルについては入力不要</t>
    <rPh sb="0" eb="2">
      <t>ガイトウ</t>
    </rPh>
    <rPh sb="4" eb="6">
      <t>シンセイ</t>
    </rPh>
    <rPh sb="6" eb="8">
      <t>クブン</t>
    </rPh>
    <rPh sb="9" eb="11">
      <t>センタク</t>
    </rPh>
    <rPh sb="13" eb="15">
      <t>イカ</t>
    </rPh>
    <rPh sb="18" eb="20">
      <t>ヒョウジ</t>
    </rPh>
    <rPh sb="30" eb="32">
      <t>ニュウリョク</t>
    </rPh>
    <rPh sb="32" eb="34">
      <t>フヨウ</t>
    </rPh>
    <phoneticPr fontId="18"/>
  </si>
  <si>
    <t>【片面印刷】で印刷すること</t>
    <rPh sb="1" eb="3">
      <t>カタメン</t>
    </rPh>
    <rPh sb="3" eb="5">
      <t>インサツ</t>
    </rPh>
    <rPh sb="7" eb="9">
      <t>インサツ</t>
    </rPh>
    <phoneticPr fontId="72"/>
  </si>
  <si>
    <t>１.</t>
    <phoneticPr fontId="72"/>
  </si>
  <si>
    <t>個人情報の取得について</t>
    <phoneticPr fontId="72"/>
  </si>
  <si>
    <t>SIIの個人情報保護方針は以下をご確認ください。</t>
    <phoneticPr fontId="72"/>
  </si>
  <si>
    <t>https://sii.or.jp/privacy/</t>
    <phoneticPr fontId="72"/>
  </si>
  <si>
    <t>取得する情報</t>
    <rPh sb="0" eb="2">
      <t>シュトク</t>
    </rPh>
    <rPh sb="4" eb="6">
      <t>ジョウホウ</t>
    </rPh>
    <phoneticPr fontId="72"/>
  </si>
  <si>
    <t>SIIは、本事業の実施期間に以下の情報を取得します。</t>
    <phoneticPr fontId="74"/>
  </si>
  <si>
    <t>(ア)	氏名、生年月日、住所、電話番号、メールアドレス、財務資料、口座情報等の補助事業者情報</t>
    <rPh sb="28" eb="32">
      <t>ザイムシリョウ</t>
    </rPh>
    <phoneticPr fontId="74"/>
  </si>
  <si>
    <t>(オ)	その他、本事業に必要な情報</t>
    <phoneticPr fontId="74"/>
  </si>
  <si>
    <t>３.</t>
    <phoneticPr fontId="72"/>
  </si>
  <si>
    <t>第三者への提供について</t>
    <rPh sb="0" eb="3">
      <t>ダイサンシャ</t>
    </rPh>
    <rPh sb="5" eb="7">
      <t>テイキョウ</t>
    </rPh>
    <phoneticPr fontId="72"/>
  </si>
  <si>
    <t>(ア)	法令により提供を求められた場合</t>
    <phoneticPr fontId="74"/>
  </si>
  <si>
    <t>(ウ)	国の機関又は地方公共団体又はその委託先を受けたものが法令の定める事務を遂行することに対して協力する必要がある場合</t>
    <phoneticPr fontId="74"/>
  </si>
  <si>
    <t>本事業における提供先及び利用目的、提供情報について</t>
    <rPh sb="0" eb="1">
      <t>ホン</t>
    </rPh>
    <rPh sb="1" eb="3">
      <t>ジギョウ</t>
    </rPh>
    <rPh sb="7" eb="9">
      <t>テイキョウ</t>
    </rPh>
    <rPh sb="9" eb="10">
      <t>サキ</t>
    </rPh>
    <rPh sb="10" eb="11">
      <t>オヨ</t>
    </rPh>
    <rPh sb="12" eb="14">
      <t>リヨウ</t>
    </rPh>
    <rPh sb="14" eb="16">
      <t>モクテキ</t>
    </rPh>
    <rPh sb="17" eb="19">
      <t>テイキョウ</t>
    </rPh>
    <rPh sb="19" eb="21">
      <t>ジョウホウ</t>
    </rPh>
    <phoneticPr fontId="72"/>
  </si>
  <si>
    <t>提供先での利用目的等を明示した適切な契約締結を行うか、利用規約等への同意を求めます。</t>
    <rPh sb="0" eb="2">
      <t>テイキョウ</t>
    </rPh>
    <rPh sb="2" eb="3">
      <t>サキ</t>
    </rPh>
    <rPh sb="5" eb="7">
      <t>リヨウ</t>
    </rPh>
    <rPh sb="7" eb="9">
      <t>モクテキ</t>
    </rPh>
    <rPh sb="9" eb="10">
      <t>ナド</t>
    </rPh>
    <rPh sb="11" eb="13">
      <t>メイジ</t>
    </rPh>
    <rPh sb="15" eb="17">
      <t>テキセツ</t>
    </rPh>
    <rPh sb="18" eb="20">
      <t>ケイヤク</t>
    </rPh>
    <rPh sb="20" eb="22">
      <t>テイケツ</t>
    </rPh>
    <rPh sb="23" eb="24">
      <t>オコナ</t>
    </rPh>
    <rPh sb="27" eb="29">
      <t>リヨウ</t>
    </rPh>
    <rPh sb="29" eb="31">
      <t>キヤク</t>
    </rPh>
    <rPh sb="31" eb="32">
      <t>トウ</t>
    </rPh>
    <rPh sb="34" eb="36">
      <t>ドウイ</t>
    </rPh>
    <rPh sb="37" eb="38">
      <t>モト</t>
    </rPh>
    <phoneticPr fontId="72"/>
  </si>
  <si>
    <t>匿名加工情報の提供について</t>
    <rPh sb="0" eb="2">
      <t>トクメイ</t>
    </rPh>
    <rPh sb="2" eb="4">
      <t>カコウ</t>
    </rPh>
    <rPh sb="4" eb="6">
      <t>ジョウホウ</t>
    </rPh>
    <rPh sb="7" eb="9">
      <t>テイキョウ</t>
    </rPh>
    <phoneticPr fontId="72"/>
  </si>
  <si>
    <t>本事業では、SIIから直接、又はSIIのホームページ等で外部の研究機関等に対して、内外の経済的社会的環境に応じた安定的かつ適</t>
    <rPh sb="61" eb="62">
      <t>テキ</t>
    </rPh>
    <phoneticPr fontId="72"/>
  </si>
  <si>
    <t>成に向けて脱炭素社会の構築を推進することを目的として、「２．」に記載する情報を、個人が特定できないよう匿名加工を行った</t>
    <phoneticPr fontId="72"/>
  </si>
  <si>
    <t>提供時には、利用目的を確認し、個人を特定するような行為を行わないことに対して同意を取得します。</t>
    <phoneticPr fontId="74"/>
  </si>
  <si>
    <t>SIIの匿名加工情報に関するポリシーに関しては、以下をご確認下さい。</t>
    <phoneticPr fontId="74"/>
  </si>
  <si>
    <t>https://sii.or.jp/anonymous_processing/index.html</t>
    <phoneticPr fontId="74"/>
  </si>
  <si>
    <t>個人情報提供の任意性</t>
    <rPh sb="0" eb="2">
      <t>コジン</t>
    </rPh>
    <rPh sb="2" eb="4">
      <t>ジョウホウ</t>
    </rPh>
    <rPh sb="4" eb="6">
      <t>テイキョウ</t>
    </rPh>
    <rPh sb="7" eb="9">
      <t>ニンイ</t>
    </rPh>
    <rPh sb="9" eb="10">
      <t>セイ</t>
    </rPh>
    <phoneticPr fontId="72"/>
  </si>
  <si>
    <t>個人情報の提出がされない場合、利用目的を遂行できないことがございます。</t>
    <rPh sb="0" eb="2">
      <t>コジン</t>
    </rPh>
    <rPh sb="2" eb="4">
      <t>ジョウホウ</t>
    </rPh>
    <rPh sb="5" eb="7">
      <t>テイシュツ</t>
    </rPh>
    <rPh sb="12" eb="14">
      <t>バアイ</t>
    </rPh>
    <rPh sb="15" eb="17">
      <t>リヨウ</t>
    </rPh>
    <rPh sb="17" eb="19">
      <t>モクテキ</t>
    </rPh>
    <rPh sb="20" eb="22">
      <t>スイコウ</t>
    </rPh>
    <phoneticPr fontId="72"/>
  </si>
  <si>
    <t>外部委託</t>
    <rPh sb="0" eb="2">
      <t>ガイブ</t>
    </rPh>
    <rPh sb="2" eb="4">
      <t>イタク</t>
    </rPh>
    <phoneticPr fontId="72"/>
  </si>
  <si>
    <t>することがございます。委託会社に対しては、適切な取扱い及び保護を行います。</t>
    <rPh sb="27" eb="28">
      <t>オヨ</t>
    </rPh>
    <phoneticPr fontId="74"/>
  </si>
  <si>
    <t>開示請求等について</t>
    <rPh sb="0" eb="2">
      <t>カイジ</t>
    </rPh>
    <rPh sb="2" eb="4">
      <t>セイキュウ</t>
    </rPh>
    <rPh sb="4" eb="5">
      <t>ナド</t>
    </rPh>
    <phoneticPr fontId="72"/>
  </si>
  <si>
    <t>たします。</t>
    <phoneticPr fontId="72"/>
  </si>
  <si>
    <t>＜相談窓口＞</t>
    <phoneticPr fontId="74"/>
  </si>
  <si>
    <t>一般社団法人環境共創イニシアチブ</t>
    <phoneticPr fontId="74"/>
  </si>
  <si>
    <t>個人情報取扱管理担当</t>
    <phoneticPr fontId="74"/>
  </si>
  <si>
    <t>p-support@sii.or.jp</t>
    <phoneticPr fontId="74"/>
  </si>
  <si>
    <t>上記を同意したうえで署名します。</t>
    <rPh sb="3" eb="5">
      <t>ドウイ</t>
    </rPh>
    <phoneticPr fontId="72"/>
  </si>
  <si>
    <t>←共同申請の場合、左端の「＋」を出現させたうえで出力を行うこと</t>
    <rPh sb="1" eb="3">
      <t>キョウドウ</t>
    </rPh>
    <rPh sb="3" eb="5">
      <t>シンセイ</t>
    </rPh>
    <rPh sb="6" eb="8">
      <t>バアイ</t>
    </rPh>
    <phoneticPr fontId="74"/>
  </si>
  <si>
    <t>一般社団法人環境共創イニシアチブ（以下「SII」といいます。）は執行する令和５年度二酸化炭素排出抑制対策事業費等補助金</t>
    <rPh sb="41" eb="46">
      <t>ニサンカタンソ</t>
    </rPh>
    <rPh sb="46" eb="48">
      <t>ハイシュツ</t>
    </rPh>
    <rPh sb="48" eb="52">
      <t>ヨクセイタイサク</t>
    </rPh>
    <rPh sb="52" eb="56">
      <t>ジギョウヒトウ</t>
    </rPh>
    <rPh sb="56" eb="58">
      <t>ホジョ</t>
    </rPh>
    <phoneticPr fontId="72"/>
  </si>
  <si>
    <t>の実施のため、以下「２．」に記載する情報を本事業の実施期間にわたり取得します。</t>
    <rPh sb="33" eb="35">
      <t>シュトク</t>
    </rPh>
    <phoneticPr fontId="74"/>
  </si>
  <si>
    <t>利用目的</t>
    <rPh sb="0" eb="4">
      <t>リヨウモクテキ</t>
    </rPh>
    <phoneticPr fontId="72"/>
  </si>
  <si>
    <t>SIIは、「２．」で取得した情報を以下の目的で利用する。</t>
    <rPh sb="10" eb="12">
      <t>シュトク</t>
    </rPh>
    <rPh sb="14" eb="16">
      <t>ジョウホウ</t>
    </rPh>
    <rPh sb="17" eb="19">
      <t>イカ</t>
    </rPh>
    <rPh sb="20" eb="22">
      <t>モクテキ</t>
    </rPh>
    <rPh sb="23" eb="25">
      <t>リヨウ</t>
    </rPh>
    <phoneticPr fontId="74"/>
  </si>
  <si>
    <t>(ア)	本事業の審査、管理、事業進捗状況の把握等</t>
    <phoneticPr fontId="74"/>
  </si>
  <si>
    <t>(イ)	ＳＩＩの各種情報案内、アンケート・調査等の実施</t>
    <phoneticPr fontId="74"/>
  </si>
  <si>
    <t>(ウ)	その他、本事業の運営に必要な業務</t>
    <phoneticPr fontId="74"/>
  </si>
  <si>
    <t>これらの取得した情報を、「３．」に記載する範囲・目的で提供することに、申請者は同意するものとします。</t>
    <phoneticPr fontId="72"/>
  </si>
  <si>
    <t>４.</t>
    <phoneticPr fontId="72"/>
  </si>
  <si>
    <t>５.</t>
    <phoneticPr fontId="18"/>
  </si>
  <si>
    <t>６.</t>
    <phoneticPr fontId="18"/>
  </si>
  <si>
    <t>７.</t>
    <phoneticPr fontId="18"/>
  </si>
  <si>
    <t>８.</t>
    <phoneticPr fontId="18"/>
  </si>
  <si>
    <t>９.</t>
    <phoneticPr fontId="18"/>
  </si>
  <si>
    <t>（１）　見積明細により算出</t>
    <rPh sb="4" eb="6">
      <t>ミツモリ</t>
    </rPh>
    <rPh sb="6" eb="8">
      <t>メイサイ</t>
    </rPh>
    <rPh sb="11" eb="12">
      <t>サン</t>
    </rPh>
    <rPh sb="12" eb="13">
      <t>シュツ</t>
    </rPh>
    <phoneticPr fontId="18"/>
  </si>
  <si>
    <t>県</t>
  </si>
  <si>
    <t>市</t>
  </si>
  <si>
    <t>建物名</t>
    <rPh sb="0" eb="3">
      <t>タテモノメイ</t>
    </rPh>
    <phoneticPr fontId="18"/>
  </si>
  <si>
    <t>区</t>
  </si>
  <si>
    <t>都</t>
  </si>
  <si>
    <t>名称</t>
    <rPh sb="0" eb="2">
      <t>メイショウ</t>
    </rPh>
    <phoneticPr fontId="18"/>
  </si>
  <si>
    <t>代表者名等</t>
    <rPh sb="0" eb="5">
      <t>ダイヒョウシャメイトウ</t>
    </rPh>
    <phoneticPr fontId="18"/>
  </si>
  <si>
    <t>登録済みの場合は、登録番号を手入力してください。登録状況が「登録申請中」の場合は、「ー」を選択</t>
    <rPh sb="0" eb="3">
      <t>トウロクズ</t>
    </rPh>
    <rPh sb="5" eb="7">
      <t>バアイ</t>
    </rPh>
    <rPh sb="9" eb="13">
      <t>トウロクバンゴウ</t>
    </rPh>
    <rPh sb="14" eb="17">
      <t>テニュウリョク</t>
    </rPh>
    <rPh sb="24" eb="28">
      <t>トウロクジョウキョウ</t>
    </rPh>
    <rPh sb="30" eb="35">
      <t>トウロクシンセイチュウ</t>
    </rPh>
    <rPh sb="37" eb="39">
      <t>バアイ</t>
    </rPh>
    <rPh sb="45" eb="47">
      <t>センタク</t>
    </rPh>
    <phoneticPr fontId="18"/>
  </si>
  <si>
    <t>BELSラベルによる
住棟のエネルギー消費
削減率表示</t>
    <rPh sb="11" eb="13">
      <t>ジュウトウ</t>
    </rPh>
    <rPh sb="19" eb="21">
      <t>ショウヒ</t>
    </rPh>
    <rPh sb="22" eb="25">
      <t>サクゲンリツ</t>
    </rPh>
    <rPh sb="25" eb="27">
      <t>ヒョウジ</t>
    </rPh>
    <phoneticPr fontId="16"/>
  </si>
  <si>
    <t>定格冷房能力(kW)</t>
    <rPh sb="0" eb="2">
      <t>テイカク</t>
    </rPh>
    <rPh sb="2" eb="4">
      <t>レイボウ</t>
    </rPh>
    <rPh sb="4" eb="6">
      <t>ノウリョク</t>
    </rPh>
    <phoneticPr fontId="74"/>
  </si>
  <si>
    <t>設備費・工事費</t>
    <rPh sb="0" eb="2">
      <t>セツビ</t>
    </rPh>
    <rPh sb="2" eb="3">
      <t>ヒ</t>
    </rPh>
    <rPh sb="4" eb="6">
      <t>コウジ</t>
    </rPh>
    <rPh sb="6" eb="7">
      <t>ヒ</t>
    </rPh>
    <phoneticPr fontId="16"/>
  </si>
  <si>
    <t>PCSの定格出力</t>
    <rPh sb="4" eb="6">
      <t>テイカク</t>
    </rPh>
    <rPh sb="6" eb="8">
      <t>シュツリョク</t>
    </rPh>
    <phoneticPr fontId="18"/>
  </si>
  <si>
    <t>PCSのタイプ</t>
    <phoneticPr fontId="18"/>
  </si>
  <si>
    <t>←その他評価すべき媒体を選択した場合、具体的に記入すること</t>
    <rPh sb="3" eb="4">
      <t>タ</t>
    </rPh>
    <rPh sb="4" eb="6">
      <t>ヒョウカ</t>
    </rPh>
    <rPh sb="9" eb="11">
      <t>バイタイ</t>
    </rPh>
    <rPh sb="12" eb="14">
      <t>センタク</t>
    </rPh>
    <rPh sb="16" eb="18">
      <t>バアイ</t>
    </rPh>
    <rPh sb="19" eb="22">
      <t>グタイテキ</t>
    </rPh>
    <rPh sb="23" eb="25">
      <t>キニュウ</t>
    </rPh>
    <phoneticPr fontId="17"/>
  </si>
  <si>
    <t>②の1/3千円未満切捨 自動表示</t>
    <phoneticPr fontId="74"/>
  </si>
  <si>
    <t>②の1/3　千円未満切捨 自動表示</t>
    <phoneticPr fontId="74"/>
  </si>
  <si>
    <t>③、⑤、⑥のいずれか低い金額</t>
    <phoneticPr fontId="18"/>
  </si>
  <si>
    <t>基本情報</t>
    <rPh sb="0" eb="2">
      <t>キホン</t>
    </rPh>
    <rPh sb="2" eb="4">
      <t>ジョウホウ</t>
    </rPh>
    <phoneticPr fontId="16"/>
  </si>
  <si>
    <t>事業完了日から30日以内または2024年1月26日のいずれか早い日まで</t>
    <rPh sb="0" eb="2">
      <t>ジギョウ</t>
    </rPh>
    <rPh sb="2" eb="5">
      <t>カンリョウビ</t>
    </rPh>
    <rPh sb="9" eb="10">
      <t>ニチ</t>
    </rPh>
    <rPh sb="10" eb="12">
      <t>イナイ</t>
    </rPh>
    <phoneticPr fontId="18"/>
  </si>
  <si>
    <t>申請者名（法人名または氏名）を入力すること</t>
    <rPh sb="0" eb="3">
      <t>シンセイシャ</t>
    </rPh>
    <rPh sb="3" eb="4">
      <t>メイ</t>
    </rPh>
    <rPh sb="5" eb="7">
      <t>ホウジン</t>
    </rPh>
    <rPh sb="7" eb="8">
      <t>メイ</t>
    </rPh>
    <rPh sb="11" eb="13">
      <t>シメイ</t>
    </rPh>
    <rPh sb="15" eb="17">
      <t>ニュウリョク</t>
    </rPh>
    <phoneticPr fontId="16"/>
  </si>
  <si>
    <t>ひらがなで入力すること</t>
    <rPh sb="5" eb="7">
      <t>ニュウリョク</t>
    </rPh>
    <phoneticPr fontId="16"/>
  </si>
  <si>
    <t>ひらがなで入力すること　※共同申請が個人と法人の組み合わせの場合は、グレーセルを気にせずに必要事項を入力すること</t>
    <rPh sb="5" eb="7">
      <t>ニュウリョク</t>
    </rPh>
    <rPh sb="13" eb="15">
      <t>キョウドウ</t>
    </rPh>
    <rPh sb="15" eb="17">
      <t>シンセイ</t>
    </rPh>
    <rPh sb="18" eb="20">
      <t>コジン</t>
    </rPh>
    <rPh sb="21" eb="23">
      <t>ホウジン</t>
    </rPh>
    <rPh sb="24" eb="25">
      <t>ク</t>
    </rPh>
    <rPh sb="26" eb="27">
      <t>ア</t>
    </rPh>
    <rPh sb="30" eb="32">
      <t>バアイ</t>
    </rPh>
    <rPh sb="40" eb="41">
      <t>キ</t>
    </rPh>
    <rPh sb="45" eb="47">
      <t>ヒツヨウ</t>
    </rPh>
    <rPh sb="47" eb="49">
      <t>ジコウ</t>
    </rPh>
    <rPh sb="50" eb="52">
      <t>ニュウリョク</t>
    </rPh>
    <phoneticPr fontId="16"/>
  </si>
  <si>
    <t>7桁半角数字を「-（ハイフン）」なしで入力すること</t>
    <phoneticPr fontId="18"/>
  </si>
  <si>
    <t>日中に必ず連絡のとれる電話番号を入力すること</t>
    <rPh sb="0" eb="2">
      <t>ニッチュウ</t>
    </rPh>
    <rPh sb="3" eb="4">
      <t>カナラ</t>
    </rPh>
    <rPh sb="5" eb="7">
      <t>レンラク</t>
    </rPh>
    <rPh sb="11" eb="13">
      <t>デンワ</t>
    </rPh>
    <rPh sb="13" eb="15">
      <t>バンゴウ</t>
    </rPh>
    <rPh sb="16" eb="18">
      <t>ニュウリョク</t>
    </rPh>
    <phoneticPr fontId="16"/>
  </si>
  <si>
    <t>塔屋・ルーフバルコニー等を含めたパラペット内側の水平投影面積を入力すること</t>
    <rPh sb="21" eb="23">
      <t>ウチガワ</t>
    </rPh>
    <rPh sb="31" eb="33">
      <t>ニュウリョク</t>
    </rPh>
    <phoneticPr fontId="30"/>
  </si>
  <si>
    <t>水害等の災害対策に対する補助額の加算を受ける場合は
提出すること</t>
    <phoneticPr fontId="18"/>
  </si>
  <si>
    <t>追加補助対象となる設備等を導入する場合は提出すること</t>
    <rPh sb="13" eb="15">
      <t>ドウニュウ</t>
    </rPh>
    <rPh sb="17" eb="19">
      <t>バアイ</t>
    </rPh>
    <rPh sb="20" eb="22">
      <t>テイシュツ</t>
    </rPh>
    <phoneticPr fontId="18"/>
  </si>
  <si>
    <t>直交集成板（ＣＬＴ）を導入する場合は提出すること</t>
    <phoneticPr fontId="18"/>
  </si>
  <si>
    <t>地中熱ヒートポンプ・システムを導入する場合は提出すること</t>
    <phoneticPr fontId="18"/>
  </si>
  <si>
    <t>液体集熱式太陽熱利用システムを導入する場合は
提出すること</t>
    <phoneticPr fontId="18"/>
  </si>
  <si>
    <t>Ｖ２Ｈ充電設備（充放電設備）を導入する場合は
提出すること</t>
    <phoneticPr fontId="18"/>
  </si>
  <si>
    <t>ＥＶ充電設備を共用部に導入する場合は提出すること</t>
    <phoneticPr fontId="18"/>
  </si>
  <si>
    <t>直近１期分の財務諸表・決算短信表（単独決算）等の写し</t>
    <rPh sb="0" eb="2">
      <t>チョッキン</t>
    </rPh>
    <rPh sb="3" eb="4">
      <t>キ</t>
    </rPh>
    <rPh sb="4" eb="5">
      <t>ブン</t>
    </rPh>
    <rPh sb="17" eb="19">
      <t>タンドク</t>
    </rPh>
    <rPh sb="19" eb="21">
      <t>ケッサン</t>
    </rPh>
    <phoneticPr fontId="16"/>
  </si>
  <si>
    <t>←下記別紙１の合計金額が反映されます。</t>
    <rPh sb="1" eb="3">
      <t>カキ</t>
    </rPh>
    <rPh sb="3" eb="5">
      <t>ベッシ</t>
    </rPh>
    <rPh sb="7" eb="11">
      <t>ゴウケイキンガク</t>
    </rPh>
    <rPh sb="12" eb="14">
      <t>ハンエイ</t>
    </rPh>
    <phoneticPr fontId="17"/>
  </si>
  <si>
    <t>洪水によって想定される浸水深</t>
    <rPh sb="0" eb="2">
      <t>コウズイ</t>
    </rPh>
    <rPh sb="6" eb="8">
      <t>ソウテイ</t>
    </rPh>
    <rPh sb="11" eb="14">
      <t>シンスイフカ</t>
    </rPh>
    <phoneticPr fontId="74"/>
  </si>
  <si>
    <t>内水によって想定される浸水深</t>
    <rPh sb="0" eb="2">
      <t>ナイスイ</t>
    </rPh>
    <rPh sb="6" eb="8">
      <t>ソウテイ</t>
    </rPh>
    <rPh sb="11" eb="13">
      <t>シンスイ</t>
    </rPh>
    <rPh sb="13" eb="14">
      <t>フカ</t>
    </rPh>
    <phoneticPr fontId="74"/>
  </si>
  <si>
    <t>最終年度の事業完了日は当該年度の1月19日まで</t>
    <rPh sb="5" eb="7">
      <t>ジギョウ</t>
    </rPh>
    <rPh sb="7" eb="10">
      <t>カンリョウビ</t>
    </rPh>
    <rPh sb="11" eb="15">
      <t>トウガイネンド</t>
    </rPh>
    <phoneticPr fontId="18"/>
  </si>
  <si>
    <t>※1　８．に示すSIIの外部委託先は除きます。</t>
    <phoneticPr fontId="74"/>
  </si>
  <si>
    <t>←別機種の２台目を導入する場合は入力すること</t>
    <rPh sb="1" eb="2">
      <t>ベツ</t>
    </rPh>
    <rPh sb="2" eb="4">
      <t>キシュ</t>
    </rPh>
    <rPh sb="6" eb="8">
      <t>ダイメ</t>
    </rPh>
    <rPh sb="9" eb="11">
      <t>ドウニュウ</t>
    </rPh>
    <rPh sb="13" eb="15">
      <t>バアイ</t>
    </rPh>
    <rPh sb="16" eb="18">
      <t>ニュウリョク</t>
    </rPh>
    <phoneticPr fontId="79"/>
  </si>
  <si>
    <t>２．設置場所</t>
    <rPh sb="2" eb="4">
      <t>セッチ</t>
    </rPh>
    <rPh sb="4" eb="6">
      <t>バショ</t>
    </rPh>
    <phoneticPr fontId="72"/>
  </si>
  <si>
    <t>１戸あたりの台数を入力</t>
    <rPh sb="1" eb="2">
      <t>コ</t>
    </rPh>
    <rPh sb="6" eb="8">
      <t>ダイスウ</t>
    </rPh>
    <rPh sb="9" eb="11">
      <t>ニュウリョク</t>
    </rPh>
    <phoneticPr fontId="74"/>
  </si>
  <si>
    <t>←※設備費＋工事費が申請可能な導入価格以下でないと申請できないので注意すること</t>
    <rPh sb="2" eb="5">
      <t>セツビヒ</t>
    </rPh>
    <rPh sb="6" eb="9">
      <t>コウジヒ</t>
    </rPh>
    <rPh sb="10" eb="14">
      <t>シンセイカノウ</t>
    </rPh>
    <rPh sb="15" eb="17">
      <t>ドウニュウ</t>
    </rPh>
    <phoneticPr fontId="18"/>
  </si>
  <si>
    <t>個人情報の取得と利用について</t>
    <rPh sb="0" eb="4">
      <t>コジンジョウホウ</t>
    </rPh>
    <rPh sb="5" eb="7">
      <t>シュトク</t>
    </rPh>
    <rPh sb="8" eb="10">
      <t>リヨウ</t>
    </rPh>
    <phoneticPr fontId="72"/>
  </si>
  <si>
    <t>　私は、補助金の交付の申請を一般社団法人環境共創イニシアチブ（以下「SII」という。）に提出するに当たって、また、
  補助事業の実施期間内及び完了後においては、下記の事項について同意します。</t>
    <phoneticPr fontId="72"/>
  </si>
  <si>
    <t>(イ)	建設所在地、地域区分、建築区分、工法種別、延床面積等の建築地情報</t>
    <rPh sb="33" eb="34">
      <t>チ</t>
    </rPh>
    <phoneticPr fontId="74"/>
  </si>
  <si>
    <t>(ウ)	ZEH-M種別、外皮平均熱貫流率、導入設備種別等の性能情報</t>
    <rPh sb="29" eb="31">
      <t>セイノウ</t>
    </rPh>
    <phoneticPr fontId="74"/>
  </si>
  <si>
    <t>(エ)	一次エネルギー消費量（基準値、設計値、実績値）、発電量、売電量、買電量等のエネルギー使用情報</t>
    <rPh sb="39" eb="40">
      <t>トウ</t>
    </rPh>
    <phoneticPr fontId="74"/>
  </si>
  <si>
    <t>取得した個人情報は、以下の場合及び「５．」へ記載する提供先を除き、第三者への提供を行いません。提供が必要となる場合</t>
    <rPh sb="15" eb="16">
      <t>オヨ</t>
    </rPh>
    <phoneticPr fontId="72"/>
  </si>
  <si>
    <t>は、事前に提供先と提供目的、提供する項目等を明示し、ご本人に同意いただいたものに限ります。</t>
    <rPh sb="20" eb="21">
      <t>トウ</t>
    </rPh>
    <phoneticPr fontId="72"/>
  </si>
  <si>
    <t>(イ)	人の生命・身体又は財産の保護のために必要がある場合であって、同意を得ることが困難である場合</t>
    <phoneticPr fontId="74"/>
  </si>
  <si>
    <t>切なエネルギー需給構造の構築を図ること、及び住宅・建築物における脱炭素化を支援し、もって２０５０年までのカーボンニュートラル達</t>
    <rPh sb="25" eb="28">
      <t>ケンチクブツ</t>
    </rPh>
    <rPh sb="62" eb="63">
      <t>タチ</t>
    </rPh>
    <phoneticPr fontId="72"/>
  </si>
  <si>
    <t>上で、提供する場合があります。</t>
    <rPh sb="0" eb="1">
      <t>ウエ</t>
    </rPh>
    <phoneticPr fontId="74"/>
  </si>
  <si>
    <t>提供された個人情報を、個人情報に関する機密保持契約を締結している業務委託会社へ、利用目的の達成に必要な範囲で委託</t>
    <rPh sb="0" eb="2">
      <t>テイキョウ</t>
    </rPh>
    <rPh sb="5" eb="7">
      <t>コジン</t>
    </rPh>
    <rPh sb="7" eb="9">
      <t>ジョウホウ</t>
    </rPh>
    <rPh sb="11" eb="13">
      <t>コジン</t>
    </rPh>
    <rPh sb="13" eb="15">
      <t>ジョウホウ</t>
    </rPh>
    <rPh sb="16" eb="17">
      <t>カン</t>
    </rPh>
    <rPh sb="19" eb="21">
      <t>キミツ</t>
    </rPh>
    <rPh sb="21" eb="23">
      <t>ホジ</t>
    </rPh>
    <rPh sb="23" eb="25">
      <t>ケイヤク</t>
    </rPh>
    <rPh sb="26" eb="28">
      <t>テイケツ</t>
    </rPh>
    <rPh sb="32" eb="34">
      <t>ギョウム</t>
    </rPh>
    <rPh sb="34" eb="36">
      <t>イタク</t>
    </rPh>
    <rPh sb="36" eb="38">
      <t>ガイシャ</t>
    </rPh>
    <rPh sb="40" eb="42">
      <t>リヨウ</t>
    </rPh>
    <rPh sb="42" eb="44">
      <t>モクテキ</t>
    </rPh>
    <rPh sb="45" eb="47">
      <t>タッセイ</t>
    </rPh>
    <rPh sb="48" eb="50">
      <t>ヒツヨウ</t>
    </rPh>
    <rPh sb="51" eb="53">
      <t>ハンイ</t>
    </rPh>
    <rPh sb="54" eb="56">
      <t>イタク</t>
    </rPh>
    <phoneticPr fontId="72"/>
  </si>
  <si>
    <t>SIIに保有している個人データ、個人情報の利用目的の通知、個人情報の開示、内容の訂正、追加又は削除、利用の停止、消去及び</t>
    <phoneticPr fontId="72"/>
  </si>
  <si>
    <t>第三者への提供の停止等に誠実に対応いたします。手続きは下記の相談窓口までご連絡ください。請求内容を確認のうえ、対応い</t>
    <phoneticPr fontId="72"/>
  </si>
  <si>
    <t>本事業では、別表に示す提供先、利用目的で取得情報を提供します。各提供先に本事業で取得した情報を提供する場合は、提供元と</t>
    <rPh sb="0" eb="1">
      <t>ホン</t>
    </rPh>
    <rPh sb="1" eb="3">
      <t>ジギョウ</t>
    </rPh>
    <rPh sb="6" eb="7">
      <t>ベツ</t>
    </rPh>
    <rPh sb="7" eb="8">
      <t>ヒョウ</t>
    </rPh>
    <rPh sb="9" eb="10">
      <t>シメ</t>
    </rPh>
    <rPh sb="11" eb="13">
      <t>テイキョウ</t>
    </rPh>
    <rPh sb="13" eb="14">
      <t>サキ</t>
    </rPh>
    <rPh sb="15" eb="17">
      <t>リヨウ</t>
    </rPh>
    <rPh sb="17" eb="19">
      <t>モクテキ</t>
    </rPh>
    <rPh sb="20" eb="22">
      <t>シュトク</t>
    </rPh>
    <rPh sb="22" eb="24">
      <t>ジョウホウ</t>
    </rPh>
    <rPh sb="25" eb="27">
      <t>テイキョウ</t>
    </rPh>
    <rPh sb="31" eb="32">
      <t>カク</t>
    </rPh>
    <rPh sb="32" eb="34">
      <t>テイキョウ</t>
    </rPh>
    <rPh sb="34" eb="35">
      <t>サキ</t>
    </rPh>
    <rPh sb="36" eb="37">
      <t>ホン</t>
    </rPh>
    <rPh sb="37" eb="39">
      <t>ジギョウ</t>
    </rPh>
    <rPh sb="40" eb="42">
      <t>シュトク</t>
    </rPh>
    <rPh sb="44" eb="46">
      <t>ジョウホウ</t>
    </rPh>
    <rPh sb="47" eb="49">
      <t>テイキョウ</t>
    </rPh>
    <rPh sb="51" eb="53">
      <t>バアイ</t>
    </rPh>
    <rPh sb="55" eb="58">
      <t>テイキョウモト</t>
    </rPh>
    <phoneticPr fontId="72"/>
  </si>
  <si>
    <t>（別表）本事業における提供先※1、利用目的、提供情報</t>
    <rPh sb="1" eb="3">
      <t>ベッピョウ</t>
    </rPh>
    <phoneticPr fontId="72"/>
  </si>
  <si>
    <t>⑩個人情報の取得と利用について</t>
    <rPh sb="1" eb="5">
      <t>コジンジョウホウ</t>
    </rPh>
    <rPh sb="6" eb="8">
      <t>シュトク</t>
    </rPh>
    <rPh sb="9" eb="11">
      <t>リヨウ</t>
    </rPh>
    <phoneticPr fontId="18"/>
  </si>
  <si>
    <t>指定</t>
    <rPh sb="0" eb="2">
      <t>シテイ</t>
    </rPh>
    <phoneticPr fontId="18"/>
  </si>
  <si>
    <t>⑪その他</t>
    <phoneticPr fontId="18"/>
  </si>
  <si>
    <t>⑫データ提出</t>
    <rPh sb="4" eb="6">
      <t>テイシュツ</t>
    </rPh>
    <phoneticPr fontId="16"/>
  </si>
  <si>
    <t>３．住戸情報入力</t>
    <rPh sb="2" eb="4">
      <t>ジュウコ</t>
    </rPh>
    <rPh sb="4" eb="6">
      <t>ジョウホウ</t>
    </rPh>
    <rPh sb="6" eb="8">
      <t>ニュウリョク</t>
    </rPh>
    <phoneticPr fontId="18"/>
  </si>
  <si>
    <t>　　１３．追加補助対象となる設備等の補助金額集計表</t>
    <phoneticPr fontId="18"/>
  </si>
  <si>
    <t>　　１４．直交集成板（ＣＬＴ）明細</t>
    <phoneticPr fontId="18"/>
  </si>
  <si>
    <t>　　１５．地中熱ヒートポンプ・システム明細</t>
    <phoneticPr fontId="18"/>
  </si>
  <si>
    <t>　　１６．ＰＶＴシステム明細</t>
    <phoneticPr fontId="18"/>
  </si>
  <si>
    <t>　　１７．液体集熱式太陽熱利用システム明細</t>
    <phoneticPr fontId="18"/>
  </si>
  <si>
    <t>　　１８．Ｖ２Ｈ充電設備（充放電設備）補助金算出シート</t>
    <rPh sb="19" eb="24">
      <t>ホジョキンサンシュツ</t>
    </rPh>
    <phoneticPr fontId="18"/>
  </si>
  <si>
    <t>　　１９．ＥＶ充電設備補助金算出シート</t>
    <rPh sb="11" eb="16">
      <t>ホジョキンサンシュツ</t>
    </rPh>
    <phoneticPr fontId="18"/>
  </si>
  <si>
    <t>２０．工程表</t>
    <rPh sb="5" eb="6">
      <t>ヒョウ</t>
    </rPh>
    <phoneticPr fontId="18"/>
  </si>
  <si>
    <t>３．住戸情報入力</t>
    <rPh sb="2" eb="4">
      <t>ジュウコ</t>
    </rPh>
    <rPh sb="4" eb="6">
      <t>ジョウホウ</t>
    </rPh>
    <rPh sb="6" eb="8">
      <t>ニュウリョク</t>
    </rPh>
    <phoneticPr fontId="72"/>
  </si>
  <si>
    <t>１３．追加補助対象となる設備等の補助金額集計表</t>
    <rPh sb="3" eb="5">
      <t>ツイカ</t>
    </rPh>
    <rPh sb="5" eb="7">
      <t>ホジョ</t>
    </rPh>
    <rPh sb="7" eb="9">
      <t>タイショウ</t>
    </rPh>
    <rPh sb="12" eb="14">
      <t>セツビ</t>
    </rPh>
    <rPh sb="14" eb="15">
      <t>トウ</t>
    </rPh>
    <rPh sb="16" eb="20">
      <t>ホジョキンガク</t>
    </rPh>
    <rPh sb="20" eb="22">
      <t>シュウケイ</t>
    </rPh>
    <rPh sb="22" eb="23">
      <t>ヒョウ</t>
    </rPh>
    <phoneticPr fontId="74"/>
  </si>
  <si>
    <t>１４．直交集成板（ＣＬＴ）明細</t>
    <phoneticPr fontId="74"/>
  </si>
  <si>
    <t>１５．地中熱ヒートポンプ・システム明細</t>
    <rPh sb="17" eb="19">
      <t>メイサイ</t>
    </rPh>
    <phoneticPr fontId="74"/>
  </si>
  <si>
    <t>１６．ＰＶＴシステム（太陽光発電パネルと太陽熱集熱器が一体となったもの）明細</t>
    <rPh sb="36" eb="38">
      <t>メイサイ</t>
    </rPh>
    <phoneticPr fontId="74"/>
  </si>
  <si>
    <t>１７．液体集熱式太陽熱利用システム明細</t>
    <rPh sb="17" eb="19">
      <t>メイサイ</t>
    </rPh>
    <phoneticPr fontId="74"/>
  </si>
  <si>
    <t>１８．Ｖ２Ｈ充電設備（充放電設備）補助金算出シート</t>
    <phoneticPr fontId="74"/>
  </si>
  <si>
    <t>１９．ＥＶ充電設備（充放電設備）補助金算出シート</t>
    <phoneticPr fontId="74"/>
  </si>
  <si>
    <t>２０．工程表</t>
    <rPh sb="3" eb="6">
      <t>コウテイヒョウ</t>
    </rPh>
    <phoneticPr fontId="17"/>
  </si>
  <si>
    <t>5．申請実務協力者（申請窓口を担当する者が申請者以外にいる場合）</t>
    <rPh sb="2" eb="9">
      <t>シンセイジツムキョウリョクシャ</t>
    </rPh>
    <rPh sb="10" eb="14">
      <t>シンセイマドクチ</t>
    </rPh>
    <rPh sb="15" eb="17">
      <t>タントウ</t>
    </rPh>
    <rPh sb="19" eb="20">
      <t>モノ</t>
    </rPh>
    <rPh sb="21" eb="26">
      <t>シンセイシャイガイ</t>
    </rPh>
    <rPh sb="29" eb="31">
      <t>バアイ</t>
    </rPh>
    <phoneticPr fontId="17"/>
  </si>
  <si>
    <t>法人名</t>
    <rPh sb="0" eb="2">
      <t>ホウジン</t>
    </rPh>
    <rPh sb="2" eb="3">
      <t>メイ</t>
    </rPh>
    <phoneticPr fontId="5"/>
  </si>
  <si>
    <t>記載事項がない場合は「－」を入力すること</t>
    <phoneticPr fontId="74"/>
  </si>
  <si>
    <t>記載事項がない場合は「－」を入力すること</t>
    <rPh sb="0" eb="2">
      <t>キサイ</t>
    </rPh>
    <rPh sb="2" eb="4">
      <t>ジコウ</t>
    </rPh>
    <rPh sb="7" eb="9">
      <t>バアイ</t>
    </rPh>
    <rPh sb="14" eb="16">
      <t>ニュウリョク</t>
    </rPh>
    <phoneticPr fontId="74"/>
  </si>
  <si>
    <t>電話番号</t>
    <rPh sb="0" eb="2">
      <t>デンワ</t>
    </rPh>
    <rPh sb="2" eb="4">
      <t>バンゴウ</t>
    </rPh>
    <phoneticPr fontId="5"/>
  </si>
  <si>
    <t>入力必須</t>
    <rPh sb="0" eb="2">
      <t>ニュウリョク</t>
    </rPh>
    <rPh sb="2" eb="4">
      <t>ヒッス</t>
    </rPh>
    <phoneticPr fontId="74"/>
  </si>
  <si>
    <t>記載事項がない場合は入力なしで可</t>
    <rPh sb="0" eb="2">
      <t>キサイ</t>
    </rPh>
    <rPh sb="2" eb="4">
      <t>ジコウ</t>
    </rPh>
    <rPh sb="7" eb="9">
      <t>バアイ</t>
    </rPh>
    <rPh sb="10" eb="12">
      <t>ニュウリョク</t>
    </rPh>
    <rPh sb="15" eb="16">
      <t>カ</t>
    </rPh>
    <phoneticPr fontId="74"/>
  </si>
  <si>
    <t>キャリアメール（携帯メール）は入力不可</t>
    <rPh sb="8" eb="10">
      <t>ケイタイ</t>
    </rPh>
    <rPh sb="15" eb="17">
      <t>ニュウリョク</t>
    </rPh>
    <rPh sb="17" eb="19">
      <t>フカ</t>
    </rPh>
    <phoneticPr fontId="74"/>
  </si>
  <si>
    <t>申請実務
協力者</t>
    <rPh sb="0" eb="2">
      <t>シンセイ</t>
    </rPh>
    <rPh sb="2" eb="4">
      <t>ジツム</t>
    </rPh>
    <rPh sb="5" eb="8">
      <t>キョウリョクシャ</t>
    </rPh>
    <phoneticPr fontId="18"/>
  </si>
  <si>
    <t>法人名</t>
    <rPh sb="0" eb="3">
      <t>ホウジンメイ</t>
    </rPh>
    <phoneticPr fontId="17"/>
  </si>
  <si>
    <t>6．他の補助金に関する事項</t>
    <rPh sb="2" eb="3">
      <t>ホカ</t>
    </rPh>
    <rPh sb="4" eb="7">
      <t>ホジョキン</t>
    </rPh>
    <rPh sb="8" eb="9">
      <t>カン</t>
    </rPh>
    <rPh sb="11" eb="13">
      <t>ジコウ</t>
    </rPh>
    <phoneticPr fontId="17"/>
  </si>
  <si>
    <t>7．資金調達計画</t>
    <rPh sb="2" eb="4">
      <t>シキン</t>
    </rPh>
    <rPh sb="4" eb="6">
      <t>チョウタツ</t>
    </rPh>
    <rPh sb="6" eb="8">
      <t>ケイカク</t>
    </rPh>
    <phoneticPr fontId="17"/>
  </si>
  <si>
    <t>8．事業に係る設計者等情報</t>
    <phoneticPr fontId="17"/>
  </si>
  <si>
    <t>9．屋上利用状況（資料提出不要）</t>
    <rPh sb="2" eb="4">
      <t>オクジョウ</t>
    </rPh>
    <rPh sb="4" eb="8">
      <t>リヨウジョウキョウ</t>
    </rPh>
    <rPh sb="9" eb="15">
      <t>シリョウテイシュツフヨウ</t>
    </rPh>
    <phoneticPr fontId="17"/>
  </si>
  <si>
    <t>公募要領P.52「申請実務協力者」を参照し、対象の場合に限り入力（ZEHデベロッパー登録名称と一致させること）</t>
    <rPh sb="0" eb="2">
      <t>コウボ</t>
    </rPh>
    <rPh sb="2" eb="4">
      <t>ヨウリョウ</t>
    </rPh>
    <rPh sb="9" eb="11">
      <t>シンセイ</t>
    </rPh>
    <rPh sb="11" eb="13">
      <t>ジツム</t>
    </rPh>
    <rPh sb="13" eb="16">
      <t>キョウリョクシャ</t>
    </rPh>
    <rPh sb="18" eb="20">
      <t>サンショウ</t>
    </rPh>
    <rPh sb="22" eb="24">
      <t>タイショウ</t>
    </rPh>
    <rPh sb="25" eb="27">
      <t>バアイ</t>
    </rPh>
    <rPh sb="28" eb="29">
      <t>カギ</t>
    </rPh>
    <rPh sb="30" eb="32">
      <t>ニュウリョク</t>
    </rPh>
    <rPh sb="42" eb="46">
      <t>トウロクメイショウ</t>
    </rPh>
    <rPh sb="47" eb="49">
      <t>イッチ</t>
    </rPh>
    <phoneticPr fontId="74"/>
  </si>
  <si>
    <t>（４）申請実務協力者</t>
    <rPh sb="3" eb="10">
      <t>シンセイジツムキョウリョクシャ</t>
    </rPh>
    <phoneticPr fontId="18"/>
  </si>
  <si>
    <t>所属部署</t>
    <rPh sb="0" eb="2">
      <t>ショゾク</t>
    </rPh>
    <rPh sb="2" eb="4">
      <t>ブショ</t>
    </rPh>
    <phoneticPr fontId="5"/>
  </si>
  <si>
    <t>担当者役職</t>
    <rPh sb="0" eb="3">
      <t>タントウシャ</t>
    </rPh>
    <rPh sb="3" eb="5">
      <t>ヤクショク</t>
    </rPh>
    <phoneticPr fontId="5"/>
  </si>
  <si>
    <t>担当者名</t>
    <rPh sb="0" eb="3">
      <t>タントウシャ</t>
    </rPh>
    <rPh sb="3" eb="4">
      <t>メイ</t>
    </rPh>
    <phoneticPr fontId="5"/>
  </si>
  <si>
    <t>住    所</t>
    <rPh sb="0" eb="1">
      <t>ジュウ</t>
    </rPh>
    <rPh sb="5" eb="6">
      <t>トコロ</t>
    </rPh>
    <phoneticPr fontId="5"/>
  </si>
  <si>
    <t>携帯電話番号</t>
    <rPh sb="0" eb="2">
      <t>ケイタイ</t>
    </rPh>
    <rPh sb="2" eb="4">
      <t>デンワ</t>
    </rPh>
    <rPh sb="4" eb="6">
      <t>バンゴウ</t>
    </rPh>
    <phoneticPr fontId="5"/>
  </si>
  <si>
    <t>（５）他の補助金に関する事項</t>
    <phoneticPr fontId="18"/>
  </si>
  <si>
    <t>（６）COOL CHOICE賛同登録</t>
    <phoneticPr fontId="18"/>
  </si>
  <si>
    <t>ＰＶＴ（太陽光発電パネルと太陽熱集熱器が一体となったもの）システムを導入する場合は提出すること</t>
    <phoneticPr fontId="18"/>
  </si>
  <si>
    <t>未取得の場合はその旨と取得時期を説明した紙面を添付すること</t>
    <rPh sb="0" eb="1">
      <t>ミ</t>
    </rPh>
    <rPh sb="1" eb="3">
      <t>シュトク</t>
    </rPh>
    <rPh sb="4" eb="6">
      <t>バアイ</t>
    </rPh>
    <rPh sb="9" eb="10">
      <t>ムネ</t>
    </rPh>
    <rPh sb="11" eb="13">
      <t>シュトク</t>
    </rPh>
    <rPh sb="13" eb="15">
      <t>ジキ</t>
    </rPh>
    <rPh sb="16" eb="18">
      <t>セツメイ</t>
    </rPh>
    <rPh sb="20" eb="22">
      <t>シメン</t>
    </rPh>
    <rPh sb="23" eb="25">
      <t>テンプ</t>
    </rPh>
    <phoneticPr fontId="16"/>
  </si>
  <si>
    <t>・Ｖ２Ｈ充電設備（充放電設備）又はＥＶ充電設備
  を導入する場合は提出すること
・充電設備本体の価格が確認できること
・見積書は宛先、発行元、発行日が確認できること</t>
    <rPh sb="15" eb="16">
      <t>マタ</t>
    </rPh>
    <phoneticPr fontId="74"/>
  </si>
  <si>
    <t>・蓄電システム、太陽熱利用温水システム、Ｖ２Ｈ充電設備
 （充放電設備）・EV充電設備をリース契約する場合は
  提出すること
・リースの期間は原則法定耐用年数以上とすること</t>
    <rPh sb="47" eb="49">
      <t>ケイヤク</t>
    </rPh>
    <rPh sb="51" eb="53">
      <t>バアイ</t>
    </rPh>
    <rPh sb="57" eb="59">
      <t>テイシュツ</t>
    </rPh>
    <phoneticPr fontId="74"/>
  </si>
  <si>
    <t>・定額単価表を用いない設備を導入する場合は
  設備ごとに機器表/仕様書またはカタログ等を添付すること
・設備工事ごとに編集しカラー印刷すること
（例）空調設備・機器表・設備設置図</t>
    <rPh sb="45" eb="47">
      <t>テンプ</t>
    </rPh>
    <phoneticPr fontId="18"/>
  </si>
  <si>
    <t>・直交集成板（ＣＬＴ）、地中熱ヒートポンプ・システム、
  ＰＶＴシステム、又は液体集熱式太陽熱利用システムを
  導入する場合は提出すること
・補助対象となる建材又は設備について設置場所を記入
  すること</t>
    <rPh sb="65" eb="67">
      <t>テイシュツ</t>
    </rPh>
    <phoneticPr fontId="74"/>
  </si>
  <si>
    <t>・直交集成板（ＣＬＴ）、地中熱ヒートポンプ・システム、
  ＰＶＴシステム、又は液体集熱式太陽熱利用システムを 
  導入する場合は提出すること
・導入する建材又は設備の部材名、メーカー、数量、単位を
  記入すること</t>
    <phoneticPr fontId="74"/>
  </si>
  <si>
    <t>・直交集成板（ＣＬＴ）、地中熱ヒートポンプ・システム、
  ＰＶＴシステム、又は液体集熱式太陽熱利用システムを
  導入する場合は提出すること
・イラストや構成図等を用いて、システム全体を表現すること</t>
    <phoneticPr fontId="74"/>
  </si>
  <si>
    <t>・Ｖ２Ｈ充電設備（充放電設備）又はＥＶ充電設備
  を導入する場合、提出すること
・補助対象となる設備のカタログ又はWebカタログの表紙と
  該当設備が記載されているページ
・カタログには、該当設備が記載されたページに付箋を貼り、
  型番に蛍光ペン等でマークを入れること</t>
    <rPh sb="15" eb="16">
      <t>マタ</t>
    </rPh>
    <phoneticPr fontId="74"/>
  </si>
  <si>
    <t>ＭＥＭＳを導入する場合は見積明細書と併せて提出すること</t>
    <rPh sb="5" eb="7">
      <t>ドウニュウ</t>
    </rPh>
    <rPh sb="9" eb="11">
      <t>バアイ</t>
    </rPh>
    <rPh sb="12" eb="14">
      <t>ミツモリ</t>
    </rPh>
    <rPh sb="14" eb="16">
      <t>メイサイ</t>
    </rPh>
    <rPh sb="16" eb="17">
      <t>ショ</t>
    </rPh>
    <rPh sb="18" eb="19">
      <t>アワ</t>
    </rPh>
    <rPh sb="21" eb="23">
      <t>テイシュツ</t>
    </rPh>
    <phoneticPr fontId="18"/>
  </si>
  <si>
    <t>専有部又は共用部に導入する場合は提出すること
共用部に導入する場合は見積明細書も提出すること</t>
    <rPh sb="0" eb="3">
      <t>センユウブ</t>
    </rPh>
    <rPh sb="3" eb="4">
      <t>マタ</t>
    </rPh>
    <rPh sb="5" eb="8">
      <t>キョウヨウブ</t>
    </rPh>
    <rPh sb="23" eb="26">
      <t>キョウヨウブ</t>
    </rPh>
    <rPh sb="27" eb="29">
      <t>ドウニュウ</t>
    </rPh>
    <rPh sb="31" eb="33">
      <t>バアイ</t>
    </rPh>
    <rPh sb="34" eb="36">
      <t>ミツモリ</t>
    </rPh>
    <rPh sb="36" eb="39">
      <t>メイサイショ</t>
    </rPh>
    <rPh sb="40" eb="42">
      <t>テイシュツ</t>
    </rPh>
    <phoneticPr fontId="18"/>
  </si>
  <si>
    <t>直近１期分を提出すること　
※共同申請の場合は全申請者分
（個人事業主の場合は確定申告書類の写し）</t>
    <rPh sb="0" eb="2">
      <t>チョッキン</t>
    </rPh>
    <rPh sb="3" eb="4">
      <t>キ</t>
    </rPh>
    <rPh sb="4" eb="5">
      <t>ブン</t>
    </rPh>
    <rPh sb="6" eb="8">
      <t>テイシュツ</t>
    </rPh>
    <rPh sb="15" eb="17">
      <t>キョウドウ</t>
    </rPh>
    <rPh sb="17" eb="19">
      <t>シンセイ</t>
    </rPh>
    <rPh sb="20" eb="22">
      <t>バアイ</t>
    </rPh>
    <rPh sb="23" eb="24">
      <t>ゼン</t>
    </rPh>
    <rPh sb="24" eb="27">
      <t>シンセイシャ</t>
    </rPh>
    <rPh sb="27" eb="28">
      <t>ブン</t>
    </rPh>
    <rPh sb="30" eb="32">
      <t>コジン</t>
    </rPh>
    <rPh sb="32" eb="35">
      <t>ジギョウヌシ</t>
    </rPh>
    <rPh sb="36" eb="38">
      <t>バアイ</t>
    </rPh>
    <rPh sb="39" eb="41">
      <t>カクテイ</t>
    </rPh>
    <rPh sb="41" eb="43">
      <t>シンコク</t>
    </rPh>
    <rPh sb="43" eb="45">
      <t>ショルイ</t>
    </rPh>
    <rPh sb="46" eb="47">
      <t>ウツ</t>
    </rPh>
    <phoneticPr fontId="74"/>
  </si>
  <si>
    <t>・定額単価積み上げ方式を用いない設備を導入する場合は
  「8．費用明細書（共用部）」と併せて必ず提出すること</t>
    <rPh sb="1" eb="3">
      <t>テイガク</t>
    </rPh>
    <rPh sb="3" eb="5">
      <t>タンカ</t>
    </rPh>
    <rPh sb="5" eb="6">
      <t>ツ</t>
    </rPh>
    <rPh sb="7" eb="8">
      <t>ア</t>
    </rPh>
    <rPh sb="9" eb="11">
      <t>ホウシキ</t>
    </rPh>
    <rPh sb="12" eb="13">
      <t>モチ</t>
    </rPh>
    <rPh sb="16" eb="18">
      <t>セツビ</t>
    </rPh>
    <rPh sb="19" eb="21">
      <t>ドウニュウ</t>
    </rPh>
    <rPh sb="23" eb="25">
      <t>バアイ</t>
    </rPh>
    <rPh sb="32" eb="34">
      <t>ヒヨウ</t>
    </rPh>
    <rPh sb="34" eb="37">
      <t>メイサイショ</t>
    </rPh>
    <rPh sb="38" eb="41">
      <t>キョウヨウブ</t>
    </rPh>
    <rPh sb="44" eb="45">
      <t>アワ</t>
    </rPh>
    <rPh sb="47" eb="48">
      <t>カナラ</t>
    </rPh>
    <rPh sb="49" eb="51">
      <t>テイシュツ</t>
    </rPh>
    <phoneticPr fontId="16"/>
  </si>
  <si>
    <t>８-１～４．費用明細書（共用部）</t>
    <rPh sb="6" eb="8">
      <t>ヒヨウ</t>
    </rPh>
    <rPh sb="8" eb="10">
      <t>メイサイ</t>
    </rPh>
    <rPh sb="10" eb="11">
      <t>ショ</t>
    </rPh>
    <phoneticPr fontId="18"/>
  </si>
  <si>
    <t>７．共用部空調設備費用算出シート</t>
    <phoneticPr fontId="18"/>
  </si>
  <si>
    <t>６-１～４．共用部定額単価算出シート</t>
    <phoneticPr fontId="18"/>
  </si>
  <si>
    <t>４．補助対象経費総括表（まとめ）</t>
    <rPh sb="2" eb="4">
      <t>ホジョ</t>
    </rPh>
    <rPh sb="4" eb="6">
      <t>タイショウ</t>
    </rPh>
    <rPh sb="6" eb="8">
      <t>ケイヒ</t>
    </rPh>
    <rPh sb="8" eb="11">
      <t>ソウカツヒョウ</t>
    </rPh>
    <phoneticPr fontId="16"/>
  </si>
  <si>
    <t>１０．ＭＥＭＳ補助対象経費算出シート</t>
    <rPh sb="7" eb="13">
      <t>ホジョタイショウケイヒ</t>
    </rPh>
    <rPh sb="13" eb="15">
      <t>サンシュツ</t>
    </rPh>
    <phoneticPr fontId="18"/>
  </si>
  <si>
    <t>１１．パネルラジエーター設備費用算出シート</t>
    <phoneticPr fontId="18"/>
  </si>
  <si>
    <t>１２．水害等の災害時の電源確保に配慮した蓄電システム導入計画</t>
    <rPh sb="3" eb="6">
      <t>スイガイトウ</t>
    </rPh>
    <rPh sb="7" eb="10">
      <t>サイガイジ</t>
    </rPh>
    <rPh sb="11" eb="15">
      <t>デンゲンカクホ</t>
    </rPh>
    <rPh sb="16" eb="18">
      <t>ハイリョ</t>
    </rPh>
    <rPh sb="20" eb="22">
      <t>チクデン</t>
    </rPh>
    <rPh sb="26" eb="30">
      <t>ドウニュウケイカク</t>
    </rPh>
    <phoneticPr fontId="18"/>
  </si>
  <si>
    <r>
      <rPr>
        <sz val="14"/>
        <color rgb="FFFF0000"/>
        <rFont val="Yu Gothic UI"/>
        <family val="3"/>
        <charset val="128"/>
      </rPr>
      <t>・押印不要</t>
    </r>
    <r>
      <rPr>
        <sz val="14"/>
        <color rgb="FF000000"/>
        <rFont val="Yu Gothic UI"/>
        <family val="3"/>
        <charset val="128"/>
      </rPr>
      <t xml:space="preserve">
・共同申請の場合は、全申請者分記載すること</t>
    </r>
    <rPh sb="1" eb="3">
      <t>オウイン</t>
    </rPh>
    <rPh sb="3" eb="5">
      <t>フヨウ</t>
    </rPh>
    <rPh sb="21" eb="23">
      <t>キサイ</t>
    </rPh>
    <phoneticPr fontId="74"/>
  </si>
  <si>
    <r>
      <t xml:space="preserve">・共同申請の場合は、全申請者分記載すること
</t>
    </r>
    <r>
      <rPr>
        <sz val="14"/>
        <color rgb="FFFF0000"/>
        <rFont val="Yu Gothic UI"/>
        <family val="3"/>
        <charset val="128"/>
      </rPr>
      <t>・申請者の押印不要</t>
    </r>
    <rPh sb="1" eb="3">
      <t>キョウドウ</t>
    </rPh>
    <rPh sb="3" eb="5">
      <t>シンセイ</t>
    </rPh>
    <rPh sb="6" eb="8">
      <t>バアイ</t>
    </rPh>
    <rPh sb="10" eb="11">
      <t>ゼン</t>
    </rPh>
    <rPh sb="11" eb="14">
      <t>シンセイシャ</t>
    </rPh>
    <rPh sb="14" eb="15">
      <t>ブン</t>
    </rPh>
    <rPh sb="15" eb="17">
      <t>キサイ</t>
    </rPh>
    <rPh sb="23" eb="25">
      <t>シンセイ</t>
    </rPh>
    <rPh sb="25" eb="26">
      <t>シャ</t>
    </rPh>
    <phoneticPr fontId="16"/>
  </si>
  <si>
    <t>様式第１</t>
    <rPh sb="0" eb="2">
      <t>ヨウシキ</t>
    </rPh>
    <rPh sb="2" eb="3">
      <t>ダイ</t>
    </rPh>
    <phoneticPr fontId="16"/>
  </si>
  <si>
    <t>←４.補助対象経費総括表（まとめ）から反映されています。</t>
    <rPh sb="3" eb="9">
      <t>ホジョタイショウケイヒ</t>
    </rPh>
    <rPh sb="9" eb="12">
      <t>ソウカツヒョウ</t>
    </rPh>
    <rPh sb="19" eb="21">
      <t>ハンエイ</t>
    </rPh>
    <phoneticPr fontId="17"/>
  </si>
  <si>
    <t>役職</t>
    <rPh sb="0" eb="2">
      <t>ヤクショク</t>
    </rPh>
    <phoneticPr fontId="18"/>
  </si>
  <si>
    <t>氏名</t>
    <rPh sb="0" eb="2">
      <t>シメイ</t>
    </rPh>
    <phoneticPr fontId="18"/>
  </si>
  <si>
    <t>一般社団法人　環境共創イニシアチブ</t>
    <phoneticPr fontId="72"/>
  </si>
  <si>
    <t>代表理事　　村上　孝　　殿</t>
    <rPh sb="0" eb="1">
      <t>ダイ</t>
    </rPh>
    <rPh sb="1" eb="2">
      <t>ヒョウ</t>
    </rPh>
    <rPh sb="2" eb="3">
      <t>リ</t>
    </rPh>
    <rPh sb="3" eb="4">
      <t>コト</t>
    </rPh>
    <rPh sb="6" eb="8">
      <t>ムラカミ</t>
    </rPh>
    <rPh sb="9" eb="10">
      <t>タカシ</t>
    </rPh>
    <rPh sb="12" eb="13">
      <t>ドノ</t>
    </rPh>
    <phoneticPr fontId="72"/>
  </si>
  <si>
    <t>　私は、補助金の交付の申請を一般社団法人環境共創イニシアチブ（以下「SII」という。）に提出するに当たって、また、
  補助事業の実施期間内及び完了後においては、下記の事項について誓約します。
　この誓約が虚偽であり、又はこの誓約に反したことにより、当方が不利益を被ることとなっても、一切異議は申し立てません。</t>
    <phoneticPr fontId="72"/>
  </si>
  <si>
    <t>交付申請</t>
    <rPh sb="0" eb="2">
      <t>コウフ</t>
    </rPh>
    <rPh sb="2" eb="4">
      <t>シンセイ</t>
    </rPh>
    <phoneticPr fontId="72"/>
  </si>
  <si>
    <t>本事業の交付規程及び公募要領の内容を全て承知の上で、申請者の役割及び要件等について確認し、了承している。</t>
    <rPh sb="26" eb="28">
      <t>シンセイ</t>
    </rPh>
    <rPh sb="28" eb="29">
      <t>シャ</t>
    </rPh>
    <phoneticPr fontId="72"/>
  </si>
  <si>
    <t>暴力団排除</t>
    <rPh sb="0" eb="3">
      <t>ボウリョクダン</t>
    </rPh>
    <rPh sb="3" eb="5">
      <t>ハイジョ</t>
    </rPh>
    <phoneticPr fontId="72"/>
  </si>
  <si>
    <t>交付決定前の事業着手の禁止</t>
    <rPh sb="0" eb="2">
      <t>コウフ</t>
    </rPh>
    <rPh sb="2" eb="4">
      <t>ケッテイ</t>
    </rPh>
    <rPh sb="4" eb="5">
      <t>マエ</t>
    </rPh>
    <rPh sb="6" eb="8">
      <t>ジギョウ</t>
    </rPh>
    <rPh sb="8" eb="10">
      <t>チャクシュ</t>
    </rPh>
    <rPh sb="11" eb="13">
      <t>キンシ</t>
    </rPh>
    <phoneticPr fontId="72"/>
  </si>
  <si>
    <t>交付決定通知書を受領する前に本事業に着手した場合には、補助金の交付対象とならないことを了承している。</t>
    <rPh sb="0" eb="2">
      <t>コウフ</t>
    </rPh>
    <rPh sb="2" eb="4">
      <t>ケッテイ</t>
    </rPh>
    <rPh sb="4" eb="7">
      <t>ツウチショ</t>
    </rPh>
    <rPh sb="8" eb="10">
      <t>ジュリョウ</t>
    </rPh>
    <rPh sb="12" eb="13">
      <t>マエ</t>
    </rPh>
    <rPh sb="14" eb="15">
      <t>ホン</t>
    </rPh>
    <rPh sb="15" eb="17">
      <t>ジギョウ</t>
    </rPh>
    <rPh sb="18" eb="20">
      <t>チャクシュ</t>
    </rPh>
    <rPh sb="22" eb="24">
      <t>バアイ</t>
    </rPh>
    <rPh sb="27" eb="30">
      <t>ホジョキン</t>
    </rPh>
    <rPh sb="31" eb="33">
      <t>コウフ</t>
    </rPh>
    <rPh sb="33" eb="35">
      <t>タイショウ</t>
    </rPh>
    <rPh sb="43" eb="45">
      <t>リョウショウ</t>
    </rPh>
    <phoneticPr fontId="72"/>
  </si>
  <si>
    <t>重複申請の禁止</t>
    <rPh sb="0" eb="2">
      <t>ジュウフク</t>
    </rPh>
    <rPh sb="2" eb="4">
      <t>シンセイ</t>
    </rPh>
    <rPh sb="5" eb="7">
      <t>キンシ</t>
    </rPh>
    <phoneticPr fontId="72"/>
  </si>
  <si>
    <t>他の国庫補助金等を重複して受給してはならないことを理解している。</t>
    <rPh sb="0" eb="1">
      <t>タ</t>
    </rPh>
    <rPh sb="2" eb="4">
      <t>コッコ</t>
    </rPh>
    <rPh sb="4" eb="7">
      <t>ホジョキン</t>
    </rPh>
    <rPh sb="7" eb="8">
      <t>トウ</t>
    </rPh>
    <rPh sb="9" eb="11">
      <t>ジュウフク</t>
    </rPh>
    <rPh sb="13" eb="15">
      <t>ジュキュウ</t>
    </rPh>
    <rPh sb="25" eb="27">
      <t>リカイ</t>
    </rPh>
    <phoneticPr fontId="72"/>
  </si>
  <si>
    <t>申請の無効</t>
    <rPh sb="0" eb="2">
      <t>シンセイ</t>
    </rPh>
    <rPh sb="3" eb="5">
      <t>ムコウ</t>
    </rPh>
    <phoneticPr fontId="72"/>
  </si>
  <si>
    <t>申請書及び添付書類一式について責任をもち、虚偽、不正の記入が一切ないことを確認している。</t>
    <phoneticPr fontId="72"/>
  </si>
  <si>
    <t>万が一、違反する行為が発生した場合の罰則等を理解し、了承している。</t>
    <phoneticPr fontId="72"/>
  </si>
  <si>
    <t>個人情報の利用</t>
    <rPh sb="5" eb="7">
      <t>リヨウ</t>
    </rPh>
    <phoneticPr fontId="72"/>
  </si>
  <si>
    <t>SIIが取得した個人情報等については、申請に係る事務処理に利用する他、個人情報の保護に関する法律</t>
    <rPh sb="4" eb="6">
      <t>シュトク</t>
    </rPh>
    <rPh sb="8" eb="10">
      <t>コジン</t>
    </rPh>
    <rPh sb="10" eb="12">
      <t>ジョウホウ</t>
    </rPh>
    <rPh sb="12" eb="13">
      <t>ナド</t>
    </rPh>
    <rPh sb="19" eb="21">
      <t>シンセイ</t>
    </rPh>
    <rPh sb="22" eb="23">
      <t>カカワ</t>
    </rPh>
    <rPh sb="24" eb="26">
      <t>ジム</t>
    </rPh>
    <rPh sb="26" eb="28">
      <t>ショリ</t>
    </rPh>
    <rPh sb="29" eb="31">
      <t>リヨウ</t>
    </rPh>
    <rPh sb="33" eb="34">
      <t>ホカ</t>
    </rPh>
    <rPh sb="35" eb="37">
      <t>コジン</t>
    </rPh>
    <rPh sb="37" eb="39">
      <t>ジョウホウ</t>
    </rPh>
    <rPh sb="40" eb="42">
      <t>ホゴ</t>
    </rPh>
    <rPh sb="43" eb="44">
      <t>カン</t>
    </rPh>
    <rPh sb="46" eb="48">
      <t>ホウリツ</t>
    </rPh>
    <phoneticPr fontId="72"/>
  </si>
  <si>
    <t>（平成１５年法律第５７号）に基づいた上で、SIIが開催するセミナー、シンポジウム、本事業の効果検証の</t>
    <rPh sb="1" eb="3">
      <t>ヘイセイ</t>
    </rPh>
    <rPh sb="5" eb="6">
      <t>ネン</t>
    </rPh>
    <rPh sb="6" eb="8">
      <t>ホウリツ</t>
    </rPh>
    <rPh sb="8" eb="9">
      <t>ダイ</t>
    </rPh>
    <rPh sb="11" eb="12">
      <t>ゴウ</t>
    </rPh>
    <rPh sb="14" eb="15">
      <t>モト</t>
    </rPh>
    <rPh sb="18" eb="19">
      <t>ウエ</t>
    </rPh>
    <phoneticPr fontId="72"/>
  </si>
  <si>
    <t>ための調査・分析、SIIが作成するパンフレット・事例集、国が行うその他調査業務等に利用されることがあり、</t>
    <phoneticPr fontId="72"/>
  </si>
  <si>
    <t>その場合、国が指定する外部機関に個人情報等が提供されることに同意している。</t>
    <rPh sb="20" eb="21">
      <t>ナド</t>
    </rPh>
    <phoneticPr fontId="72"/>
  </si>
  <si>
    <t>また、本情報が同一の設備等に対し、国から他の補助金を受けていないかを調査するために利用されることに同意している。</t>
    <rPh sb="3" eb="4">
      <t>ホン</t>
    </rPh>
    <rPh sb="4" eb="6">
      <t>ジョウホウ</t>
    </rPh>
    <rPh sb="49" eb="51">
      <t>ドウイ</t>
    </rPh>
    <phoneticPr fontId="72"/>
  </si>
  <si>
    <t>申請内容の変更及び取下げ</t>
    <rPh sb="0" eb="2">
      <t>シンセイ</t>
    </rPh>
    <rPh sb="2" eb="4">
      <t>ナイヨウ</t>
    </rPh>
    <rPh sb="5" eb="7">
      <t>ヘンコウ</t>
    </rPh>
    <rPh sb="7" eb="8">
      <t>オヨ</t>
    </rPh>
    <rPh sb="9" eb="11">
      <t>トリサ</t>
    </rPh>
    <phoneticPr fontId="72"/>
  </si>
  <si>
    <t>申請書の提出後に申請内容に変更が発生した場合には、SIIに速やかに報告することを了承している。</t>
    <rPh sb="0" eb="2">
      <t>シンセイ</t>
    </rPh>
    <rPh sb="2" eb="3">
      <t>ショ</t>
    </rPh>
    <rPh sb="4" eb="6">
      <t>テイシュツ</t>
    </rPh>
    <rPh sb="6" eb="7">
      <t>ゴ</t>
    </rPh>
    <rPh sb="8" eb="10">
      <t>シンセイ</t>
    </rPh>
    <rPh sb="10" eb="12">
      <t>ナイヨウ</t>
    </rPh>
    <rPh sb="13" eb="15">
      <t>ヘンコウ</t>
    </rPh>
    <rPh sb="16" eb="18">
      <t>ハッセイ</t>
    </rPh>
    <rPh sb="20" eb="22">
      <t>バアイ</t>
    </rPh>
    <rPh sb="29" eb="30">
      <t>スミ</t>
    </rPh>
    <rPh sb="33" eb="35">
      <t>ホウコク</t>
    </rPh>
    <rPh sb="40" eb="42">
      <t>リョウショウ</t>
    </rPh>
    <phoneticPr fontId="72"/>
  </si>
  <si>
    <t>万が一、違反する行為が発生した場合は、SIIの指示に従い申請書の取下げを行うことに同意している。</t>
    <rPh sb="0" eb="1">
      <t>マン</t>
    </rPh>
    <rPh sb="2" eb="3">
      <t>イチ</t>
    </rPh>
    <rPh sb="4" eb="6">
      <t>イハン</t>
    </rPh>
    <rPh sb="8" eb="10">
      <t>コウイ</t>
    </rPh>
    <rPh sb="11" eb="13">
      <t>ハッセイ</t>
    </rPh>
    <rPh sb="15" eb="17">
      <t>バアイ</t>
    </rPh>
    <rPh sb="23" eb="25">
      <t>シジ</t>
    </rPh>
    <rPh sb="26" eb="27">
      <t>シタガ</t>
    </rPh>
    <rPh sb="28" eb="30">
      <t>シンセイ</t>
    </rPh>
    <rPh sb="30" eb="31">
      <t>ショ</t>
    </rPh>
    <rPh sb="32" eb="34">
      <t>トリサ</t>
    </rPh>
    <rPh sb="36" eb="37">
      <t>オコナ</t>
    </rPh>
    <rPh sb="41" eb="43">
      <t>ドウイ</t>
    </rPh>
    <phoneticPr fontId="72"/>
  </si>
  <si>
    <t>現地調査等の協力</t>
    <rPh sb="0" eb="2">
      <t>ゲンチ</t>
    </rPh>
    <rPh sb="2" eb="4">
      <t>チョウサ</t>
    </rPh>
    <rPh sb="4" eb="5">
      <t>トウ</t>
    </rPh>
    <rPh sb="6" eb="8">
      <t>キョウリョク</t>
    </rPh>
    <phoneticPr fontId="72"/>
  </si>
  <si>
    <t>補助事業が事業の目的に適して公正に実施されているかを判断するための現地調査等に協力することを了承している。</t>
    <rPh sb="0" eb="2">
      <t>ホジョ</t>
    </rPh>
    <rPh sb="2" eb="4">
      <t>ジギョウ</t>
    </rPh>
    <rPh sb="5" eb="7">
      <t>ジギョウ</t>
    </rPh>
    <rPh sb="8" eb="10">
      <t>モクテキ</t>
    </rPh>
    <rPh sb="11" eb="12">
      <t>テキ</t>
    </rPh>
    <rPh sb="14" eb="16">
      <t>コウセイ</t>
    </rPh>
    <rPh sb="46" eb="48">
      <t>リョウショウ</t>
    </rPh>
    <phoneticPr fontId="72"/>
  </si>
  <si>
    <t>事業の不履行等</t>
    <rPh sb="0" eb="2">
      <t>ジギョウ</t>
    </rPh>
    <rPh sb="3" eb="6">
      <t>フリコウ</t>
    </rPh>
    <rPh sb="6" eb="7">
      <t>トウ</t>
    </rPh>
    <phoneticPr fontId="72"/>
  </si>
  <si>
    <t>申請者がSIIに連絡することを怠ったことにより、事業の不履行等が生じ審査が継続できないとSIIが</t>
    <rPh sb="0" eb="3">
      <t>シンセイシャ</t>
    </rPh>
    <rPh sb="8" eb="10">
      <t>レンラク</t>
    </rPh>
    <rPh sb="15" eb="16">
      <t>オコタ</t>
    </rPh>
    <rPh sb="32" eb="33">
      <t>ショウ</t>
    </rPh>
    <rPh sb="34" eb="36">
      <t>シンサ</t>
    </rPh>
    <rPh sb="37" eb="39">
      <t>ケイゾク</t>
    </rPh>
    <phoneticPr fontId="72"/>
  </si>
  <si>
    <t>判断した場合は、当該申請者の申請及び登録を無効とすることができることを理解し、了承している。</t>
    <rPh sb="35" eb="37">
      <t>リカイ</t>
    </rPh>
    <rPh sb="39" eb="41">
      <t>リョウショウ</t>
    </rPh>
    <phoneticPr fontId="72"/>
  </si>
  <si>
    <t>10.</t>
    <phoneticPr fontId="72"/>
  </si>
  <si>
    <t>免責</t>
    <rPh sb="0" eb="2">
      <t>メンセキ</t>
    </rPh>
    <phoneticPr fontId="72"/>
  </si>
  <si>
    <t>SIIは、ＺＥＨデベロッパー、補助事業者（補助事業を行おうとするもの）、申請実務協力者、その他の者との</t>
    <rPh sb="21" eb="23">
      <t>ホジョ</t>
    </rPh>
    <rPh sb="23" eb="25">
      <t>ジギョウ</t>
    </rPh>
    <rPh sb="26" eb="27">
      <t>オコナ</t>
    </rPh>
    <rPh sb="36" eb="38">
      <t>シンセイ</t>
    </rPh>
    <rPh sb="38" eb="40">
      <t>ジツム</t>
    </rPh>
    <rPh sb="40" eb="42">
      <t>キョウリョク</t>
    </rPh>
    <rPh sb="42" eb="43">
      <t>シャ</t>
    </rPh>
    <phoneticPr fontId="72"/>
  </si>
  <si>
    <t>間に生じるトラブルや損害について、一切の関与・責任を負わないことを理解し、了承している。</t>
    <rPh sb="26" eb="27">
      <t>オ</t>
    </rPh>
    <rPh sb="33" eb="35">
      <t>リカイ</t>
    </rPh>
    <rPh sb="37" eb="39">
      <t>リョウショウ</t>
    </rPh>
    <phoneticPr fontId="72"/>
  </si>
  <si>
    <t>11.</t>
    <phoneticPr fontId="72"/>
  </si>
  <si>
    <t>事業の内容変更、終了</t>
    <rPh sb="0" eb="2">
      <t>ジギョウ</t>
    </rPh>
    <rPh sb="3" eb="5">
      <t>ナイヨウ</t>
    </rPh>
    <rPh sb="5" eb="7">
      <t>ヘンコウ</t>
    </rPh>
    <rPh sb="8" eb="10">
      <t>シュウリョウ</t>
    </rPh>
    <phoneticPr fontId="72"/>
  </si>
  <si>
    <t>SIIは、国との協議に基づき、本事業を終了、又はその制度内容の変更を行うことができることを承知している。</t>
    <rPh sb="31" eb="33">
      <t>ヘンコウ</t>
    </rPh>
    <rPh sb="34" eb="35">
      <t>オコナ</t>
    </rPh>
    <rPh sb="45" eb="47">
      <t>ショウチ</t>
    </rPh>
    <phoneticPr fontId="72"/>
  </si>
  <si>
    <t>12.</t>
    <phoneticPr fontId="74"/>
  </si>
  <si>
    <t>複数年度事業について</t>
    <rPh sb="0" eb="4">
      <t>フクスウネンド</t>
    </rPh>
    <rPh sb="4" eb="6">
      <t>ジギョウ</t>
    </rPh>
    <phoneticPr fontId="72"/>
  </si>
  <si>
    <t>本年度の交付決定は、翌年度以降の交付決定を保証するものではないことを了承している。翌年度以後において公募予算額を</t>
    <rPh sb="0" eb="3">
      <t>ホンネンド</t>
    </rPh>
    <rPh sb="4" eb="8">
      <t>コウフケッテイ</t>
    </rPh>
    <rPh sb="10" eb="13">
      <t>ヨクネンド</t>
    </rPh>
    <rPh sb="13" eb="15">
      <t>イコウ</t>
    </rPh>
    <rPh sb="16" eb="20">
      <t>コウフケッテイ</t>
    </rPh>
    <rPh sb="21" eb="23">
      <t>ホショウ</t>
    </rPh>
    <rPh sb="34" eb="36">
      <t>リョウショウ</t>
    </rPh>
    <rPh sb="41" eb="44">
      <t>ヨクネンド</t>
    </rPh>
    <rPh sb="44" eb="46">
      <t>イゴ</t>
    </rPh>
    <rPh sb="50" eb="52">
      <t>コウボ</t>
    </rPh>
    <rPh sb="52" eb="55">
      <t>ヨサンガク</t>
    </rPh>
    <phoneticPr fontId="72"/>
  </si>
  <si>
    <t>超える申請があった場合等には、補助金額が減額される（状況によっては交付決定されない）場合がある。その場合でも、</t>
    <rPh sb="0" eb="1">
      <t>コ</t>
    </rPh>
    <rPh sb="3" eb="5">
      <t>シンセイ</t>
    </rPh>
    <rPh sb="9" eb="11">
      <t>バアイ</t>
    </rPh>
    <phoneticPr fontId="72"/>
  </si>
  <si>
    <t>原則、竣工まで事業を継続すること、及び、途中で事業を中止した場合には、原則として既に交付した補助金の返還が必要と</t>
    <phoneticPr fontId="74"/>
  </si>
  <si>
    <t>なる場合があることを了承している。</t>
  </si>
  <si>
    <t>上記を誓約し、申請内容に間違いがないことを確認した上で署名します。</t>
    <rPh sb="3" eb="5">
      <t>セイヤク</t>
    </rPh>
    <phoneticPr fontId="72"/>
  </si>
  <si>
    <t>申請者1</t>
    <rPh sb="0" eb="3">
      <t>シンセイシャ</t>
    </rPh>
    <phoneticPr fontId="72"/>
  </si>
  <si>
    <t>名称</t>
    <rPh sb="0" eb="2">
      <t>メイショウ</t>
    </rPh>
    <phoneticPr fontId="85"/>
  </si>
  <si>
    <t>代表者等名</t>
    <phoneticPr fontId="85"/>
  </si>
  <si>
    <t>役職</t>
    <rPh sb="0" eb="2">
      <t>ヤクショク</t>
    </rPh>
    <phoneticPr fontId="74"/>
  </si>
  <si>
    <t>氏名</t>
    <rPh sb="0" eb="2">
      <t>シメイ</t>
    </rPh>
    <phoneticPr fontId="74"/>
  </si>
  <si>
    <t>申請者2</t>
    <rPh sb="0" eb="3">
      <t>シンセイシャ</t>
    </rPh>
    <phoneticPr fontId="72"/>
  </si>
  <si>
    <t>←共同申請の場合、左端の「＋」を出現させたうえで出力を行うこと</t>
    <phoneticPr fontId="74"/>
  </si>
  <si>
    <t>申請者3</t>
    <rPh sb="0" eb="3">
      <t>シンセイシャ</t>
    </rPh>
    <phoneticPr fontId="72"/>
  </si>
  <si>
    <t>申請者4</t>
    <rPh sb="0" eb="3">
      <t>シンセイシャ</t>
    </rPh>
    <phoneticPr fontId="72"/>
  </si>
  <si>
    <t>本年度 交付申請時</t>
    <rPh sb="0" eb="3">
      <t>ホンネンド</t>
    </rPh>
    <rPh sb="1" eb="3">
      <t>ネンド</t>
    </rPh>
    <rPh sb="4" eb="6">
      <t>コウフ</t>
    </rPh>
    <rPh sb="6" eb="8">
      <t>シンセイ</t>
    </rPh>
    <rPh sb="8" eb="9">
      <t>ジ</t>
    </rPh>
    <phoneticPr fontId="72"/>
  </si>
  <si>
    <t>⑨の金額を「３．住戸情報入力」シートの蓄電システムの補助対象経費の欄に記入すること</t>
    <phoneticPr fontId="18"/>
  </si>
  <si>
    <t>本シートに無い情報は、各種申請様式に直接入力すること。</t>
    <phoneticPr fontId="18"/>
  </si>
  <si>
    <t>◆金額に係る項目を入力する際は「単価」、「補助事業に要する経費」の数量、「補助対象経費」の数量を入力する。他の欄には数式が入っているので注意すること。</t>
    <rPh sb="1" eb="3">
      <t>キンガク</t>
    </rPh>
    <rPh sb="4" eb="5">
      <t>カカワ</t>
    </rPh>
    <rPh sb="6" eb="8">
      <t>コウモク</t>
    </rPh>
    <rPh sb="9" eb="11">
      <t>ニュウリョク</t>
    </rPh>
    <rPh sb="13" eb="14">
      <t>サイ</t>
    </rPh>
    <rPh sb="16" eb="18">
      <t>タンカ</t>
    </rPh>
    <rPh sb="21" eb="23">
      <t>ホジョ</t>
    </rPh>
    <rPh sb="23" eb="25">
      <t>ジギョウ</t>
    </rPh>
    <rPh sb="26" eb="27">
      <t>ヨウ</t>
    </rPh>
    <rPh sb="29" eb="31">
      <t>ケイヒ</t>
    </rPh>
    <rPh sb="33" eb="35">
      <t>スウリョウ</t>
    </rPh>
    <rPh sb="37" eb="39">
      <t>ホジョ</t>
    </rPh>
    <rPh sb="39" eb="41">
      <t>タイショウ</t>
    </rPh>
    <rPh sb="41" eb="43">
      <t>ケイヒ</t>
    </rPh>
    <rPh sb="45" eb="47">
      <t>スウリョウ</t>
    </rPh>
    <rPh sb="48" eb="50">
      <t>ニュウリョク</t>
    </rPh>
    <rPh sb="53" eb="54">
      <t>ホカ</t>
    </rPh>
    <rPh sb="55" eb="56">
      <t>ラン</t>
    </rPh>
    <rPh sb="58" eb="60">
      <t>スウシキ</t>
    </rPh>
    <rPh sb="61" eb="62">
      <t>ハイ</t>
    </rPh>
    <rPh sb="68" eb="70">
      <t>チュウイ</t>
    </rPh>
    <phoneticPr fontId="72"/>
  </si>
  <si>
    <t>４．補助対象経費総括表（まとめ）</t>
    <rPh sb="2" eb="4">
      <t>ホジョ</t>
    </rPh>
    <rPh sb="4" eb="6">
      <t>タイショウ</t>
    </rPh>
    <rPh sb="6" eb="8">
      <t>ケイヒ</t>
    </rPh>
    <rPh sb="8" eb="11">
      <t>ソウカツヒョウ</t>
    </rPh>
    <phoneticPr fontId="17"/>
  </si>
  <si>
    <t>５-１．補助対象経費総括表</t>
    <rPh sb="4" eb="6">
      <t>ホジョ</t>
    </rPh>
    <rPh sb="6" eb="8">
      <t>タイショウ</t>
    </rPh>
    <rPh sb="8" eb="10">
      <t>ケイヒ</t>
    </rPh>
    <rPh sb="10" eb="13">
      <t>ソウカツヒョウ</t>
    </rPh>
    <phoneticPr fontId="17"/>
  </si>
  <si>
    <t>５-２．補助対象経費総括表</t>
    <rPh sb="4" eb="6">
      <t>ホジョ</t>
    </rPh>
    <rPh sb="6" eb="8">
      <t>タイショウ</t>
    </rPh>
    <rPh sb="8" eb="10">
      <t>ケイヒ</t>
    </rPh>
    <rPh sb="10" eb="13">
      <t>ソウカツヒョウ</t>
    </rPh>
    <phoneticPr fontId="17"/>
  </si>
  <si>
    <t>５-３．補助対象経費総括表</t>
    <rPh sb="4" eb="6">
      <t>ホジョ</t>
    </rPh>
    <rPh sb="6" eb="8">
      <t>タイショウ</t>
    </rPh>
    <rPh sb="8" eb="10">
      <t>ケイヒ</t>
    </rPh>
    <rPh sb="10" eb="13">
      <t>ソウカツヒョウ</t>
    </rPh>
    <phoneticPr fontId="17"/>
  </si>
  <si>
    <t>５-４．補助対象経費総括表</t>
    <rPh sb="4" eb="6">
      <t>ホジョ</t>
    </rPh>
    <rPh sb="6" eb="8">
      <t>タイショウ</t>
    </rPh>
    <rPh sb="8" eb="10">
      <t>ケイヒ</t>
    </rPh>
    <rPh sb="10" eb="13">
      <t>ソウカツヒョウ</t>
    </rPh>
    <phoneticPr fontId="17"/>
  </si>
  <si>
    <t>６-１.共用部定額単価算出シート</t>
    <rPh sb="4" eb="7">
      <t>キョウヨウブ</t>
    </rPh>
    <rPh sb="7" eb="9">
      <t>テイガク</t>
    </rPh>
    <rPh sb="9" eb="11">
      <t>タンカ</t>
    </rPh>
    <rPh sb="11" eb="13">
      <t>サンシュツ</t>
    </rPh>
    <phoneticPr fontId="74"/>
  </si>
  <si>
    <t>６-２.共用部定額単価算出シート</t>
    <rPh sb="4" eb="7">
      <t>キョウヨウブ</t>
    </rPh>
    <rPh sb="7" eb="9">
      <t>テイガク</t>
    </rPh>
    <rPh sb="9" eb="11">
      <t>タンカ</t>
    </rPh>
    <rPh sb="11" eb="13">
      <t>サンシュツ</t>
    </rPh>
    <phoneticPr fontId="74"/>
  </si>
  <si>
    <t>６-３.共用部定額単価算出シート</t>
    <rPh sb="4" eb="7">
      <t>キョウヨウブ</t>
    </rPh>
    <rPh sb="7" eb="9">
      <t>テイガク</t>
    </rPh>
    <rPh sb="9" eb="11">
      <t>タンカ</t>
    </rPh>
    <rPh sb="11" eb="13">
      <t>サンシュツ</t>
    </rPh>
    <phoneticPr fontId="74"/>
  </si>
  <si>
    <t>６-４.共用部定額単価算出シート</t>
    <rPh sb="4" eb="7">
      <t>キョウヨウブ</t>
    </rPh>
    <rPh sb="7" eb="9">
      <t>テイガク</t>
    </rPh>
    <rPh sb="9" eb="11">
      <t>タンカ</t>
    </rPh>
    <rPh sb="11" eb="13">
      <t>サンシュツ</t>
    </rPh>
    <phoneticPr fontId="74"/>
  </si>
  <si>
    <t>７．共用部空調設備費用算出シート（マルチエアコン・パッケージエアコン用）</t>
    <rPh sb="2" eb="5">
      <t>キョウヨウブ</t>
    </rPh>
    <rPh sb="5" eb="7">
      <t>クウチョウ</t>
    </rPh>
    <rPh sb="7" eb="9">
      <t>セツビ</t>
    </rPh>
    <rPh sb="9" eb="11">
      <t>ヒヨウ</t>
    </rPh>
    <rPh sb="11" eb="13">
      <t>サンシュツ</t>
    </rPh>
    <rPh sb="34" eb="35">
      <t>ヨウ</t>
    </rPh>
    <phoneticPr fontId="74"/>
  </si>
  <si>
    <t>８-１．費用明細書　（共用部）</t>
    <rPh sb="4" eb="6">
      <t>ヒヨウ</t>
    </rPh>
    <rPh sb="6" eb="9">
      <t>メイサイショ</t>
    </rPh>
    <rPh sb="11" eb="13">
      <t>キョウヨウ</t>
    </rPh>
    <rPh sb="13" eb="14">
      <t>ブ</t>
    </rPh>
    <phoneticPr fontId="74"/>
  </si>
  <si>
    <t>８-２．費用明細書　（共用部）</t>
    <rPh sb="4" eb="6">
      <t>ヒヨウ</t>
    </rPh>
    <rPh sb="6" eb="9">
      <t>メイサイショ</t>
    </rPh>
    <rPh sb="11" eb="13">
      <t>キョウヨウ</t>
    </rPh>
    <rPh sb="13" eb="14">
      <t>ブ</t>
    </rPh>
    <phoneticPr fontId="74"/>
  </si>
  <si>
    <t>８-３．費用明細書　（共用部）</t>
    <rPh sb="4" eb="6">
      <t>ヒヨウ</t>
    </rPh>
    <rPh sb="6" eb="9">
      <t>メイサイショ</t>
    </rPh>
    <rPh sb="11" eb="13">
      <t>キョウヨウ</t>
    </rPh>
    <rPh sb="13" eb="14">
      <t>ブ</t>
    </rPh>
    <phoneticPr fontId="74"/>
  </si>
  <si>
    <t>８-４．費用明細書　（共用部）</t>
    <rPh sb="4" eb="6">
      <t>ヒヨウ</t>
    </rPh>
    <rPh sb="6" eb="9">
      <t>メイサイショ</t>
    </rPh>
    <rPh sb="11" eb="13">
      <t>キョウヨウ</t>
    </rPh>
    <rPh sb="13" eb="14">
      <t>ブ</t>
    </rPh>
    <phoneticPr fontId="74"/>
  </si>
  <si>
    <t>９-１．蓄電システム　補助対象経費算出シート（専有部）</t>
    <rPh sb="23" eb="26">
      <t>センユウブ</t>
    </rPh>
    <phoneticPr fontId="74"/>
  </si>
  <si>
    <t>９－２．蓄電システム　補助対象経費算出シート（共用部）</t>
    <rPh sb="23" eb="26">
      <t>キョウヨウブ</t>
    </rPh>
    <phoneticPr fontId="74"/>
  </si>
  <si>
    <t>１０．MEMS　補助対象経費算出シート</t>
    <rPh sb="10" eb="12">
      <t>タイショウ</t>
    </rPh>
    <rPh sb="12" eb="14">
      <t>ケイヒ</t>
    </rPh>
    <phoneticPr fontId="74"/>
  </si>
  <si>
    <t>１１.パネルラジエーター設備費用算出シート</t>
    <rPh sb="12" eb="14">
      <t>セツビ</t>
    </rPh>
    <rPh sb="14" eb="16">
      <t>ヒヨウ</t>
    </rPh>
    <rPh sb="16" eb="18">
      <t>サンシュツ</t>
    </rPh>
    <phoneticPr fontId="74"/>
  </si>
  <si>
    <t>１２．水害等の災害時の電源確保に配慮した蓄電システム導入計画の詳細</t>
    <rPh sb="3" eb="5">
      <t>スイガイ</t>
    </rPh>
    <rPh sb="5" eb="6">
      <t>トウ</t>
    </rPh>
    <rPh sb="7" eb="9">
      <t>サイガイ</t>
    </rPh>
    <rPh sb="9" eb="10">
      <t>ジ</t>
    </rPh>
    <rPh sb="11" eb="13">
      <t>デンゲン</t>
    </rPh>
    <rPh sb="13" eb="15">
      <t>カクホ</t>
    </rPh>
    <rPh sb="16" eb="18">
      <t>ハイリョ</t>
    </rPh>
    <rPh sb="20" eb="22">
      <t>チクデン</t>
    </rPh>
    <rPh sb="26" eb="28">
      <t>ドウニュウ</t>
    </rPh>
    <rPh sb="28" eb="30">
      <t>ケイカク</t>
    </rPh>
    <rPh sb="31" eb="33">
      <t>ショウサイ</t>
    </rPh>
    <phoneticPr fontId="72"/>
  </si>
  <si>
    <t>⑤の金額を「６．共用部定額単価算出シート」の導入する年度の「４）共用部定額単価算出表 合計」欄に記入すること</t>
    <rPh sb="8" eb="11">
      <t>キョウヨウブ</t>
    </rPh>
    <rPh sb="11" eb="15">
      <t>テイガクタンカ</t>
    </rPh>
    <rPh sb="15" eb="17">
      <t>サンシュツ</t>
    </rPh>
    <rPh sb="22" eb="24">
      <t>ドウニュウ</t>
    </rPh>
    <rPh sb="26" eb="28">
      <t>ネンド</t>
    </rPh>
    <phoneticPr fontId="18"/>
  </si>
  <si>
    <t>③の金額を「６．共用部定額単価算出シート」の導入する年度の「４）共用部定額単価算出表 合計」欄に記入すること</t>
    <rPh sb="8" eb="11">
      <t>キョウヨウブ</t>
    </rPh>
    <rPh sb="11" eb="15">
      <t>テイガクタンカ</t>
    </rPh>
    <rPh sb="15" eb="17">
      <t>サンシュツ</t>
    </rPh>
    <rPh sb="22" eb="24">
      <t>ドウニュウ</t>
    </rPh>
    <rPh sb="26" eb="28">
      <t>ネンド</t>
    </rPh>
    <phoneticPr fontId="18"/>
  </si>
  <si>
    <t>戸あたり50万円の上限額を超えています。上限額との差額が「０円」になるように、各年度から調整（入力箇所はピンクのセル）してください。
←</t>
    <rPh sb="0" eb="1">
      <t>コ</t>
    </rPh>
    <rPh sb="6" eb="8">
      <t>マンエン</t>
    </rPh>
    <rPh sb="9" eb="12">
      <t>ジョウゲンガク</t>
    </rPh>
    <rPh sb="13" eb="14">
      <t>コ</t>
    </rPh>
    <rPh sb="20" eb="23">
      <t>ジョウゲンガク</t>
    </rPh>
    <rPh sb="25" eb="27">
      <t>サガク</t>
    </rPh>
    <rPh sb="30" eb="31">
      <t>エン</t>
    </rPh>
    <rPh sb="39" eb="42">
      <t>カクネンド</t>
    </rPh>
    <rPh sb="44" eb="46">
      <t>チョウセイ</t>
    </rPh>
    <rPh sb="47" eb="49">
      <t>ニュウリョク</t>
    </rPh>
    <rPh sb="49" eb="51">
      <t>カショ</t>
    </rPh>
    <phoneticPr fontId="17"/>
  </si>
  <si>
    <t>補助対象経費</t>
    <phoneticPr fontId="18"/>
  </si>
  <si>
    <t>備考</t>
    <rPh sb="0" eb="2">
      <t>ビコウ</t>
    </rPh>
    <phoneticPr fontId="18"/>
  </si>
  <si>
    <t>金額</t>
    <rPh sb="0" eb="2">
      <t>キンガク</t>
    </rPh>
    <phoneticPr fontId="18"/>
  </si>
  <si>
    <t>合計</t>
    <rPh sb="0" eb="2">
      <t>ゴウケイ</t>
    </rPh>
    <phoneticPr fontId="18"/>
  </si>
  <si>
    <t>補助事業名</t>
    <rPh sb="0" eb="5">
      <t>ホジョジギョウメイ</t>
    </rPh>
    <phoneticPr fontId="18"/>
  </si>
  <si>
    <t>支店名</t>
    <rPh sb="0" eb="3">
      <t>シテンメイ</t>
    </rPh>
    <phoneticPr fontId="16"/>
  </si>
  <si>
    <t>担当者名</t>
    <rPh sb="0" eb="4">
      <t>タントウシャメイ</t>
    </rPh>
    <phoneticPr fontId="16"/>
  </si>
  <si>
    <t>電話番号</t>
    <rPh sb="0" eb="4">
      <t>デンワバンゴウ</t>
    </rPh>
    <phoneticPr fontId="16"/>
  </si>
  <si>
    <r>
      <t xml:space="preserve">エアコン付き温水床暖房で
</t>
    </r>
    <r>
      <rPr>
        <b/>
        <sz val="11"/>
        <color rgb="FFFF0000"/>
        <rFont val="ＭＳ Ｐ明朝"/>
        <family val="1"/>
        <charset val="128"/>
      </rPr>
      <t>区分（い）未満を導入する場合のみ使用</t>
    </r>
    <rPh sb="4" eb="5">
      <t>ツ</t>
    </rPh>
    <rPh sb="6" eb="11">
      <t>オンスイユカダンボウ</t>
    </rPh>
    <rPh sb="13" eb="15">
      <t>クブン</t>
    </rPh>
    <rPh sb="18" eb="20">
      <t>ミマン</t>
    </rPh>
    <rPh sb="21" eb="23">
      <t>ドウニュウ</t>
    </rPh>
    <rPh sb="25" eb="27">
      <t>バアイ</t>
    </rPh>
    <rPh sb="29" eb="31">
      <t>シヨウ</t>
    </rPh>
    <phoneticPr fontId="74"/>
  </si>
  <si>
    <r>
      <t xml:space="preserve">床暖房
</t>
    </r>
    <r>
      <rPr>
        <b/>
        <sz val="10"/>
        <color rgb="FFFF0000"/>
        <rFont val="ＭＳ Ｐ明朝"/>
        <family val="1"/>
        <charset val="128"/>
      </rPr>
      <t>（エアコン付き温水床暖房で
区分（い）を導入する場合はこちらの列に入力）</t>
    </r>
    <rPh sb="0" eb="3">
      <t>ユカダンボウ</t>
    </rPh>
    <rPh sb="35" eb="36">
      <t>レツ</t>
    </rPh>
    <rPh sb="37" eb="39">
      <t>ニュウリョク</t>
    </rPh>
    <phoneticPr fontId="74"/>
  </si>
  <si>
    <t>共用部に導入する場合、⑧の金額を「１３.追加補助対象となる設備等の補助金額集計表」I列に入力すること。</t>
    <rPh sb="0" eb="3">
      <t>キョウヨウブ</t>
    </rPh>
    <rPh sb="4" eb="6">
      <t>ドウニュウ</t>
    </rPh>
    <rPh sb="8" eb="10">
      <t>バアイ</t>
    </rPh>
    <rPh sb="13" eb="15">
      <t>キンガク</t>
    </rPh>
    <rPh sb="20" eb="22">
      <t>ツイカ</t>
    </rPh>
    <rPh sb="22" eb="26">
      <t>ホジョタイショウ</t>
    </rPh>
    <rPh sb="29" eb="32">
      <t>セツビトウ</t>
    </rPh>
    <rPh sb="33" eb="37">
      <t>ホジョキンガク</t>
    </rPh>
    <rPh sb="37" eb="40">
      <t>シュウケイヒョウ</t>
    </rPh>
    <rPh sb="42" eb="43">
      <t>レツ</t>
    </rPh>
    <rPh sb="44" eb="46">
      <t>ニュウリョク</t>
    </rPh>
    <phoneticPr fontId="18"/>
  </si>
  <si>
    <t>令和５年度
二酸化炭素排出抑制対策事業費等補助金
（集合住宅の省ＣＯ２化促進事業）</t>
    <phoneticPr fontId="17"/>
  </si>
  <si>
    <t>令和５年度　中層ＺＥＨ－Ｍ支援事業</t>
    <phoneticPr fontId="17"/>
  </si>
  <si>
    <t>８０万円／台</t>
    <rPh sb="2" eb="3">
      <t>マン</t>
    </rPh>
    <rPh sb="3" eb="4">
      <t>エン</t>
    </rPh>
    <rPh sb="5" eb="6">
      <t>ダイ</t>
    </rPh>
    <phoneticPr fontId="18"/>
  </si>
  <si>
    <t>本事業に関与するZEHデベロッパーの登録状況を選択すること　（登録済みのデベロッパーは実績報告書を提出済であること）</t>
    <rPh sb="0" eb="1">
      <t>ホン</t>
    </rPh>
    <rPh sb="1" eb="3">
      <t>ジギョウ</t>
    </rPh>
    <rPh sb="4" eb="6">
      <t>カンヨ</t>
    </rPh>
    <rPh sb="18" eb="20">
      <t>トウロク</t>
    </rPh>
    <rPh sb="20" eb="22">
      <t>ジョウキョウ</t>
    </rPh>
    <rPh sb="23" eb="25">
      <t>センタク</t>
    </rPh>
    <rPh sb="31" eb="33">
      <t>トウロク</t>
    </rPh>
    <rPh sb="33" eb="34">
      <t>ズ</t>
    </rPh>
    <rPh sb="43" eb="45">
      <t>ジッセキ</t>
    </rPh>
    <rPh sb="45" eb="47">
      <t>ホウコク</t>
    </rPh>
    <rPh sb="47" eb="48">
      <t>ショ</t>
    </rPh>
    <rPh sb="49" eb="51">
      <t>テイシュツ</t>
    </rPh>
    <rPh sb="51" eb="52">
      <t>スミ</t>
    </rPh>
    <phoneticPr fontId="16"/>
  </si>
  <si>
    <r>
      <t xml:space="preserve">定率または定額
</t>
    </r>
    <r>
      <rPr>
        <sz val="11"/>
        <rFont val="ＭＳ 明朝"/>
        <family val="1"/>
        <charset val="128"/>
      </rPr>
      <t>（それぞれの補助金算出額に
1,000円未満の端数が
生じた場合はこれを
切り捨て）</t>
    </r>
    <phoneticPr fontId="17"/>
  </si>
  <si>
    <t>←公募要領P40を確認すること</t>
    <phoneticPr fontId="74"/>
  </si>
  <si>
    <t>◆見積もり明細より補助対象経費となる費目及び金額をもれなく入力すること</t>
    <rPh sb="1" eb="3">
      <t>ミツ</t>
    </rPh>
    <rPh sb="5" eb="7">
      <t>メイサイ</t>
    </rPh>
    <rPh sb="9" eb="15">
      <t>ホジョタイショウケイヒ</t>
    </rPh>
    <rPh sb="18" eb="20">
      <t>ヒモク</t>
    </rPh>
    <rPh sb="20" eb="21">
      <t>オヨ</t>
    </rPh>
    <rPh sb="22" eb="24">
      <t>キンガク</t>
    </rPh>
    <rPh sb="29" eb="31">
      <t>ニュウリョク</t>
    </rPh>
    <phoneticPr fontId="18"/>
  </si>
  <si>
    <t>３．補助対象経費の算出</t>
    <rPh sb="2" eb="4">
      <t>ホジョ</t>
    </rPh>
    <rPh sb="4" eb="6">
      <t>タイショウ</t>
    </rPh>
    <rPh sb="6" eb="8">
      <t>ケイヒ</t>
    </rPh>
    <rPh sb="9" eb="11">
      <t>サンシュツ</t>
    </rPh>
    <phoneticPr fontId="72"/>
  </si>
  <si>
    <t>（２）　１kWhあたりの補助対象経費の上限</t>
    <rPh sb="12" eb="14">
      <t>ホジョ</t>
    </rPh>
    <rPh sb="14" eb="16">
      <t>タイショウ</t>
    </rPh>
    <rPh sb="16" eb="18">
      <t>ケイヒ</t>
    </rPh>
    <rPh sb="19" eb="21">
      <t>ジョウゲン</t>
    </rPh>
    <phoneticPr fontId="18"/>
  </si>
  <si>
    <t>（３）　蓄電システム（共用部）補助対象経費</t>
    <rPh sb="4" eb="6">
      <t>チクデン</t>
    </rPh>
    <rPh sb="11" eb="14">
      <t>キョウヨウブ</t>
    </rPh>
    <rPh sb="15" eb="17">
      <t>ホジョ</t>
    </rPh>
    <rPh sb="17" eb="19">
      <t>タイショウ</t>
    </rPh>
    <rPh sb="19" eb="21">
      <t>ケイヒ</t>
    </rPh>
    <phoneticPr fontId="18"/>
  </si>
  <si>
    <t>◆見積明細</t>
    <rPh sb="1" eb="3">
      <t>ミツ</t>
    </rPh>
    <rPh sb="3" eb="5">
      <t>メイサイ</t>
    </rPh>
    <phoneticPr fontId="18"/>
  </si>
  <si>
    <t>←消費税を除いた金額を入力</t>
    <phoneticPr fontId="18"/>
  </si>
  <si>
    <t>補助事業に要する
経費</t>
    <rPh sb="0" eb="2">
      <t>ホジョ</t>
    </rPh>
    <rPh sb="2" eb="4">
      <t>ジギョウ</t>
    </rPh>
    <rPh sb="5" eb="6">
      <t>ヨウ</t>
    </rPh>
    <rPh sb="9" eb="11">
      <t>ケイヒ</t>
    </rPh>
    <phoneticPr fontId="72"/>
  </si>
  <si>
    <t>←※設備費、工事費の導入価格を入力すること（消費税を除いた金額を入力）</t>
    <rPh sb="2" eb="5">
      <t>セツビヒ</t>
    </rPh>
    <rPh sb="6" eb="9">
      <t>コウジヒ</t>
    </rPh>
    <rPh sb="10" eb="14">
      <t>ドウニュウカカク</t>
    </rPh>
    <rPh sb="15" eb="17">
      <t>ニュウリョク</t>
    </rPh>
    <phoneticPr fontId="18"/>
  </si>
  <si>
    <t>（１）　導入価格（見積明細により算出）</t>
    <rPh sb="4" eb="6">
      <t>ドウニュウ</t>
    </rPh>
    <rPh sb="6" eb="8">
      <t>カカク</t>
    </rPh>
    <rPh sb="9" eb="11">
      <t>ミツモリ</t>
    </rPh>
    <rPh sb="11" eb="13">
      <t>メイサイ</t>
    </rPh>
    <rPh sb="16" eb="18">
      <t>サンシュツ</t>
    </rPh>
    <phoneticPr fontId="18"/>
  </si>
  <si>
    <t>（集合住宅の省CO2化促進事業）のうち中層ZEH-M（ゼッチ・マンション）支援事業、以下「本事業」といいます。）</t>
    <rPh sb="1" eb="3">
      <t>シュウゴウ</t>
    </rPh>
    <rPh sb="2" eb="3">
      <t>ゴウ</t>
    </rPh>
    <rPh sb="3" eb="5">
      <t>ジュウタク</t>
    </rPh>
    <rPh sb="6" eb="7">
      <t>ショウ</t>
    </rPh>
    <rPh sb="10" eb="11">
      <t>カ</t>
    </rPh>
    <rPh sb="11" eb="15">
      <t>ソクシンジギョウ</t>
    </rPh>
    <rPh sb="19" eb="21">
      <t>チュウソウ</t>
    </rPh>
    <rPh sb="37" eb="41">
      <t>シエンジギョウ</t>
    </rPh>
    <rPh sb="42" eb="44">
      <t>イカ</t>
    </rPh>
    <rPh sb="45" eb="48">
      <t>ホンジギョウ</t>
    </rPh>
    <phoneticPr fontId="72"/>
  </si>
  <si>
    <t>◆小計・合計・集計欄の数式に影響が出るため行を追加する場合には、項目の先頭や最後ではなく、中程で行の追加をすること。</t>
    <phoneticPr fontId="18"/>
  </si>
  <si>
    <t>←数式が入っているので触らないこと</t>
    <rPh sb="1" eb="3">
      <t>スウシキ</t>
    </rPh>
    <rPh sb="4" eb="5">
      <t>ハイ</t>
    </rPh>
    <rPh sb="11" eb="12">
      <t>サワ</t>
    </rPh>
    <phoneticPr fontId="79"/>
  </si>
  <si>
    <t>別紙１　補助事業に要する経費、補助対象経費及び補助金の額並びに区分ごとの配分</t>
    <rPh sb="4" eb="6">
      <t>ホジョ</t>
    </rPh>
    <rPh sb="6" eb="8">
      <t>ジギョウ</t>
    </rPh>
    <rPh sb="9" eb="10">
      <t>ヨウ</t>
    </rPh>
    <rPh sb="12" eb="14">
      <t>ケイヒ</t>
    </rPh>
    <rPh sb="15" eb="17">
      <t>ホジョ</t>
    </rPh>
    <rPh sb="17" eb="19">
      <t>タイショウ</t>
    </rPh>
    <rPh sb="19" eb="21">
      <t>ケイヒ</t>
    </rPh>
    <rPh sb="21" eb="22">
      <t>オヨ</t>
    </rPh>
    <rPh sb="23" eb="26">
      <t>ホジョキン</t>
    </rPh>
    <rPh sb="27" eb="28">
      <t>ガク</t>
    </rPh>
    <rPh sb="28" eb="29">
      <t>ナラ</t>
    </rPh>
    <rPh sb="31" eb="33">
      <t>クブン</t>
    </rPh>
    <rPh sb="36" eb="38">
      <t>ハイブン</t>
    </rPh>
    <phoneticPr fontId="16"/>
  </si>
  <si>
    <t>◆青字の下線があるシート名をクリックすると、該当ページに遷移</t>
    <rPh sb="1" eb="3">
      <t>アオジ</t>
    </rPh>
    <rPh sb="4" eb="6">
      <t>カセン</t>
    </rPh>
    <rPh sb="12" eb="13">
      <t>メイ</t>
    </rPh>
    <rPh sb="22" eb="24">
      <t>ガイトウ</t>
    </rPh>
    <rPh sb="28" eb="30">
      <t>センイ</t>
    </rPh>
    <phoneticPr fontId="72"/>
  </si>
  <si>
    <t>個人情報の取得と利用について</t>
    <rPh sb="0" eb="4">
      <t>コジンジョウホウ</t>
    </rPh>
    <rPh sb="5" eb="7">
      <t>シュトク</t>
    </rPh>
    <rPh sb="8" eb="10">
      <t>リヨウ</t>
    </rPh>
    <phoneticPr fontId="18"/>
  </si>
  <si>
    <t>５-１～４．補助対象経費総括表（１年目）（２年目）（３年目）（４年目）</t>
    <phoneticPr fontId="18"/>
  </si>
  <si>
    <t>⑨</t>
    <phoneticPr fontId="18"/>
  </si>
  <si>
    <t>⑩</t>
    <phoneticPr fontId="72"/>
  </si>
  <si>
    <t>⑧＋⑨</t>
    <phoneticPr fontId="18"/>
  </si>
  <si>
    <t>⑦×①（専有部の台数）</t>
    <rPh sb="4" eb="7">
      <t>センユウブ</t>
    </rPh>
    <rPh sb="8" eb="10">
      <t>ダイスウ</t>
    </rPh>
    <phoneticPr fontId="18"/>
  </si>
  <si>
    <t>専有部に導入する場合、「３.住戸情報入力」AX列の導入する住戸に、⑦の金額×住戸毎の設置台数の合計金額を入力すること。</t>
    <rPh sb="0" eb="3">
      <t>センユウブ</t>
    </rPh>
    <rPh sb="4" eb="6">
      <t>ドウニュウ</t>
    </rPh>
    <rPh sb="8" eb="10">
      <t>バアイ</t>
    </rPh>
    <rPh sb="14" eb="16">
      <t>ジュウコ</t>
    </rPh>
    <rPh sb="16" eb="18">
      <t>ジョウホウ</t>
    </rPh>
    <rPh sb="18" eb="20">
      <t>ニュウリョク</t>
    </rPh>
    <rPh sb="23" eb="24">
      <t>レツ</t>
    </rPh>
    <rPh sb="25" eb="27">
      <t>ドウニュウ</t>
    </rPh>
    <rPh sb="29" eb="31">
      <t>ジュウコ</t>
    </rPh>
    <rPh sb="38" eb="41">
      <t>ジュウコゴト</t>
    </rPh>
    <rPh sb="42" eb="46">
      <t>セッチダイスウ</t>
    </rPh>
    <rPh sb="47" eb="51">
      <t>ゴウケイキンガク</t>
    </rPh>
    <rPh sb="52" eb="54">
      <t>ニュウリョク</t>
    </rPh>
    <phoneticPr fontId="18"/>
  </si>
  <si>
    <t>共用部に導入する場合、⑨の金額を「１３.追加補助対象となる設備等の補助金額集計表」I列に入力すること。</t>
    <rPh sb="0" eb="3">
      <t>キョウヨウブ</t>
    </rPh>
    <rPh sb="4" eb="6">
      <t>ドウニュウ</t>
    </rPh>
    <rPh sb="8" eb="10">
      <t>バアイ</t>
    </rPh>
    <rPh sb="13" eb="15">
      <t>キンガク</t>
    </rPh>
    <rPh sb="20" eb="22">
      <t>ツイカ</t>
    </rPh>
    <rPh sb="22" eb="26">
      <t>ホジョタイショウ</t>
    </rPh>
    <rPh sb="29" eb="32">
      <t>セツビトウ</t>
    </rPh>
    <rPh sb="33" eb="37">
      <t>ホジョキンガク</t>
    </rPh>
    <rPh sb="37" eb="40">
      <t>シュウケイヒョウ</t>
    </rPh>
    <rPh sb="42" eb="43">
      <t>レツ</t>
    </rPh>
    <rPh sb="44" eb="46">
      <t>ニュウリョク</t>
    </rPh>
    <phoneticPr fontId="18"/>
  </si>
  <si>
    <t>◆公募要領Ｐ３９共用部の定額単価表を基に入力すること</t>
    <rPh sb="1" eb="5">
      <t>コウボヨウリョウ</t>
    </rPh>
    <rPh sb="8" eb="11">
      <t>キョウヨウブ</t>
    </rPh>
    <rPh sb="12" eb="17">
      <t>テイガクタンカヒョウ</t>
    </rPh>
    <rPh sb="18" eb="19">
      <t>モト</t>
    </rPh>
    <rPh sb="20" eb="22">
      <t>ニュウリョク</t>
    </rPh>
    <phoneticPr fontId="18"/>
  </si>
  <si>
    <t>「３．住戸情報入力」から自動転記（検算すること）</t>
    <rPh sb="3" eb="9">
      <t>ジュウコジョウホウニュウリョク</t>
    </rPh>
    <rPh sb="14" eb="16">
      <t>テンキ</t>
    </rPh>
    <phoneticPr fontId="18"/>
  </si>
  <si>
    <t>「１６．ＰＶＴシステム明細」から自動転記（検算すること）</t>
    <phoneticPr fontId="18"/>
  </si>
  <si>
    <t>「１７．液体集熱式太陽熱利用システム明細」
から自動転記（検算すること）</t>
    <phoneticPr fontId="18"/>
  </si>
  <si>
    <t>「３．住戸情報入力」から自動転記（検算すること）</t>
    <rPh sb="3" eb="9">
      <t>ジュウコジョウホウニュウリョク</t>
    </rPh>
    <phoneticPr fontId="18"/>
  </si>
  <si>
    <t>「１４．直交集成板（ＣＬＴ）明細」
から自動転記（検算すること）</t>
    <phoneticPr fontId="18"/>
  </si>
  <si>
    <t>「２.全体概要」で設置場所を選択したうえで「１８．Ｖ２Ｈ充電設備（充放電設備）」と「１９．ＥＶ充電設備」で算出した合計金額を手入力すること</t>
    <rPh sb="9" eb="11">
      <t>セッチ</t>
    </rPh>
    <rPh sb="11" eb="13">
      <t>バショ</t>
    </rPh>
    <rPh sb="14" eb="16">
      <t>センタク</t>
    </rPh>
    <rPh sb="47" eb="51">
      <t>ジュウデンセツビ</t>
    </rPh>
    <rPh sb="53" eb="55">
      <t>サンシュツ</t>
    </rPh>
    <rPh sb="57" eb="59">
      <t>ゴウケイ</t>
    </rPh>
    <rPh sb="59" eb="61">
      <t>キンガク</t>
    </rPh>
    <rPh sb="62" eb="65">
      <t>テニュウリョク</t>
    </rPh>
    <phoneticPr fontId="18"/>
  </si>
  <si>
    <t>事業年度　１年目</t>
    <rPh sb="0" eb="2">
      <t>ジギョウ</t>
    </rPh>
    <rPh sb="2" eb="4">
      <t>ネンド</t>
    </rPh>
    <rPh sb="6" eb="8">
      <t>ネンメ</t>
    </rPh>
    <phoneticPr fontId="18"/>
  </si>
  <si>
    <t>事業年度　２年目</t>
    <rPh sb="0" eb="2">
      <t>ジギョウ</t>
    </rPh>
    <rPh sb="2" eb="4">
      <t>ネンド</t>
    </rPh>
    <rPh sb="6" eb="8">
      <t>ネンメ</t>
    </rPh>
    <phoneticPr fontId="18"/>
  </si>
  <si>
    <t>事業年度　３年目</t>
    <rPh sb="0" eb="2">
      <t>ジギョウ</t>
    </rPh>
    <rPh sb="2" eb="4">
      <t>ネンド</t>
    </rPh>
    <rPh sb="6" eb="8">
      <t>ネンメ</t>
    </rPh>
    <phoneticPr fontId="18"/>
  </si>
  <si>
    <t>事業年度　４年目</t>
    <rPh sb="0" eb="2">
      <t>ジギョウ</t>
    </rPh>
    <rPh sb="2" eb="4">
      <t>ネンド</t>
    </rPh>
    <rPh sb="6" eb="8">
      <t>ネンメ</t>
    </rPh>
    <phoneticPr fontId="18"/>
  </si>
  <si>
    <r>
      <t>ＢＥＬＳ取得に係る費用（住戸</t>
    </r>
    <r>
      <rPr>
        <sz val="13"/>
        <rFont val="ＭＳ Ｐ明朝"/>
        <family val="1"/>
        <charset val="128"/>
      </rPr>
      <t>BELS取得費用を含む</t>
    </r>
    <r>
      <rPr>
        <sz val="14"/>
        <rFont val="ＭＳ Ｐ明朝"/>
        <family val="1"/>
        <charset val="128"/>
      </rPr>
      <t>）</t>
    </r>
    <rPh sb="12" eb="14">
      <t>ジュウコ</t>
    </rPh>
    <rPh sb="18" eb="20">
      <t>シュトク</t>
    </rPh>
    <rPh sb="20" eb="22">
      <t>ヒヨウ</t>
    </rPh>
    <rPh sb="23" eb="24">
      <t>フク</t>
    </rPh>
    <phoneticPr fontId="16"/>
  </si>
  <si>
    <t>「３.住戸情報入力」から自動転記（検算すること）</t>
    <rPh sb="5" eb="7">
      <t>ジョウホウ</t>
    </rPh>
    <rPh sb="7" eb="9">
      <t>ニュウリョク</t>
    </rPh>
    <rPh sb="12" eb="14">
      <t>ジドウ</t>
    </rPh>
    <rPh sb="14" eb="16">
      <t>テンキ</t>
    </rPh>
    <rPh sb="17" eb="19">
      <t>ケンザン</t>
    </rPh>
    <phoneticPr fontId="16"/>
  </si>
  <si>
    <t>　数量に”０”を入力すること</t>
    <phoneticPr fontId="18"/>
  </si>
  <si>
    <t>戸あたり５０万円の補助額の上限</t>
    <rPh sb="0" eb="1">
      <t>コ</t>
    </rPh>
    <rPh sb="6" eb="8">
      <t>マンエン</t>
    </rPh>
    <rPh sb="9" eb="12">
      <t>ホジョガク</t>
    </rPh>
    <rPh sb="13" eb="15">
      <t>ジョウゲン</t>
    </rPh>
    <phoneticPr fontId="18"/>
  </si>
  <si>
    <t>戸あたり５０万円の補助額の上限との差額</t>
    <rPh sb="0" eb="1">
      <t>ト</t>
    </rPh>
    <rPh sb="6" eb="7">
      <t>マン</t>
    </rPh>
    <rPh sb="7" eb="8">
      <t>エン</t>
    </rPh>
    <rPh sb="9" eb="11">
      <t>ホジョ</t>
    </rPh>
    <rPh sb="11" eb="12">
      <t>ガク</t>
    </rPh>
    <rPh sb="13" eb="15">
      <t>ジョウゲン</t>
    </rPh>
    <rPh sb="17" eb="19">
      <t>サガク</t>
    </rPh>
    <phoneticPr fontId="17"/>
  </si>
  <si>
    <t>←公募要領Ｐ１３「補助金額の上限」②のとおり、</t>
    <phoneticPr fontId="17"/>
  </si>
  <si>
    <t>←「戸あたり５０万円の補助額の上限」を超えた場合に調整額を入力してください。</t>
    <rPh sb="2" eb="3">
      <t>コ</t>
    </rPh>
    <rPh sb="8" eb="10">
      <t>マンエン</t>
    </rPh>
    <rPh sb="11" eb="13">
      <t>ホジョ</t>
    </rPh>
    <rPh sb="13" eb="14">
      <t>ガク</t>
    </rPh>
    <rPh sb="15" eb="17">
      <t>ジョウゲン</t>
    </rPh>
    <rPh sb="19" eb="20">
      <t>コ</t>
    </rPh>
    <rPh sb="22" eb="24">
      <t>バアイ</t>
    </rPh>
    <rPh sb="25" eb="27">
      <t>チョウセイ</t>
    </rPh>
    <rPh sb="27" eb="28">
      <t>ガク</t>
    </rPh>
    <rPh sb="29" eb="31">
      <t>ニュウリョク</t>
    </rPh>
    <phoneticPr fontId="17"/>
  </si>
  <si>
    <t>←公募要領Ｐ１３「補助金額の上限」①のとおり、３億円／年とする</t>
    <phoneticPr fontId="17"/>
  </si>
  <si>
    <t xml:space="preserve">   但し、補助金額が０円より大きくなるようにしてください。</t>
    <rPh sb="15" eb="16">
      <t>オオ</t>
    </rPh>
    <phoneticPr fontId="18"/>
  </si>
  <si>
    <r>
      <t>　※該当する者は</t>
    </r>
    <r>
      <rPr>
        <sz val="14"/>
        <color rgb="FFFFFF00"/>
        <rFont val="Segoe UI Symbol"/>
        <family val="3"/>
      </rPr>
      <t>❼</t>
    </r>
    <r>
      <rPr>
        <b/>
        <sz val="14"/>
        <color rgb="FFFFFF00"/>
        <rFont val="HGｺﾞｼｯｸM"/>
        <family val="1"/>
        <charset val="128"/>
      </rPr>
      <t>、</t>
    </r>
    <r>
      <rPr>
        <sz val="14"/>
        <color rgb="FFFFFF00"/>
        <rFont val="Segoe UI Symbol"/>
        <family val="1"/>
      </rPr>
      <t>❽</t>
    </r>
    <r>
      <rPr>
        <sz val="14"/>
        <color rgb="FFFFFF00"/>
        <rFont val="HGｺﾞｼｯｸM"/>
        <family val="1"/>
        <charset val="128"/>
      </rPr>
      <t>、</t>
    </r>
    <r>
      <rPr>
        <sz val="14"/>
        <color rgb="FFFFFF00"/>
        <rFont val="Segoe UI Symbol"/>
        <family val="1"/>
      </rPr>
      <t>❾</t>
    </r>
    <r>
      <rPr>
        <b/>
        <sz val="14"/>
        <color rgb="FFFFFF00"/>
        <rFont val="HGｺﾞｼｯｸM"/>
        <family val="3"/>
        <charset val="128"/>
      </rPr>
      <t>も必須のため、白色だが入力を忘れないこと。</t>
    </r>
    <rPh sb="2" eb="4">
      <t>ガイトウ</t>
    </rPh>
    <rPh sb="6" eb="7">
      <t>モノ</t>
    </rPh>
    <rPh sb="14" eb="16">
      <t>ヒッス</t>
    </rPh>
    <rPh sb="20" eb="22">
      <t>シロイロ</t>
    </rPh>
    <rPh sb="24" eb="26">
      <t>ニュウリョク</t>
    </rPh>
    <rPh sb="27" eb="28">
      <t>ワス</t>
    </rPh>
    <phoneticPr fontId="17"/>
  </si>
  <si>
    <t>←「ＢＥＬＳ取得に係る費用」を補助対象としない場合、</t>
    <rPh sb="6" eb="8">
      <t>シュトク</t>
    </rPh>
    <rPh sb="9" eb="10">
      <t>カカワ</t>
    </rPh>
    <rPh sb="11" eb="13">
      <t>ヒヨウ</t>
    </rPh>
    <rPh sb="15" eb="17">
      <t>ホジョ</t>
    </rPh>
    <rPh sb="17" eb="19">
      <t>タイショウ</t>
    </rPh>
    <rPh sb="23" eb="25">
      <t>バアイ</t>
    </rPh>
    <phoneticPr fontId="17"/>
  </si>
  <si>
    <t>⑦×①（共用部の台数）</t>
    <rPh sb="4" eb="7">
      <t>キョウヨウブ</t>
    </rPh>
    <rPh sb="8" eb="10">
      <t>ダイスウ</t>
    </rPh>
    <phoneticPr fontId="18"/>
  </si>
  <si>
    <t>「補助金交付上限額 ※２」</t>
    <phoneticPr fontId="72"/>
  </si>
  <si>
    <r>
      <t>空調設備（</t>
    </r>
    <r>
      <rPr>
        <b/>
        <sz val="11"/>
        <color rgb="FFFF0000"/>
        <rFont val="ＭＳ Ｐ明朝"/>
        <family val="1"/>
        <charset val="128"/>
      </rPr>
      <t>区分（い）</t>
    </r>
    <r>
      <rPr>
        <sz val="11"/>
        <color theme="1"/>
        <rFont val="ＭＳ Ｐ明朝"/>
        <family val="1"/>
        <charset val="128"/>
      </rPr>
      <t>）</t>
    </r>
    <rPh sb="0" eb="2">
      <t>クウチョウ</t>
    </rPh>
    <rPh sb="2" eb="4">
      <t>セツビ</t>
    </rPh>
    <rPh sb="5" eb="7">
      <t>クブン</t>
    </rPh>
    <phoneticPr fontId="74"/>
  </si>
  <si>
    <r>
      <t>空調設備（</t>
    </r>
    <r>
      <rPr>
        <b/>
        <sz val="11"/>
        <color rgb="FFFF0000"/>
        <rFont val="ＭＳ Ｐ明朝"/>
        <family val="1"/>
        <charset val="128"/>
      </rPr>
      <t>区分（い）未満</t>
    </r>
    <r>
      <rPr>
        <sz val="11"/>
        <color theme="1"/>
        <rFont val="ＭＳ Ｐ明朝"/>
        <family val="1"/>
        <charset val="128"/>
      </rPr>
      <t>）</t>
    </r>
    <rPh sb="0" eb="2">
      <t>クウチョウ</t>
    </rPh>
    <rPh sb="2" eb="4">
      <t>セツビ</t>
    </rPh>
    <rPh sb="5" eb="7">
      <t>クブン</t>
    </rPh>
    <rPh sb="10" eb="12">
      <t>ミマン</t>
    </rPh>
    <phoneticPr fontId="74"/>
  </si>
  <si>
    <t>氏と名を分けてひらがなで入力すること（個人申請は入力不要）</t>
    <rPh sb="0" eb="1">
      <t>シ</t>
    </rPh>
    <rPh sb="2" eb="3">
      <t>メイ</t>
    </rPh>
    <rPh sb="4" eb="5">
      <t>ワ</t>
    </rPh>
    <rPh sb="12" eb="14">
      <t>ニュウリョク</t>
    </rPh>
    <rPh sb="19" eb="21">
      <t>コジン</t>
    </rPh>
    <rPh sb="21" eb="23">
      <t>シンセイ</t>
    </rPh>
    <rPh sb="24" eb="28">
      <t>ニュウリョクフヨウ</t>
    </rPh>
    <phoneticPr fontId="16"/>
  </si>
  <si>
    <t>商業登記簿の記載と一致させること（氏と名を分けて入力すること）（個人申請は入力不要）</t>
    <rPh sb="17" eb="18">
      <t>シ</t>
    </rPh>
    <rPh sb="19" eb="20">
      <t>メイ</t>
    </rPh>
    <rPh sb="21" eb="22">
      <t>ワ</t>
    </rPh>
    <rPh sb="24" eb="26">
      <t>ニュウリョク</t>
    </rPh>
    <rPh sb="32" eb="36">
      <t>コジンシンセイ</t>
    </rPh>
    <rPh sb="37" eb="41">
      <t>ニュウリョクフヨウ</t>
    </rPh>
    <phoneticPr fontId="16"/>
  </si>
  <si>
    <t>申請者内における補助事業担当者情報を入力すること（氏と名を分けて入力すること）</t>
    <rPh sb="0" eb="3">
      <t>シンセイシャ</t>
    </rPh>
    <rPh sb="3" eb="4">
      <t>ナイ</t>
    </rPh>
    <rPh sb="8" eb="10">
      <t>ホジョ</t>
    </rPh>
    <rPh sb="10" eb="12">
      <t>ジギョウ</t>
    </rPh>
    <rPh sb="12" eb="15">
      <t>タントウシャ</t>
    </rPh>
    <rPh sb="15" eb="17">
      <t>ジョウホウ</t>
    </rPh>
    <rPh sb="18" eb="20">
      <t>ニュウリョク</t>
    </rPh>
    <rPh sb="25" eb="26">
      <t>シ</t>
    </rPh>
    <rPh sb="27" eb="28">
      <t>メイ</t>
    </rPh>
    <rPh sb="29" eb="30">
      <t>ワ</t>
    </rPh>
    <rPh sb="32" eb="34">
      <t>ニュウリョク</t>
    </rPh>
    <phoneticPr fontId="16"/>
  </si>
  <si>
    <t>エネルギー
計測表示装置</t>
    <rPh sb="6" eb="8">
      <t>ケイソク</t>
    </rPh>
    <rPh sb="8" eb="10">
      <t>ヒョウジ</t>
    </rPh>
    <rPh sb="10" eb="12">
      <t>ソウチ</t>
    </rPh>
    <phoneticPr fontId="74"/>
  </si>
  <si>
    <t>温水床暖房（専用熱源機）</t>
    <rPh sb="0" eb="2">
      <t>オンスイ</t>
    </rPh>
    <rPh sb="2" eb="3">
      <t>ユカ</t>
    </rPh>
    <rPh sb="3" eb="5">
      <t>ダンボウ</t>
    </rPh>
    <rPh sb="6" eb="8">
      <t>センヨウ</t>
    </rPh>
    <rPh sb="8" eb="10">
      <t>ネツゲン</t>
    </rPh>
    <rPh sb="10" eb="11">
      <t>キ</t>
    </rPh>
    <phoneticPr fontId="17"/>
  </si>
  <si>
    <t>エネルギー計測表示装置</t>
    <rPh sb="7" eb="9">
      <t>ヒョウジ</t>
    </rPh>
    <phoneticPr fontId="17"/>
  </si>
  <si>
    <r>
      <t>エネルギー計測表示装置</t>
    </r>
    <r>
      <rPr>
        <sz val="12"/>
        <rFont val="ＭＳ Ｐ明朝"/>
        <family val="1"/>
        <charset val="128"/>
      </rPr>
      <t>（ガスの計測ができるもの）</t>
    </r>
    <rPh sb="5" eb="7">
      <t>ケイソク</t>
    </rPh>
    <rPh sb="7" eb="9">
      <t>ヒョウジ</t>
    </rPh>
    <rPh sb="9" eb="11">
      <t>ソウチ</t>
    </rPh>
    <rPh sb="15" eb="17">
      <t>ケイソク</t>
    </rPh>
    <phoneticPr fontId="17"/>
  </si>
  <si>
    <t>他の補助金への申請有無をプルダウンより選択すること</t>
    <rPh sb="0" eb="1">
      <t>ホカ</t>
    </rPh>
    <rPh sb="2" eb="5">
      <t>ホジョキン</t>
    </rPh>
    <rPh sb="7" eb="9">
      <t>シンセイ</t>
    </rPh>
    <rPh sb="9" eb="11">
      <t>ウム</t>
    </rPh>
    <rPh sb="19" eb="21">
      <t>センタク</t>
    </rPh>
    <phoneticPr fontId="16"/>
  </si>
  <si>
    <t>９-１～２．蓄電システム補助対象経費算出シート（専有部、共用部）</t>
    <rPh sb="6" eb="8">
      <t>チクデン</t>
    </rPh>
    <rPh sb="12" eb="18">
      <t>ホジョタイショウケイヒ</t>
    </rPh>
    <rPh sb="18" eb="20">
      <t>サンシュツ</t>
    </rPh>
    <rPh sb="24" eb="27">
      <t>センユウブ</t>
    </rPh>
    <rPh sb="28" eb="31">
      <t>キョウヨウブ</t>
    </rPh>
    <phoneticPr fontId="16"/>
  </si>
  <si>
    <t>E-MAIL</t>
    <phoneticPr fontId="17"/>
  </si>
  <si>
    <t>E-MAIL</t>
    <phoneticPr fontId="18"/>
  </si>
  <si>
    <t>１３桁（国税庁｜法人番号公表サイト参照）</t>
    <rPh sb="2" eb="3">
      <t>ケタ</t>
    </rPh>
    <rPh sb="4" eb="7">
      <t>コクゼイチョウ</t>
    </rPh>
    <rPh sb="8" eb="10">
      <t>ホウジン</t>
    </rPh>
    <rPh sb="10" eb="12">
      <t>バンゴウ</t>
    </rPh>
    <rPh sb="12" eb="14">
      <t>コウヒョウ</t>
    </rPh>
    <rPh sb="17" eb="19">
      <t>サンショウ</t>
    </rPh>
    <phoneticPr fontId="16"/>
  </si>
  <si>
    <r>
      <t xml:space="preserve">  調整後の補助金の額</t>
    </r>
    <r>
      <rPr>
        <sz val="12"/>
        <color theme="1"/>
        <rFont val="ＭＳ 明朝"/>
        <family val="1"/>
        <charset val="128"/>
      </rPr>
      <t>(補助金算出額の合計に1,000円未満の端数が生じた場合はこれを切り捨て)</t>
    </r>
    <rPh sb="2" eb="4">
      <t>チョウセイ</t>
    </rPh>
    <rPh sb="4" eb="5">
      <t>ゴ</t>
    </rPh>
    <rPh sb="6" eb="8">
      <t>ホジョ</t>
    </rPh>
    <rPh sb="10" eb="11">
      <t>ガク</t>
    </rPh>
    <rPh sb="12" eb="15">
      <t>ホジョキン</t>
    </rPh>
    <rPh sb="15" eb="17">
      <t>サンシュツ</t>
    </rPh>
    <rPh sb="17" eb="18">
      <t>ガク</t>
    </rPh>
    <rPh sb="19" eb="21">
      <t>ゴウケイ</t>
    </rPh>
    <rPh sb="27" eb="28">
      <t>エン</t>
    </rPh>
    <rPh sb="28" eb="30">
      <t>ミマン</t>
    </rPh>
    <rPh sb="31" eb="33">
      <t>ハスウ</t>
    </rPh>
    <rPh sb="34" eb="35">
      <t>ショウ</t>
    </rPh>
    <rPh sb="37" eb="39">
      <t>バアイ</t>
    </rPh>
    <rPh sb="43" eb="44">
      <t>キ</t>
    </rPh>
    <rPh sb="45" eb="46">
      <t>ス</t>
    </rPh>
    <phoneticPr fontId="17"/>
  </si>
  <si>
    <t>EV充電設備のセンター承認本体価格が公表されていない場合は、補助金交付上限額（基礎）を入力すること。</t>
    <phoneticPr fontId="18"/>
  </si>
  <si>
    <t>Ｖ２Ｈ充電設備（充放電設備）のセンター承認本体価格が公表されていない場合は、補助金交付上限額を入力すること。</t>
    <rPh sb="8" eb="13">
      <t>ジュウホウデンセツビ</t>
    </rPh>
    <phoneticPr fontId="1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</si>
</sst>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2">
    <numFmt numFmtId="5" formatCode="&quot;¥&quot;#,##0;&quot;¥&quot;\-#,##0"/>
    <numFmt numFmtId="6" formatCode="&quot;¥&quot;#,##0;[Red]&quot;¥&quot;\-#,##0"/>
    <numFmt numFmtId="176" formatCode="000\-0000"/>
    <numFmt numFmtId="177" formatCode="[=1]&quot;単年度事業&quot;;0\ &quot;年度事業（１年目）&quot;"/>
    <numFmt numFmtId="178" formatCode="yyyy\ &quot; 年 &quot;\ m\ &quot; 月 &quot;\ d\ &quot; 日 &quot;"/>
    <numFmt numFmtId="179" formatCode="ggg\ e\ &quot; 年 &quot;\ m\ &quot; 月 &quot;\ d\ &quot; 日 &quot;"/>
    <numFmt numFmtId="180" formatCode="yyyy\ &quot; 年 &quot;\ m\ &quot; 月 &quot;\ d\ &quot; 日&quot;"/>
    <numFmt numFmtId="181" formatCode="#,##0&quot;円&quot;"/>
    <numFmt numFmtId="182" formatCode="&quot;〒&quot;\ 000\ \-\ 0000"/>
    <numFmt numFmtId="183" formatCode="0.00_ "/>
    <numFmt numFmtId="184" formatCode="0.000_ "/>
    <numFmt numFmtId="185" formatCode="#,##0.00_ "/>
    <numFmt numFmtId="186" formatCode="#,##0_ ;[Red]\-#,##0\ "/>
    <numFmt numFmtId="187" formatCode="#,##0.0"/>
    <numFmt numFmtId="188" formatCode="0_ "/>
    <numFmt numFmtId="189" formatCode="General&quot;年目&quot;"/>
    <numFmt numFmtId="190" formatCode="0.00_);[Red]\(0.00\)"/>
    <numFmt numFmtId="191" formatCode="\(@\)"/>
    <numFmt numFmtId="192" formatCode="@&quot;年目&quot;"/>
    <numFmt numFmtId="193" formatCode="\(@&quot;年&quot;&quot;目&quot;\)"/>
    <numFmt numFmtId="194" formatCode="#,##0.0;[Red]\-#,##0.0"/>
    <numFmt numFmtId="195" formatCode="0_);[Red]\(0\)"/>
    <numFmt numFmtId="196" formatCode="0.0"/>
    <numFmt numFmtId="197" formatCode="#,##0;&quot;▲ &quot;#,##0"/>
    <numFmt numFmtId="198" formatCode="#,##0_);[Red]\(#,##0\)"/>
    <numFmt numFmtId="199" formatCode="[DBNum3]00"/>
    <numFmt numFmtId="200" formatCode="yyyy\ &quot; 年   &quot;\ m\ &quot; 月 &quot;"/>
    <numFmt numFmtId="201" formatCode="yyyy&quot;年&quot;m&quot;月&quot;;@"/>
    <numFmt numFmtId="202" formatCode="yyyy/mm/dd"/>
    <numFmt numFmtId="203" formatCode="hh&quot;時&quot;mm&quot;分&quot;"/>
    <numFmt numFmtId="204" formatCode="0.0%"/>
    <numFmt numFmtId="205" formatCode="#,##0.0_ "/>
    <numFmt numFmtId="206" formatCode="#,##0.0000;[Red]\-#,##0.0000"/>
    <numFmt numFmtId="207" formatCode="0.00&quot;㎡未満&quot;"/>
    <numFmt numFmtId="208" formatCode="0.00&quot;㎡以上&quot;"/>
    <numFmt numFmtId="209" formatCode="0&quot;㎜未満&quot;"/>
    <numFmt numFmtId="210" formatCode="0&quot;㎜以上&quot;"/>
    <numFmt numFmtId="211" formatCode="&quot;高さ&quot;0&quot;㎜以下&quot;"/>
    <numFmt numFmtId="212" formatCode="&quot;奥行&quot;0&quot;㎜以上&quot;"/>
    <numFmt numFmtId="213" formatCode="0&quot;台&quot;"/>
    <numFmt numFmtId="214" formatCode="#,##0_ "/>
    <numFmt numFmtId="215" formatCode="#,##0&quot;円/kW&quot;"/>
    <numFmt numFmtId="216" formatCode="\+#,##0&quot;円/台&quot;"/>
    <numFmt numFmtId="217" formatCode="#,##0&quot;円/台&quot;"/>
    <numFmt numFmtId="218" formatCode="#,##0_ ;\-#,##0_ "/>
    <numFmt numFmtId="219" formatCode="#,##0_ ;[Red]\-#,##0_ ;0_ "/>
    <numFmt numFmtId="220" formatCode="0_ ;[Red]\-0_ "/>
    <numFmt numFmtId="221" formatCode="#,##0_ ;[Red]\-#,##0_ "/>
    <numFmt numFmtId="222" formatCode="#,##0.0_ ;[Red]\-#,##0.0_ "/>
    <numFmt numFmtId="223" formatCode="#,##0_ ;&quot;▲ &quot;#,##0_ ;0_ "/>
    <numFmt numFmtId="224" formatCode="#,##0_ ;[Red]\-#,##0_ ;&quot;-&quot;_ ;@_ "/>
    <numFmt numFmtId="225" formatCode="#,##0.00_ ;[Red]\-#,##0.00_ "/>
  </numFmts>
  <fonts count="233">
    <font>
      <sz val="11"/>
      <color theme="1"/>
      <name val="Yu Gothic UI"/>
      <family val="2"/>
      <charset val="128"/>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Yu Gothic UI"/>
      <family val="2"/>
      <charset val="128"/>
    </font>
    <font>
      <b/>
      <sz val="15"/>
      <color theme="3"/>
      <name val="Yu Gothic UI"/>
      <family val="2"/>
      <charset val="128"/>
    </font>
    <font>
      <b/>
      <sz val="11"/>
      <color theme="3"/>
      <name val="Yu Gothic UI"/>
      <family val="2"/>
      <charset val="128"/>
    </font>
    <font>
      <sz val="6"/>
      <name val="Yu Gothic UI"/>
      <family val="2"/>
      <charset val="128"/>
    </font>
    <font>
      <b/>
      <sz val="10"/>
      <color theme="1"/>
      <name val="Yu Gothic UI"/>
      <family val="3"/>
      <charset val="128"/>
    </font>
    <font>
      <sz val="12"/>
      <color rgb="FFFFCC99"/>
      <name val="Yu Gothic UI"/>
      <family val="2"/>
      <charset val="128"/>
    </font>
    <font>
      <sz val="10"/>
      <color theme="1"/>
      <name val="Yu Gothic UI"/>
      <family val="2"/>
      <charset val="128"/>
    </font>
    <font>
      <sz val="14"/>
      <color theme="1"/>
      <name val="Yu Gothic UI"/>
      <family val="2"/>
      <charset val="128"/>
    </font>
    <font>
      <b/>
      <sz val="14"/>
      <color rgb="FFFF0000"/>
      <name val="Yu Gothic UI"/>
      <family val="3"/>
      <charset val="128"/>
    </font>
    <font>
      <b/>
      <sz val="14"/>
      <color rgb="FFFFCC99"/>
      <name val="Meiryo UI"/>
      <family val="3"/>
      <charset val="128"/>
    </font>
    <font>
      <b/>
      <sz val="14"/>
      <color theme="9" tint="0.59999389629810485"/>
      <name val="Meiryo UI"/>
      <family val="3"/>
      <charset val="128"/>
    </font>
    <font>
      <b/>
      <sz val="14"/>
      <color theme="1" tint="0.14999847407452621"/>
      <name val="Meiryo UI"/>
      <family val="3"/>
      <charset val="128"/>
    </font>
    <font>
      <b/>
      <sz val="14"/>
      <color theme="1"/>
      <name val="Yu Gothic UI"/>
      <family val="3"/>
      <charset val="128"/>
    </font>
    <font>
      <b/>
      <sz val="14"/>
      <name val="Yu Gothic UI"/>
      <family val="3"/>
      <charset val="128"/>
    </font>
    <font>
      <b/>
      <sz val="14"/>
      <color theme="0"/>
      <name val="Yu Gothic UI"/>
      <family val="3"/>
      <charset val="128"/>
    </font>
    <font>
      <sz val="14"/>
      <color rgb="FFFF0000"/>
      <name val="Meiryo UI"/>
      <family val="3"/>
      <charset val="128"/>
    </font>
    <font>
      <sz val="12"/>
      <color rgb="FF808080"/>
      <name val="Yu Gothic UI"/>
      <family val="3"/>
      <charset val="128"/>
    </font>
    <font>
      <sz val="16"/>
      <color theme="1"/>
      <name val="Yu Gothic UI"/>
      <family val="2"/>
      <charset val="128"/>
    </font>
    <font>
      <b/>
      <sz val="16"/>
      <color theme="1"/>
      <name val="Yu Gothic UI"/>
      <family val="3"/>
      <charset val="128"/>
    </font>
    <font>
      <sz val="14"/>
      <color theme="0"/>
      <name val="Yu Gothic UI"/>
      <family val="2"/>
      <charset val="128"/>
    </font>
    <font>
      <sz val="14"/>
      <color theme="0"/>
      <name val="Yu Gothic UI"/>
      <family val="3"/>
      <charset val="128"/>
    </font>
    <font>
      <b/>
      <sz val="16"/>
      <color rgb="FFFFFF00"/>
      <name val="Yu Gothic UI"/>
      <family val="3"/>
      <charset val="128"/>
    </font>
    <font>
      <sz val="16"/>
      <color theme="1"/>
      <name val="ＭＳ 明朝"/>
      <family val="1"/>
      <charset val="128"/>
    </font>
    <font>
      <sz val="14"/>
      <color theme="1"/>
      <name val="ＭＳ 明朝"/>
      <family val="1"/>
      <charset val="128"/>
    </font>
    <font>
      <sz val="36"/>
      <color theme="1"/>
      <name val="ＭＳ 明朝"/>
      <family val="1"/>
      <charset val="128"/>
    </font>
    <font>
      <sz val="22"/>
      <color theme="1"/>
      <name val="ＭＳ 明朝"/>
      <family val="1"/>
      <charset val="128"/>
    </font>
    <font>
      <sz val="26"/>
      <color theme="1"/>
      <name val="ＭＳ 明朝"/>
      <family val="1"/>
      <charset val="128"/>
    </font>
    <font>
      <b/>
      <sz val="14"/>
      <color rgb="FFFFFF00"/>
      <name val="ＭＳ 明朝"/>
      <family val="1"/>
      <charset val="128"/>
    </font>
    <font>
      <sz val="48"/>
      <color theme="1"/>
      <name val="ＭＳ 明朝"/>
      <family val="1"/>
      <charset val="128"/>
    </font>
    <font>
      <sz val="8"/>
      <color theme="1"/>
      <name val="ＭＳ 明朝"/>
      <family val="1"/>
      <charset val="128"/>
    </font>
    <font>
      <sz val="6"/>
      <color theme="1"/>
      <name val="ＭＳ 明朝"/>
      <family val="1"/>
      <charset val="128"/>
    </font>
    <font>
      <sz val="34"/>
      <color theme="1"/>
      <name val="ＭＳ 明朝"/>
      <family val="1"/>
      <charset val="128"/>
    </font>
    <font>
      <sz val="12"/>
      <color theme="1"/>
      <name val="ＭＳ 明朝"/>
      <family val="1"/>
      <charset val="128"/>
    </font>
    <font>
      <sz val="14"/>
      <color theme="0"/>
      <name val="ＭＳ 明朝"/>
      <family val="1"/>
      <charset val="128"/>
    </font>
    <font>
      <sz val="14"/>
      <color theme="1"/>
      <name val="ＭＳ Ｐ明朝"/>
      <family val="1"/>
      <charset val="128"/>
    </font>
    <font>
      <sz val="11"/>
      <name val="ＭＳ Ｐゴシック"/>
      <family val="3"/>
      <charset val="128"/>
    </font>
    <font>
      <sz val="11"/>
      <color indexed="8"/>
      <name val="ＭＳ Ｐゴシック"/>
      <family val="3"/>
      <charset val="128"/>
    </font>
    <font>
      <sz val="11"/>
      <color theme="1"/>
      <name val="游ゴシック"/>
      <family val="2"/>
      <charset val="128"/>
      <scheme val="minor"/>
    </font>
    <font>
      <b/>
      <sz val="16"/>
      <color theme="1"/>
      <name val="ＭＳ 明朝"/>
      <family val="1"/>
      <charset val="128"/>
    </font>
    <font>
      <sz val="18"/>
      <color theme="1"/>
      <name val="ＭＳ 明朝"/>
      <family val="1"/>
      <charset val="128"/>
    </font>
    <font>
      <sz val="10"/>
      <color theme="1"/>
      <name val="ＭＳ 明朝"/>
      <family val="1"/>
      <charset val="128"/>
    </font>
    <font>
      <sz val="24"/>
      <color theme="1"/>
      <name val="ＭＳ 明朝"/>
      <family val="1"/>
      <charset val="128"/>
    </font>
    <font>
      <sz val="20"/>
      <color theme="1"/>
      <name val="ＭＳ 明朝"/>
      <family val="1"/>
      <charset val="128"/>
    </font>
    <font>
      <u/>
      <sz val="14"/>
      <color theme="1"/>
      <name val="ＭＳ 明朝"/>
      <family val="1"/>
      <charset val="128"/>
    </font>
    <font>
      <sz val="32"/>
      <color theme="1"/>
      <name val="ＭＳ 明朝"/>
      <family val="1"/>
      <charset val="128"/>
    </font>
    <font>
      <sz val="9"/>
      <color rgb="FFCCFFFF"/>
      <name val="Yu Gothic UI"/>
      <family val="3"/>
      <charset val="128"/>
    </font>
    <font>
      <b/>
      <sz val="9"/>
      <color rgb="FFCCFFFF"/>
      <name val="Yu Gothic UI"/>
      <family val="3"/>
      <charset val="128"/>
    </font>
    <font>
      <sz val="10"/>
      <color theme="1"/>
      <name val="Yu Gothic UI"/>
      <family val="3"/>
      <charset val="128"/>
    </font>
    <font>
      <sz val="12"/>
      <color theme="1"/>
      <name val="Yu Gothic UI"/>
      <family val="2"/>
      <charset val="128"/>
    </font>
    <font>
      <sz val="12"/>
      <color theme="1"/>
      <name val="Yu Gothic UI"/>
      <family val="3"/>
      <charset val="128"/>
    </font>
    <font>
      <sz val="12"/>
      <color theme="1"/>
      <name val="ＭＳ Ｐ明朝"/>
      <family val="1"/>
      <charset val="128"/>
    </font>
    <font>
      <sz val="14"/>
      <color rgb="FFDDDDDD"/>
      <name val="ＭＳ 明朝"/>
      <family val="1"/>
      <charset val="128"/>
    </font>
    <font>
      <sz val="18"/>
      <color theme="0"/>
      <name val="ＭＳ 明朝"/>
      <family val="1"/>
      <charset val="128"/>
    </font>
    <font>
      <sz val="16"/>
      <name val="ＭＳ 明朝"/>
      <family val="1"/>
      <charset val="128"/>
    </font>
    <font>
      <sz val="11"/>
      <color theme="1"/>
      <name val="ＭＳ Ｐ明朝"/>
      <family val="1"/>
      <charset val="128"/>
    </font>
    <font>
      <sz val="11"/>
      <color theme="1"/>
      <name val="ＭＳ 明朝"/>
      <family val="1"/>
      <charset val="128"/>
    </font>
    <font>
      <u/>
      <sz val="10"/>
      <color theme="1"/>
      <name val="ＭＳ 明朝"/>
      <family val="1"/>
      <charset val="128"/>
    </font>
    <font>
      <sz val="6"/>
      <name val="ＭＳ Ｐゴシック"/>
      <family val="3"/>
      <charset val="128"/>
    </font>
    <font>
      <sz val="9"/>
      <color theme="1"/>
      <name val="ＭＳ Ｐ明朝"/>
      <family val="1"/>
      <charset val="128"/>
    </font>
    <font>
      <sz val="6"/>
      <name val="游ゴシック"/>
      <family val="2"/>
      <charset val="128"/>
      <scheme val="minor"/>
    </font>
    <font>
      <sz val="9"/>
      <color theme="0"/>
      <name val="ＭＳ Ｐ明朝"/>
      <family val="1"/>
      <charset val="128"/>
    </font>
    <font>
      <b/>
      <sz val="16"/>
      <color theme="1"/>
      <name val="ＭＳ Ｐ明朝"/>
      <family val="1"/>
      <charset val="128"/>
    </font>
    <font>
      <sz val="26"/>
      <color theme="1"/>
      <name val="ＭＳ Ｐ明朝"/>
      <family val="1"/>
      <charset val="128"/>
    </font>
    <font>
      <sz val="16"/>
      <color theme="1"/>
      <name val="ＭＳ Ｐ明朝"/>
      <family val="1"/>
      <charset val="128"/>
    </font>
    <font>
      <sz val="18"/>
      <color theme="1"/>
      <name val="ＭＳ Ｐ明朝"/>
      <family val="1"/>
      <charset val="128"/>
    </font>
    <font>
      <sz val="12"/>
      <color indexed="81"/>
      <name val="MS P ゴシック"/>
      <family val="3"/>
      <charset val="128"/>
    </font>
    <font>
      <sz val="14"/>
      <name val="ＭＳ 明朝"/>
      <family val="1"/>
      <charset val="128"/>
    </font>
    <font>
      <sz val="11"/>
      <color theme="1"/>
      <name val="游ゴシック"/>
      <family val="3"/>
      <charset val="128"/>
      <scheme val="minor"/>
    </font>
    <font>
      <sz val="10"/>
      <name val="ＭＳ Ｐ明朝"/>
      <family val="1"/>
      <charset val="128"/>
    </font>
    <font>
      <sz val="10"/>
      <color theme="1"/>
      <name val="游ゴシック"/>
      <family val="2"/>
      <charset val="128"/>
      <scheme val="minor"/>
    </font>
    <font>
      <sz val="6"/>
      <name val="游ゴシック"/>
      <family val="3"/>
      <charset val="128"/>
      <scheme val="minor"/>
    </font>
    <font>
      <b/>
      <sz val="14"/>
      <name val="ＭＳ Ｐ明朝"/>
      <family val="1"/>
      <charset val="128"/>
    </font>
    <font>
      <sz val="12"/>
      <name val="ＭＳ Ｐ明朝"/>
      <family val="1"/>
      <charset val="128"/>
    </font>
    <font>
      <b/>
      <sz val="12"/>
      <name val="ＭＳ Ｐ明朝"/>
      <family val="1"/>
      <charset val="128"/>
    </font>
    <font>
      <sz val="14"/>
      <color rgb="FFFF0000"/>
      <name val="Yu Gothic UI"/>
      <family val="2"/>
      <charset val="128"/>
    </font>
    <font>
      <sz val="14"/>
      <color theme="1"/>
      <name val="Yu Gothic UI"/>
      <family val="3"/>
      <charset val="128"/>
    </font>
    <font>
      <sz val="14"/>
      <name val="ＭＳ Ｐ明朝"/>
      <family val="1"/>
      <charset val="128"/>
    </font>
    <font>
      <sz val="14"/>
      <name val="Yu Gothic UI"/>
      <family val="3"/>
      <charset val="128"/>
    </font>
    <font>
      <sz val="9"/>
      <color theme="1"/>
      <name val="Yu Gothic UI"/>
      <family val="2"/>
      <charset val="128"/>
    </font>
    <font>
      <sz val="12"/>
      <name val="ＭＳ 明朝"/>
      <family val="1"/>
      <charset val="128"/>
    </font>
    <font>
      <sz val="14"/>
      <color rgb="FFFF0000"/>
      <name val="Yu Gothic UI"/>
      <family val="3"/>
      <charset val="128"/>
    </font>
    <font>
      <b/>
      <sz val="8"/>
      <color theme="1"/>
      <name val="Yu Gothic UI"/>
      <family val="3"/>
      <charset val="128"/>
    </font>
    <font>
      <sz val="14"/>
      <name val="Yu Gothic UI"/>
      <family val="2"/>
      <charset val="128"/>
    </font>
    <font>
      <sz val="13"/>
      <name val="ＭＳ 明朝"/>
      <family val="1"/>
      <charset val="128"/>
    </font>
    <font>
      <sz val="13"/>
      <name val="ＭＳ Ｐ明朝"/>
      <family val="1"/>
      <charset val="128"/>
    </font>
    <font>
      <sz val="40"/>
      <color theme="1"/>
      <name val="ＭＳ Ｐ明朝"/>
      <family val="1"/>
      <charset val="128"/>
    </font>
    <font>
      <sz val="20"/>
      <name val="ＭＳ Ｐ明朝"/>
      <family val="1"/>
      <charset val="128"/>
    </font>
    <font>
      <sz val="36"/>
      <name val="ＭＳ Ｐ明朝"/>
      <family val="1"/>
      <charset val="128"/>
    </font>
    <font>
      <sz val="20"/>
      <color theme="1"/>
      <name val="ＭＳ Ｐ明朝"/>
      <family val="1"/>
      <charset val="128"/>
    </font>
    <font>
      <sz val="22"/>
      <color rgb="FFFF0000"/>
      <name val="ＭＳ 明朝"/>
      <family val="1"/>
      <charset val="128"/>
    </font>
    <font>
      <b/>
      <sz val="12"/>
      <color indexed="81"/>
      <name val="MS P ゴシック"/>
      <family val="3"/>
      <charset val="128"/>
    </font>
    <font>
      <b/>
      <sz val="14"/>
      <color indexed="81"/>
      <name val="MS P ゴシック"/>
      <family val="3"/>
      <charset val="128"/>
    </font>
    <font>
      <sz val="9"/>
      <color indexed="81"/>
      <name val="MS P ゴシック"/>
      <family val="3"/>
      <charset val="128"/>
    </font>
    <font>
      <b/>
      <sz val="10"/>
      <color rgb="FFFFFF00"/>
      <name val="ＭＳ Ｐゴシック"/>
      <family val="3"/>
      <charset val="128"/>
    </font>
    <font>
      <sz val="12"/>
      <color rgb="FF808080"/>
      <name val="ＭＳ 明朝"/>
      <family val="1"/>
      <charset val="128"/>
    </font>
    <font>
      <sz val="12"/>
      <color theme="0" tint="-0.499984740745262"/>
      <name val="Yu Gothic UI"/>
      <family val="2"/>
      <charset val="128"/>
    </font>
    <font>
      <sz val="10"/>
      <color theme="0" tint="-0.499984740745262"/>
      <name val="ＭＳ Ｐ明朝"/>
      <family val="1"/>
      <charset val="128"/>
    </font>
    <font>
      <sz val="12"/>
      <color theme="0" tint="-0.499984740745262"/>
      <name val="ＭＳ Ｐ明朝"/>
      <family val="1"/>
      <charset val="128"/>
    </font>
    <font>
      <sz val="10"/>
      <color theme="0" tint="-0.499984740745262"/>
      <name val="ＭＳ 明朝"/>
      <family val="1"/>
      <charset val="128"/>
    </font>
    <font>
      <b/>
      <sz val="14"/>
      <color theme="1"/>
      <name val="Meiryo UI"/>
      <family val="3"/>
      <charset val="128"/>
    </font>
    <font>
      <sz val="14"/>
      <color rgb="FFFF0000"/>
      <name val="ＭＳ 明朝"/>
      <family val="1"/>
      <charset val="128"/>
    </font>
    <font>
      <sz val="14"/>
      <color rgb="FF808080"/>
      <name val="ＭＳ 明朝"/>
      <family val="1"/>
      <charset val="128"/>
    </font>
    <font>
      <sz val="18"/>
      <name val="ＭＳ 明朝"/>
      <family val="1"/>
      <charset val="128"/>
    </font>
    <font>
      <b/>
      <sz val="16"/>
      <name val="ＭＳ 明朝"/>
      <family val="1"/>
      <charset val="128"/>
    </font>
    <font>
      <sz val="26"/>
      <name val="ＭＳ 明朝"/>
      <family val="1"/>
      <charset val="128"/>
    </font>
    <font>
      <sz val="24"/>
      <name val="ＭＳ 明朝"/>
      <family val="1"/>
      <charset val="128"/>
    </font>
    <font>
      <sz val="6"/>
      <name val="ＭＳ 明朝"/>
      <family val="1"/>
      <charset val="128"/>
    </font>
    <font>
      <sz val="8"/>
      <name val="ＭＳ Ｐゴシック"/>
      <family val="3"/>
      <charset val="128"/>
    </font>
    <font>
      <u/>
      <sz val="14"/>
      <name val="ＭＳ 明朝"/>
      <family val="1"/>
      <charset val="128"/>
    </font>
    <font>
      <sz val="10"/>
      <name val="ＭＳ 明朝"/>
      <family val="1"/>
      <charset val="128"/>
    </font>
    <font>
      <sz val="10.5"/>
      <name val="ＭＳ 明朝"/>
      <family val="1"/>
      <charset val="128"/>
    </font>
    <font>
      <b/>
      <sz val="12"/>
      <color theme="1"/>
      <name val="ＭＳ 明朝"/>
      <family val="1"/>
      <charset val="128"/>
    </font>
    <font>
      <b/>
      <sz val="16"/>
      <color rgb="FFFFFF00"/>
      <name val="HGｺﾞｼｯｸM"/>
      <family val="3"/>
      <charset val="128"/>
    </font>
    <font>
      <sz val="14"/>
      <color theme="1"/>
      <name val="HGｺﾞｼｯｸM"/>
      <family val="3"/>
      <charset val="128"/>
    </font>
    <font>
      <sz val="22"/>
      <color theme="1"/>
      <name val="HGｺﾞｼｯｸM"/>
      <family val="3"/>
      <charset val="128"/>
    </font>
    <font>
      <sz val="24"/>
      <color theme="1"/>
      <name val="HGｺﾞｼｯｸM"/>
      <family val="3"/>
      <charset val="128"/>
    </font>
    <font>
      <b/>
      <sz val="14"/>
      <color rgb="FFFFFF00"/>
      <name val="HGｺﾞｼｯｸM"/>
      <family val="3"/>
      <charset val="128"/>
    </font>
    <font>
      <sz val="12"/>
      <color theme="1"/>
      <name val="HGｺﾞｼｯｸM"/>
      <family val="3"/>
      <charset val="128"/>
    </font>
    <font>
      <sz val="16"/>
      <color theme="1"/>
      <name val="HGｺﾞｼｯｸM"/>
      <family val="3"/>
      <charset val="128"/>
    </font>
    <font>
      <b/>
      <sz val="16"/>
      <color rgb="FFFFFF00"/>
      <name val="Segoe UI Symbol"/>
      <family val="3"/>
    </font>
    <font>
      <sz val="14"/>
      <color theme="0"/>
      <name val="HGｺﾞｼｯｸM"/>
      <family val="3"/>
      <charset val="128"/>
    </font>
    <font>
      <b/>
      <sz val="12"/>
      <color rgb="FFFFFF00"/>
      <name val="HGｺﾞｼｯｸM"/>
      <family val="3"/>
      <charset val="128"/>
    </font>
    <font>
      <b/>
      <sz val="11"/>
      <color rgb="FFFFFF00"/>
      <name val="HGｺﾞｼｯｸM"/>
      <family val="3"/>
      <charset val="128"/>
    </font>
    <font>
      <sz val="11"/>
      <color theme="1"/>
      <name val="HGｺﾞｼｯｸM"/>
      <family val="3"/>
      <charset val="128"/>
    </font>
    <font>
      <sz val="12"/>
      <name val="HGｺﾞｼｯｸM"/>
      <family val="3"/>
      <charset val="128"/>
    </font>
    <font>
      <b/>
      <sz val="14"/>
      <color theme="0"/>
      <name val="ＭＳ 明朝"/>
      <family val="1"/>
      <charset val="128"/>
    </font>
    <font>
      <b/>
      <u/>
      <sz val="14"/>
      <color theme="0"/>
      <name val="ＭＳ 明朝"/>
      <family val="1"/>
      <charset val="128"/>
    </font>
    <font>
      <b/>
      <sz val="14"/>
      <color rgb="FFA0A0A0"/>
      <name val="ＭＳ 明朝"/>
      <family val="1"/>
      <charset val="128"/>
    </font>
    <font>
      <sz val="14"/>
      <color rgb="FF0000FF"/>
      <name val="Yu Gothic UI"/>
      <family val="3"/>
      <charset val="128"/>
    </font>
    <font>
      <b/>
      <sz val="20"/>
      <name val="ＭＳ Ｐ明朝"/>
      <family val="1"/>
      <charset val="128"/>
    </font>
    <font>
      <b/>
      <sz val="16"/>
      <name val="Yu Gothic UI"/>
      <family val="3"/>
      <charset val="128"/>
    </font>
    <font>
      <b/>
      <sz val="14"/>
      <color rgb="FFFFFF00"/>
      <name val="ＭＳ Ｐゴシック"/>
      <family val="3"/>
      <charset val="128"/>
    </font>
    <font>
      <sz val="9"/>
      <name val="ＭＳ Ｐゴシック"/>
      <family val="3"/>
      <charset val="128"/>
    </font>
    <font>
      <sz val="13"/>
      <name val="ＭＳ Ｐゴシック"/>
      <family val="3"/>
      <charset val="128"/>
    </font>
    <font>
      <sz val="10"/>
      <name val="ＭＳ Ｐゴシック"/>
      <family val="3"/>
      <charset val="128"/>
    </font>
    <font>
      <sz val="12"/>
      <name val="ＭＳ Ｐゴシック"/>
      <family val="3"/>
      <charset val="128"/>
    </font>
    <font>
      <sz val="9"/>
      <color theme="1"/>
      <name val="ＭＳ Ｐゴシック 本文"/>
      <family val="3"/>
      <charset val="128"/>
    </font>
    <font>
      <sz val="10"/>
      <color indexed="8"/>
      <name val="ＭＳ 明朝"/>
      <family val="1"/>
      <charset val="128"/>
    </font>
    <font>
      <sz val="11"/>
      <color theme="1"/>
      <name val="Meiryo UI"/>
      <family val="3"/>
      <charset val="128"/>
    </font>
    <font>
      <sz val="11"/>
      <name val="ＭＳ Ｐ明朝"/>
      <family val="1"/>
      <charset val="128"/>
    </font>
    <font>
      <sz val="15"/>
      <name val="ＭＳ Ｐ明朝"/>
      <family val="1"/>
      <charset val="128"/>
    </font>
    <font>
      <sz val="11"/>
      <color indexed="8"/>
      <name val="ＭＳ Ｐ明朝"/>
      <family val="1"/>
      <charset val="128"/>
    </font>
    <font>
      <sz val="10"/>
      <color indexed="8"/>
      <name val="ＭＳ Ｐ明朝"/>
      <family val="1"/>
      <charset val="128"/>
    </font>
    <font>
      <sz val="9"/>
      <name val="ＭＳ Ｐ明朝"/>
      <family val="1"/>
      <charset val="128"/>
    </font>
    <font>
      <sz val="9"/>
      <color indexed="8"/>
      <name val="ＭＳ Ｐ明朝"/>
      <family val="1"/>
      <charset val="128"/>
    </font>
    <font>
      <b/>
      <sz val="14"/>
      <color theme="1"/>
      <name val="ＭＳ Ｐ明朝"/>
      <family val="1"/>
      <charset val="128"/>
    </font>
    <font>
      <sz val="24"/>
      <color theme="1"/>
      <name val="ＭＳ Ｐ明朝"/>
      <family val="1"/>
      <charset val="128"/>
    </font>
    <font>
      <u/>
      <sz val="9"/>
      <name val="ＭＳ Ｐ明朝"/>
      <family val="1"/>
      <charset val="128"/>
    </font>
    <font>
      <sz val="10"/>
      <color theme="1"/>
      <name val="ＭＳ Ｐ明朝"/>
      <family val="1"/>
      <charset val="128"/>
    </font>
    <font>
      <sz val="8"/>
      <name val="ＭＳ Ｐ明朝"/>
      <family val="1"/>
      <charset val="128"/>
    </font>
    <font>
      <b/>
      <sz val="11"/>
      <name val="ＭＳ Ｐ明朝"/>
      <family val="1"/>
      <charset val="128"/>
    </font>
    <font>
      <sz val="10"/>
      <color theme="1"/>
      <name val="ＭＳ Ｐゴシック"/>
      <family val="3"/>
      <charset val="128"/>
    </font>
    <font>
      <sz val="10"/>
      <color indexed="8"/>
      <name val="ＭＳ Ｐゴシック"/>
      <family val="3"/>
      <charset val="128"/>
    </font>
    <font>
      <sz val="12"/>
      <color theme="1"/>
      <name val="ＭＳ Ｐゴシック"/>
      <family val="3"/>
      <charset val="128"/>
    </font>
    <font>
      <sz val="15"/>
      <name val="ＭＳ Ｐゴシック"/>
      <family val="3"/>
      <charset val="128"/>
    </font>
    <font>
      <u/>
      <sz val="9"/>
      <name val="ＭＳ Ｐゴシック"/>
      <family val="3"/>
      <charset val="128"/>
    </font>
    <font>
      <b/>
      <u/>
      <sz val="11"/>
      <name val="ＭＳ Ｐ明朝"/>
      <family val="1"/>
      <charset val="128"/>
    </font>
    <font>
      <sz val="9"/>
      <color theme="1" tint="4.9989318521683403E-2"/>
      <name val="ＭＳ Ｐ明朝"/>
      <family val="1"/>
      <charset val="128"/>
    </font>
    <font>
      <sz val="11"/>
      <name val="HGSｺﾞｼｯｸM"/>
      <family val="3"/>
      <charset val="128"/>
    </font>
    <font>
      <b/>
      <sz val="14"/>
      <color rgb="FFFFFF00"/>
      <name val="HGｺﾞｼｯｸM"/>
      <family val="1"/>
      <charset val="128"/>
    </font>
    <font>
      <u/>
      <sz val="11"/>
      <color indexed="12"/>
      <name val="ＭＳ Ｐゴシック"/>
      <family val="3"/>
      <charset val="128"/>
    </font>
    <font>
      <sz val="11"/>
      <color rgb="FF000000"/>
      <name val="游ゴシック"/>
      <family val="2"/>
      <charset val="128"/>
      <scheme val="minor"/>
    </font>
    <font>
      <sz val="10"/>
      <name val="ＭＳ ゴシック"/>
      <family val="3"/>
      <charset val="128"/>
    </font>
    <font>
      <u/>
      <sz val="11"/>
      <color theme="1"/>
      <name val="ＭＳ Ｐ明朝"/>
      <family val="1"/>
      <charset val="128"/>
    </font>
    <font>
      <sz val="11"/>
      <color theme="1"/>
      <name val="HGPｺﾞｼｯｸM"/>
      <family val="3"/>
      <charset val="128"/>
    </font>
    <font>
      <sz val="16"/>
      <color theme="1"/>
      <name val="Yu Gothic UI"/>
      <family val="3"/>
      <charset val="128"/>
    </font>
    <font>
      <sz val="20"/>
      <color theme="1"/>
      <name val="Yu Gothic UI"/>
      <family val="3"/>
      <charset val="128"/>
    </font>
    <font>
      <sz val="28"/>
      <color theme="1"/>
      <name val="Yu Gothic UI"/>
      <family val="3"/>
      <charset val="128"/>
    </font>
    <font>
      <sz val="11"/>
      <name val="Yu Gothic UI"/>
      <family val="3"/>
      <charset val="128"/>
    </font>
    <font>
      <b/>
      <sz val="11"/>
      <color rgb="FFFFFF00"/>
      <name val="HGPｺﾞｼｯｸM"/>
      <family val="3"/>
      <charset val="128"/>
    </font>
    <font>
      <b/>
      <sz val="11"/>
      <color theme="1"/>
      <name val="HGPｺﾞｼｯｸM"/>
      <family val="3"/>
      <charset val="128"/>
    </font>
    <font>
      <b/>
      <strike/>
      <sz val="11"/>
      <color rgb="FFFFFF00"/>
      <name val="HGPｺﾞｼｯｸM"/>
      <family val="3"/>
      <charset val="128"/>
    </font>
    <font>
      <b/>
      <sz val="14"/>
      <name val="ＭＳ 明朝"/>
      <family val="1"/>
      <charset val="128"/>
    </font>
    <font>
      <b/>
      <sz val="20"/>
      <name val="ＭＳ 明朝"/>
      <family val="1"/>
      <charset val="128"/>
    </font>
    <font>
      <sz val="11"/>
      <name val="ＭＳ 明朝"/>
      <family val="1"/>
      <charset val="128"/>
    </font>
    <font>
      <u/>
      <sz val="11"/>
      <color theme="1"/>
      <name val="ＭＳ 明朝"/>
      <family val="1"/>
      <charset val="128"/>
    </font>
    <font>
      <b/>
      <sz val="11"/>
      <color theme="1"/>
      <name val="ＭＳ 明朝"/>
      <family val="1"/>
      <charset val="128"/>
    </font>
    <font>
      <b/>
      <sz val="12"/>
      <name val="ＭＳ 明朝"/>
      <family val="1"/>
      <charset val="128"/>
    </font>
    <font>
      <b/>
      <sz val="14"/>
      <color rgb="FFFFFF00"/>
      <name val="HGPｺﾞｼｯｸM"/>
      <family val="3"/>
      <charset val="128"/>
    </font>
    <font>
      <sz val="10"/>
      <color theme="1"/>
      <name val="HGPｺﾞｼｯｸM"/>
      <family val="3"/>
      <charset val="128"/>
    </font>
    <font>
      <strike/>
      <sz val="14"/>
      <name val="Yu Gothic UI"/>
      <family val="3"/>
      <charset val="128"/>
    </font>
    <font>
      <sz val="10"/>
      <name val="Yu Gothic UI"/>
      <family val="3"/>
      <charset val="128"/>
    </font>
    <font>
      <sz val="8.5"/>
      <name val="ＭＳ Ｐ明朝"/>
      <family val="1"/>
      <charset val="128"/>
    </font>
    <font>
      <sz val="12"/>
      <name val="Yu Gothic UI"/>
      <family val="3"/>
      <charset val="128"/>
    </font>
    <font>
      <sz val="14"/>
      <color rgb="FFFFFF00"/>
      <name val="ＭＳ 明朝"/>
      <family val="1"/>
      <charset val="128"/>
    </font>
    <font>
      <u/>
      <sz val="14"/>
      <name val="ＭＳ Ｐ明朝"/>
      <family val="1"/>
      <charset val="128"/>
    </font>
    <font>
      <b/>
      <sz val="9"/>
      <color indexed="81"/>
      <name val="MS P ゴシック"/>
      <family val="3"/>
      <charset val="128"/>
    </font>
    <font>
      <u/>
      <sz val="16"/>
      <color theme="1"/>
      <name val="ＭＳ Ｐ明朝"/>
      <family val="1"/>
      <charset val="128"/>
    </font>
    <font>
      <sz val="14"/>
      <color rgb="FFFFFF00"/>
      <name val="Segoe UI Symbol"/>
      <family val="3"/>
    </font>
    <font>
      <sz val="14"/>
      <color rgb="FFFFFF00"/>
      <name val="Segoe UI Symbol"/>
      <family val="1"/>
    </font>
    <font>
      <u/>
      <sz val="12"/>
      <color theme="1"/>
      <name val="ＭＳ Ｐ明朝"/>
      <family val="1"/>
      <charset val="128"/>
    </font>
    <font>
      <u/>
      <sz val="14"/>
      <name val="Yu Gothic UI"/>
      <family val="2"/>
      <charset val="128"/>
    </font>
    <font>
      <b/>
      <sz val="11"/>
      <color rgb="FFFFFF00"/>
      <name val="HGSｺﾞｼｯｸM"/>
      <family val="3"/>
      <charset val="128"/>
    </font>
    <font>
      <b/>
      <sz val="14"/>
      <color rgb="FFFFFF00"/>
      <name val="HGSｺﾞｼｯｸM"/>
      <family val="3"/>
      <charset val="128"/>
    </font>
    <font>
      <b/>
      <sz val="20"/>
      <color theme="1"/>
      <name val="ＭＳ Ｐ明朝"/>
      <family val="1"/>
      <charset val="128"/>
    </font>
    <font>
      <u/>
      <sz val="11"/>
      <color theme="10"/>
      <name val="Yu Gothic UI"/>
      <family val="2"/>
      <charset val="128"/>
    </font>
    <font>
      <u/>
      <sz val="12"/>
      <name val="ＭＳ Ｐ明朝"/>
      <family val="1"/>
      <charset val="128"/>
    </font>
    <font>
      <sz val="9"/>
      <color rgb="FFFF0000"/>
      <name val="ＭＳ Ｐ明朝"/>
      <family val="1"/>
      <charset val="128"/>
    </font>
    <font>
      <b/>
      <u/>
      <sz val="14"/>
      <color rgb="FFFF0000"/>
      <name val="ＭＳ 明朝"/>
      <family val="1"/>
      <charset val="128"/>
    </font>
    <font>
      <b/>
      <sz val="16"/>
      <color rgb="FFFF0000"/>
      <name val="ＭＳ 明朝"/>
      <family val="1"/>
      <charset val="128"/>
    </font>
    <font>
      <sz val="18"/>
      <name val="ＭＳ Ｐ明朝"/>
      <family val="1"/>
      <charset val="128"/>
    </font>
    <font>
      <b/>
      <sz val="16"/>
      <color rgb="FFFFFF00"/>
      <name val="ＭＳ Ｐゴシック"/>
      <family val="3"/>
      <charset val="128"/>
    </font>
    <font>
      <b/>
      <sz val="12"/>
      <color rgb="FFFFFF00"/>
      <name val="ＭＳ Ｐ明朝"/>
      <family val="1"/>
      <charset val="128"/>
    </font>
    <font>
      <sz val="12"/>
      <color rgb="FFFFFF00"/>
      <name val="ＭＳ Ｐ明朝"/>
      <family val="1"/>
      <charset val="128"/>
    </font>
    <font>
      <b/>
      <sz val="12"/>
      <color rgb="FFFFFF00"/>
      <name val="ＭＳ Ｐゴシック"/>
      <family val="3"/>
      <charset val="128"/>
    </font>
    <font>
      <sz val="12"/>
      <color theme="1"/>
      <name val="ＭＳ ゴシック"/>
      <family val="3"/>
      <charset val="128"/>
    </font>
    <font>
      <u/>
      <sz val="11"/>
      <color theme="10"/>
      <name val="游ゴシック"/>
      <family val="2"/>
      <charset val="128"/>
      <scheme val="minor"/>
    </font>
    <font>
      <sz val="14"/>
      <color rgb="FF000000"/>
      <name val="Yu Gothic UI"/>
      <family val="3"/>
      <charset val="128"/>
    </font>
    <font>
      <sz val="11"/>
      <color indexed="81"/>
      <name val="MS P ゴシック"/>
      <family val="3"/>
      <charset val="128"/>
    </font>
    <font>
      <sz val="14"/>
      <color theme="1" tint="0.14999847407452621"/>
      <name val="Yu Gothic UI"/>
      <family val="3"/>
      <charset val="128"/>
    </font>
    <font>
      <b/>
      <u/>
      <sz val="8"/>
      <name val="ＭＳ Ｐ明朝"/>
      <family val="1"/>
      <charset val="128"/>
    </font>
    <font>
      <sz val="10"/>
      <color rgb="FFFF0000"/>
      <name val="ＭＳ Ｐ明朝"/>
      <family val="1"/>
      <charset val="128"/>
    </font>
    <font>
      <b/>
      <sz val="11"/>
      <color rgb="FFFF0000"/>
      <name val="ＭＳ Ｐ明朝"/>
      <family val="1"/>
      <charset val="128"/>
    </font>
    <font>
      <b/>
      <sz val="10"/>
      <color rgb="FFFF0000"/>
      <name val="ＭＳ Ｐ明朝"/>
      <family val="1"/>
      <charset val="128"/>
    </font>
    <font>
      <sz val="14"/>
      <color theme="1" tint="0.14999847407452621"/>
      <name val="Meiryo UI"/>
      <family val="3"/>
      <charset val="128"/>
    </font>
    <font>
      <u/>
      <sz val="14"/>
      <color theme="10"/>
      <name val="Yu Gothic UI"/>
      <family val="3"/>
      <charset val="128"/>
    </font>
    <font>
      <u/>
      <sz val="14"/>
      <color theme="10"/>
      <name val="Yu Gothic UI"/>
      <family val="2"/>
      <charset val="128"/>
    </font>
    <font>
      <sz val="14"/>
      <color rgb="FFFFFF00"/>
      <name val="HGｺﾞｼｯｸM"/>
      <family val="1"/>
      <charset val="128"/>
    </font>
  </fonts>
  <fills count="28">
    <fill>
      <patternFill patternType="none"/>
    </fill>
    <fill>
      <patternFill patternType="gray125"/>
    </fill>
    <fill>
      <patternFill patternType="solid">
        <fgColor rgb="FF99CCFF"/>
        <bgColor indexed="64"/>
      </patternFill>
    </fill>
    <fill>
      <patternFill patternType="solid">
        <fgColor rgb="FFDDDDDD"/>
        <bgColor indexed="64"/>
      </patternFill>
    </fill>
    <fill>
      <patternFill patternType="solid">
        <fgColor rgb="FFCCFFFF"/>
        <bgColor indexed="64"/>
      </patternFill>
    </fill>
    <fill>
      <patternFill patternType="solid">
        <fgColor rgb="FFEAEAEA"/>
        <bgColor indexed="64"/>
      </patternFill>
    </fill>
    <fill>
      <patternFill patternType="solid">
        <fgColor rgb="FF333399"/>
        <bgColor indexed="64"/>
      </patternFill>
    </fill>
    <fill>
      <patternFill patternType="solid">
        <fgColor rgb="FFFFFF99"/>
        <bgColor indexed="64"/>
      </patternFill>
    </fill>
    <fill>
      <patternFill patternType="solid">
        <fgColor rgb="FFCCFFCC"/>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indexed="9"/>
        <bgColor indexed="64"/>
      </patternFill>
    </fill>
    <fill>
      <patternFill patternType="solid">
        <fgColor theme="8" tint="0.79998168889431442"/>
        <bgColor indexed="64"/>
      </patternFill>
    </fill>
    <fill>
      <patternFill patternType="solid">
        <fgColor rgb="FFFFFFCC"/>
        <bgColor indexed="64"/>
      </patternFill>
    </fill>
    <fill>
      <patternFill patternType="solid">
        <fgColor rgb="FFFFFF00"/>
        <bgColor indexed="64"/>
      </patternFill>
    </fill>
    <fill>
      <patternFill patternType="solid">
        <fgColor rgb="FFF0F3FA"/>
        <bgColor indexed="64"/>
      </patternFill>
    </fill>
    <fill>
      <patternFill patternType="solid">
        <fgColor theme="5" tint="0.79998168889431442"/>
        <bgColor indexed="64"/>
      </patternFill>
    </fill>
    <fill>
      <patternFill patternType="solid">
        <fgColor rgb="FFD9D9D9"/>
        <bgColor indexed="64"/>
      </patternFill>
    </fill>
    <fill>
      <patternFill patternType="solid">
        <fgColor rgb="FFCCECFF"/>
        <bgColor indexed="64"/>
      </patternFill>
    </fill>
    <fill>
      <patternFill patternType="solid">
        <fgColor rgb="FFFFCCFF"/>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rgb="FFFF0000"/>
        <bgColor indexed="64"/>
      </patternFill>
    </fill>
    <fill>
      <patternFill patternType="solid">
        <fgColor rgb="FFDDEBF7"/>
        <bgColor indexed="64"/>
      </patternFill>
    </fill>
  </fills>
  <borders count="269">
    <border>
      <left/>
      <right/>
      <top/>
      <bottom/>
      <diagonal/>
    </border>
    <border>
      <left style="thick">
        <color rgb="FFFF0066"/>
      </left>
      <right/>
      <top/>
      <bottom/>
      <diagonal/>
    </border>
    <border>
      <left style="thin">
        <color theme="0"/>
      </left>
      <right style="thin">
        <color theme="0"/>
      </right>
      <top style="thin">
        <color theme="0"/>
      </top>
      <bottom style="thin">
        <color theme="0"/>
      </bottom>
      <diagonal/>
    </border>
    <border>
      <left style="thin">
        <color theme="0"/>
      </left>
      <right/>
      <top style="thin">
        <color theme="0"/>
      </top>
      <bottom/>
      <diagonal/>
    </border>
    <border>
      <left style="thin">
        <color theme="0"/>
      </left>
      <right/>
      <top/>
      <bottom style="thin">
        <color theme="0"/>
      </bottom>
      <diagonal/>
    </border>
    <border>
      <left style="thin">
        <color theme="0"/>
      </left>
      <right/>
      <top style="thin">
        <color theme="0"/>
      </top>
      <bottom style="thin">
        <color theme="0"/>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theme="1"/>
      </top>
      <bottom style="thin">
        <color theme="1"/>
      </bottom>
      <diagonal/>
    </border>
    <border>
      <left style="thin">
        <color indexed="64"/>
      </left>
      <right/>
      <top style="thin">
        <color indexed="64"/>
      </top>
      <bottom style="thin">
        <color theme="1"/>
      </bottom>
      <diagonal/>
    </border>
    <border>
      <left/>
      <right/>
      <top style="thin">
        <color indexed="64"/>
      </top>
      <bottom style="thin">
        <color theme="1"/>
      </bottom>
      <diagonal/>
    </border>
    <border>
      <left/>
      <right style="thin">
        <color indexed="64"/>
      </right>
      <top style="thin">
        <color indexed="64"/>
      </top>
      <bottom style="thin">
        <color theme="1"/>
      </bottom>
      <diagonal/>
    </border>
    <border>
      <left style="thin">
        <color indexed="64"/>
      </left>
      <right/>
      <top style="thin">
        <color theme="1"/>
      </top>
      <bottom style="thin">
        <color theme="1"/>
      </bottom>
      <diagonal/>
    </border>
    <border>
      <left/>
      <right style="thin">
        <color indexed="64"/>
      </right>
      <top style="thin">
        <color theme="1"/>
      </top>
      <bottom style="thin">
        <color theme="1"/>
      </bottom>
      <diagonal/>
    </border>
    <border>
      <left style="thin">
        <color indexed="64"/>
      </left>
      <right/>
      <top style="thin">
        <color theme="1"/>
      </top>
      <bottom style="thin">
        <color indexed="64"/>
      </bottom>
      <diagonal/>
    </border>
    <border>
      <left/>
      <right/>
      <top style="thin">
        <color theme="1"/>
      </top>
      <bottom style="thin">
        <color indexed="64"/>
      </bottom>
      <diagonal/>
    </border>
    <border>
      <left/>
      <right style="thin">
        <color indexed="64"/>
      </right>
      <top style="thin">
        <color theme="1"/>
      </top>
      <bottom style="thin">
        <color indexed="64"/>
      </bottom>
      <diagonal/>
    </border>
    <border>
      <left/>
      <right style="thin">
        <color auto="1"/>
      </right>
      <top/>
      <bottom style="thin">
        <color theme="0"/>
      </bottom>
      <diagonal/>
    </border>
    <border>
      <left/>
      <right style="thin">
        <color auto="1"/>
      </right>
      <top style="thin">
        <color theme="0"/>
      </top>
      <bottom style="thin">
        <color theme="0"/>
      </bottom>
      <diagonal/>
    </border>
    <border>
      <left/>
      <right style="thin">
        <color auto="1"/>
      </right>
      <top style="thin">
        <color theme="0"/>
      </top>
      <bottom/>
      <diagonal/>
    </border>
    <border>
      <left style="thin">
        <color theme="0"/>
      </left>
      <right style="thin">
        <color theme="0"/>
      </right>
      <top style="thin">
        <color theme="0"/>
      </top>
      <bottom/>
      <diagonal/>
    </border>
    <border>
      <left/>
      <right/>
      <top/>
      <bottom style="dotted">
        <color auto="1"/>
      </bottom>
      <diagonal/>
    </border>
    <border>
      <left/>
      <right style="thin">
        <color theme="0"/>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auto="1"/>
      </left>
      <right/>
      <top style="thin">
        <color auto="1"/>
      </top>
      <bottom/>
      <diagonal/>
    </border>
    <border>
      <left/>
      <right/>
      <top style="thin">
        <color auto="1"/>
      </top>
      <bottom/>
      <diagonal/>
    </border>
    <border>
      <left/>
      <right style="thin">
        <color indexed="64"/>
      </right>
      <top style="thin">
        <color auto="1"/>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indexed="64"/>
      </left>
      <right style="thin">
        <color indexed="64"/>
      </right>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style="thin">
        <color auto="1"/>
      </right>
      <top style="thin">
        <color auto="1"/>
      </top>
      <bottom style="thin">
        <color auto="1"/>
      </bottom>
      <diagonal/>
    </border>
    <border>
      <left style="medium">
        <color indexed="64"/>
      </left>
      <right/>
      <top/>
      <bottom style="thin">
        <color indexed="64"/>
      </bottom>
      <diagonal/>
    </border>
    <border>
      <left style="medium">
        <color indexed="64"/>
      </left>
      <right/>
      <top style="thin">
        <color auto="1"/>
      </top>
      <bottom style="medium">
        <color indexed="64"/>
      </bottom>
      <diagonal/>
    </border>
    <border>
      <left/>
      <right/>
      <top style="thin">
        <color auto="1"/>
      </top>
      <bottom style="medium">
        <color indexed="64"/>
      </bottom>
      <diagonal/>
    </border>
    <border>
      <left style="thin">
        <color auto="1"/>
      </left>
      <right/>
      <top style="thin">
        <color auto="1"/>
      </top>
      <bottom style="medium">
        <color indexed="64"/>
      </bottom>
      <diagonal/>
    </border>
    <border>
      <left/>
      <right style="medium">
        <color indexed="64"/>
      </right>
      <top style="thin">
        <color auto="1"/>
      </top>
      <bottom style="medium">
        <color indexed="64"/>
      </bottom>
      <diagonal/>
    </border>
    <border>
      <left/>
      <right/>
      <top/>
      <bottom style="double">
        <color auto="1"/>
      </bottom>
      <diagonal/>
    </border>
    <border>
      <left/>
      <right style="thin">
        <color auto="1"/>
      </right>
      <top/>
      <bottom style="double">
        <color auto="1"/>
      </bottom>
      <diagonal/>
    </border>
    <border>
      <left/>
      <right style="thin">
        <color indexed="64"/>
      </right>
      <top style="thin">
        <color auto="1"/>
      </top>
      <bottom style="medium">
        <color indexed="64"/>
      </bottom>
      <diagonal/>
    </border>
    <border>
      <left style="medium">
        <color indexed="64"/>
      </left>
      <right style="thin">
        <color auto="1"/>
      </right>
      <top style="medium">
        <color indexed="64"/>
      </top>
      <bottom style="thin">
        <color auto="1"/>
      </bottom>
      <diagonal/>
    </border>
    <border>
      <left style="thin">
        <color indexed="64"/>
      </left>
      <right/>
      <top style="medium">
        <color indexed="64"/>
      </top>
      <bottom style="thin">
        <color auto="1"/>
      </bottom>
      <diagonal/>
    </border>
    <border>
      <left/>
      <right style="thin">
        <color indexed="64"/>
      </right>
      <top style="medium">
        <color indexed="64"/>
      </top>
      <bottom style="thin">
        <color auto="1"/>
      </bottom>
      <diagonal/>
    </border>
    <border>
      <left style="medium">
        <color indexed="64"/>
      </left>
      <right style="thin">
        <color auto="1"/>
      </right>
      <top style="thin">
        <color auto="1"/>
      </top>
      <bottom style="medium">
        <color indexed="64"/>
      </bottom>
      <diagonal/>
    </border>
    <border>
      <left/>
      <right/>
      <top style="double">
        <color auto="1"/>
      </top>
      <bottom style="thin">
        <color indexed="64"/>
      </bottom>
      <diagonal/>
    </border>
    <border>
      <left style="thin">
        <color auto="1"/>
      </left>
      <right style="thin">
        <color auto="1"/>
      </right>
      <top style="thin">
        <color auto="1"/>
      </top>
      <bottom style="double">
        <color indexed="64"/>
      </bottom>
      <diagonal/>
    </border>
    <border>
      <left style="thin">
        <color auto="1"/>
      </left>
      <right/>
      <top style="hair">
        <color auto="1"/>
      </top>
      <bottom style="double">
        <color auto="1"/>
      </bottom>
      <diagonal/>
    </border>
    <border>
      <left/>
      <right/>
      <top style="hair">
        <color auto="1"/>
      </top>
      <bottom style="double">
        <color auto="1"/>
      </bottom>
      <diagonal/>
    </border>
    <border>
      <left/>
      <right style="thin">
        <color auto="1"/>
      </right>
      <top style="hair">
        <color auto="1"/>
      </top>
      <bottom style="double">
        <color auto="1"/>
      </bottom>
      <diagonal/>
    </border>
    <border diagonalUp="1">
      <left style="thin">
        <color auto="1"/>
      </left>
      <right/>
      <top style="thin">
        <color auto="1"/>
      </top>
      <bottom style="hair">
        <color auto="1"/>
      </bottom>
      <diagonal style="hair">
        <color theme="0" tint="-0.24994659260841701"/>
      </diagonal>
    </border>
    <border diagonalUp="1">
      <left/>
      <right style="thin">
        <color auto="1"/>
      </right>
      <top style="thin">
        <color auto="1"/>
      </top>
      <bottom style="hair">
        <color auto="1"/>
      </bottom>
      <diagonal style="hair">
        <color theme="0" tint="-0.24994659260841701"/>
      </diagonal>
    </border>
    <border>
      <left style="medium">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top/>
      <bottom/>
      <diagonal/>
    </border>
    <border>
      <left style="thin">
        <color indexed="64"/>
      </left>
      <right style="medium">
        <color indexed="64"/>
      </right>
      <top/>
      <bottom/>
      <diagonal/>
    </border>
    <border>
      <left style="medium">
        <color indexed="64"/>
      </left>
      <right style="thin">
        <color indexed="64"/>
      </right>
      <top style="thin">
        <color indexed="64"/>
      </top>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auto="1"/>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right/>
      <top style="dotted">
        <color auto="1"/>
      </top>
      <bottom style="dotted">
        <color auto="1"/>
      </bottom>
      <diagonal/>
    </border>
    <border>
      <left style="thin">
        <color auto="1"/>
      </left>
      <right/>
      <top style="medium">
        <color indexed="64"/>
      </top>
      <bottom style="double">
        <color auto="1"/>
      </bottom>
      <diagonal/>
    </border>
    <border>
      <left/>
      <right style="medium">
        <color indexed="64"/>
      </right>
      <top/>
      <bottom style="thin">
        <color auto="1"/>
      </bottom>
      <diagonal/>
    </border>
    <border>
      <left style="thin">
        <color auto="1"/>
      </left>
      <right style="thin">
        <color auto="1"/>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top style="double">
        <color indexed="64"/>
      </top>
      <bottom style="medium">
        <color indexed="64"/>
      </bottom>
      <diagonal/>
    </border>
    <border>
      <left style="thin">
        <color indexed="64"/>
      </left>
      <right style="thin">
        <color indexed="64"/>
      </right>
      <top/>
      <bottom style="double">
        <color indexed="64"/>
      </bottom>
      <diagonal/>
    </border>
    <border>
      <left style="thin">
        <color indexed="64"/>
      </left>
      <right/>
      <top style="double">
        <color indexed="64"/>
      </top>
      <bottom style="thin">
        <color indexed="64"/>
      </bottom>
      <diagonal/>
    </border>
    <border>
      <left style="thin">
        <color auto="1"/>
      </left>
      <right/>
      <top/>
      <bottom style="double">
        <color auto="1"/>
      </bottom>
      <diagonal/>
    </border>
    <border>
      <left/>
      <right style="medium">
        <color indexed="64"/>
      </right>
      <top style="double">
        <color indexed="64"/>
      </top>
      <bottom style="medium">
        <color indexed="64"/>
      </bottom>
      <diagonal/>
    </border>
    <border>
      <left style="thin">
        <color auto="1"/>
      </left>
      <right style="thin">
        <color auto="1"/>
      </right>
      <top style="double">
        <color auto="1"/>
      </top>
      <bottom style="thin">
        <color auto="1"/>
      </bottom>
      <diagonal/>
    </border>
    <border>
      <left/>
      <right style="thin">
        <color indexed="64"/>
      </right>
      <top style="double">
        <color indexed="64"/>
      </top>
      <bottom style="thin">
        <color indexed="64"/>
      </bottom>
      <diagonal/>
    </border>
    <border diagonalUp="1">
      <left style="thin">
        <color auto="1"/>
      </left>
      <right/>
      <top style="thin">
        <color auto="1"/>
      </top>
      <bottom style="thin">
        <color auto="1"/>
      </bottom>
      <diagonal style="thin">
        <color theme="0" tint="-0.24994659260841701"/>
      </diagonal>
    </border>
    <border diagonalUp="1">
      <left/>
      <right style="thin">
        <color auto="1"/>
      </right>
      <top style="thin">
        <color auto="1"/>
      </top>
      <bottom style="thin">
        <color auto="1"/>
      </bottom>
      <diagonal style="thin">
        <color theme="0" tint="-0.24994659260841701"/>
      </diagonal>
    </border>
    <border>
      <left style="thin">
        <color indexed="64"/>
      </left>
      <right style="medium">
        <color indexed="64"/>
      </right>
      <top style="double">
        <color indexed="64"/>
      </top>
      <bottom style="medium">
        <color indexed="64"/>
      </bottom>
      <diagonal/>
    </border>
    <border>
      <left style="thin">
        <color auto="1"/>
      </left>
      <right style="thin">
        <color auto="1"/>
      </right>
      <top style="double">
        <color indexed="64"/>
      </top>
      <bottom style="medium">
        <color indexed="64"/>
      </bottom>
      <diagonal/>
    </border>
    <border>
      <left/>
      <right/>
      <top style="double">
        <color auto="1"/>
      </top>
      <bottom style="medium">
        <color indexed="64"/>
      </bottom>
      <diagonal/>
    </border>
    <border>
      <left style="dashed">
        <color indexed="64"/>
      </left>
      <right style="thin">
        <color auto="1"/>
      </right>
      <top style="thin">
        <color auto="1"/>
      </top>
      <bottom style="double">
        <color indexed="64"/>
      </bottom>
      <diagonal/>
    </border>
    <border>
      <left style="dashed">
        <color indexed="64"/>
      </left>
      <right style="thin">
        <color auto="1"/>
      </right>
      <top style="thin">
        <color auto="1"/>
      </top>
      <bottom style="thin">
        <color auto="1"/>
      </bottom>
      <diagonal/>
    </border>
    <border>
      <left style="dashed">
        <color indexed="64"/>
      </left>
      <right style="thin">
        <color auto="1"/>
      </right>
      <top/>
      <bottom/>
      <diagonal/>
    </border>
    <border>
      <left style="dashed">
        <color indexed="64"/>
      </left>
      <right style="thin">
        <color auto="1"/>
      </right>
      <top style="medium">
        <color indexed="64"/>
      </top>
      <bottom style="thin">
        <color indexed="64"/>
      </bottom>
      <diagonal/>
    </border>
    <border>
      <left style="dashed">
        <color indexed="64"/>
      </left>
      <right style="thin">
        <color auto="1"/>
      </right>
      <top/>
      <bottom style="medium">
        <color indexed="64"/>
      </bottom>
      <diagonal/>
    </border>
    <border>
      <left style="dashed">
        <color indexed="64"/>
      </left>
      <right style="thin">
        <color auto="1"/>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theme="1" tint="0.24994659260841701"/>
      </left>
      <right style="medium">
        <color theme="1" tint="0.24994659260841701"/>
      </right>
      <top style="medium">
        <color theme="1" tint="0.24994659260841701"/>
      </top>
      <bottom style="thin">
        <color auto="1"/>
      </bottom>
      <diagonal/>
    </border>
    <border>
      <left style="medium">
        <color theme="1" tint="0.24994659260841701"/>
      </left>
      <right style="medium">
        <color theme="1" tint="0.24994659260841701"/>
      </right>
      <top style="thin">
        <color auto="1"/>
      </top>
      <bottom style="thin">
        <color auto="1"/>
      </bottom>
      <diagonal/>
    </border>
    <border>
      <left style="medium">
        <color theme="1" tint="0.24994659260841701"/>
      </left>
      <right style="medium">
        <color theme="1" tint="0.24994659260841701"/>
      </right>
      <top style="thin">
        <color auto="1"/>
      </top>
      <bottom style="medium">
        <color theme="1" tint="0.24994659260841701"/>
      </bottom>
      <diagonal/>
    </border>
    <border>
      <left style="medium">
        <color theme="1" tint="0.24994659260841701"/>
      </left>
      <right/>
      <top style="medium">
        <color theme="1" tint="0.24994659260841701"/>
      </top>
      <bottom style="thin">
        <color auto="1"/>
      </bottom>
      <diagonal/>
    </border>
    <border>
      <left style="medium">
        <color theme="1" tint="0.24994659260841701"/>
      </left>
      <right/>
      <top style="thin">
        <color auto="1"/>
      </top>
      <bottom style="thin">
        <color auto="1"/>
      </bottom>
      <diagonal/>
    </border>
    <border>
      <left style="medium">
        <color theme="1" tint="0.24994659260841701"/>
      </left>
      <right/>
      <top style="thin">
        <color auto="1"/>
      </top>
      <bottom style="medium">
        <color theme="1" tint="0.24994659260841701"/>
      </bottom>
      <diagonal/>
    </border>
    <border>
      <left style="medium">
        <color theme="1" tint="0.24994659260841701"/>
      </left>
      <right style="thin">
        <color auto="1"/>
      </right>
      <top style="medium">
        <color theme="1" tint="0.24994659260841701"/>
      </top>
      <bottom style="thin">
        <color auto="1"/>
      </bottom>
      <diagonal/>
    </border>
    <border>
      <left style="thin">
        <color auto="1"/>
      </left>
      <right style="medium">
        <color theme="1" tint="0.24994659260841701"/>
      </right>
      <top style="medium">
        <color theme="1" tint="0.24994659260841701"/>
      </top>
      <bottom style="thin">
        <color auto="1"/>
      </bottom>
      <diagonal/>
    </border>
    <border>
      <left style="medium">
        <color theme="1" tint="0.24994659260841701"/>
      </left>
      <right style="thin">
        <color auto="1"/>
      </right>
      <top style="thin">
        <color auto="1"/>
      </top>
      <bottom style="thin">
        <color auto="1"/>
      </bottom>
      <diagonal/>
    </border>
    <border>
      <left style="thin">
        <color auto="1"/>
      </left>
      <right style="medium">
        <color theme="1" tint="0.24994659260841701"/>
      </right>
      <top style="thin">
        <color auto="1"/>
      </top>
      <bottom style="thin">
        <color auto="1"/>
      </bottom>
      <diagonal/>
    </border>
    <border>
      <left style="thin">
        <color auto="1"/>
      </left>
      <right style="thin">
        <color auto="1"/>
      </right>
      <top style="medium">
        <color theme="1" tint="0.24994659260841701"/>
      </top>
      <bottom style="thin">
        <color auto="1"/>
      </bottom>
      <diagonal/>
    </border>
    <border>
      <left style="thin">
        <color auto="1"/>
      </left>
      <right style="thin">
        <color auto="1"/>
      </right>
      <top style="thin">
        <color auto="1"/>
      </top>
      <bottom style="medium">
        <color theme="1" tint="0.24994659260841701"/>
      </bottom>
      <diagonal/>
    </border>
    <border>
      <left style="thin">
        <color auto="1"/>
      </left>
      <right/>
      <top style="medium">
        <color theme="1" tint="0.24994659260841701"/>
      </top>
      <bottom style="thin">
        <color auto="1"/>
      </bottom>
      <diagonal/>
    </border>
    <border>
      <left style="thin">
        <color auto="1"/>
      </left>
      <right/>
      <top style="thin">
        <color auto="1"/>
      </top>
      <bottom style="medium">
        <color theme="1" tint="0.24994659260841701"/>
      </bottom>
      <diagonal/>
    </border>
    <border diagonalUp="1">
      <left style="thin">
        <color auto="1"/>
      </left>
      <right style="thin">
        <color auto="1"/>
      </right>
      <top style="thin">
        <color auto="1"/>
      </top>
      <bottom/>
      <diagonal style="thin">
        <color auto="1"/>
      </diagonal>
    </border>
    <border diagonalUp="1">
      <left style="thin">
        <color auto="1"/>
      </left>
      <right style="thin">
        <color auto="1"/>
      </right>
      <top/>
      <bottom/>
      <diagonal style="thin">
        <color auto="1"/>
      </diagonal>
    </border>
    <border diagonalUp="1">
      <left style="thin">
        <color auto="1"/>
      </left>
      <right style="thin">
        <color auto="1"/>
      </right>
      <top/>
      <bottom style="thin">
        <color auto="1"/>
      </bottom>
      <diagonal style="thin">
        <color auto="1"/>
      </diagonal>
    </border>
    <border>
      <left style="thin">
        <color theme="0"/>
      </left>
      <right/>
      <top/>
      <bottom/>
      <diagonal/>
    </border>
    <border diagonalUp="1">
      <left style="thin">
        <color auto="1"/>
      </left>
      <right/>
      <top style="thin">
        <color auto="1"/>
      </top>
      <bottom style="double">
        <color indexed="64"/>
      </bottom>
      <diagonal style="hair">
        <color theme="0" tint="-0.24994659260841701"/>
      </diagonal>
    </border>
    <border diagonalUp="1">
      <left/>
      <right/>
      <top style="thin">
        <color auto="1"/>
      </top>
      <bottom style="double">
        <color indexed="64"/>
      </bottom>
      <diagonal style="hair">
        <color theme="0" tint="-0.24994659260841701"/>
      </diagonal>
    </border>
    <border diagonalUp="1">
      <left/>
      <right style="thin">
        <color auto="1"/>
      </right>
      <top style="thin">
        <color auto="1"/>
      </top>
      <bottom style="double">
        <color indexed="64"/>
      </bottom>
      <diagonal style="hair">
        <color theme="0" tint="-0.24994659260841701"/>
      </diagonal>
    </border>
    <border>
      <left style="thin">
        <color indexed="64"/>
      </left>
      <right style="thin">
        <color auto="1"/>
      </right>
      <top style="double">
        <color auto="1"/>
      </top>
      <bottom/>
      <diagonal/>
    </border>
    <border>
      <left style="thin">
        <color indexed="64"/>
      </left>
      <right/>
      <top style="double">
        <color auto="1"/>
      </top>
      <bottom style="double">
        <color indexed="64"/>
      </bottom>
      <diagonal/>
    </border>
    <border>
      <left/>
      <right/>
      <top style="double">
        <color auto="1"/>
      </top>
      <bottom style="double">
        <color indexed="64"/>
      </bottom>
      <diagonal/>
    </border>
    <border>
      <left/>
      <right style="thin">
        <color indexed="64"/>
      </right>
      <top style="double">
        <color auto="1"/>
      </top>
      <bottom style="double">
        <color indexed="64"/>
      </bottom>
      <diagonal/>
    </border>
    <border>
      <left style="thin">
        <color auto="1"/>
      </left>
      <right style="medium">
        <color indexed="64"/>
      </right>
      <top style="medium">
        <color indexed="64"/>
      </top>
      <bottom style="thin">
        <color auto="1"/>
      </bottom>
      <diagonal/>
    </border>
    <border>
      <left style="medium">
        <color indexed="64"/>
      </left>
      <right style="thin">
        <color auto="1"/>
      </right>
      <top/>
      <bottom style="thin">
        <color auto="1"/>
      </bottom>
      <diagonal/>
    </border>
    <border>
      <left style="thin">
        <color indexed="64"/>
      </left>
      <right/>
      <top style="medium">
        <color indexed="64"/>
      </top>
      <bottom style="medium">
        <color indexed="64"/>
      </bottom>
      <diagonal/>
    </border>
    <border>
      <left/>
      <right/>
      <top style="medium">
        <color indexed="64"/>
      </top>
      <bottom/>
      <diagonal/>
    </border>
    <border>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auto="1"/>
      </left>
      <right style="thin">
        <color auto="1"/>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right style="thin">
        <color indexed="64"/>
      </right>
      <top style="medium">
        <color indexed="64"/>
      </top>
      <bottom/>
      <diagonal/>
    </border>
    <border>
      <left style="thin">
        <color auto="1"/>
      </left>
      <right style="thin">
        <color auto="1"/>
      </right>
      <top style="medium">
        <color indexed="64"/>
      </top>
      <bottom/>
      <diagonal/>
    </border>
    <border>
      <left style="thin">
        <color auto="1"/>
      </left>
      <right/>
      <top style="medium">
        <color indexed="64"/>
      </top>
      <bottom/>
      <diagonal/>
    </border>
    <border>
      <left style="thin">
        <color auto="1"/>
      </left>
      <right style="medium">
        <color indexed="64"/>
      </right>
      <top/>
      <bottom style="thin">
        <color auto="1"/>
      </bottom>
      <diagonal/>
    </border>
    <border>
      <left style="medium">
        <color theme="0"/>
      </left>
      <right style="medium">
        <color theme="0"/>
      </right>
      <top style="medium">
        <color theme="0"/>
      </top>
      <bottom style="medium">
        <color theme="0"/>
      </bottom>
      <diagonal/>
    </border>
    <border diagonalUp="1">
      <left style="thin">
        <color auto="1"/>
      </left>
      <right style="thin">
        <color indexed="64"/>
      </right>
      <top style="thin">
        <color auto="1"/>
      </top>
      <bottom style="thin">
        <color auto="1"/>
      </bottom>
      <diagonal style="thin">
        <color auto="1"/>
      </diagonal>
    </border>
    <border>
      <left style="thin">
        <color theme="0"/>
      </left>
      <right style="thin">
        <color theme="0"/>
      </right>
      <top/>
      <bottom style="thin">
        <color theme="0"/>
      </bottom>
      <diagonal/>
    </border>
    <border>
      <left style="thin">
        <color indexed="64"/>
      </left>
      <right/>
      <top style="hair">
        <color indexed="64"/>
      </top>
      <bottom/>
      <diagonal/>
    </border>
    <border>
      <left/>
      <right/>
      <top style="hair">
        <color indexed="64"/>
      </top>
      <bottom/>
      <diagonal/>
    </border>
    <border>
      <left style="hair">
        <color indexed="64"/>
      </left>
      <right style="thin">
        <color indexed="64"/>
      </right>
      <top style="hair">
        <color indexed="64"/>
      </top>
      <bottom style="hair">
        <color indexed="64"/>
      </bottom>
      <diagonal/>
    </border>
    <border>
      <left/>
      <right/>
      <top style="medium">
        <color theme="1" tint="0.24994659260841701"/>
      </top>
      <bottom style="thin">
        <color auto="1"/>
      </bottom>
      <diagonal/>
    </border>
    <border>
      <left style="medium">
        <color theme="1" tint="0.24994659260841701"/>
      </left>
      <right/>
      <top/>
      <bottom style="thin">
        <color auto="1"/>
      </bottom>
      <diagonal/>
    </border>
    <border>
      <left/>
      <right style="medium">
        <color theme="1" tint="0.24994659260841701"/>
      </right>
      <top/>
      <bottom style="thin">
        <color auto="1"/>
      </bottom>
      <diagonal/>
    </border>
    <border>
      <left style="medium">
        <color theme="1" tint="0.24994659260841701"/>
      </left>
      <right/>
      <top style="medium">
        <color indexed="64"/>
      </top>
      <bottom/>
      <diagonal/>
    </border>
    <border>
      <left/>
      <right style="medium">
        <color theme="1" tint="0.24994659260841701"/>
      </right>
      <top style="medium">
        <color indexed="64"/>
      </top>
      <bottom/>
      <diagonal/>
    </border>
    <border>
      <left/>
      <right style="medium">
        <color theme="1" tint="0.24994659260841701"/>
      </right>
      <top style="medium">
        <color theme="1" tint="0.24994659260841701"/>
      </top>
      <bottom style="thin">
        <color auto="1"/>
      </bottom>
      <diagonal/>
    </border>
    <border>
      <left style="medium">
        <color theme="1" tint="0.24994659260841701"/>
      </left>
      <right/>
      <top style="medium">
        <color theme="1" tint="0.24994659260841701"/>
      </top>
      <bottom/>
      <diagonal/>
    </border>
    <border>
      <left/>
      <right style="medium">
        <color theme="1" tint="0.24994659260841701"/>
      </right>
      <top style="medium">
        <color theme="1" tint="0.24994659260841701"/>
      </top>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diagonal/>
    </border>
    <border>
      <left/>
      <right style="thin">
        <color theme="1"/>
      </right>
      <top/>
      <bottom/>
      <diagonal/>
    </border>
    <border>
      <left style="thin">
        <color theme="1"/>
      </left>
      <right/>
      <top/>
      <bottom style="thin">
        <color indexed="64"/>
      </bottom>
      <diagonal/>
    </border>
    <border>
      <left/>
      <right style="thin">
        <color theme="1"/>
      </right>
      <top/>
      <bottom style="thin">
        <color indexed="64"/>
      </bottom>
      <diagonal/>
    </border>
    <border>
      <left style="thin">
        <color auto="1"/>
      </left>
      <right style="dotted">
        <color indexed="64"/>
      </right>
      <top style="thin">
        <color auto="1"/>
      </top>
      <bottom style="thin">
        <color auto="1"/>
      </bottom>
      <diagonal/>
    </border>
    <border>
      <left style="medium">
        <color auto="1"/>
      </left>
      <right style="thin">
        <color indexed="64"/>
      </right>
      <top style="medium">
        <color auto="1"/>
      </top>
      <bottom/>
      <diagonal/>
    </border>
    <border>
      <left style="thin">
        <color indexed="64"/>
      </left>
      <right/>
      <top style="medium">
        <color auto="1"/>
      </top>
      <bottom style="hair">
        <color indexed="64"/>
      </bottom>
      <diagonal/>
    </border>
    <border>
      <left/>
      <right/>
      <top style="medium">
        <color auto="1"/>
      </top>
      <bottom style="hair">
        <color indexed="64"/>
      </bottom>
      <diagonal/>
    </border>
    <border>
      <left/>
      <right style="hair">
        <color auto="1"/>
      </right>
      <top style="medium">
        <color auto="1"/>
      </top>
      <bottom style="hair">
        <color indexed="64"/>
      </bottom>
      <diagonal/>
    </border>
    <border>
      <left style="hair">
        <color auto="1"/>
      </left>
      <right style="double">
        <color auto="1"/>
      </right>
      <top style="medium">
        <color auto="1"/>
      </top>
      <bottom/>
      <diagonal/>
    </border>
    <border>
      <left style="double">
        <color auto="1"/>
      </left>
      <right style="medium">
        <color indexed="64"/>
      </right>
      <top style="medium">
        <color indexed="64"/>
      </top>
      <bottom/>
      <diagonal/>
    </border>
    <border>
      <left style="medium">
        <color auto="1"/>
      </left>
      <right style="thin">
        <color indexed="64"/>
      </right>
      <top/>
      <bottom style="double">
        <color indexed="64"/>
      </bottom>
      <diagonal/>
    </border>
    <border>
      <left style="thin">
        <color indexed="64"/>
      </left>
      <right style="hair">
        <color auto="1"/>
      </right>
      <top/>
      <bottom style="double">
        <color indexed="64"/>
      </bottom>
      <diagonal/>
    </border>
    <border>
      <left style="hair">
        <color auto="1"/>
      </left>
      <right style="hair">
        <color auto="1"/>
      </right>
      <top/>
      <bottom style="double">
        <color indexed="64"/>
      </bottom>
      <diagonal/>
    </border>
    <border>
      <left style="hair">
        <color auto="1"/>
      </left>
      <right style="double">
        <color auto="1"/>
      </right>
      <top/>
      <bottom style="double">
        <color indexed="64"/>
      </bottom>
      <diagonal/>
    </border>
    <border>
      <left style="double">
        <color auto="1"/>
      </left>
      <right style="medium">
        <color indexed="64"/>
      </right>
      <top/>
      <bottom style="double">
        <color indexed="64"/>
      </bottom>
      <diagonal/>
    </border>
    <border>
      <left style="medium">
        <color auto="1"/>
      </left>
      <right style="hair">
        <color auto="1"/>
      </right>
      <top style="medium">
        <color auto="1"/>
      </top>
      <bottom style="double">
        <color indexed="64"/>
      </bottom>
      <diagonal/>
    </border>
    <border>
      <left style="hair">
        <color auto="1"/>
      </left>
      <right style="medium">
        <color auto="1"/>
      </right>
      <top style="medium">
        <color auto="1"/>
      </top>
      <bottom style="double">
        <color indexed="64"/>
      </bottom>
      <diagonal/>
    </border>
    <border>
      <left style="medium">
        <color auto="1"/>
      </left>
      <right style="thin">
        <color indexed="64"/>
      </right>
      <top style="double">
        <color indexed="64"/>
      </top>
      <bottom/>
      <diagonal/>
    </border>
    <border>
      <left style="thin">
        <color indexed="64"/>
      </left>
      <right style="hair">
        <color auto="1"/>
      </right>
      <top/>
      <bottom style="hair">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double">
        <color auto="1"/>
      </left>
      <right style="medium">
        <color indexed="64"/>
      </right>
      <top style="double">
        <color indexed="64"/>
      </top>
      <bottom/>
      <diagonal/>
    </border>
    <border>
      <left style="medium">
        <color auto="1"/>
      </left>
      <right style="hair">
        <color auto="1"/>
      </right>
      <top/>
      <bottom style="hair">
        <color auto="1"/>
      </bottom>
      <diagonal/>
    </border>
    <border>
      <left style="thin">
        <color indexed="64"/>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double">
        <color auto="1"/>
      </left>
      <right style="medium">
        <color indexed="64"/>
      </right>
      <top/>
      <bottom/>
      <diagonal/>
    </border>
    <border>
      <left style="medium">
        <color auto="1"/>
      </left>
      <right style="hair">
        <color auto="1"/>
      </right>
      <top style="hair">
        <color auto="1"/>
      </top>
      <bottom style="hair">
        <color auto="1"/>
      </bottom>
      <diagonal/>
    </border>
    <border>
      <left style="double">
        <color auto="1"/>
      </left>
      <right style="medium">
        <color indexed="64"/>
      </right>
      <top/>
      <bottom style="thin">
        <color auto="1"/>
      </bottom>
      <diagonal/>
    </border>
    <border>
      <left style="medium">
        <color auto="1"/>
      </left>
      <right style="hair">
        <color auto="1"/>
      </right>
      <top style="hair">
        <color auto="1"/>
      </top>
      <bottom style="medium">
        <color auto="1"/>
      </bottom>
      <diagonal/>
    </border>
    <border>
      <left style="hair">
        <color auto="1"/>
      </left>
      <right style="medium">
        <color auto="1"/>
      </right>
      <top style="hair">
        <color auto="1"/>
      </top>
      <bottom style="medium">
        <color auto="1"/>
      </bottom>
      <diagonal/>
    </border>
    <border>
      <left style="double">
        <color auto="1"/>
      </left>
      <right style="medium">
        <color indexed="64"/>
      </right>
      <top/>
      <bottom style="medium">
        <color indexed="64"/>
      </bottom>
      <diagonal/>
    </border>
    <border>
      <left style="medium">
        <color auto="1"/>
      </left>
      <right/>
      <top/>
      <bottom style="double">
        <color indexed="64"/>
      </bottom>
      <diagonal/>
    </border>
    <border>
      <left style="thin">
        <color indexed="64"/>
      </left>
      <right style="thin">
        <color auto="1"/>
      </right>
      <top style="double">
        <color indexed="64"/>
      </top>
      <bottom style="double">
        <color indexed="64"/>
      </bottom>
      <diagonal/>
    </border>
    <border>
      <left style="medium">
        <color auto="1"/>
      </left>
      <right style="hair">
        <color auto="1"/>
      </right>
      <top style="double">
        <color indexed="64"/>
      </top>
      <bottom/>
      <diagonal/>
    </border>
    <border>
      <left style="medium">
        <color auto="1"/>
      </left>
      <right style="hair">
        <color auto="1"/>
      </right>
      <top/>
      <bottom style="thin">
        <color indexed="64"/>
      </bottom>
      <diagonal/>
    </border>
    <border>
      <left style="hair">
        <color auto="1"/>
      </left>
      <right style="medium">
        <color auto="1"/>
      </right>
      <top style="hair">
        <color auto="1"/>
      </top>
      <bottom style="thin">
        <color indexed="64"/>
      </bottom>
      <diagonal/>
    </border>
    <border>
      <left style="hair">
        <color auto="1"/>
      </left>
      <right style="hair">
        <color auto="1"/>
      </right>
      <top style="hair">
        <color auto="1"/>
      </top>
      <bottom style="thin">
        <color indexed="64"/>
      </bottom>
      <diagonal/>
    </border>
    <border>
      <left style="hair">
        <color auto="1"/>
      </left>
      <right style="double">
        <color auto="1"/>
      </right>
      <top style="hair">
        <color auto="1"/>
      </top>
      <bottom style="thin">
        <color indexed="64"/>
      </bottom>
      <diagonal/>
    </border>
    <border>
      <left/>
      <right style="hair">
        <color auto="1"/>
      </right>
      <top style="thin">
        <color indexed="64"/>
      </top>
      <bottom style="medium">
        <color auto="1"/>
      </bottom>
      <diagonal/>
    </border>
    <border>
      <left style="hair">
        <color auto="1"/>
      </left>
      <right style="medium">
        <color auto="1"/>
      </right>
      <top/>
      <bottom style="medium">
        <color auto="1"/>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auto="1"/>
      </right>
      <top style="hair">
        <color auto="1"/>
      </top>
      <bottom/>
      <diagonal/>
    </border>
    <border>
      <left style="medium">
        <color indexed="64"/>
      </left>
      <right/>
      <top style="double">
        <color indexed="64"/>
      </top>
      <bottom style="thin">
        <color indexed="64"/>
      </bottom>
      <diagonal/>
    </border>
    <border diagonalUp="1">
      <left style="thin">
        <color auto="1"/>
      </left>
      <right/>
      <top style="thin">
        <color auto="1"/>
      </top>
      <bottom style="double">
        <color indexed="64"/>
      </bottom>
      <diagonal style="thin">
        <color theme="0" tint="-0.24994659260841701"/>
      </diagonal>
    </border>
    <border diagonalUp="1">
      <left/>
      <right style="thin">
        <color auto="1"/>
      </right>
      <top style="thin">
        <color auto="1"/>
      </top>
      <bottom style="double">
        <color indexed="64"/>
      </bottom>
      <diagonal style="thin">
        <color theme="0" tint="-0.24994659260841701"/>
      </diagonal>
    </border>
    <border>
      <left style="hair">
        <color auto="1"/>
      </left>
      <right style="thin">
        <color indexed="64"/>
      </right>
      <top style="medium">
        <color auto="1"/>
      </top>
      <bottom/>
      <diagonal/>
    </border>
    <border>
      <left/>
      <right style="medium">
        <color indexed="64"/>
      </right>
      <top style="medium">
        <color indexed="64"/>
      </top>
      <bottom/>
      <diagonal/>
    </border>
    <border>
      <left style="medium">
        <color indexed="64"/>
      </left>
      <right style="medium">
        <color auto="1"/>
      </right>
      <top/>
      <bottom/>
      <diagonal/>
    </border>
    <border>
      <left style="hair">
        <color auto="1"/>
      </left>
      <right style="thin">
        <color indexed="64"/>
      </right>
      <top/>
      <bottom style="double">
        <color indexed="64"/>
      </bottom>
      <diagonal/>
    </border>
    <border>
      <left/>
      <right style="medium">
        <color indexed="64"/>
      </right>
      <top/>
      <bottom style="double">
        <color indexed="64"/>
      </bottom>
      <diagonal/>
    </border>
    <border>
      <left style="hair">
        <color auto="1"/>
      </left>
      <right style="thin">
        <color indexed="64"/>
      </right>
      <top/>
      <bottom style="hair">
        <color auto="1"/>
      </bottom>
      <diagonal/>
    </border>
    <border>
      <left/>
      <right style="thin">
        <color indexed="64"/>
      </right>
      <top style="double">
        <color indexed="64"/>
      </top>
      <bottom/>
      <diagonal/>
    </border>
    <border>
      <left style="thin">
        <color indexed="64"/>
      </left>
      <right style="hair">
        <color auto="1"/>
      </right>
      <top style="hair">
        <color auto="1"/>
      </top>
      <bottom style="double">
        <color indexed="64"/>
      </bottom>
      <diagonal/>
    </border>
    <border>
      <left style="hair">
        <color auto="1"/>
      </left>
      <right style="hair">
        <color auto="1"/>
      </right>
      <top style="hair">
        <color auto="1"/>
      </top>
      <bottom style="double">
        <color indexed="64"/>
      </bottom>
      <diagonal/>
    </border>
    <border>
      <left style="hair">
        <color auto="1"/>
      </left>
      <right style="thin">
        <color indexed="64"/>
      </right>
      <top style="hair">
        <color auto="1"/>
      </top>
      <bottom style="double">
        <color indexed="64"/>
      </bottom>
      <diagonal/>
    </border>
    <border>
      <left style="medium">
        <color auto="1"/>
      </left>
      <right style="hair">
        <color auto="1"/>
      </right>
      <top/>
      <bottom/>
      <diagonal/>
    </border>
    <border>
      <left style="hair">
        <color auto="1"/>
      </left>
      <right style="medium">
        <color auto="1"/>
      </right>
      <top/>
      <bottom/>
      <diagonal/>
    </border>
    <border>
      <left style="medium">
        <color indexed="64"/>
      </left>
      <right/>
      <top style="double">
        <color indexed="64"/>
      </top>
      <bottom/>
      <diagonal/>
    </border>
    <border>
      <left style="thin">
        <color rgb="FF595959"/>
      </left>
      <right style="thin">
        <color rgb="FF595959"/>
      </right>
      <top style="thin">
        <color rgb="FF595959"/>
      </top>
      <bottom style="thin">
        <color rgb="FF595959"/>
      </bottom>
      <diagonal/>
    </border>
    <border>
      <left style="thin">
        <color rgb="FF595959"/>
      </left>
      <right style="thin">
        <color rgb="FF595959"/>
      </right>
      <top/>
      <bottom/>
      <diagonal/>
    </border>
    <border>
      <left style="thin">
        <color rgb="FF595959"/>
      </left>
      <right style="thin">
        <color rgb="FF595959"/>
      </right>
      <top/>
      <bottom style="thin">
        <color rgb="FF595959"/>
      </bottom>
      <diagonal/>
    </border>
    <border>
      <left/>
      <right style="hair">
        <color auto="1"/>
      </right>
      <top/>
      <bottom style="hair">
        <color indexed="64"/>
      </bottom>
      <diagonal/>
    </border>
    <border>
      <left style="medium">
        <color auto="1"/>
      </left>
      <right style="hair">
        <color auto="1"/>
      </right>
      <top/>
      <bottom style="medium">
        <color indexed="64"/>
      </bottom>
      <diagonal/>
    </border>
    <border>
      <left style="hair">
        <color auto="1"/>
      </left>
      <right style="thin">
        <color indexed="64"/>
      </right>
      <top/>
      <bottom/>
      <diagonal/>
    </border>
    <border>
      <left style="thin">
        <color indexed="64"/>
      </left>
      <right/>
      <top style="double">
        <color indexed="64"/>
      </top>
      <bottom style="medium">
        <color indexed="64"/>
      </bottom>
      <diagonal/>
    </border>
    <border>
      <left/>
      <right style="thin">
        <color indexed="64"/>
      </right>
      <top style="double">
        <color indexed="64"/>
      </top>
      <bottom style="medium">
        <color indexed="64"/>
      </bottom>
      <diagonal/>
    </border>
    <border>
      <left style="double">
        <color auto="1"/>
      </left>
      <right/>
      <top style="medium">
        <color indexed="64"/>
      </top>
      <bottom/>
      <diagonal/>
    </border>
    <border>
      <left style="double">
        <color auto="1"/>
      </left>
      <right/>
      <top/>
      <bottom style="double">
        <color indexed="64"/>
      </bottom>
      <diagonal/>
    </border>
    <border>
      <left style="thin">
        <color indexed="64"/>
      </left>
      <right style="medium">
        <color indexed="64"/>
      </right>
      <top style="hair">
        <color indexed="64"/>
      </top>
      <bottom style="double">
        <color indexed="64"/>
      </bottom>
      <diagonal/>
    </border>
    <border>
      <left style="thin">
        <color indexed="64"/>
      </left>
      <right style="medium">
        <color indexed="64"/>
      </right>
      <top style="hair">
        <color indexed="64"/>
      </top>
      <bottom/>
      <diagonal/>
    </border>
    <border>
      <left style="thin">
        <color indexed="64"/>
      </left>
      <right style="hair">
        <color auto="1"/>
      </right>
      <top style="double">
        <color indexed="64"/>
      </top>
      <bottom/>
      <diagonal/>
    </border>
    <border>
      <left style="thin">
        <color indexed="64"/>
      </left>
      <right style="hair">
        <color auto="1"/>
      </right>
      <top/>
      <bottom/>
      <diagonal/>
    </border>
    <border>
      <left style="thin">
        <color indexed="64"/>
      </left>
      <right style="hair">
        <color auto="1"/>
      </right>
      <top/>
      <bottom style="thin">
        <color indexed="64"/>
      </bottom>
      <diagonal/>
    </border>
    <border>
      <left style="thin">
        <color theme="0"/>
      </left>
      <right style="thin">
        <color theme="0"/>
      </right>
      <top/>
      <bottom/>
      <diagonal/>
    </border>
    <border>
      <left/>
      <right style="thin">
        <color theme="0"/>
      </right>
      <top style="thin">
        <color theme="0"/>
      </top>
      <bottom/>
      <diagonal/>
    </border>
    <border>
      <left style="hair">
        <color indexed="64"/>
      </left>
      <right/>
      <top style="hair">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diagonalUp="1">
      <left/>
      <right style="thin">
        <color auto="1"/>
      </right>
      <top style="thin">
        <color auto="1"/>
      </top>
      <bottom/>
      <diagonal style="hair">
        <color theme="0" tint="-0.24994659260841701"/>
      </diagonal>
    </border>
    <border>
      <left style="thin">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right style="hair">
        <color indexed="64"/>
      </right>
      <top/>
      <bottom style="thin">
        <color indexed="64"/>
      </bottom>
      <diagonal/>
    </border>
    <border>
      <left style="hair">
        <color indexed="64"/>
      </left>
      <right/>
      <top style="thin">
        <color auto="1"/>
      </top>
      <bottom style="thin">
        <color auto="1"/>
      </bottom>
      <diagonal/>
    </border>
    <border>
      <left/>
      <right style="hair">
        <color indexed="64"/>
      </right>
      <top style="thin">
        <color auto="1"/>
      </top>
      <bottom style="thin">
        <color auto="1"/>
      </bottom>
      <diagonal/>
    </border>
    <border>
      <left style="thin">
        <color indexed="64"/>
      </left>
      <right style="hair">
        <color indexed="64"/>
      </right>
      <top style="thin">
        <color indexed="64"/>
      </top>
      <bottom style="thin">
        <color indexed="64"/>
      </bottom>
      <diagonal/>
    </border>
    <border>
      <left/>
      <right/>
      <top/>
      <bottom style="dotted">
        <color theme="0" tint="-0.14993743705557422"/>
      </bottom>
      <diagonal/>
    </border>
    <border>
      <left/>
      <right/>
      <top style="dotted">
        <color theme="0" tint="-0.14993743705557422"/>
      </top>
      <bottom/>
      <diagonal/>
    </border>
  </borders>
  <cellStyleXfs count="1259">
    <xf numFmtId="0" fontId="0" fillId="0" borderId="0">
      <alignment vertical="center"/>
    </xf>
    <xf numFmtId="38" fontId="15" fillId="0" borderId="0" applyFont="0" applyFill="0" applyBorder="0" applyAlignment="0" applyProtection="0">
      <alignment vertical="center"/>
    </xf>
    <xf numFmtId="0" fontId="50" fillId="0" borderId="0"/>
    <xf numFmtId="0" fontId="51" fillId="0" borderId="0">
      <alignment vertical="center"/>
    </xf>
    <xf numFmtId="38" fontId="52" fillId="0" borderId="0" applyFont="0" applyFill="0" applyBorder="0" applyAlignment="0" applyProtection="0">
      <alignment vertical="center"/>
    </xf>
    <xf numFmtId="0" fontId="52" fillId="0" borderId="0">
      <alignment vertical="center"/>
    </xf>
    <xf numFmtId="0" fontId="82" fillId="0" borderId="0">
      <alignment vertical="center"/>
    </xf>
    <xf numFmtId="38" fontId="82" fillId="0" borderId="0" applyFont="0" applyFill="0" applyBorder="0" applyAlignment="0" applyProtection="0">
      <alignment vertical="center"/>
    </xf>
    <xf numFmtId="0" fontId="84" fillId="0" borderId="0">
      <alignment vertical="center"/>
    </xf>
    <xf numFmtId="38" fontId="51" fillId="0" borderId="0" applyFont="0" applyFill="0" applyBorder="0" applyAlignment="0" applyProtection="0">
      <alignment vertical="center"/>
    </xf>
    <xf numFmtId="38" fontId="84" fillId="0" borderId="0" applyFont="0" applyFill="0" applyBorder="0" applyAlignment="0" applyProtection="0">
      <alignment vertical="center"/>
    </xf>
    <xf numFmtId="6" fontId="82" fillId="0" borderId="0" applyFont="0" applyFill="0" applyBorder="0" applyAlignment="0" applyProtection="0">
      <alignment vertical="center"/>
    </xf>
    <xf numFmtId="0" fontId="51" fillId="0" borderId="0">
      <alignment vertical="center"/>
    </xf>
    <xf numFmtId="0" fontId="14" fillId="0" borderId="0">
      <alignment vertical="center"/>
    </xf>
    <xf numFmtId="0" fontId="82" fillId="0" borderId="0">
      <alignment vertical="center"/>
    </xf>
    <xf numFmtId="0" fontId="13" fillId="0" borderId="0">
      <alignment vertical="center"/>
    </xf>
    <xf numFmtId="6" fontId="82" fillId="0" borderId="0" applyFont="0" applyFill="0" applyBorder="0" applyAlignment="0" applyProtection="0">
      <alignment vertical="center"/>
    </xf>
    <xf numFmtId="38" fontId="84" fillId="0" borderId="0" applyFont="0" applyFill="0" applyBorder="0" applyAlignment="0" applyProtection="0">
      <alignment vertical="center"/>
    </xf>
    <xf numFmtId="38" fontId="82" fillId="0" borderId="0" applyFont="0" applyFill="0" applyBorder="0" applyAlignment="0" applyProtection="0">
      <alignment vertical="center"/>
    </xf>
    <xf numFmtId="6" fontId="82" fillId="0" borderId="0" applyFont="0" applyFill="0" applyBorder="0" applyAlignment="0" applyProtection="0">
      <alignment vertical="center"/>
    </xf>
    <xf numFmtId="0" fontId="13" fillId="0" borderId="0">
      <alignment vertical="center"/>
    </xf>
    <xf numFmtId="0" fontId="12" fillId="0" borderId="0">
      <alignment vertical="center"/>
    </xf>
    <xf numFmtId="0" fontId="12" fillId="0" borderId="0">
      <alignment vertical="center"/>
    </xf>
    <xf numFmtId="0" fontId="84" fillId="0" borderId="0">
      <alignment vertical="center"/>
    </xf>
    <xf numFmtId="0" fontId="11" fillId="0" borderId="0">
      <alignment vertical="center"/>
    </xf>
    <xf numFmtId="38" fontId="10" fillId="0" borderId="0" applyFont="0" applyFill="0" applyBorder="0" applyAlignment="0" applyProtection="0">
      <alignment vertical="center"/>
    </xf>
    <xf numFmtId="38" fontId="9" fillId="0" borderId="0" applyFont="0" applyFill="0" applyBorder="0" applyAlignment="0" applyProtection="0">
      <alignment vertical="center"/>
    </xf>
    <xf numFmtId="0" fontId="9" fillId="0" borderId="0">
      <alignment vertical="center"/>
    </xf>
    <xf numFmtId="0" fontId="8" fillId="0" borderId="0">
      <alignment vertical="center"/>
    </xf>
    <xf numFmtId="38" fontId="8" fillId="0" borderId="0" applyFont="0" applyFill="0" applyBorder="0" applyAlignment="0" applyProtection="0">
      <alignment vertical="center"/>
    </xf>
    <xf numFmtId="0" fontId="175" fillId="0" borderId="0" applyNumberFormat="0" applyFill="0" applyBorder="0" applyAlignment="0" applyProtection="0">
      <alignment vertical="top"/>
      <protection locked="0"/>
    </xf>
    <xf numFmtId="38" fontId="50" fillId="0" borderId="0" applyFont="0" applyFill="0" applyBorder="0" applyAlignment="0" applyProtection="0">
      <alignment vertical="center"/>
    </xf>
    <xf numFmtId="0" fontId="8" fillId="0" borderId="0">
      <alignment vertical="center"/>
    </xf>
    <xf numFmtId="6" fontId="50" fillId="0" borderId="0" applyFont="0" applyFill="0" applyBorder="0" applyAlignment="0" applyProtection="0">
      <alignment vertical="center"/>
    </xf>
    <xf numFmtId="38" fontId="50" fillId="0" borderId="0" applyFont="0" applyFill="0" applyBorder="0" applyAlignment="0" applyProtection="0"/>
    <xf numFmtId="0" fontId="51" fillId="0" borderId="0">
      <alignment vertical="center"/>
    </xf>
    <xf numFmtId="0" fontId="8" fillId="0" borderId="0">
      <alignment vertical="center"/>
    </xf>
    <xf numFmtId="6" fontId="82" fillId="0" borderId="0" applyFont="0" applyFill="0" applyBorder="0" applyAlignment="0" applyProtection="0">
      <alignment vertical="center"/>
    </xf>
    <xf numFmtId="9" fontId="50" fillId="0" borderId="0" applyFont="0" applyFill="0" applyBorder="0" applyAlignment="0" applyProtection="0"/>
    <xf numFmtId="0" fontId="82" fillId="0" borderId="0">
      <alignment vertical="center"/>
    </xf>
    <xf numFmtId="0" fontId="82" fillId="0" borderId="0">
      <alignment vertical="center"/>
    </xf>
    <xf numFmtId="0" fontId="82" fillId="0" borderId="0">
      <alignment vertical="center"/>
    </xf>
    <xf numFmtId="0" fontId="82" fillId="0" borderId="0">
      <alignment vertical="center"/>
    </xf>
    <xf numFmtId="0" fontId="82" fillId="0" borderId="0">
      <alignment vertical="center"/>
    </xf>
    <xf numFmtId="0" fontId="82" fillId="0" borderId="0">
      <alignment vertical="center"/>
    </xf>
    <xf numFmtId="0" fontId="51" fillId="0" borderId="0">
      <alignment vertical="center"/>
    </xf>
    <xf numFmtId="0" fontId="51" fillId="0" borderId="0">
      <alignment vertical="center"/>
    </xf>
    <xf numFmtId="0" fontId="51" fillId="0" borderId="0">
      <alignment vertical="center"/>
    </xf>
    <xf numFmtId="0" fontId="82" fillId="0" borderId="0">
      <alignment vertical="center"/>
    </xf>
    <xf numFmtId="0" fontId="51" fillId="0" borderId="0">
      <alignment vertical="center"/>
    </xf>
    <xf numFmtId="0" fontId="82" fillId="0" borderId="0">
      <alignment vertical="center"/>
    </xf>
    <xf numFmtId="9" fontId="8" fillId="0" borderId="0" applyFont="0" applyFill="0" applyBorder="0" applyAlignment="0" applyProtection="0">
      <alignment vertical="center"/>
    </xf>
    <xf numFmtId="0" fontId="50" fillId="0" borderId="0"/>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9" fontId="50" fillId="0" borderId="0" applyFont="0" applyFill="0" applyBorder="0" applyAlignment="0" applyProtection="0">
      <alignment vertical="center"/>
    </xf>
    <xf numFmtId="0" fontId="50" fillId="0" borderId="0"/>
    <xf numFmtId="0" fontId="50" fillId="0" borderId="0"/>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9" fontId="50" fillId="0" borderId="0" applyFont="0" applyFill="0" applyBorder="0" applyAlignment="0" applyProtection="0"/>
    <xf numFmtId="9" fontId="82" fillId="0" borderId="0" applyFont="0" applyFill="0" applyBorder="0" applyAlignment="0" applyProtection="0">
      <alignment vertical="center"/>
    </xf>
    <xf numFmtId="9" fontId="50" fillId="0" borderId="0" applyFont="0" applyFill="0" applyBorder="0" applyAlignment="0" applyProtection="0">
      <alignment vertical="center"/>
    </xf>
    <xf numFmtId="3" fontId="51" fillId="0" borderId="0" applyFont="0" applyFill="0" applyBorder="0" applyAlignment="0" applyProtection="0">
      <alignment vertical="center"/>
    </xf>
    <xf numFmtId="38" fontId="82" fillId="0" borderId="0" applyFont="0" applyFill="0" applyBorder="0" applyAlignment="0" applyProtection="0">
      <alignment vertical="center"/>
    </xf>
    <xf numFmtId="3" fontId="51" fillId="0" borderId="0" applyFont="0" applyFill="0" applyBorder="0" applyAlignment="0" applyProtection="0">
      <alignment vertical="center"/>
    </xf>
    <xf numFmtId="0" fontId="50" fillId="0" borderId="0"/>
    <xf numFmtId="0" fontId="82" fillId="0" borderId="0"/>
    <xf numFmtId="0" fontId="8" fillId="0" borderId="0">
      <alignment vertical="center"/>
    </xf>
    <xf numFmtId="0" fontId="8" fillId="0" borderId="0">
      <alignment vertical="center"/>
    </xf>
    <xf numFmtId="0" fontId="176" fillId="0" borderId="0">
      <alignment vertical="center"/>
    </xf>
    <xf numFmtId="0" fontId="8" fillId="0" borderId="0">
      <alignment vertical="center"/>
    </xf>
    <xf numFmtId="9" fontId="50" fillId="0" borderId="0" applyFont="0" applyFill="0" applyBorder="0" applyAlignment="0" applyProtection="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77" fillId="0" borderId="0"/>
    <xf numFmtId="9" fontId="50" fillId="0" borderId="0" applyFont="0" applyFill="0" applyBorder="0" applyAlignment="0" applyProtection="0">
      <alignment vertical="center"/>
    </xf>
    <xf numFmtId="9" fontId="82" fillId="0" borderId="0" applyFont="0" applyFill="0" applyBorder="0" applyAlignment="0" applyProtection="0">
      <alignment vertical="center"/>
    </xf>
    <xf numFmtId="9" fontId="8" fillId="0" borderId="0" applyFont="0" applyFill="0" applyBorder="0" applyAlignment="0" applyProtection="0">
      <alignment vertical="center"/>
    </xf>
    <xf numFmtId="38" fontId="50" fillId="0" borderId="0" applyFont="0" applyFill="0" applyBorder="0" applyAlignment="0" applyProtection="0">
      <alignment vertical="center"/>
    </xf>
    <xf numFmtId="38" fontId="8" fillId="0" borderId="0" applyFont="0" applyFill="0" applyBorder="0" applyAlignment="0" applyProtection="0">
      <alignment vertical="center"/>
    </xf>
    <xf numFmtId="38" fontId="82"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50" fillId="0" borderId="0"/>
    <xf numFmtId="0" fontId="82" fillId="0" borderId="0">
      <alignment vertical="center"/>
    </xf>
    <xf numFmtId="0" fontId="82"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4" fillId="0" borderId="0">
      <alignment vertical="center"/>
    </xf>
    <xf numFmtId="0" fontId="50" fillId="0" borderId="0"/>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9" fontId="50" fillId="0" borderId="0" applyFont="0" applyFill="0" applyBorder="0" applyAlignment="0" applyProtection="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9"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9"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9"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50" fillId="0" borderId="0"/>
    <xf numFmtId="38" fontId="50" fillId="0" borderId="0" applyFont="0" applyFill="0" applyBorder="0" applyAlignment="0" applyProtection="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9" fontId="50" fillId="0" borderId="0" applyFont="0" applyFill="0" applyBorder="0" applyAlignment="0" applyProtection="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9"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9"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9"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9"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38" fontId="7" fillId="0" borderId="0" applyFont="0" applyFill="0" applyBorder="0" applyAlignment="0" applyProtection="0">
      <alignment vertical="center"/>
    </xf>
    <xf numFmtId="0" fontId="7" fillId="0" borderId="0">
      <alignment vertical="center"/>
    </xf>
    <xf numFmtId="9" fontId="7" fillId="0" borderId="0" applyFont="0" applyFill="0" applyBorder="0" applyAlignment="0" applyProtection="0">
      <alignment vertical="center"/>
    </xf>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0" fontId="5" fillId="0" borderId="0">
      <alignment vertical="center"/>
    </xf>
    <xf numFmtId="38" fontId="5" fillId="0" borderId="0" applyFont="0" applyFill="0" applyBorder="0" applyAlignment="0" applyProtection="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9" fontId="3"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10" fillId="0" borderId="0" applyNumberFormat="0" applyFill="0" applyBorder="0" applyAlignment="0" applyProtection="0">
      <alignment vertical="center"/>
    </xf>
    <xf numFmtId="0" fontId="221" fillId="0" borderId="0" applyNumberFormat="0" applyFill="0" applyBorder="0" applyAlignment="0" applyProtection="0">
      <alignment vertical="center"/>
    </xf>
    <xf numFmtId="0" fontId="1" fillId="0" borderId="0">
      <alignment vertical="center"/>
    </xf>
  </cellStyleXfs>
  <cellXfs count="2416">
    <xf numFmtId="0" fontId="0" fillId="0" borderId="0" xfId="0">
      <alignment vertical="center"/>
    </xf>
    <xf numFmtId="0" fontId="21" fillId="0" borderId="0" xfId="0" applyFont="1">
      <alignment vertical="center"/>
    </xf>
    <xf numFmtId="0" fontId="22" fillId="0" borderId="6" xfId="0" applyFont="1" applyBorder="1" applyAlignment="1" applyProtection="1">
      <alignment horizontal="center" vertical="center" shrinkToFit="1"/>
      <protection locked="0"/>
    </xf>
    <xf numFmtId="0" fontId="38" fillId="0" borderId="0" xfId="0" applyFont="1">
      <alignment vertical="center"/>
    </xf>
    <xf numFmtId="0" fontId="22" fillId="0" borderId="11" xfId="0" applyFont="1" applyBorder="1" applyAlignment="1" applyProtection="1">
      <alignment horizontal="left" vertical="center" indent="1"/>
      <protection locked="0"/>
    </xf>
    <xf numFmtId="0" fontId="54" fillId="0" borderId="0" xfId="0" applyFont="1" applyProtection="1">
      <alignment vertical="center"/>
    </xf>
    <xf numFmtId="0" fontId="38" fillId="0" borderId="0" xfId="0" applyFont="1" applyProtection="1">
      <alignment vertical="center"/>
    </xf>
    <xf numFmtId="0" fontId="57" fillId="0" borderId="0" xfId="0" applyFont="1" applyProtection="1">
      <alignment vertical="center"/>
    </xf>
    <xf numFmtId="0" fontId="55" fillId="0" borderId="0" xfId="0" applyFont="1" applyProtection="1">
      <alignment vertical="center"/>
    </xf>
    <xf numFmtId="0" fontId="53" fillId="0" borderId="0" xfId="0" applyFont="1" applyProtection="1">
      <alignment vertical="center"/>
    </xf>
    <xf numFmtId="0" fontId="67" fillId="0" borderId="0" xfId="0" applyFont="1" applyBorder="1" applyAlignment="1">
      <alignment vertical="center" shrinkToFit="1"/>
    </xf>
    <xf numFmtId="0" fontId="53" fillId="0" borderId="0" xfId="0" applyFont="1">
      <alignment vertical="center"/>
    </xf>
    <xf numFmtId="0" fontId="54" fillId="0" borderId="0" xfId="0" applyFont="1">
      <alignment vertical="center"/>
    </xf>
    <xf numFmtId="0" fontId="48" fillId="0" borderId="0" xfId="0" applyFont="1" applyBorder="1">
      <alignment vertical="center"/>
    </xf>
    <xf numFmtId="0" fontId="54" fillId="0" borderId="0" xfId="0" applyFont="1" applyProtection="1">
      <alignment vertical="center"/>
      <protection locked="0"/>
    </xf>
    <xf numFmtId="49" fontId="69" fillId="0" borderId="0" xfId="5" applyNumberFormat="1" applyFont="1" applyAlignment="1">
      <alignment horizontal="center" vertical="center" wrapText="1"/>
    </xf>
    <xf numFmtId="0" fontId="73" fillId="0" borderId="0" xfId="5" applyFont="1" applyAlignment="1">
      <alignment horizontal="center" vertical="center" wrapText="1"/>
    </xf>
    <xf numFmtId="0" fontId="75" fillId="0" borderId="0" xfId="5" applyFont="1" applyAlignment="1">
      <alignment horizontal="center" vertical="center" wrapText="1"/>
    </xf>
    <xf numFmtId="0" fontId="75" fillId="0" borderId="0" xfId="5" applyFont="1" applyAlignment="1">
      <alignment horizontal="center" vertical="center" shrinkToFit="1"/>
    </xf>
    <xf numFmtId="0" fontId="77" fillId="0" borderId="0" xfId="5" applyFont="1" applyAlignment="1">
      <alignment horizontal="center" vertical="center" wrapText="1"/>
    </xf>
    <xf numFmtId="0" fontId="73" fillId="0" borderId="0" xfId="5" applyFont="1" applyAlignment="1">
      <alignment horizontal="center" vertical="center" shrinkToFit="1"/>
    </xf>
    <xf numFmtId="0" fontId="78" fillId="0" borderId="0" xfId="5" applyFont="1" applyAlignment="1">
      <alignment horizontal="center" vertical="center" wrapText="1"/>
    </xf>
    <xf numFmtId="0" fontId="69" fillId="0" borderId="0" xfId="5" applyFont="1" applyAlignment="1" applyProtection="1">
      <alignment horizontal="center" vertical="center" wrapText="1"/>
      <protection locked="0"/>
    </xf>
    <xf numFmtId="49" fontId="69" fillId="0" borderId="0" xfId="5" applyNumberFormat="1" applyFont="1" applyAlignment="1" applyProtection="1">
      <alignment horizontal="center" vertical="center" wrapText="1"/>
      <protection locked="0"/>
    </xf>
    <xf numFmtId="38" fontId="38" fillId="0" borderId="0" xfId="1" applyFont="1">
      <alignment vertical="center"/>
    </xf>
    <xf numFmtId="38" fontId="56" fillId="0" borderId="0" xfId="1" applyFont="1">
      <alignment vertical="center"/>
    </xf>
    <xf numFmtId="38" fontId="54" fillId="0" borderId="0" xfId="1" applyFont="1">
      <alignment vertical="center"/>
    </xf>
    <xf numFmtId="38" fontId="38" fillId="0" borderId="0" xfId="1" applyFont="1" applyAlignment="1">
      <alignment horizontal="right" vertical="center"/>
    </xf>
    <xf numFmtId="38" fontId="55" fillId="0" borderId="0" xfId="1" applyFont="1">
      <alignment vertical="center"/>
    </xf>
    <xf numFmtId="38" fontId="38" fillId="0" borderId="6" xfId="1" applyFont="1" applyBorder="1" applyAlignment="1">
      <alignment horizontal="center" vertical="center"/>
    </xf>
    <xf numFmtId="38" fontId="49" fillId="0" borderId="6" xfId="1" applyFont="1" applyBorder="1" applyAlignment="1">
      <alignment horizontal="center" vertical="center"/>
    </xf>
    <xf numFmtId="38" fontId="66" fillId="0" borderId="6" xfId="1" applyFont="1" applyBorder="1" applyAlignment="1">
      <alignment horizontal="center" vertical="center"/>
    </xf>
    <xf numFmtId="38" fontId="38" fillId="0" borderId="43" xfId="1" applyFont="1" applyBorder="1" applyAlignment="1">
      <alignment horizontal="center" vertical="center"/>
    </xf>
    <xf numFmtId="193" fontId="38" fillId="0" borderId="0" xfId="1" applyNumberFormat="1" applyFont="1">
      <alignment vertical="center"/>
    </xf>
    <xf numFmtId="0" fontId="38" fillId="0" borderId="0" xfId="0" applyFont="1" applyProtection="1">
      <alignment vertical="center"/>
      <protection locked="0"/>
    </xf>
    <xf numFmtId="0" fontId="38" fillId="0" borderId="0" xfId="0" applyFont="1" applyBorder="1">
      <alignment vertical="center"/>
    </xf>
    <xf numFmtId="0" fontId="69" fillId="0" borderId="0" xfId="5" applyFont="1" applyAlignment="1">
      <alignment horizontal="center" vertical="center" wrapText="1"/>
    </xf>
    <xf numFmtId="189" fontId="69" fillId="0" borderId="0" xfId="5" applyNumberFormat="1" applyFont="1" applyAlignment="1">
      <alignment horizontal="center" vertical="center" textRotation="255" wrapText="1"/>
    </xf>
    <xf numFmtId="38" fontId="69" fillId="0" borderId="0" xfId="4" applyFont="1" applyAlignment="1">
      <alignment horizontal="center" vertical="center" wrapText="1"/>
    </xf>
    <xf numFmtId="197" fontId="87" fillId="0" borderId="81" xfId="2" applyNumberFormat="1" applyFont="1" applyBorder="1" applyAlignment="1">
      <alignment horizontal="center" vertical="center" shrinkToFit="1"/>
    </xf>
    <xf numFmtId="38" fontId="75" fillId="0" borderId="0" xfId="1" applyFont="1" applyAlignment="1">
      <alignment horizontal="center" vertical="center" wrapText="1"/>
    </xf>
    <xf numFmtId="38" fontId="73" fillId="0" borderId="0" xfId="1" applyFont="1" applyAlignment="1">
      <alignment horizontal="center" vertical="center" wrapText="1"/>
    </xf>
    <xf numFmtId="0" fontId="92" fillId="0" borderId="6" xfId="0" applyFont="1" applyBorder="1" applyAlignment="1">
      <alignment horizontal="center" vertical="center"/>
    </xf>
    <xf numFmtId="0" fontId="96" fillId="0" borderId="7" xfId="0" applyFont="1" applyBorder="1" applyAlignment="1" applyProtection="1">
      <alignment horizontal="left" vertical="center" indent="2"/>
      <protection locked="0"/>
    </xf>
    <xf numFmtId="38" fontId="69" fillId="0" borderId="0" xfId="1" applyFont="1" applyAlignment="1" applyProtection="1">
      <alignment horizontal="center" vertical="center" wrapText="1"/>
      <protection locked="0"/>
    </xf>
    <xf numFmtId="38" fontId="69" fillId="0" borderId="0" xfId="4" applyFont="1" applyFill="1" applyAlignment="1" applyProtection="1">
      <alignment horizontal="center" vertical="center" wrapText="1"/>
      <protection locked="0"/>
    </xf>
    <xf numFmtId="38" fontId="69" fillId="0" borderId="0" xfId="4" applyFont="1" applyAlignment="1" applyProtection="1">
      <alignment horizontal="center" vertical="center" wrapText="1"/>
      <protection locked="0"/>
    </xf>
    <xf numFmtId="38" fontId="38" fillId="0" borderId="0" xfId="1" applyFont="1" applyBorder="1">
      <alignment vertical="center"/>
    </xf>
    <xf numFmtId="0" fontId="47" fillId="0" borderId="0" xfId="0" applyFont="1" applyProtection="1">
      <alignment vertical="center"/>
    </xf>
    <xf numFmtId="0" fontId="47" fillId="0" borderId="0" xfId="0" applyFont="1" applyAlignment="1" applyProtection="1">
      <alignment horizontal="center" vertical="center"/>
    </xf>
    <xf numFmtId="0" fontId="40" fillId="0" borderId="0" xfId="0" applyFont="1" applyProtection="1">
      <alignment vertical="center"/>
    </xf>
    <xf numFmtId="0" fontId="69" fillId="0" borderId="0" xfId="5" applyFont="1" applyAlignment="1">
      <alignment horizontal="center" vertical="center" wrapText="1"/>
    </xf>
    <xf numFmtId="0" fontId="65" fillId="0" borderId="0" xfId="22" applyFont="1">
      <alignment vertical="center"/>
    </xf>
    <xf numFmtId="0" fontId="65" fillId="0" borderId="0" xfId="22" applyFont="1" applyAlignment="1">
      <alignment vertical="center" shrinkToFit="1"/>
    </xf>
    <xf numFmtId="0" fontId="87" fillId="0" borderId="107" xfId="2" applyFont="1" applyBorder="1" applyAlignment="1">
      <alignment vertical="center" shrinkToFit="1"/>
    </xf>
    <xf numFmtId="0" fontId="87" fillId="0" borderId="102" xfId="2" applyFont="1" applyBorder="1" applyAlignment="1">
      <alignment vertical="center" shrinkToFit="1"/>
    </xf>
    <xf numFmtId="197" fontId="87" fillId="15" borderId="81" xfId="2" applyNumberFormat="1" applyFont="1" applyFill="1" applyBorder="1" applyAlignment="1">
      <alignment horizontal="center" vertical="center" shrinkToFit="1"/>
    </xf>
    <xf numFmtId="197" fontId="87" fillId="16" borderId="81" xfId="2" applyNumberFormat="1" applyFont="1" applyFill="1" applyBorder="1" applyAlignment="1">
      <alignment horizontal="center" vertical="center" shrinkToFit="1"/>
    </xf>
    <xf numFmtId="0" fontId="65" fillId="0" borderId="0" xfId="22" applyFont="1" applyAlignment="1">
      <alignment horizontal="center" vertical="center"/>
    </xf>
    <xf numFmtId="0" fontId="65" fillId="0" borderId="0" xfId="22" applyFont="1" applyAlignment="1">
      <alignment horizontal="center" vertical="center" shrinkToFit="1"/>
    </xf>
    <xf numFmtId="0" fontId="0" fillId="0" borderId="0" xfId="0" applyBorder="1">
      <alignment vertical="center"/>
    </xf>
    <xf numFmtId="0" fontId="87" fillId="0" borderId="0" xfId="2" applyFont="1" applyBorder="1" applyAlignment="1">
      <alignment vertical="center"/>
    </xf>
    <xf numFmtId="0" fontId="65" fillId="0" borderId="0" xfId="22" applyFont="1" applyBorder="1">
      <alignment vertical="center"/>
    </xf>
    <xf numFmtId="0" fontId="87" fillId="0" borderId="118" xfId="2" applyFont="1" applyBorder="1" applyAlignment="1">
      <alignment horizontal="left" vertical="center" wrapText="1" shrinkToFit="1"/>
    </xf>
    <xf numFmtId="0" fontId="0" fillId="0" borderId="0" xfId="0">
      <alignment vertical="center"/>
    </xf>
    <xf numFmtId="0" fontId="38" fillId="0" borderId="0" xfId="0" applyFont="1" applyBorder="1">
      <alignment vertical="center"/>
    </xf>
    <xf numFmtId="0" fontId="69" fillId="0" borderId="0" xfId="5" applyFont="1" applyBorder="1" applyAlignment="1">
      <alignment horizontal="center" vertical="center" wrapText="1"/>
    </xf>
    <xf numFmtId="0" fontId="69" fillId="0" borderId="6" xfId="5" applyFont="1" applyBorder="1" applyAlignment="1" applyProtection="1">
      <alignment horizontal="center" vertical="center" wrapText="1"/>
      <protection locked="0"/>
    </xf>
    <xf numFmtId="0" fontId="69" fillId="0" borderId="120" xfId="5" applyFont="1" applyBorder="1" applyAlignment="1" applyProtection="1">
      <alignment horizontal="center" vertical="center" wrapText="1"/>
      <protection locked="0"/>
    </xf>
    <xf numFmtId="49" fontId="69" fillId="0" borderId="120" xfId="5" applyNumberFormat="1" applyFont="1" applyBorder="1" applyAlignment="1" applyProtection="1">
      <alignment horizontal="center" vertical="center" wrapText="1"/>
      <protection locked="0"/>
    </xf>
    <xf numFmtId="0" fontId="69" fillId="0" borderId="121" xfId="5" applyFont="1" applyBorder="1" applyAlignment="1" applyProtection="1">
      <alignment horizontal="center" vertical="center" wrapText="1"/>
      <protection locked="0"/>
    </xf>
    <xf numFmtId="49" fontId="69" fillId="0" borderId="121" xfId="5" applyNumberFormat="1" applyFont="1" applyBorder="1" applyAlignment="1" applyProtection="1">
      <alignment horizontal="center" vertical="center" wrapText="1"/>
      <protection locked="0"/>
    </xf>
    <xf numFmtId="0" fontId="69" fillId="0" borderId="127" xfId="5" applyFont="1" applyBorder="1" applyAlignment="1" applyProtection="1">
      <alignment horizontal="center" vertical="center" wrapText="1"/>
      <protection locked="0"/>
    </xf>
    <xf numFmtId="0" fontId="69" fillId="0" borderId="128" xfId="5" applyFont="1" applyBorder="1" applyAlignment="1" applyProtection="1">
      <alignment horizontal="center" vertical="center" wrapText="1"/>
      <protection locked="0"/>
    </xf>
    <xf numFmtId="0" fontId="69" fillId="0" borderId="130" xfId="5" applyFont="1" applyBorder="1" applyAlignment="1" applyProtection="1">
      <alignment horizontal="center" vertical="center" wrapText="1"/>
      <protection locked="0"/>
    </xf>
    <xf numFmtId="0" fontId="69" fillId="0" borderId="123" xfId="5" applyFont="1" applyBorder="1" applyAlignment="1" applyProtection="1">
      <alignment horizontal="center" vertical="center" wrapText="1"/>
      <protection locked="0"/>
    </xf>
    <xf numFmtId="0" fontId="69" fillId="0" borderId="124" xfId="5" applyFont="1" applyBorder="1" applyAlignment="1" applyProtection="1">
      <alignment horizontal="center" vertical="center" wrapText="1"/>
      <protection locked="0"/>
    </xf>
    <xf numFmtId="38" fontId="69" fillId="0" borderId="123" xfId="1" applyFont="1" applyBorder="1" applyAlignment="1" applyProtection="1">
      <alignment horizontal="center" vertical="center" wrapText="1"/>
      <protection locked="0"/>
    </xf>
    <xf numFmtId="38" fontId="69" fillId="0" borderId="124" xfId="1" applyFont="1" applyBorder="1" applyAlignment="1" applyProtection="1">
      <alignment horizontal="center" vertical="center" wrapText="1"/>
      <protection locked="0"/>
    </xf>
    <xf numFmtId="0" fontId="69" fillId="0" borderId="0" xfId="5" applyFont="1" applyFill="1" applyAlignment="1">
      <alignment horizontal="center" vertical="center" wrapText="1"/>
    </xf>
    <xf numFmtId="49" fontId="69" fillId="0" borderId="0" xfId="5" applyNumberFormat="1" applyFont="1" applyFill="1" applyAlignment="1">
      <alignment horizontal="center" vertical="center" wrapText="1"/>
    </xf>
    <xf numFmtId="0" fontId="69" fillId="0" borderId="0" xfId="5" applyFont="1" applyFill="1" applyBorder="1" applyAlignment="1">
      <alignment horizontal="center" vertical="center" wrapText="1"/>
    </xf>
    <xf numFmtId="0" fontId="75" fillId="0" borderId="0" xfId="5" applyFont="1" applyFill="1" applyAlignment="1">
      <alignment horizontal="center" vertical="center" wrapText="1"/>
    </xf>
    <xf numFmtId="38" fontId="75" fillId="0" borderId="0" xfId="4" applyFont="1" applyFill="1" applyAlignment="1">
      <alignment horizontal="center" vertical="center" wrapText="1"/>
    </xf>
    <xf numFmtId="0" fontId="75" fillId="0" borderId="0" xfId="5" applyFont="1" applyFill="1" applyAlignment="1">
      <alignment horizontal="center" vertical="center" shrinkToFit="1"/>
    </xf>
    <xf numFmtId="38" fontId="75" fillId="0" borderId="0" xfId="1" applyFont="1" applyFill="1" applyAlignment="1">
      <alignment horizontal="center" vertical="center" wrapText="1"/>
    </xf>
    <xf numFmtId="189" fontId="75" fillId="0" borderId="0" xfId="5" applyNumberFormat="1" applyFont="1" applyFill="1" applyAlignment="1">
      <alignment horizontal="center" vertical="center" textRotation="255" shrinkToFit="1"/>
    </xf>
    <xf numFmtId="189" fontId="75" fillId="0" borderId="0" xfId="5" applyNumberFormat="1" applyFont="1" applyAlignment="1">
      <alignment horizontal="center" vertical="center" textRotation="255" shrinkToFit="1"/>
    </xf>
    <xf numFmtId="189" fontId="73" fillId="0" borderId="0" xfId="5" applyNumberFormat="1" applyFont="1" applyAlignment="1">
      <alignment horizontal="center" vertical="center" textRotation="255" shrinkToFit="1"/>
    </xf>
    <xf numFmtId="189" fontId="69" fillId="0" borderId="6" xfId="5" applyNumberFormat="1" applyFont="1" applyBorder="1" applyAlignment="1" applyProtection="1">
      <alignment horizontal="center" vertical="center" textRotation="255" shrinkToFit="1"/>
      <protection locked="0"/>
    </xf>
    <xf numFmtId="189" fontId="69" fillId="0" borderId="0" xfId="5" applyNumberFormat="1" applyFont="1" applyAlignment="1" applyProtection="1">
      <alignment horizontal="center" vertical="center" textRotation="255" shrinkToFit="1"/>
      <protection locked="0"/>
    </xf>
    <xf numFmtId="189" fontId="69" fillId="0" borderId="128" xfId="5" applyNumberFormat="1" applyFont="1" applyBorder="1" applyAlignment="1" applyProtection="1">
      <alignment horizontal="center" vertical="center" textRotation="255" shrinkToFit="1"/>
      <protection locked="0"/>
    </xf>
    <xf numFmtId="189" fontId="69" fillId="0" borderId="0" xfId="5" applyNumberFormat="1" applyFont="1" applyAlignment="1">
      <alignment horizontal="center" vertical="center" textRotation="255" shrinkToFit="1"/>
    </xf>
    <xf numFmtId="0" fontId="100" fillId="0" borderId="0" xfId="5" applyFont="1" applyAlignment="1">
      <alignment horizontal="center" vertical="center" wrapText="1"/>
    </xf>
    <xf numFmtId="0" fontId="65" fillId="0" borderId="120" xfId="5" applyFont="1" applyBorder="1" applyAlignment="1" applyProtection="1">
      <alignment horizontal="center" vertical="center" wrapText="1"/>
      <protection locked="0"/>
    </xf>
    <xf numFmtId="0" fontId="65" fillId="0" borderId="121" xfId="5" applyFont="1" applyBorder="1" applyAlignment="1" applyProtection="1">
      <alignment horizontal="center" vertical="center" wrapText="1"/>
      <protection locked="0"/>
    </xf>
    <xf numFmtId="0" fontId="65" fillId="0" borderId="0" xfId="5" applyFont="1" applyAlignment="1" applyProtection="1">
      <alignment horizontal="center" vertical="center" wrapText="1"/>
      <protection locked="0"/>
    </xf>
    <xf numFmtId="0" fontId="101" fillId="0" borderId="0" xfId="2" applyFont="1" applyBorder="1" applyAlignment="1">
      <alignment vertical="center"/>
    </xf>
    <xf numFmtId="0" fontId="103" fillId="0" borderId="0" xfId="22" applyFont="1" applyBorder="1">
      <alignment vertical="center"/>
    </xf>
    <xf numFmtId="0" fontId="91" fillId="0" borderId="0" xfId="2" applyFont="1" applyBorder="1" applyAlignment="1">
      <alignment vertical="center"/>
    </xf>
    <xf numFmtId="0" fontId="49" fillId="0" borderId="0" xfId="22" applyFont="1" applyBorder="1">
      <alignment vertical="center"/>
    </xf>
    <xf numFmtId="0" fontId="102" fillId="0" borderId="0" xfId="2" applyFont="1" applyBorder="1" applyAlignment="1">
      <alignment vertical="center"/>
    </xf>
    <xf numFmtId="38" fontId="48" fillId="0" borderId="0" xfId="1" applyFont="1" applyFill="1">
      <alignment vertical="center"/>
    </xf>
    <xf numFmtId="195" fontId="69" fillId="0" borderId="0" xfId="5" applyNumberFormat="1" applyFont="1" applyFill="1" applyAlignment="1">
      <alignment horizontal="center" vertical="center" wrapText="1"/>
    </xf>
    <xf numFmtId="195" fontId="69" fillId="0" borderId="0" xfId="5" applyNumberFormat="1" applyFont="1" applyAlignment="1">
      <alignment horizontal="center" vertical="center" wrapText="1"/>
    </xf>
    <xf numFmtId="195" fontId="69" fillId="0" borderId="120" xfId="5" applyNumberFormat="1" applyFont="1" applyBorder="1" applyAlignment="1" applyProtection="1">
      <alignment horizontal="center" vertical="center" wrapText="1"/>
      <protection locked="0"/>
    </xf>
    <xf numFmtId="195" fontId="69" fillId="0" borderId="121" xfId="5" applyNumberFormat="1" applyFont="1" applyBorder="1" applyAlignment="1" applyProtection="1">
      <alignment horizontal="center" vertical="center" wrapText="1"/>
      <protection locked="0"/>
    </xf>
    <xf numFmtId="195" fontId="69" fillId="0" borderId="0" xfId="5" applyNumberFormat="1" applyFont="1" applyAlignment="1" applyProtection="1">
      <alignment horizontal="center" vertical="center" wrapText="1"/>
      <protection locked="0"/>
    </xf>
    <xf numFmtId="0" fontId="79" fillId="0" borderId="0" xfId="5" applyFont="1" applyAlignment="1">
      <alignment horizontal="center" vertical="center" wrapText="1"/>
    </xf>
    <xf numFmtId="0" fontId="103" fillId="0" borderId="0" xfId="5" applyFont="1" applyAlignment="1">
      <alignment horizontal="center" vertical="center" wrapText="1"/>
    </xf>
    <xf numFmtId="0" fontId="83" fillId="0" borderId="0" xfId="2" applyFont="1" applyBorder="1" applyAlignment="1">
      <alignment vertical="center"/>
    </xf>
    <xf numFmtId="0" fontId="108" fillId="0" borderId="0" xfId="2" applyFont="1" applyFill="1" applyAlignment="1">
      <alignment vertical="center"/>
    </xf>
    <xf numFmtId="0" fontId="83" fillId="0" borderId="0" xfId="2" applyFont="1" applyAlignment="1">
      <alignment vertical="center" shrinkToFit="1"/>
    </xf>
    <xf numFmtId="0" fontId="83" fillId="0" borderId="0" xfId="2" applyFont="1" applyAlignment="1">
      <alignment vertical="center"/>
    </xf>
    <xf numFmtId="0" fontId="83" fillId="0" borderId="0" xfId="2" applyFont="1" applyAlignment="1">
      <alignment horizontal="center" vertical="center"/>
    </xf>
    <xf numFmtId="197" fontId="83" fillId="0" borderId="0" xfId="2" applyNumberFormat="1" applyFont="1" applyAlignment="1">
      <alignment vertical="center"/>
    </xf>
    <xf numFmtId="197" fontId="83" fillId="0" borderId="0" xfId="2" applyNumberFormat="1" applyFont="1" applyAlignment="1">
      <alignment horizontal="center" vertical="center"/>
    </xf>
    <xf numFmtId="0" fontId="87" fillId="0" borderId="51" xfId="2" applyFont="1" applyBorder="1" applyAlignment="1" applyProtection="1">
      <alignment horizontal="left" vertical="center" shrinkToFit="1"/>
      <protection locked="0"/>
    </xf>
    <xf numFmtId="0" fontId="87" fillId="0" borderId="113" xfId="2" applyFont="1" applyBorder="1" applyAlignment="1" applyProtection="1">
      <alignment vertical="center" shrinkToFit="1"/>
      <protection locked="0"/>
    </xf>
    <xf numFmtId="198" fontId="87" fillId="0" borderId="82" xfId="2" applyNumberFormat="1" applyFont="1" applyBorder="1" applyAlignment="1" applyProtection="1">
      <alignment horizontal="center" vertical="center" shrinkToFit="1"/>
      <protection locked="0"/>
    </xf>
    <xf numFmtId="0" fontId="87" fillId="0" borderId="51" xfId="2" applyFont="1" applyBorder="1" applyAlignment="1" applyProtection="1">
      <alignment horizontal="right" vertical="center" shrinkToFit="1"/>
      <protection locked="0"/>
    </xf>
    <xf numFmtId="0" fontId="87" fillId="0" borderId="111" xfId="2" applyFont="1" applyBorder="1" applyAlignment="1" applyProtection="1">
      <alignment horizontal="right" vertical="center" shrinkToFit="1"/>
      <protection locked="0"/>
    </xf>
    <xf numFmtId="0" fontId="87" fillId="0" borderId="83" xfId="2" applyFont="1" applyBorder="1" applyAlignment="1" applyProtection="1">
      <alignment horizontal="right" vertical="center" shrinkToFit="1"/>
      <protection locked="0"/>
    </xf>
    <xf numFmtId="198" fontId="87" fillId="0" borderId="84" xfId="2" applyNumberFormat="1" applyFont="1" applyBorder="1" applyAlignment="1" applyProtection="1">
      <alignment horizontal="center" vertical="center" shrinkToFit="1"/>
      <protection locked="0"/>
    </xf>
    <xf numFmtId="0" fontId="87" fillId="0" borderId="52" xfId="2" applyFont="1" applyBorder="1" applyAlignment="1" applyProtection="1">
      <alignment vertical="center" shrinkToFit="1"/>
      <protection locked="0"/>
    </xf>
    <xf numFmtId="0" fontId="87" fillId="0" borderId="85" xfId="2" applyFont="1" applyBorder="1" applyAlignment="1" applyProtection="1">
      <alignment vertical="center" shrinkToFit="1"/>
      <protection locked="0"/>
    </xf>
    <xf numFmtId="38" fontId="113" fillId="0" borderId="0" xfId="1" applyFont="1" applyAlignment="1">
      <alignment horizontal="right" vertical="top"/>
    </xf>
    <xf numFmtId="0" fontId="92" fillId="0" borderId="0" xfId="0" applyFont="1">
      <alignment vertical="center"/>
    </xf>
    <xf numFmtId="0" fontId="38" fillId="0" borderId="6" xfId="0" applyFont="1" applyBorder="1" applyAlignment="1" applyProtection="1">
      <alignment horizontal="center" vertical="center"/>
    </xf>
    <xf numFmtId="0" fontId="47" fillId="0" borderId="0" xfId="0" applyFont="1" applyProtection="1">
      <alignment vertical="center"/>
    </xf>
    <xf numFmtId="0" fontId="47" fillId="0" borderId="6" xfId="0" applyNumberFormat="1" applyFont="1" applyBorder="1" applyAlignment="1" applyProtection="1">
      <alignment horizontal="center" vertical="center" shrinkToFit="1"/>
      <protection locked="0"/>
    </xf>
    <xf numFmtId="199" fontId="47" fillId="0" borderId="6" xfId="0" applyNumberFormat="1" applyFont="1" applyFill="1" applyBorder="1" applyAlignment="1" applyProtection="1">
      <alignment horizontal="center" vertical="center" shrinkToFit="1"/>
      <protection locked="0"/>
    </xf>
    <xf numFmtId="0" fontId="47" fillId="0" borderId="0" xfId="0" applyFont="1" applyProtection="1">
      <alignment vertical="center"/>
    </xf>
    <xf numFmtId="0" fontId="38" fillId="0" borderId="0" xfId="0" applyFont="1" applyBorder="1" applyAlignment="1" applyProtection="1">
      <alignment horizontal="center" vertical="center"/>
    </xf>
    <xf numFmtId="0" fontId="38" fillId="0" borderId="0" xfId="0" applyFont="1" applyBorder="1" applyAlignment="1" applyProtection="1">
      <alignment horizontal="left" vertical="center" indent="1" shrinkToFit="1"/>
    </xf>
    <xf numFmtId="0" fontId="117" fillId="0" borderId="0" xfId="0" applyFont="1" applyBorder="1" applyAlignment="1">
      <alignment vertical="center" shrinkToFit="1"/>
    </xf>
    <xf numFmtId="0" fontId="81" fillId="0" borderId="0" xfId="0" applyFont="1" applyBorder="1">
      <alignment vertical="center"/>
    </xf>
    <xf numFmtId="0" fontId="81" fillId="0" borderId="0" xfId="0" applyFont="1" applyBorder="1">
      <alignment vertical="center"/>
    </xf>
    <xf numFmtId="0" fontId="119" fillId="0" borderId="0" xfId="0" applyFont="1" applyBorder="1" applyAlignment="1">
      <alignment vertical="center" shrinkToFit="1"/>
    </xf>
    <xf numFmtId="0" fontId="81" fillId="0" borderId="0" xfId="0" applyFont="1" applyBorder="1" applyAlignment="1">
      <alignment vertical="center"/>
    </xf>
    <xf numFmtId="0" fontId="81" fillId="0" borderId="0" xfId="0" applyFont="1" applyBorder="1" applyAlignment="1">
      <alignment horizontal="right" vertical="center"/>
    </xf>
    <xf numFmtId="0" fontId="81" fillId="0" borderId="9" xfId="0" applyFont="1" applyBorder="1" applyAlignment="1">
      <alignment horizontal="right" vertical="center"/>
    </xf>
    <xf numFmtId="0" fontId="81" fillId="0" borderId="8" xfId="0" applyFont="1" applyBorder="1" applyProtection="1">
      <alignment vertical="center"/>
      <protection locked="0"/>
    </xf>
    <xf numFmtId="0" fontId="120" fillId="0" borderId="0" xfId="0" applyFont="1" applyBorder="1" applyAlignment="1">
      <alignment vertical="center" shrinkToFit="1"/>
    </xf>
    <xf numFmtId="0" fontId="81" fillId="0" borderId="34" xfId="0" applyFont="1" applyBorder="1" applyAlignment="1" applyProtection="1">
      <alignment horizontal="right" vertical="center"/>
      <protection locked="0"/>
    </xf>
    <xf numFmtId="0" fontId="81" fillId="0" borderId="35" xfId="0" applyFont="1" applyBorder="1" applyAlignment="1" applyProtection="1">
      <alignment horizontal="right" vertical="center"/>
      <protection locked="0"/>
    </xf>
    <xf numFmtId="0" fontId="81" fillId="0" borderId="38" xfId="0" applyFont="1" applyBorder="1" applyAlignment="1" applyProtection="1">
      <alignment horizontal="right" vertical="center"/>
      <protection locked="0"/>
    </xf>
    <xf numFmtId="0" fontId="121" fillId="0" borderId="0" xfId="0" applyFont="1" applyBorder="1" applyAlignment="1">
      <alignment vertical="center"/>
    </xf>
    <xf numFmtId="0" fontId="98" fillId="0" borderId="6" xfId="0" applyFont="1" applyBorder="1" applyAlignment="1" applyProtection="1">
      <alignment horizontal="center" vertical="center" shrinkToFit="1"/>
      <protection locked="0"/>
    </xf>
    <xf numFmtId="0" fontId="98" fillId="0" borderId="6" xfId="0" applyFont="1" applyBorder="1" applyAlignment="1" applyProtection="1">
      <alignment horizontal="center" vertical="center"/>
      <protection locked="0"/>
    </xf>
    <xf numFmtId="0" fontId="81" fillId="0" borderId="7" xfId="0" applyFont="1" applyBorder="1" applyProtection="1">
      <alignment vertical="center"/>
      <protection locked="0"/>
    </xf>
    <xf numFmtId="0" fontId="121" fillId="0" borderId="0" xfId="0" applyFont="1" applyBorder="1">
      <alignment vertical="center"/>
    </xf>
    <xf numFmtId="0" fontId="98" fillId="0" borderId="6" xfId="0" applyFont="1" applyBorder="1" applyAlignment="1" applyProtection="1">
      <alignment vertical="center" shrinkToFit="1"/>
      <protection locked="0"/>
    </xf>
    <xf numFmtId="0" fontId="81" fillId="0" borderId="0" xfId="0" applyFont="1" applyFill="1" applyBorder="1">
      <alignment vertical="center"/>
    </xf>
    <xf numFmtId="0" fontId="47" fillId="0" borderId="6" xfId="0" applyNumberFormat="1" applyFont="1" applyBorder="1" applyAlignment="1" applyProtection="1">
      <alignment horizontal="left" vertical="center" shrinkToFit="1"/>
      <protection locked="0"/>
    </xf>
    <xf numFmtId="0" fontId="47" fillId="0" borderId="0" xfId="0" applyFont="1" applyProtection="1">
      <alignment vertical="center"/>
    </xf>
    <xf numFmtId="0" fontId="121" fillId="0" borderId="0" xfId="0" applyFont="1" applyFill="1" applyBorder="1" applyAlignment="1">
      <alignment vertical="center" shrinkToFit="1"/>
    </xf>
    <xf numFmtId="0" fontId="118" fillId="0" borderId="0" xfId="0" applyFont="1" applyBorder="1" applyAlignment="1">
      <alignment vertical="center"/>
    </xf>
    <xf numFmtId="38" fontId="38" fillId="0" borderId="35" xfId="1" applyFont="1" applyFill="1" applyBorder="1" applyAlignment="1">
      <alignment vertical="center" wrapText="1"/>
    </xf>
    <xf numFmtId="38" fontId="38" fillId="0" borderId="35" xfId="1" applyFont="1" applyFill="1" applyBorder="1" applyAlignment="1">
      <alignment vertical="center"/>
    </xf>
    <xf numFmtId="38" fontId="38" fillId="0" borderId="0" xfId="1" applyFont="1" applyFill="1" applyBorder="1" applyAlignment="1">
      <alignment vertical="center"/>
    </xf>
    <xf numFmtId="0" fontId="69" fillId="0" borderId="127" xfId="5" applyFont="1" applyFill="1" applyBorder="1" applyAlignment="1" applyProtection="1">
      <alignment horizontal="center" vertical="center" wrapText="1"/>
      <protection locked="0"/>
    </xf>
    <xf numFmtId="0" fontId="69" fillId="0" borderId="6" xfId="5" applyFont="1" applyFill="1" applyBorder="1" applyAlignment="1" applyProtection="1">
      <alignment horizontal="center" vertical="center" wrapText="1"/>
      <protection locked="0"/>
    </xf>
    <xf numFmtId="0" fontId="81" fillId="3" borderId="62" xfId="0" applyFont="1" applyFill="1" applyBorder="1" applyAlignment="1">
      <alignment horizontal="center" vertical="center"/>
    </xf>
    <xf numFmtId="0" fontId="81" fillId="3" borderId="53" xfId="0" applyFont="1" applyFill="1" applyBorder="1" applyAlignment="1">
      <alignment horizontal="center" vertical="center"/>
    </xf>
    <xf numFmtId="0" fontId="81" fillId="3" borderId="65" xfId="0" applyFont="1" applyFill="1" applyBorder="1" applyAlignment="1">
      <alignment horizontal="center" vertical="center"/>
    </xf>
    <xf numFmtId="0" fontId="81" fillId="3" borderId="86" xfId="0" applyFont="1" applyFill="1" applyBorder="1" applyAlignment="1">
      <alignment horizontal="center" vertical="center"/>
    </xf>
    <xf numFmtId="0" fontId="81" fillId="3" borderId="117" xfId="0" applyFont="1" applyFill="1" applyBorder="1" applyAlignment="1">
      <alignment horizontal="center" vertical="center"/>
    </xf>
    <xf numFmtId="0" fontId="81" fillId="0" borderId="56" xfId="0" applyFont="1" applyBorder="1" applyProtection="1">
      <alignment vertical="center"/>
      <protection locked="0"/>
    </xf>
    <xf numFmtId="0" fontId="81" fillId="0" borderId="61" xfId="0" applyFont="1" applyBorder="1" applyAlignment="1">
      <alignment horizontal="right" vertical="center"/>
    </xf>
    <xf numFmtId="0" fontId="38" fillId="0" borderId="0" xfId="0" applyFont="1" applyBorder="1" applyAlignment="1" applyProtection="1">
      <alignment vertical="center"/>
    </xf>
    <xf numFmtId="0" fontId="81" fillId="0" borderId="53" xfId="0" applyFont="1" applyBorder="1" applyAlignment="1" applyProtection="1">
      <alignment horizontal="center" vertical="center"/>
      <protection locked="0"/>
    </xf>
    <xf numFmtId="0" fontId="38" fillId="0" borderId="0" xfId="0" applyNumberFormat="1" applyFont="1" applyProtection="1">
      <alignment vertical="center"/>
    </xf>
    <xf numFmtId="0" fontId="40" fillId="0" borderId="0" xfId="0" applyNumberFormat="1" applyFont="1" applyProtection="1">
      <alignment vertical="center"/>
    </xf>
    <xf numFmtId="0" fontId="38" fillId="0" borderId="0" xfId="0" applyNumberFormat="1" applyFont="1" applyAlignment="1" applyProtection="1">
      <alignment vertical="center"/>
    </xf>
    <xf numFmtId="0" fontId="40" fillId="0" borderId="0" xfId="0" applyNumberFormat="1" applyFont="1" applyAlignment="1" applyProtection="1">
      <alignment vertical="center"/>
    </xf>
    <xf numFmtId="0" fontId="48" fillId="0" borderId="0" xfId="0" applyNumberFormat="1" applyFont="1" applyProtection="1">
      <alignment vertical="center"/>
    </xf>
    <xf numFmtId="182" fontId="38" fillId="0" borderId="0" xfId="0" applyNumberFormat="1" applyFont="1" applyAlignment="1" applyProtection="1">
      <alignment vertical="center"/>
    </xf>
    <xf numFmtId="0" fontId="81" fillId="0" borderId="0" xfId="0" applyNumberFormat="1" applyFont="1" applyAlignment="1" applyProtection="1">
      <alignment horizontal="right" vertical="center"/>
    </xf>
    <xf numFmtId="0" fontId="38" fillId="0" borderId="0" xfId="0" applyNumberFormat="1" applyFont="1" applyAlignment="1" applyProtection="1">
      <alignment vertical="center" wrapText="1" shrinkToFit="1"/>
    </xf>
    <xf numFmtId="0" fontId="39" fillId="0" borderId="0" xfId="0" applyNumberFormat="1" applyFont="1" applyProtection="1">
      <alignment vertical="center"/>
    </xf>
    <xf numFmtId="0" fontId="38" fillId="0" borderId="0" xfId="0" applyNumberFormat="1" applyFont="1" applyAlignment="1" applyProtection="1">
      <alignment vertical="center" shrinkToFit="1"/>
    </xf>
    <xf numFmtId="0" fontId="109" fillId="0" borderId="0" xfId="0" applyNumberFormat="1" applyFont="1" applyAlignment="1" applyProtection="1">
      <alignment horizontal="left" vertical="center" indent="1"/>
    </xf>
    <xf numFmtId="179" fontId="38" fillId="0" borderId="0" xfId="0" applyNumberFormat="1" applyFont="1" applyAlignment="1" applyProtection="1">
      <alignment vertical="center"/>
    </xf>
    <xf numFmtId="179" fontId="38" fillId="0" borderId="0" xfId="0" applyNumberFormat="1" applyFont="1" applyAlignment="1" applyProtection="1">
      <alignment horizontal="left" vertical="center" indent="1"/>
    </xf>
    <xf numFmtId="0" fontId="59" fillId="0" borderId="0" xfId="0" applyNumberFormat="1" applyFont="1" applyProtection="1">
      <alignment vertical="center"/>
    </xf>
    <xf numFmtId="0" fontId="81" fillId="0" borderId="0" xfId="0" applyNumberFormat="1" applyFont="1" applyAlignment="1" applyProtection="1">
      <alignment vertical="center" wrapText="1"/>
    </xf>
    <xf numFmtId="0" fontId="115" fillId="0" borderId="0" xfId="0" applyNumberFormat="1" applyFont="1" applyAlignment="1" applyProtection="1">
      <alignment horizontal="left" vertical="center" wrapText="1"/>
    </xf>
    <xf numFmtId="0" fontId="38" fillId="0" borderId="0" xfId="0" applyNumberFormat="1" applyFont="1" applyAlignment="1" applyProtection="1">
      <alignment horizontal="left" vertical="center" indent="3"/>
    </xf>
    <xf numFmtId="49" fontId="38" fillId="0" borderId="0" xfId="0" applyNumberFormat="1" applyFont="1" applyAlignment="1" applyProtection="1">
      <alignment vertical="center"/>
    </xf>
    <xf numFmtId="0" fontId="38" fillId="0" borderId="0" xfId="0" applyNumberFormat="1" applyFont="1" applyAlignment="1" applyProtection="1">
      <alignment horizontal="right" vertical="center"/>
    </xf>
    <xf numFmtId="181" fontId="37" fillId="0" borderId="0" xfId="1" applyNumberFormat="1" applyFont="1" applyAlignment="1" applyProtection="1">
      <alignment vertical="center"/>
    </xf>
    <xf numFmtId="0" fontId="45" fillId="0" borderId="0" xfId="0" applyNumberFormat="1" applyFont="1" applyProtection="1">
      <alignment vertical="center"/>
    </xf>
    <xf numFmtId="180" fontId="37" fillId="0" borderId="0" xfId="0" applyNumberFormat="1" applyFont="1" applyAlignment="1" applyProtection="1">
      <alignment vertical="center"/>
    </xf>
    <xf numFmtId="0" fontId="44" fillId="0" borderId="0" xfId="0" applyNumberFormat="1" applyFont="1" applyProtection="1">
      <alignment vertical="center"/>
    </xf>
    <xf numFmtId="0" fontId="38" fillId="0" borderId="0" xfId="0" applyNumberFormat="1" applyFont="1" applyAlignment="1" applyProtection="1">
      <alignment horizontal="left" vertical="center" indent="4"/>
    </xf>
    <xf numFmtId="0" fontId="46" fillId="0" borderId="0" xfId="0" applyNumberFormat="1" applyFont="1" applyProtection="1">
      <alignment vertical="center"/>
    </xf>
    <xf numFmtId="0" fontId="38" fillId="0" borderId="34" xfId="0" applyNumberFormat="1" applyFont="1" applyBorder="1" applyAlignment="1" applyProtection="1">
      <alignment horizontal="center"/>
    </xf>
    <xf numFmtId="0" fontId="38" fillId="0" borderId="36" xfId="0" applyNumberFormat="1" applyFont="1" applyBorder="1" applyAlignment="1" applyProtection="1">
      <alignment horizontal="center"/>
    </xf>
    <xf numFmtId="0" fontId="38" fillId="0" borderId="0" xfId="0" applyNumberFormat="1" applyFont="1" applyBorder="1" applyAlignment="1" applyProtection="1">
      <alignment vertical="center"/>
    </xf>
    <xf numFmtId="0" fontId="38" fillId="0" borderId="40" xfId="0" applyNumberFormat="1" applyFont="1" applyBorder="1" applyAlignment="1" applyProtection="1">
      <alignment horizontal="center" vertical="top"/>
    </xf>
    <xf numFmtId="0" fontId="38" fillId="0" borderId="41" xfId="0" applyNumberFormat="1" applyFont="1" applyBorder="1" applyAlignment="1" applyProtection="1">
      <alignment horizontal="center" vertical="top"/>
    </xf>
    <xf numFmtId="0" fontId="38" fillId="0" borderId="0" xfId="0" applyNumberFormat="1" applyFont="1" applyAlignment="1" applyProtection="1">
      <alignment horizontal="center" vertical="center"/>
    </xf>
    <xf numFmtId="38" fontId="38" fillId="0" borderId="0" xfId="1" applyFont="1" applyBorder="1" applyAlignment="1" applyProtection="1">
      <alignment vertical="center"/>
    </xf>
    <xf numFmtId="0" fontId="43" fillId="0" borderId="0" xfId="0" applyNumberFormat="1" applyFont="1" applyProtection="1">
      <alignment vertical="center"/>
    </xf>
    <xf numFmtId="0" fontId="38" fillId="0" borderId="0" xfId="0" applyNumberFormat="1" applyFont="1" applyAlignment="1" applyProtection="1">
      <alignment vertical="center" wrapText="1"/>
    </xf>
    <xf numFmtId="0" fontId="38" fillId="0" borderId="0" xfId="0" applyNumberFormat="1" applyFont="1" applyAlignment="1" applyProtection="1">
      <alignment vertical="top" wrapText="1"/>
    </xf>
    <xf numFmtId="0" fontId="38" fillId="0" borderId="0" xfId="0" applyNumberFormat="1" applyFont="1" applyAlignment="1" applyProtection="1">
      <alignment vertical="top"/>
    </xf>
    <xf numFmtId="0" fontId="104" fillId="0" borderId="0" xfId="0" applyFont="1" applyProtection="1">
      <alignment vertical="center"/>
    </xf>
    <xf numFmtId="0" fontId="47" fillId="0" borderId="0" xfId="0" applyNumberFormat="1" applyFont="1" applyProtection="1">
      <alignment vertical="center"/>
    </xf>
    <xf numFmtId="0" fontId="40" fillId="0" borderId="0" xfId="0" applyNumberFormat="1" applyFont="1" applyAlignment="1" applyProtection="1">
      <alignment horizontal="center" vertical="center"/>
    </xf>
    <xf numFmtId="0" fontId="38" fillId="5" borderId="6" xfId="0" applyNumberFormat="1" applyFont="1" applyFill="1" applyBorder="1" applyAlignment="1" applyProtection="1">
      <alignment horizontal="center" vertical="center"/>
    </xf>
    <xf numFmtId="0" fontId="48" fillId="0" borderId="0" xfId="0" applyNumberFormat="1" applyFont="1" applyAlignment="1" applyProtection="1">
      <alignment vertical="center"/>
    </xf>
    <xf numFmtId="0" fontId="41" fillId="0" borderId="0" xfId="0" applyNumberFormat="1" applyFont="1" applyProtection="1">
      <alignment vertical="center"/>
    </xf>
    <xf numFmtId="0" fontId="38" fillId="0" borderId="0" xfId="0" applyFont="1" applyAlignment="1" applyProtection="1">
      <alignment vertical="center" shrinkToFit="1"/>
    </xf>
    <xf numFmtId="0" fontId="38" fillId="0" borderId="6" xfId="0" applyFont="1" applyBorder="1" applyAlignment="1" applyProtection="1">
      <alignment horizontal="left" vertical="center" indent="1" shrinkToFit="1"/>
      <protection locked="0"/>
    </xf>
    <xf numFmtId="38" fontId="38" fillId="0" borderId="7" xfId="1" applyFont="1" applyBorder="1" applyAlignment="1" applyProtection="1">
      <alignment horizontal="center" vertical="center"/>
    </xf>
    <xf numFmtId="201" fontId="98" fillId="0" borderId="6" xfId="0" applyNumberFormat="1" applyFont="1" applyBorder="1" applyAlignment="1" applyProtection="1">
      <alignment horizontal="center" vertical="center" shrinkToFit="1"/>
      <protection locked="0"/>
    </xf>
    <xf numFmtId="38" fontId="42" fillId="0" borderId="0" xfId="1" applyFont="1" applyAlignment="1">
      <alignment vertical="center"/>
    </xf>
    <xf numFmtId="0" fontId="81" fillId="0" borderId="0" xfId="0" applyFont="1" applyBorder="1" applyAlignment="1" applyProtection="1">
      <alignment vertical="center"/>
    </xf>
    <xf numFmtId="0" fontId="81" fillId="0" borderId="0" xfId="0" applyFont="1" applyBorder="1" applyAlignment="1" applyProtection="1">
      <alignment vertical="center" wrapText="1"/>
    </xf>
    <xf numFmtId="0" fontId="69" fillId="18" borderId="6" xfId="5" applyFont="1" applyFill="1" applyBorder="1" applyAlignment="1" applyProtection="1">
      <alignment horizontal="center" vertical="center" wrapText="1"/>
    </xf>
    <xf numFmtId="0" fontId="38" fillId="0" borderId="0" xfId="0" applyFont="1" applyAlignment="1" applyProtection="1">
      <alignment horizontal="right" vertical="center"/>
    </xf>
    <xf numFmtId="0" fontId="112" fillId="0" borderId="0" xfId="0" applyFont="1" applyAlignment="1" applyProtection="1">
      <alignment horizontal="right" vertical="center"/>
    </xf>
    <xf numFmtId="0" fontId="70" fillId="0" borderId="0" xfId="0" applyFont="1" applyProtection="1">
      <alignment vertical="center"/>
    </xf>
    <xf numFmtId="0" fontId="69" fillId="0" borderId="0" xfId="0" applyFont="1" applyProtection="1">
      <alignment vertical="center"/>
    </xf>
    <xf numFmtId="0" fontId="49" fillId="0" borderId="0" xfId="0" applyFont="1" applyProtection="1">
      <alignment vertical="center"/>
    </xf>
    <xf numFmtId="0" fontId="38" fillId="10" borderId="6" xfId="0" applyFont="1" applyFill="1" applyBorder="1" applyAlignment="1" applyProtection="1">
      <alignment horizontal="center" vertical="center"/>
    </xf>
    <xf numFmtId="0" fontId="38" fillId="10" borderId="6" xfId="0" applyFont="1" applyFill="1" applyBorder="1" applyAlignment="1" applyProtection="1">
      <alignment horizontal="center" vertical="center" wrapText="1"/>
    </xf>
    <xf numFmtId="0" fontId="98" fillId="0" borderId="52" xfId="0" applyFont="1" applyBorder="1" applyAlignment="1" applyProtection="1">
      <alignment horizontal="center" vertical="center"/>
      <protection locked="0"/>
    </xf>
    <xf numFmtId="0" fontId="94" fillId="0" borderId="0" xfId="0" applyFont="1" applyFill="1" applyBorder="1" applyAlignment="1" applyProtection="1">
      <alignment vertical="center" wrapText="1"/>
    </xf>
    <xf numFmtId="0" fontId="98" fillId="0" borderId="53" xfId="0" applyFont="1" applyBorder="1" applyAlignment="1" applyProtection="1">
      <alignment horizontal="center" vertical="center"/>
      <protection locked="0"/>
    </xf>
    <xf numFmtId="0" fontId="98" fillId="0" borderId="65" xfId="0" applyFont="1" applyBorder="1" applyAlignment="1" applyProtection="1">
      <alignment horizontal="center" vertical="center"/>
      <protection locked="0"/>
    </xf>
    <xf numFmtId="0" fontId="98" fillId="0" borderId="81" xfId="0" applyFont="1" applyBorder="1" applyAlignment="1" applyProtection="1">
      <alignment horizontal="center" vertical="center" shrinkToFit="1"/>
      <protection locked="0"/>
    </xf>
    <xf numFmtId="0" fontId="98" fillId="0" borderId="81" xfId="0" applyFont="1" applyBorder="1" applyAlignment="1" applyProtection="1">
      <alignment vertical="center" shrinkToFit="1"/>
      <protection locked="0"/>
    </xf>
    <xf numFmtId="0" fontId="98" fillId="0" borderId="58" xfId="0" applyFont="1" applyBorder="1" applyAlignment="1" applyProtection="1">
      <alignment horizontal="center" vertical="center"/>
      <protection locked="0"/>
    </xf>
    <xf numFmtId="56" fontId="22" fillId="0" borderId="16" xfId="0" applyNumberFormat="1" applyFont="1" applyBorder="1" applyAlignment="1" applyProtection="1">
      <alignment horizontal="left" vertical="center" indent="1"/>
      <protection locked="0"/>
    </xf>
    <xf numFmtId="189" fontId="69" fillId="0" borderId="7" xfId="5" applyNumberFormat="1" applyFont="1" applyFill="1" applyBorder="1" applyAlignment="1" applyProtection="1">
      <alignment horizontal="center" vertical="center" textRotation="255" shrinkToFit="1"/>
      <protection locked="0"/>
    </xf>
    <xf numFmtId="0" fontId="38" fillId="10" borderId="6" xfId="0" applyFont="1" applyFill="1" applyBorder="1" applyAlignment="1" applyProtection="1">
      <alignment horizontal="center" vertical="center"/>
    </xf>
    <xf numFmtId="0" fontId="90" fillId="0" borderId="0" xfId="0" applyFont="1">
      <alignment vertical="center"/>
    </xf>
    <xf numFmtId="0" fontId="127" fillId="0" borderId="0" xfId="0" applyNumberFormat="1" applyFont="1" applyProtection="1">
      <alignment vertical="center"/>
    </xf>
    <xf numFmtId="0" fontId="128" fillId="0" borderId="0" xfId="0" applyNumberFormat="1" applyFont="1" applyProtection="1">
      <alignment vertical="center"/>
    </xf>
    <xf numFmtId="0" fontId="129" fillId="0" borderId="0" xfId="0" applyNumberFormat="1" applyFont="1" applyProtection="1">
      <alignment vertical="center"/>
    </xf>
    <xf numFmtId="0" fontId="128" fillId="0" borderId="0" xfId="0" applyNumberFormat="1" applyFont="1" applyAlignment="1" applyProtection="1">
      <alignment vertical="center"/>
    </xf>
    <xf numFmtId="0" fontId="129" fillId="0" borderId="0" xfId="0" applyNumberFormat="1" applyFont="1" applyAlignment="1" applyProtection="1">
      <alignment vertical="center"/>
    </xf>
    <xf numFmtId="0" fontId="130" fillId="0" borderId="0" xfId="0" applyNumberFormat="1" applyFont="1" applyProtection="1">
      <alignment vertical="center"/>
    </xf>
    <xf numFmtId="0" fontId="127" fillId="0" borderId="0" xfId="12" applyFont="1" applyProtection="1">
      <alignment vertical="center"/>
    </xf>
    <xf numFmtId="0" fontId="129" fillId="17" borderId="0" xfId="0" applyNumberFormat="1" applyFont="1" applyFill="1" applyProtection="1">
      <alignment vertical="center"/>
    </xf>
    <xf numFmtId="0" fontId="130" fillId="17" borderId="0" xfId="0" applyNumberFormat="1" applyFont="1" applyFill="1" applyProtection="1">
      <alignment vertical="center"/>
    </xf>
    <xf numFmtId="0" fontId="131" fillId="0" borderId="0" xfId="0" applyNumberFormat="1" applyFont="1" applyProtection="1">
      <alignment vertical="center"/>
    </xf>
    <xf numFmtId="0" fontId="128" fillId="0" borderId="0" xfId="0" applyNumberFormat="1" applyFont="1" applyAlignment="1" applyProtection="1">
      <alignment vertical="center" wrapText="1"/>
    </xf>
    <xf numFmtId="0" fontId="131" fillId="0" borderId="0" xfId="0" applyFont="1" applyProtection="1">
      <alignment vertical="center"/>
    </xf>
    <xf numFmtId="0" fontId="129" fillId="0" borderId="0" xfId="0" applyNumberFormat="1" applyFont="1" applyAlignment="1" applyProtection="1">
      <alignment horizontal="center" vertical="center"/>
    </xf>
    <xf numFmtId="0" fontId="132" fillId="0" borderId="0" xfId="0" applyNumberFormat="1" applyFont="1" applyProtection="1">
      <alignment vertical="center"/>
    </xf>
    <xf numFmtId="0" fontId="127" fillId="0" borderId="0" xfId="0" applyFont="1" applyProtection="1">
      <alignment vertical="center"/>
    </xf>
    <xf numFmtId="0" fontId="128" fillId="0" borderId="0" xfId="0" applyFont="1" applyProtection="1">
      <alignment vertical="center"/>
    </xf>
    <xf numFmtId="0" fontId="127" fillId="0" borderId="0" xfId="0" applyFont="1" applyAlignment="1" applyProtection="1">
      <alignment vertical="center"/>
    </xf>
    <xf numFmtId="0" fontId="131" fillId="0" borderId="0" xfId="0" applyFont="1">
      <alignment vertical="center"/>
    </xf>
    <xf numFmtId="0" fontId="133" fillId="0" borderId="0" xfId="0" applyFont="1" applyProtection="1">
      <alignment vertical="center"/>
    </xf>
    <xf numFmtId="0" fontId="127" fillId="0" borderId="0" xfId="0" applyFont="1">
      <alignment vertical="center"/>
    </xf>
    <xf numFmtId="0" fontId="131" fillId="0" borderId="0" xfId="0" applyFont="1" applyFill="1" applyBorder="1" applyAlignment="1">
      <alignment vertical="center"/>
    </xf>
    <xf numFmtId="0" fontId="128" fillId="0" borderId="0" xfId="0" applyFont="1" applyBorder="1">
      <alignment vertical="center"/>
    </xf>
    <xf numFmtId="0" fontId="135" fillId="0" borderId="0" xfId="0" applyFont="1" applyBorder="1">
      <alignment vertical="center"/>
    </xf>
    <xf numFmtId="0" fontId="128" fillId="0" borderId="0" xfId="0" applyFont="1">
      <alignment vertical="center"/>
    </xf>
    <xf numFmtId="0" fontId="127" fillId="0" borderId="0" xfId="2" applyFont="1" applyFill="1" applyAlignment="1">
      <alignment vertical="center"/>
    </xf>
    <xf numFmtId="195" fontId="138" fillId="0" borderId="0" xfId="5" applyNumberFormat="1" applyFont="1" applyFill="1" applyAlignment="1">
      <alignment horizontal="center" vertical="center" wrapText="1"/>
    </xf>
    <xf numFmtId="49" fontId="138" fillId="0" borderId="0" xfId="5" applyNumberFormat="1" applyFont="1" applyFill="1" applyAlignment="1">
      <alignment horizontal="center" vertical="center" wrapText="1"/>
    </xf>
    <xf numFmtId="0" fontId="138" fillId="0" borderId="0" xfId="5" applyFont="1" applyFill="1" applyAlignment="1">
      <alignment horizontal="center" vertical="center" wrapText="1"/>
    </xf>
    <xf numFmtId="38" fontId="138" fillId="0" borderId="0" xfId="4" applyFont="1" applyFill="1" applyAlignment="1">
      <alignment horizontal="center" vertical="center" wrapText="1"/>
    </xf>
    <xf numFmtId="189" fontId="138" fillId="0" borderId="0" xfId="5" applyNumberFormat="1" applyFont="1" applyFill="1" applyAlignment="1">
      <alignment horizontal="center" vertical="center" textRotation="255" shrinkToFit="1"/>
    </xf>
    <xf numFmtId="38" fontId="138" fillId="0" borderId="0" xfId="1" applyFont="1" applyFill="1" applyAlignment="1">
      <alignment horizontal="center" vertical="center" wrapText="1"/>
    </xf>
    <xf numFmtId="0" fontId="138" fillId="0" borderId="0" xfId="5" applyFont="1" applyFill="1" applyBorder="1" applyAlignment="1">
      <alignment horizontal="center" vertical="center" wrapText="1"/>
    </xf>
    <xf numFmtId="0" fontId="137" fillId="0" borderId="0" xfId="0" applyFont="1" applyProtection="1">
      <alignment vertical="center"/>
    </xf>
    <xf numFmtId="0" fontId="131" fillId="0" borderId="0" xfId="0" applyFont="1" applyAlignment="1" applyProtection="1">
      <alignment vertical="center"/>
    </xf>
    <xf numFmtId="0" fontId="127" fillId="0" borderId="0" xfId="2" applyFont="1" applyAlignment="1">
      <alignment vertical="center"/>
    </xf>
    <xf numFmtId="0" fontId="136" fillId="11" borderId="0" xfId="2" applyFont="1" applyFill="1" applyAlignment="1" applyProtection="1">
      <alignment vertical="center" wrapText="1"/>
      <protection hidden="1"/>
    </xf>
    <xf numFmtId="0" fontId="136" fillId="11" borderId="0" xfId="2" applyFont="1" applyFill="1" applyAlignment="1" applyProtection="1">
      <alignment vertical="center" shrinkToFit="1"/>
      <protection hidden="1"/>
    </xf>
    <xf numFmtId="0" fontId="139" fillId="0" borderId="0" xfId="2" applyFont="1" applyAlignment="1" applyProtection="1">
      <alignment vertical="center"/>
      <protection hidden="1"/>
    </xf>
    <xf numFmtId="0" fontId="138" fillId="0" borderId="0" xfId="0" applyFont="1">
      <alignment vertical="center"/>
    </xf>
    <xf numFmtId="0" fontId="136" fillId="0" borderId="0" xfId="2" applyFont="1" applyAlignment="1">
      <alignment vertical="center"/>
    </xf>
    <xf numFmtId="0" fontId="139" fillId="0" borderId="0" xfId="2" applyFont="1" applyBorder="1" applyAlignment="1" applyProtection="1">
      <alignment vertical="center"/>
      <protection hidden="1"/>
    </xf>
    <xf numFmtId="0" fontId="127" fillId="12" borderId="0" xfId="2" applyFont="1" applyFill="1" applyAlignment="1">
      <alignment vertical="center"/>
    </xf>
    <xf numFmtId="0" fontId="136" fillId="12" borderId="0" xfId="2" applyFont="1" applyFill="1" applyAlignment="1">
      <alignment vertical="center"/>
    </xf>
    <xf numFmtId="0" fontId="136" fillId="12" borderId="0" xfId="2" applyFont="1" applyFill="1" applyAlignment="1">
      <alignment vertical="center" shrinkToFit="1"/>
    </xf>
    <xf numFmtId="0" fontId="139" fillId="12" borderId="0" xfId="2" applyFont="1" applyFill="1" applyAlignment="1">
      <alignment vertical="center"/>
    </xf>
    <xf numFmtId="0" fontId="139" fillId="12" borderId="0" xfId="2" applyFont="1" applyFill="1" applyAlignment="1">
      <alignment horizontal="center" vertical="center"/>
    </xf>
    <xf numFmtId="197" fontId="139" fillId="12" borderId="0" xfId="2" applyNumberFormat="1" applyFont="1" applyFill="1" applyAlignment="1">
      <alignment vertical="center"/>
    </xf>
    <xf numFmtId="197" fontId="139" fillId="12" borderId="0" xfId="2" applyNumberFormat="1" applyFont="1" applyFill="1" applyAlignment="1">
      <alignment horizontal="center" vertical="center"/>
    </xf>
    <xf numFmtId="0" fontId="139" fillId="12" borderId="0" xfId="2" applyFont="1" applyFill="1" applyBorder="1" applyAlignment="1">
      <alignment vertical="center"/>
    </xf>
    <xf numFmtId="0" fontId="139" fillId="0" borderId="0" xfId="2" applyFont="1" applyAlignment="1">
      <alignment vertical="center" shrinkToFit="1"/>
    </xf>
    <xf numFmtId="0" fontId="139" fillId="0" borderId="0" xfId="2" applyFont="1" applyAlignment="1">
      <alignment vertical="center"/>
    </xf>
    <xf numFmtId="0" fontId="139" fillId="0" borderId="0" xfId="2" applyFont="1" applyAlignment="1">
      <alignment horizontal="center" vertical="center"/>
    </xf>
    <xf numFmtId="197" fontId="139" fillId="0" borderId="0" xfId="2" applyNumberFormat="1" applyFont="1" applyAlignment="1">
      <alignment vertical="center"/>
    </xf>
    <xf numFmtId="197" fontId="139" fillId="0" borderId="0" xfId="2" applyNumberFormat="1" applyFont="1" applyAlignment="1">
      <alignment horizontal="center" vertical="center"/>
    </xf>
    <xf numFmtId="0" fontId="139" fillId="0" borderId="0" xfId="2" applyFont="1" applyBorder="1" applyAlignment="1">
      <alignment vertical="center"/>
    </xf>
    <xf numFmtId="0" fontId="138" fillId="0" borderId="0" xfId="0" applyFont="1" applyBorder="1">
      <alignment vertical="center"/>
    </xf>
    <xf numFmtId="38" fontId="141" fillId="0" borderId="161" xfId="1" applyFont="1" applyBorder="1">
      <alignment vertical="center"/>
    </xf>
    <xf numFmtId="38" fontId="140" fillId="0" borderId="161" xfId="1" applyFont="1" applyBorder="1" applyAlignment="1">
      <alignment vertical="center" wrapText="1"/>
    </xf>
    <xf numFmtId="38" fontId="81" fillId="0" borderId="162" xfId="1" applyFont="1" applyFill="1" applyBorder="1" applyAlignment="1" applyProtection="1">
      <alignment horizontal="center" vertical="center"/>
    </xf>
    <xf numFmtId="38" fontId="142" fillId="0" borderId="0" xfId="1" applyFont="1" applyAlignment="1">
      <alignment vertical="center"/>
    </xf>
    <xf numFmtId="0" fontId="36" fillId="0" borderId="0" xfId="0" applyFont="1">
      <alignment vertical="center"/>
    </xf>
    <xf numFmtId="0" fontId="87" fillId="0" borderId="0" xfId="22" applyFont="1">
      <alignment vertical="center"/>
    </xf>
    <xf numFmtId="0" fontId="87" fillId="0" borderId="0" xfId="22" applyFont="1" applyAlignment="1">
      <alignment vertical="center" shrinkToFit="1"/>
    </xf>
    <xf numFmtId="0" fontId="87" fillId="0" borderId="0" xfId="22" applyFont="1" applyAlignment="1">
      <alignment horizontal="center" vertical="center"/>
    </xf>
    <xf numFmtId="0" fontId="81" fillId="0" borderId="0" xfId="0" applyNumberFormat="1" applyFont="1" applyAlignment="1" applyProtection="1">
      <alignment horizontal="center" vertical="center"/>
    </xf>
    <xf numFmtId="0" fontId="81" fillId="0" borderId="0" xfId="0" applyNumberFormat="1" applyFont="1" applyAlignment="1" applyProtection="1">
      <alignment horizontal="left" vertical="center" indent="3"/>
    </xf>
    <xf numFmtId="0" fontId="146" fillId="0" borderId="0" xfId="2" applyFont="1" applyAlignment="1">
      <alignment vertical="center"/>
    </xf>
    <xf numFmtId="0" fontId="122" fillId="0" borderId="0" xfId="6" applyFont="1" applyProtection="1">
      <alignment vertical="center"/>
      <protection hidden="1"/>
    </xf>
    <xf numFmtId="0" fontId="55" fillId="0" borderId="0" xfId="12" applyFont="1" applyProtection="1">
      <alignment vertical="center"/>
      <protection hidden="1"/>
    </xf>
    <xf numFmtId="0" fontId="122" fillId="0" borderId="0" xfId="6" applyFont="1">
      <alignment vertical="center"/>
    </xf>
    <xf numFmtId="0" fontId="148" fillId="0" borderId="0" xfId="6" applyFont="1">
      <alignment vertical="center"/>
    </xf>
    <xf numFmtId="0" fontId="149" fillId="9" borderId="0" xfId="6" applyFont="1" applyFill="1">
      <alignment vertical="center"/>
    </xf>
    <xf numFmtId="0" fontId="150" fillId="9" borderId="0" xfId="6" applyFont="1" applyFill="1" applyAlignment="1"/>
    <xf numFmtId="0" fontId="148" fillId="9" borderId="0" xfId="6" applyFont="1" applyFill="1">
      <alignment vertical="center"/>
    </xf>
    <xf numFmtId="0" fontId="148" fillId="9" borderId="0" xfId="6" applyFont="1" applyFill="1" applyAlignment="1">
      <alignment horizontal="left" vertical="center" indent="1"/>
    </xf>
    <xf numFmtId="0" fontId="148" fillId="0" borderId="0" xfId="6" applyFont="1" applyProtection="1">
      <alignment vertical="center"/>
      <protection hidden="1"/>
    </xf>
    <xf numFmtId="0" fontId="151" fillId="0" borderId="0" xfId="12" applyFont="1" applyAlignment="1" applyProtection="1">
      <alignment horizontal="right" vertical="center"/>
      <protection hidden="1"/>
    </xf>
    <xf numFmtId="0" fontId="55" fillId="0" borderId="0" xfId="12" applyFont="1" applyAlignment="1" applyProtection="1">
      <alignment horizontal="right" vertical="center"/>
      <protection hidden="1"/>
    </xf>
    <xf numFmtId="0" fontId="83" fillId="9" borderId="0" xfId="6" applyFont="1" applyFill="1" applyAlignment="1">
      <alignment vertical="top" wrapText="1"/>
    </xf>
    <xf numFmtId="0" fontId="152" fillId="0" borderId="0" xfId="12" applyFont="1" applyProtection="1">
      <alignment vertical="center"/>
      <protection hidden="1"/>
    </xf>
    <xf numFmtId="38" fontId="153" fillId="0" borderId="0" xfId="10" applyFont="1" applyProtection="1">
      <alignment vertical="center"/>
      <protection hidden="1"/>
    </xf>
    <xf numFmtId="0" fontId="124" fillId="0" borderId="0" xfId="12" applyFont="1" applyProtection="1">
      <alignment vertical="center"/>
      <protection hidden="1"/>
    </xf>
    <xf numFmtId="0" fontId="55" fillId="9" borderId="0" xfId="12" applyFont="1" applyFill="1" applyProtection="1">
      <alignment vertical="center"/>
      <protection hidden="1"/>
    </xf>
    <xf numFmtId="0" fontId="38" fillId="9" borderId="0" xfId="12" applyFont="1" applyFill="1" applyAlignment="1" applyProtection="1">
      <alignment vertical="center" wrapText="1"/>
      <protection hidden="1"/>
    </xf>
    <xf numFmtId="202" fontId="55" fillId="0" borderId="0" xfId="12" applyNumberFormat="1" applyFont="1" applyProtection="1">
      <alignment vertical="center"/>
      <protection hidden="1"/>
    </xf>
    <xf numFmtId="203" fontId="55" fillId="0" borderId="0" xfId="12" applyNumberFormat="1" applyFont="1" applyAlignment="1" applyProtection="1">
      <alignment horizontal="center" vertical="center"/>
      <protection hidden="1"/>
    </xf>
    <xf numFmtId="202" fontId="65" fillId="0" borderId="0" xfId="6" applyNumberFormat="1" applyFont="1" applyAlignment="1" applyProtection="1">
      <alignment vertical="center" wrapText="1"/>
      <protection hidden="1"/>
    </xf>
    <xf numFmtId="203" fontId="65" fillId="0" borderId="0" xfId="6" applyNumberFormat="1" applyFont="1" applyAlignment="1" applyProtection="1">
      <alignment horizontal="center" vertical="center" wrapText="1"/>
      <protection hidden="1"/>
    </xf>
    <xf numFmtId="202" fontId="65" fillId="14" borderId="0" xfId="6" applyNumberFormat="1" applyFont="1" applyFill="1" applyAlignment="1" applyProtection="1">
      <alignment vertical="center" wrapText="1"/>
      <protection hidden="1"/>
    </xf>
    <xf numFmtId="203" fontId="65" fillId="14" borderId="0" xfId="6" applyNumberFormat="1" applyFont="1" applyFill="1" applyAlignment="1" applyProtection="1">
      <alignment horizontal="center" vertical="center" wrapText="1"/>
      <protection hidden="1"/>
    </xf>
    <xf numFmtId="0" fontId="82" fillId="0" borderId="0" xfId="14">
      <alignment vertical="center"/>
    </xf>
    <xf numFmtId="0" fontId="154" fillId="0" borderId="0" xfId="12" applyFont="1" applyAlignment="1">
      <alignment horizontal="center" vertical="center" wrapText="1" shrinkToFit="1"/>
    </xf>
    <xf numFmtId="49" fontId="155" fillId="0" borderId="0" xfId="12" applyNumberFormat="1" applyFont="1" applyAlignment="1">
      <alignment vertical="center" shrinkToFit="1"/>
    </xf>
    <xf numFmtId="0" fontId="156" fillId="0" borderId="0" xfId="12" applyFont="1" applyAlignment="1">
      <alignment vertical="center" textRotation="255"/>
    </xf>
    <xf numFmtId="0" fontId="99" fillId="0" borderId="0" xfId="14" applyFont="1" applyAlignment="1">
      <alignment horizontal="center" vertical="center"/>
    </xf>
    <xf numFmtId="0" fontId="99" fillId="0" borderId="0" xfId="12" applyFont="1" applyAlignment="1">
      <alignment vertical="center" wrapText="1"/>
    </xf>
    <xf numFmtId="0" fontId="157" fillId="0" borderId="0" xfId="12" applyFont="1">
      <alignment vertical="center"/>
    </xf>
    <xf numFmtId="0" fontId="99" fillId="0" borderId="0" xfId="12" applyFont="1">
      <alignment vertical="center"/>
    </xf>
    <xf numFmtId="49" fontId="99" fillId="0" borderId="0" xfId="12" applyNumberFormat="1" applyFont="1" applyAlignment="1">
      <alignment horizontal="center" vertical="center" shrinkToFit="1"/>
    </xf>
    <xf numFmtId="49" fontId="99" fillId="0" borderId="0" xfId="12" applyNumberFormat="1" applyFont="1" applyAlignment="1">
      <alignment vertical="center" shrinkToFit="1"/>
    </xf>
    <xf numFmtId="49" fontId="99" fillId="0" borderId="0" xfId="12" applyNumberFormat="1" applyFont="1" applyAlignment="1">
      <alignment horizontal="left" vertical="center" shrinkToFit="1"/>
    </xf>
    <xf numFmtId="0" fontId="99" fillId="0" borderId="0" xfId="14" applyFont="1">
      <alignment vertical="center"/>
    </xf>
    <xf numFmtId="0" fontId="87" fillId="0" borderId="0" xfId="14" applyFont="1" applyAlignment="1">
      <alignment horizontal="center" vertical="center" wrapText="1"/>
    </xf>
    <xf numFmtId="0" fontId="87" fillId="0" borderId="0" xfId="14" applyFont="1" applyAlignment="1">
      <alignment horizontal="center" vertical="center"/>
    </xf>
    <xf numFmtId="49" fontId="87" fillId="0" borderId="0" xfId="12" applyNumberFormat="1" applyFont="1" applyAlignment="1">
      <alignment horizontal="center" vertical="center" shrinkToFit="1"/>
    </xf>
    <xf numFmtId="0" fontId="38" fillId="0" borderId="0" xfId="0" applyFont="1" applyAlignment="1" applyProtection="1">
      <alignment vertical="center"/>
    </xf>
    <xf numFmtId="0" fontId="38" fillId="0" borderId="0" xfId="0" applyFont="1">
      <alignment vertical="center"/>
    </xf>
    <xf numFmtId="0" fontId="38" fillId="0" borderId="0" xfId="0" applyFont="1">
      <alignment vertical="center"/>
    </xf>
    <xf numFmtId="0" fontId="79" fillId="0" borderId="0" xfId="0" applyFont="1" applyProtection="1">
      <alignment vertical="center"/>
    </xf>
    <xf numFmtId="0" fontId="49" fillId="0" borderId="0" xfId="0" applyFont="1" applyAlignment="1" applyProtection="1">
      <alignment horizontal="right" vertical="center"/>
    </xf>
    <xf numFmtId="0" fontId="49" fillId="0" borderId="0" xfId="0" applyFont="1" applyAlignment="1" applyProtection="1">
      <alignment vertical="center" shrinkToFit="1"/>
    </xf>
    <xf numFmtId="0" fontId="69" fillId="0" borderId="0" xfId="0" applyFont="1" applyAlignment="1" applyProtection="1">
      <alignment horizontal="right" vertical="center"/>
    </xf>
    <xf numFmtId="0" fontId="69" fillId="0" borderId="0" xfId="0" applyFont="1" applyAlignment="1" applyProtection="1">
      <alignment vertical="center" shrinkToFit="1"/>
    </xf>
    <xf numFmtId="0" fontId="77" fillId="0" borderId="0" xfId="0" applyFont="1" applyProtection="1">
      <alignment vertical="center"/>
    </xf>
    <xf numFmtId="0" fontId="69" fillId="0" borderId="0" xfId="0" applyFont="1" applyAlignment="1" applyProtection="1">
      <alignment horizontal="center" vertical="center"/>
    </xf>
    <xf numFmtId="0" fontId="91" fillId="0" borderId="9" xfId="0" applyFont="1" applyBorder="1" applyAlignment="1" applyProtection="1">
      <alignment vertical="center"/>
    </xf>
    <xf numFmtId="0" fontId="161" fillId="0" borderId="0" xfId="0" applyFont="1" applyProtection="1">
      <alignment vertical="center"/>
    </xf>
    <xf numFmtId="0" fontId="161" fillId="0" borderId="0" xfId="0" applyFont="1">
      <alignment vertical="center"/>
    </xf>
    <xf numFmtId="0" fontId="49" fillId="0" borderId="0" xfId="0" applyFont="1">
      <alignment vertical="center"/>
    </xf>
    <xf numFmtId="0" fontId="69" fillId="0" borderId="8" xfId="5" applyFont="1" applyBorder="1" applyAlignment="1" applyProtection="1">
      <alignment horizontal="center" vertical="center" wrapText="1"/>
      <protection locked="0"/>
    </xf>
    <xf numFmtId="0" fontId="87" fillId="0" borderId="0" xfId="12" applyFont="1" applyAlignment="1">
      <alignment horizontal="center" vertical="center" wrapText="1" shrinkToFit="1"/>
    </xf>
    <xf numFmtId="0" fontId="117" fillId="0" borderId="149" xfId="0" applyFont="1" applyBorder="1" applyAlignment="1">
      <alignment vertical="center" shrinkToFit="1"/>
    </xf>
    <xf numFmtId="179" fontId="38" fillId="0" borderId="0" xfId="0" applyNumberFormat="1" applyFont="1" applyAlignment="1" applyProtection="1">
      <alignment horizontal="left" vertical="center" indent="1"/>
    </xf>
    <xf numFmtId="0" fontId="38" fillId="0" borderId="0" xfId="0" applyNumberFormat="1" applyFont="1" applyAlignment="1" applyProtection="1">
      <alignment vertical="top" wrapText="1"/>
    </xf>
    <xf numFmtId="0" fontId="83" fillId="9" borderId="0" xfId="6" applyFont="1" applyFill="1" applyAlignment="1"/>
    <xf numFmtId="0" fontId="164" fillId="0" borderId="0" xfId="6" applyFont="1" applyProtection="1">
      <alignment vertical="center"/>
      <protection hidden="1"/>
    </xf>
    <xf numFmtId="0" fontId="83" fillId="9" borderId="0" xfId="6" applyFont="1" applyFill="1" applyAlignment="1">
      <alignment vertical="center" wrapText="1"/>
    </xf>
    <xf numFmtId="0" fontId="164" fillId="0" borderId="0" xfId="6" applyFont="1">
      <alignment vertical="center"/>
    </xf>
    <xf numFmtId="0" fontId="164" fillId="0" borderId="0" xfId="12" applyFont="1" applyAlignment="1">
      <alignment vertical="center" shrinkToFit="1"/>
    </xf>
    <xf numFmtId="0" fontId="158" fillId="0" borderId="0" xfId="6" applyFont="1" applyAlignment="1">
      <alignment horizontal="right" vertical="center"/>
    </xf>
    <xf numFmtId="0" fontId="165" fillId="9" borderId="0" xfId="6" applyFont="1" applyFill="1">
      <alignment vertical="center"/>
    </xf>
    <xf numFmtId="0" fontId="164" fillId="9" borderId="0" xfId="6" applyFont="1" applyFill="1">
      <alignment vertical="center"/>
    </xf>
    <xf numFmtId="0" fontId="164" fillId="0" borderId="0" xfId="6" applyFont="1" applyAlignment="1">
      <alignment horizontal="right" vertical="center"/>
    </xf>
    <xf numFmtId="0" fontId="154" fillId="9" borderId="0" xfId="6" applyFont="1" applyFill="1">
      <alignment vertical="center"/>
    </xf>
    <xf numFmtId="0" fontId="164" fillId="9" borderId="0" xfId="6" applyFont="1" applyFill="1" applyAlignment="1">
      <alignment horizontal="center" vertical="center"/>
    </xf>
    <xf numFmtId="0" fontId="99" fillId="0" borderId="0" xfId="6" applyFont="1">
      <alignment vertical="center"/>
    </xf>
    <xf numFmtId="0" fontId="83" fillId="9" borderId="0" xfId="6" applyFont="1" applyFill="1">
      <alignment vertical="center"/>
    </xf>
    <xf numFmtId="0" fontId="87" fillId="9" borderId="0" xfId="6" applyFont="1" applyFill="1" applyAlignment="1"/>
    <xf numFmtId="0" fontId="99" fillId="9" borderId="0" xfId="6" applyFont="1" applyFill="1">
      <alignment vertical="center"/>
    </xf>
    <xf numFmtId="0" fontId="99" fillId="9" borderId="0" xfId="6" applyFont="1" applyFill="1" applyAlignment="1">
      <alignment horizontal="left" vertical="center" indent="1"/>
    </xf>
    <xf numFmtId="0" fontId="99" fillId="0" borderId="0" xfId="6" applyFont="1" applyProtection="1">
      <alignment vertical="center"/>
      <protection hidden="1"/>
    </xf>
    <xf numFmtId="0" fontId="73" fillId="0" borderId="0" xfId="12" applyFont="1" applyAlignment="1" applyProtection="1">
      <alignment horizontal="right" vertical="center"/>
      <protection hidden="1"/>
    </xf>
    <xf numFmtId="0" fontId="154" fillId="0" borderId="0" xfId="6" applyFont="1">
      <alignment vertical="center"/>
    </xf>
    <xf numFmtId="0" fontId="83" fillId="0" borderId="0" xfId="6" applyFont="1" applyAlignment="1">
      <alignment horizontal="left" vertical="center" shrinkToFit="1"/>
    </xf>
    <xf numFmtId="0" fontId="83" fillId="19" borderId="7" xfId="14" applyFont="1" applyFill="1" applyBorder="1" applyAlignment="1" applyProtection="1">
      <alignment horizontal="center" vertical="center"/>
      <protection locked="0"/>
    </xf>
    <xf numFmtId="0" fontId="158" fillId="0" borderId="8" xfId="6" applyFont="1" applyBorder="1">
      <alignment vertical="center"/>
    </xf>
    <xf numFmtId="0" fontId="83" fillId="19" borderId="8" xfId="14" applyFont="1" applyFill="1" applyBorder="1" applyAlignment="1" applyProtection="1">
      <alignment horizontal="center" vertical="center"/>
      <protection locked="0"/>
    </xf>
    <xf numFmtId="0" fontId="83" fillId="0" borderId="9" xfId="6" applyFont="1" applyBorder="1">
      <alignment vertical="center"/>
    </xf>
    <xf numFmtId="0" fontId="166" fillId="0" borderId="0" xfId="12" applyFont="1" applyAlignment="1" applyProtection="1">
      <alignment horizontal="right" vertical="center"/>
      <protection hidden="1"/>
    </xf>
    <xf numFmtId="0" fontId="83" fillId="9" borderId="0" xfId="6" applyFont="1" applyFill="1" applyAlignment="1">
      <alignment horizontal="center" vertical="center" wrapText="1"/>
    </xf>
    <xf numFmtId="0" fontId="154" fillId="9" borderId="0" xfId="6" applyFont="1" applyFill="1" applyAlignment="1">
      <alignment horizontal="right" vertical="center"/>
    </xf>
    <xf numFmtId="0" fontId="158" fillId="9" borderId="0" xfId="6" applyFont="1" applyFill="1" applyAlignment="1">
      <alignment horizontal="left" vertical="top"/>
    </xf>
    <xf numFmtId="0" fontId="83" fillId="9" borderId="0" xfId="6" applyFont="1" applyFill="1" applyAlignment="1">
      <alignment horizontal="right" vertical="center"/>
    </xf>
    <xf numFmtId="0" fontId="154" fillId="0" borderId="0" xfId="6" applyFont="1" applyAlignment="1">
      <alignment horizontal="center" vertical="center"/>
    </xf>
    <xf numFmtId="0" fontId="158" fillId="9" borderId="0" xfId="6" applyFont="1" applyFill="1" applyAlignment="1">
      <alignment vertical="top"/>
    </xf>
    <xf numFmtId="0" fontId="158" fillId="0" borderId="0" xfId="6" applyFont="1">
      <alignment vertical="center"/>
    </xf>
    <xf numFmtId="0" fontId="167" fillId="0" borderId="0" xfId="12" applyFont="1" applyProtection="1">
      <alignment vertical="center"/>
      <protection hidden="1"/>
    </xf>
    <xf numFmtId="0" fontId="157" fillId="0" borderId="0" xfId="12" applyFont="1" applyProtection="1">
      <alignment vertical="center"/>
      <protection hidden="1"/>
    </xf>
    <xf numFmtId="38" fontId="69" fillId="0" borderId="0" xfId="10" applyFont="1" applyProtection="1">
      <alignment vertical="center"/>
      <protection hidden="1"/>
    </xf>
    <xf numFmtId="0" fontId="149" fillId="0" borderId="0" xfId="12" applyFont="1" applyProtection="1">
      <alignment vertical="center"/>
      <protection hidden="1"/>
    </xf>
    <xf numFmtId="0" fontId="83" fillId="0" borderId="0" xfId="12" applyFont="1" applyProtection="1">
      <alignment vertical="center"/>
      <protection hidden="1"/>
    </xf>
    <xf numFmtId="0" fontId="163" fillId="9" borderId="0" xfId="12" applyFont="1" applyFill="1" applyProtection="1">
      <alignment vertical="center"/>
      <protection hidden="1"/>
    </xf>
    <xf numFmtId="0" fontId="49" fillId="9" borderId="0" xfId="12" applyFont="1" applyFill="1" applyAlignment="1" applyProtection="1">
      <alignment vertical="center" wrapText="1"/>
      <protection hidden="1"/>
    </xf>
    <xf numFmtId="202" fontId="166" fillId="0" borderId="0" xfId="12" applyNumberFormat="1" applyFont="1" applyProtection="1">
      <alignment vertical="center"/>
      <protection hidden="1"/>
    </xf>
    <xf numFmtId="203" fontId="163" fillId="0" borderId="0" xfId="12" applyNumberFormat="1" applyFont="1" applyAlignment="1" applyProtection="1">
      <alignment horizontal="center" vertical="center"/>
      <protection hidden="1"/>
    </xf>
    <xf numFmtId="202" fontId="168" fillId="0" borderId="0" xfId="6" applyNumberFormat="1" applyFont="1" applyAlignment="1" applyProtection="1">
      <alignment vertical="center" wrapText="1"/>
      <protection hidden="1"/>
    </xf>
    <xf numFmtId="202" fontId="168" fillId="14" borderId="0" xfId="6" applyNumberFormat="1" applyFont="1" applyFill="1" applyAlignment="1" applyProtection="1">
      <alignment vertical="center" wrapText="1"/>
      <protection hidden="1"/>
    </xf>
    <xf numFmtId="0" fontId="158" fillId="19" borderId="7" xfId="14" applyFont="1" applyFill="1" applyBorder="1" applyAlignment="1" applyProtection="1">
      <alignment horizontal="center" vertical="center"/>
      <protection locked="0"/>
    </xf>
    <xf numFmtId="0" fontId="159" fillId="0" borderId="8" xfId="12" applyFont="1" applyBorder="1">
      <alignment vertical="center"/>
    </xf>
    <xf numFmtId="0" fontId="158" fillId="19" borderId="8" xfId="14" applyFont="1" applyFill="1" applyBorder="1" applyAlignment="1" applyProtection="1">
      <alignment horizontal="center" vertical="center"/>
      <protection locked="0"/>
    </xf>
    <xf numFmtId="0" fontId="158" fillId="9" borderId="8" xfId="14" applyFont="1" applyFill="1" applyBorder="1">
      <alignment vertical="center"/>
    </xf>
    <xf numFmtId="0" fontId="158" fillId="0" borderId="9" xfId="6" applyFont="1" applyBorder="1">
      <alignment vertical="center"/>
    </xf>
    <xf numFmtId="49" fontId="83" fillId="9" borderId="0" xfId="14" applyNumberFormat="1" applyFont="1" applyFill="1">
      <alignment vertical="center"/>
    </xf>
    <xf numFmtId="49" fontId="155" fillId="0" borderId="0" xfId="12" applyNumberFormat="1" applyFont="1" applyAlignment="1">
      <alignment horizontal="center" vertical="center" shrinkToFit="1"/>
    </xf>
    <xf numFmtId="49" fontId="169" fillId="0" borderId="0" xfId="12" applyNumberFormat="1" applyFont="1" applyAlignment="1">
      <alignment horizontal="center" vertical="center" shrinkToFit="1"/>
    </xf>
    <xf numFmtId="0" fontId="155" fillId="0" borderId="0" xfId="12" applyFont="1" applyAlignment="1">
      <alignment vertical="center" shrinkToFit="1"/>
    </xf>
    <xf numFmtId="0" fontId="69" fillId="0" borderId="0" xfId="14" applyFont="1">
      <alignment vertical="center"/>
    </xf>
    <xf numFmtId="0" fontId="87" fillId="0" borderId="0" xfId="12" applyFont="1" applyAlignment="1">
      <alignment vertical="center" shrinkToFit="1"/>
    </xf>
    <xf numFmtId="49" fontId="158" fillId="0" borderId="0" xfId="12" applyNumberFormat="1" applyFont="1" applyAlignment="1">
      <alignment vertical="center" shrinkToFit="1"/>
    </xf>
    <xf numFmtId="49" fontId="147" fillId="0" borderId="0" xfId="12" applyNumberFormat="1" applyFont="1" applyAlignment="1">
      <alignment vertical="center" shrinkToFit="1"/>
    </xf>
    <xf numFmtId="49" fontId="158" fillId="0" borderId="9" xfId="12" applyNumberFormat="1" applyFont="1" applyBorder="1" applyAlignment="1">
      <alignment vertical="center" shrinkToFit="1"/>
    </xf>
    <xf numFmtId="0" fontId="158" fillId="0" borderId="9" xfId="12" applyFont="1" applyBorder="1" applyAlignment="1">
      <alignment vertical="center" shrinkToFit="1"/>
    </xf>
    <xf numFmtId="0" fontId="147" fillId="0" borderId="0" xfId="12" applyFont="1" applyAlignment="1">
      <alignment vertical="center" shrinkToFit="1"/>
    </xf>
    <xf numFmtId="0" fontId="158" fillId="0" borderId="0" xfId="12" applyFont="1" applyAlignment="1">
      <alignment vertical="center" shrinkToFit="1"/>
    </xf>
    <xf numFmtId="49" fontId="158" fillId="0" borderId="104" xfId="12" applyNumberFormat="1" applyFont="1" applyBorder="1" applyAlignment="1">
      <alignment vertical="center" shrinkToFit="1"/>
    </xf>
    <xf numFmtId="0" fontId="158" fillId="0" borderId="104" xfId="12" applyFont="1" applyBorder="1" applyAlignment="1">
      <alignment vertical="center" shrinkToFit="1"/>
    </xf>
    <xf numFmtId="49" fontId="148" fillId="0" borderId="0" xfId="12" applyNumberFormat="1" applyFont="1" applyAlignment="1">
      <alignment horizontal="center" vertical="center" shrinkToFit="1"/>
    </xf>
    <xf numFmtId="0" fontId="99" fillId="9" borderId="8" xfId="6" applyFont="1" applyFill="1" applyBorder="1">
      <alignment vertical="center"/>
    </xf>
    <xf numFmtId="0" fontId="83" fillId="0" borderId="7" xfId="14" applyFont="1" applyBorder="1" applyAlignment="1" applyProtection="1">
      <alignment horizontal="center" vertical="center"/>
      <protection locked="0"/>
    </xf>
    <xf numFmtId="0" fontId="83" fillId="0" borderId="8" xfId="14" applyFont="1" applyBorder="1" applyAlignment="1" applyProtection="1">
      <alignment horizontal="center" vertical="center"/>
      <protection locked="0"/>
    </xf>
    <xf numFmtId="0" fontId="83" fillId="0" borderId="0" xfId="6" applyFont="1" applyAlignment="1">
      <alignment horizontal="center" vertical="center"/>
    </xf>
    <xf numFmtId="0" fontId="83" fillId="0" borderId="0" xfId="6" applyFont="1">
      <alignment vertical="center"/>
    </xf>
    <xf numFmtId="0" fontId="158" fillId="0" borderId="0" xfId="6" applyFont="1" applyAlignment="1">
      <alignment horizontal="center" vertical="center"/>
    </xf>
    <xf numFmtId="0" fontId="173" fillId="0" borderId="0" xfId="2" applyFont="1" applyAlignment="1" applyProtection="1">
      <alignment vertical="center"/>
      <protection locked="0"/>
    </xf>
    <xf numFmtId="0" fontId="173" fillId="0" borderId="37" xfId="2" applyFont="1" applyBorder="1" applyAlignment="1" applyProtection="1">
      <alignment vertical="center"/>
      <protection locked="0"/>
    </xf>
    <xf numFmtId="0" fontId="38" fillId="0" borderId="0" xfId="0" applyFont="1">
      <alignment vertical="center"/>
    </xf>
    <xf numFmtId="0" fontId="81" fillId="0" borderId="0" xfId="0" applyFont="1">
      <alignment vertical="center"/>
    </xf>
    <xf numFmtId="0" fontId="154" fillId="0" borderId="0" xfId="6" applyFont="1" applyProtection="1">
      <alignment vertical="center"/>
      <protection hidden="1"/>
    </xf>
    <xf numFmtId="0" fontId="50" fillId="0" borderId="0" xfId="6" applyFont="1" applyProtection="1">
      <alignment vertical="center"/>
      <protection hidden="1"/>
    </xf>
    <xf numFmtId="0" fontId="166" fillId="0" borderId="0" xfId="12" applyFont="1" applyProtection="1">
      <alignment vertical="center"/>
      <protection hidden="1"/>
    </xf>
    <xf numFmtId="0" fontId="163" fillId="0" borderId="0" xfId="12" applyFont="1" applyProtection="1">
      <alignment vertical="center"/>
      <protection hidden="1"/>
    </xf>
    <xf numFmtId="0" fontId="143" fillId="0" borderId="39" xfId="0" applyFont="1" applyBorder="1" applyAlignment="1">
      <alignment vertical="center" wrapText="1"/>
    </xf>
    <xf numFmtId="0" fontId="50" fillId="0" borderId="0" xfId="6" applyFont="1">
      <alignment vertical="center"/>
    </xf>
    <xf numFmtId="0" fontId="158" fillId="0" borderId="9" xfId="6" applyFont="1" applyBorder="1" applyAlignment="1">
      <alignment horizontal="center" vertical="center"/>
    </xf>
    <xf numFmtId="0" fontId="158" fillId="0" borderId="8" xfId="12" applyFont="1" applyBorder="1" applyAlignment="1">
      <alignment vertical="center" wrapText="1"/>
    </xf>
    <xf numFmtId="0" fontId="158" fillId="0" borderId="8" xfId="12" applyFont="1" applyBorder="1">
      <alignment vertical="center"/>
    </xf>
    <xf numFmtId="0" fontId="90" fillId="0" borderId="40" xfId="0" applyFont="1" applyBorder="1">
      <alignment vertical="center"/>
    </xf>
    <xf numFmtId="0" fontId="154" fillId="0" borderId="0" xfId="2" applyFont="1"/>
    <xf numFmtId="0" fontId="86" fillId="0" borderId="0" xfId="2" applyFont="1" applyAlignment="1">
      <alignment horizontal="left" vertical="center"/>
    </xf>
    <xf numFmtId="0" fontId="172" fillId="0" borderId="0" xfId="2" applyFont="1"/>
    <xf numFmtId="0" fontId="158" fillId="0" borderId="0" xfId="2" applyFont="1"/>
    <xf numFmtId="0" fontId="172" fillId="0" borderId="9" xfId="2" applyFont="1" applyBorder="1" applyAlignment="1">
      <alignment vertical="center"/>
    </xf>
    <xf numFmtId="0" fontId="172" fillId="0" borderId="0" xfId="2" applyFont="1" applyAlignment="1">
      <alignment vertical="center"/>
    </xf>
    <xf numFmtId="0" fontId="154" fillId="0" borderId="175" xfId="2" applyFont="1" applyBorder="1" applyAlignment="1" applyProtection="1">
      <alignment vertical="center"/>
      <protection locked="0"/>
    </xf>
    <xf numFmtId="0" fontId="154" fillId="0" borderId="176" xfId="2" applyFont="1" applyBorder="1" applyAlignment="1" applyProtection="1">
      <alignment vertical="center"/>
      <protection locked="0"/>
    </xf>
    <xf numFmtId="0" fontId="154" fillId="0" borderId="177" xfId="2" applyFont="1" applyBorder="1" applyAlignment="1" applyProtection="1">
      <alignment vertical="center"/>
      <protection locked="0"/>
    </xf>
    <xf numFmtId="0" fontId="154" fillId="0" borderId="178" xfId="2" applyFont="1" applyBorder="1" applyAlignment="1" applyProtection="1">
      <alignment vertical="center"/>
      <protection locked="0"/>
    </xf>
    <xf numFmtId="0" fontId="154" fillId="0" borderId="179" xfId="2" applyFont="1" applyBorder="1" applyAlignment="1" applyProtection="1">
      <alignment vertical="center"/>
      <protection locked="0"/>
    </xf>
    <xf numFmtId="0" fontId="154" fillId="0" borderId="0" xfId="2" applyFont="1" applyAlignment="1" applyProtection="1">
      <alignment vertical="center"/>
      <protection locked="0"/>
    </xf>
    <xf numFmtId="0" fontId="154" fillId="0" borderId="180" xfId="2" applyFont="1" applyBorder="1" applyAlignment="1" applyProtection="1">
      <alignment vertical="center"/>
      <protection locked="0"/>
    </xf>
    <xf numFmtId="0" fontId="154" fillId="0" borderId="181" xfId="2" applyFont="1" applyBorder="1" applyAlignment="1" applyProtection="1">
      <alignment vertical="center"/>
      <protection locked="0"/>
    </xf>
    <xf numFmtId="0" fontId="163" fillId="0" borderId="0" xfId="2" applyFont="1" applyAlignment="1">
      <alignment horizontal="left" vertical="center"/>
    </xf>
    <xf numFmtId="0" fontId="87" fillId="0" borderId="0" xfId="1245" applyFont="1">
      <alignment vertical="center"/>
    </xf>
    <xf numFmtId="38" fontId="162" fillId="0" borderId="0" xfId="1246" applyFont="1" applyFill="1" applyBorder="1" applyAlignment="1" applyProtection="1">
      <alignment vertical="center" shrinkToFit="1"/>
    </xf>
    <xf numFmtId="38" fontId="170" fillId="0" borderId="0" xfId="1246" applyFont="1" applyFill="1" applyBorder="1" applyAlignment="1" applyProtection="1">
      <alignment vertical="center" shrinkToFit="1"/>
    </xf>
    <xf numFmtId="0" fontId="158" fillId="0" borderId="0" xfId="1245" applyFont="1">
      <alignment vertical="center"/>
    </xf>
    <xf numFmtId="0" fontId="166" fillId="0" borderId="0" xfId="12" applyFont="1">
      <alignment vertical="center"/>
    </xf>
    <xf numFmtId="0" fontId="163" fillId="0" borderId="0" xfId="12" applyFont="1">
      <alignment vertical="center"/>
    </xf>
    <xf numFmtId="0" fontId="73" fillId="0" borderId="0" xfId="12" applyFont="1" applyAlignment="1">
      <alignment horizontal="right" vertical="center"/>
    </xf>
    <xf numFmtId="0" fontId="166" fillId="0" borderId="0" xfId="12" applyFont="1" applyAlignment="1">
      <alignment horizontal="right" vertical="center"/>
    </xf>
    <xf numFmtId="0" fontId="167" fillId="0" borderId="0" xfId="12" applyFont="1">
      <alignment vertical="center"/>
    </xf>
    <xf numFmtId="38" fontId="69" fillId="0" borderId="0" xfId="10" applyFont="1" applyProtection="1">
      <alignment vertical="center"/>
    </xf>
    <xf numFmtId="0" fontId="149" fillId="0" borderId="0" xfId="12" applyFont="1">
      <alignment vertical="center"/>
    </xf>
    <xf numFmtId="0" fontId="83" fillId="0" borderId="0" xfId="12" applyFont="1">
      <alignment vertical="center"/>
    </xf>
    <xf numFmtId="0" fontId="163" fillId="9" borderId="0" xfId="12" applyFont="1" applyFill="1">
      <alignment vertical="center"/>
    </xf>
    <xf numFmtId="0" fontId="49" fillId="9" borderId="0" xfId="12" applyFont="1" applyFill="1" applyAlignment="1">
      <alignment vertical="center" wrapText="1"/>
    </xf>
    <xf numFmtId="202" fontId="166" fillId="0" borderId="0" xfId="12" applyNumberFormat="1" applyFont="1">
      <alignment vertical="center"/>
    </xf>
    <xf numFmtId="203" fontId="163" fillId="0" borderId="0" xfId="12" applyNumberFormat="1" applyFont="1" applyAlignment="1">
      <alignment horizontal="center" vertical="center"/>
    </xf>
    <xf numFmtId="202" fontId="168" fillId="0" borderId="0" xfId="6" applyNumberFormat="1" applyFont="1" applyAlignment="1">
      <alignment vertical="center" wrapText="1"/>
    </xf>
    <xf numFmtId="203" fontId="65" fillId="0" borderId="0" xfId="6" applyNumberFormat="1" applyFont="1" applyAlignment="1">
      <alignment horizontal="center" vertical="center" wrapText="1"/>
    </xf>
    <xf numFmtId="202" fontId="168" fillId="14" borderId="0" xfId="6" applyNumberFormat="1" applyFont="1" applyFill="1" applyAlignment="1">
      <alignment vertical="center" wrapText="1"/>
    </xf>
    <xf numFmtId="203" fontId="65" fillId="14" borderId="0" xfId="6" applyNumberFormat="1" applyFont="1" applyFill="1" applyAlignment="1">
      <alignment horizontal="center" vertical="center" wrapText="1"/>
    </xf>
    <xf numFmtId="0" fontId="38" fillId="0" borderId="0" xfId="0" applyFont="1" applyAlignment="1" applyProtection="1">
      <alignment vertical="center"/>
    </xf>
    <xf numFmtId="0" fontId="38" fillId="0" borderId="0" xfId="0" applyFont="1" applyFill="1">
      <alignment vertical="center"/>
    </xf>
    <xf numFmtId="38" fontId="47" fillId="0" borderId="212" xfId="1" applyFont="1" applyBorder="1" applyAlignment="1">
      <alignment horizontal="center" vertical="center" wrapText="1"/>
    </xf>
    <xf numFmtId="49" fontId="158" fillId="0" borderId="60" xfId="12" applyNumberFormat="1" applyFont="1" applyBorder="1" applyAlignment="1">
      <alignment vertical="center" shrinkToFit="1"/>
    </xf>
    <xf numFmtId="0" fontId="158" fillId="0" borderId="60" xfId="12" applyFont="1" applyBorder="1" applyAlignment="1">
      <alignment vertical="center" shrinkToFit="1"/>
    </xf>
    <xf numFmtId="0" fontId="38" fillId="0" borderId="0" xfId="0" applyFont="1">
      <alignment vertical="center"/>
    </xf>
    <xf numFmtId="0" fontId="47" fillId="0" borderId="0" xfId="0" applyFont="1">
      <alignment vertical="center"/>
    </xf>
    <xf numFmtId="0" fontId="180" fillId="0" borderId="0" xfId="0" applyFont="1">
      <alignment vertical="center"/>
    </xf>
    <xf numFmtId="0" fontId="180" fillId="0" borderId="0" xfId="0" applyFont="1" applyAlignment="1">
      <alignment horizontal="center" vertical="center"/>
    </xf>
    <xf numFmtId="0" fontId="180" fillId="0" borderId="0" xfId="0" applyFont="1" applyAlignment="1">
      <alignment vertical="center" wrapText="1"/>
    </xf>
    <xf numFmtId="0" fontId="181" fillId="0" borderId="0" xfId="0" applyFont="1">
      <alignment vertical="center"/>
    </xf>
    <xf numFmtId="0" fontId="90" fillId="5" borderId="34" xfId="0" applyFont="1" applyFill="1" applyBorder="1" applyAlignment="1">
      <alignment horizontal="center" vertical="center"/>
    </xf>
    <xf numFmtId="0" fontId="90" fillId="5" borderId="35" xfId="0" applyFont="1" applyFill="1" applyBorder="1" applyAlignment="1">
      <alignment horizontal="center" vertical="center"/>
    </xf>
    <xf numFmtId="0" fontId="90" fillId="5" borderId="35" xfId="0" applyFont="1" applyFill="1" applyBorder="1" applyAlignment="1">
      <alignment horizontal="center" vertical="center" wrapText="1"/>
    </xf>
    <xf numFmtId="0" fontId="90" fillId="5" borderId="36" xfId="0" applyFont="1" applyFill="1" applyBorder="1" applyAlignment="1">
      <alignment horizontal="center" vertical="center" wrapText="1"/>
    </xf>
    <xf numFmtId="0" fontId="90" fillId="0" borderId="0" xfId="0" applyFont="1" applyAlignment="1">
      <alignment horizontal="center" vertical="center"/>
    </xf>
    <xf numFmtId="0" fontId="182" fillId="0" borderId="0" xfId="0" applyFont="1">
      <alignment vertical="center"/>
    </xf>
    <xf numFmtId="0" fontId="95" fillId="0" borderId="39" xfId="0" applyFont="1" applyBorder="1" applyAlignment="1">
      <alignment vertical="center" wrapText="1"/>
    </xf>
    <xf numFmtId="0" fontId="90" fillId="0" borderId="0" xfId="0" applyFont="1" applyAlignment="1">
      <alignment vertical="center" wrapText="1"/>
    </xf>
    <xf numFmtId="0" fontId="90" fillId="0" borderId="39" xfId="0" applyFont="1" applyBorder="1" applyAlignment="1">
      <alignment vertical="center" wrapText="1"/>
    </xf>
    <xf numFmtId="0" fontId="143" fillId="0" borderId="0" xfId="0" applyFont="1" applyAlignment="1">
      <alignment horizontal="center" vertical="center"/>
    </xf>
    <xf numFmtId="0" fontId="183" fillId="0" borderId="0" xfId="2" applyFont="1"/>
    <xf numFmtId="0" fontId="90" fillId="0" borderId="37" xfId="0" applyFont="1" applyBorder="1">
      <alignment vertical="center"/>
    </xf>
    <xf numFmtId="0" fontId="90" fillId="0" borderId="37" xfId="0" applyFont="1" applyBorder="1" applyAlignment="1">
      <alignment horizontal="center" vertical="center"/>
    </xf>
    <xf numFmtId="0" fontId="92" fillId="0" borderId="41" xfId="0" applyFont="1" applyBorder="1" applyAlignment="1">
      <alignment vertical="center" wrapText="1"/>
    </xf>
    <xf numFmtId="0" fontId="133" fillId="0" borderId="0" xfId="0" applyFont="1">
      <alignment vertical="center"/>
    </xf>
    <xf numFmtId="0" fontId="47" fillId="0" borderId="0" xfId="0" applyFont="1" applyAlignment="1">
      <alignment horizontal="center" vertical="center"/>
    </xf>
    <xf numFmtId="0" fontId="184" fillId="0" borderId="0" xfId="1251" applyFont="1" applyAlignment="1">
      <alignment horizontal="left" vertical="center"/>
    </xf>
    <xf numFmtId="0" fontId="179" fillId="0" borderId="0" xfId="1251" applyFont="1">
      <alignment vertical="center"/>
    </xf>
    <xf numFmtId="0" fontId="179" fillId="0" borderId="0" xfId="1251" applyFont="1" applyAlignment="1">
      <alignment horizontal="center" vertical="center"/>
    </xf>
    <xf numFmtId="38" fontId="179" fillId="0" borderId="0" xfId="1252" applyFont="1" applyBorder="1" applyAlignment="1">
      <alignment horizontal="center" vertical="center"/>
    </xf>
    <xf numFmtId="38" fontId="179" fillId="0" borderId="0" xfId="1252" applyFont="1" applyBorder="1">
      <alignment vertical="center"/>
    </xf>
    <xf numFmtId="215" fontId="179" fillId="0" borderId="199" xfId="1252" applyNumberFormat="1" applyFont="1" applyBorder="1">
      <alignment vertical="center"/>
    </xf>
    <xf numFmtId="216" fontId="179" fillId="0" borderId="215" xfId="1252" applyNumberFormat="1" applyFont="1" applyBorder="1">
      <alignment vertical="center"/>
    </xf>
    <xf numFmtId="207" fontId="179" fillId="0" borderId="201" xfId="1251" applyNumberFormat="1" applyFont="1" applyBorder="1" applyAlignment="1">
      <alignment horizontal="center" vertical="center"/>
    </xf>
    <xf numFmtId="217" fontId="179" fillId="0" borderId="199" xfId="1252" applyNumberFormat="1" applyFont="1" applyBorder="1">
      <alignment vertical="center"/>
    </xf>
    <xf numFmtId="207" fontId="179" fillId="0" borderId="208" xfId="1251" applyNumberFormat="1" applyFont="1" applyBorder="1" applyAlignment="1">
      <alignment horizontal="center" vertical="center"/>
    </xf>
    <xf numFmtId="217" fontId="179" fillId="0" borderId="209" xfId="1252" applyNumberFormat="1" applyFont="1" applyBorder="1">
      <alignment vertical="center"/>
    </xf>
    <xf numFmtId="0" fontId="38" fillId="0" borderId="39" xfId="0" applyNumberFormat="1" applyFont="1" applyBorder="1" applyProtection="1">
      <alignment vertical="center"/>
    </xf>
    <xf numFmtId="0" fontId="185" fillId="0" borderId="0" xfId="0" applyFont="1" applyProtection="1">
      <alignment vertical="center"/>
    </xf>
    <xf numFmtId="0" fontId="179" fillId="0" borderId="0" xfId="0" applyFont="1" applyProtection="1">
      <alignment vertical="center"/>
    </xf>
    <xf numFmtId="0" fontId="186" fillId="0" borderId="0" xfId="0" applyFont="1" applyProtection="1">
      <alignment vertical="center"/>
    </xf>
    <xf numFmtId="0" fontId="188" fillId="0" borderId="0" xfId="1250" applyFont="1" applyProtection="1">
      <alignment vertical="center"/>
    </xf>
    <xf numFmtId="0" fontId="188" fillId="0" borderId="0" xfId="1250" applyFont="1" applyBorder="1" applyProtection="1">
      <alignment vertical="center"/>
    </xf>
    <xf numFmtId="0" fontId="94" fillId="0" borderId="0" xfId="1250" applyFont="1" applyProtection="1">
      <alignment vertical="center"/>
    </xf>
    <xf numFmtId="0" fontId="94" fillId="0" borderId="0" xfId="1250" applyFont="1" applyBorder="1" applyProtection="1">
      <alignment vertical="center"/>
    </xf>
    <xf numFmtId="0" fontId="94" fillId="0" borderId="0" xfId="1250" applyFont="1" applyAlignment="1" applyProtection="1">
      <alignment vertical="center" shrinkToFit="1"/>
    </xf>
    <xf numFmtId="0" fontId="70" fillId="0" borderId="0" xfId="0" applyFont="1" applyBorder="1" applyProtection="1">
      <alignment vertical="center"/>
    </xf>
    <xf numFmtId="0" fontId="68" fillId="0" borderId="0" xfId="1250" applyFont="1" applyAlignment="1" applyProtection="1">
      <alignment horizontal="center" vertical="center"/>
    </xf>
    <xf numFmtId="49" fontId="68" fillId="0" borderId="0" xfId="9" applyNumberFormat="1" applyFont="1" applyFill="1" applyBorder="1" applyAlignment="1" applyProtection="1">
      <alignment horizontal="center" vertical="center" shrinkToFit="1"/>
    </xf>
    <xf numFmtId="49" fontId="94" fillId="0" borderId="0" xfId="9" applyNumberFormat="1" applyFont="1" applyFill="1" applyBorder="1" applyAlignment="1" applyProtection="1">
      <alignment vertical="center" shrinkToFit="1"/>
    </xf>
    <xf numFmtId="0" fontId="94" fillId="0" borderId="0" xfId="1250" applyFont="1" applyBorder="1" applyAlignment="1" applyProtection="1">
      <alignment horizontal="center" vertical="center"/>
    </xf>
    <xf numFmtId="0" fontId="94" fillId="0" borderId="0" xfId="1250" applyFont="1" applyAlignment="1" applyProtection="1">
      <alignment horizontal="center" vertical="center"/>
    </xf>
    <xf numFmtId="0" fontId="70" fillId="0" borderId="0" xfId="0" applyFont="1" applyFill="1" applyBorder="1" applyAlignment="1" applyProtection="1">
      <alignment horizontal="center" vertical="center"/>
    </xf>
    <xf numFmtId="0" fontId="70" fillId="0" borderId="39" xfId="0" applyFont="1" applyBorder="1" applyProtection="1">
      <alignment vertical="center"/>
    </xf>
    <xf numFmtId="0" fontId="47" fillId="0" borderId="35" xfId="0" applyFont="1" applyBorder="1" applyAlignment="1" applyProtection="1">
      <alignment horizontal="center" vertical="center"/>
    </xf>
    <xf numFmtId="0" fontId="47" fillId="0" borderId="0" xfId="0" applyFont="1" applyFill="1" applyBorder="1" applyAlignment="1" applyProtection="1">
      <alignment horizontal="center" vertical="center"/>
    </xf>
    <xf numFmtId="0" fontId="70" fillId="0" borderId="0" xfId="0" applyFont="1" applyFill="1" applyBorder="1" applyProtection="1">
      <alignment vertical="center"/>
    </xf>
    <xf numFmtId="0" fontId="70" fillId="0" borderId="0" xfId="0" applyFont="1" applyFill="1" applyProtection="1">
      <alignment vertical="center"/>
    </xf>
    <xf numFmtId="0" fontId="0" fillId="0" borderId="0" xfId="0" applyProtection="1">
      <alignment vertical="center"/>
    </xf>
    <xf numFmtId="0" fontId="187" fillId="0" borderId="0" xfId="22" applyFont="1" applyAlignment="1" applyProtection="1">
      <alignment vertical="center"/>
    </xf>
    <xf numFmtId="0" fontId="47" fillId="0" borderId="0" xfId="22" applyFont="1" applyProtection="1">
      <alignment vertical="center"/>
    </xf>
    <xf numFmtId="0" fontId="47" fillId="0" borderId="0" xfId="22" applyFont="1" applyAlignment="1" applyProtection="1">
      <alignment vertical="center" shrinkToFit="1"/>
    </xf>
    <xf numFmtId="0" fontId="0" fillId="0" borderId="0" xfId="0" applyFont="1" applyFill="1" applyProtection="1">
      <alignment vertical="center"/>
    </xf>
    <xf numFmtId="0" fontId="70" fillId="10" borderId="6" xfId="22" applyFont="1" applyFill="1" applyBorder="1" applyAlignment="1" applyProtection="1">
      <alignment horizontal="center" vertical="center"/>
    </xf>
    <xf numFmtId="0" fontId="70" fillId="0" borderId="8" xfId="0" applyFont="1" applyBorder="1" applyAlignment="1" applyProtection="1">
      <alignment horizontal="center" vertical="center"/>
    </xf>
    <xf numFmtId="0" fontId="70" fillId="0" borderId="9" xfId="0" applyFont="1" applyBorder="1" applyAlignment="1" applyProtection="1">
      <alignment horizontal="center" vertical="center"/>
    </xf>
    <xf numFmtId="0" fontId="70" fillId="0" borderId="47" xfId="0" applyFont="1" applyBorder="1" applyAlignment="1" applyProtection="1">
      <alignment horizontal="center" vertical="center"/>
    </xf>
    <xf numFmtId="0" fontId="70" fillId="0" borderId="39" xfId="0" applyFont="1" applyBorder="1" applyAlignment="1" applyProtection="1">
      <alignment horizontal="center" vertical="center"/>
    </xf>
    <xf numFmtId="0" fontId="70" fillId="12" borderId="9" xfId="0" applyFont="1" applyFill="1" applyBorder="1" applyAlignment="1" applyProtection="1">
      <alignment horizontal="center" vertical="center"/>
    </xf>
    <xf numFmtId="0" fontId="70" fillId="12" borderId="36" xfId="0" applyFont="1" applyFill="1" applyBorder="1" applyAlignment="1" applyProtection="1">
      <alignment horizontal="center" vertical="center"/>
    </xf>
    <xf numFmtId="0" fontId="70" fillId="12" borderId="47" xfId="0" applyFont="1" applyFill="1" applyBorder="1" applyAlignment="1" applyProtection="1">
      <alignment horizontal="center" vertical="center"/>
    </xf>
    <xf numFmtId="0" fontId="70" fillId="0" borderId="143" xfId="0" applyFont="1" applyBorder="1" applyAlignment="1" applyProtection="1">
      <alignment horizontal="center" vertical="center"/>
    </xf>
    <xf numFmtId="0" fontId="70" fillId="0" borderId="41" xfId="0" applyFont="1" applyBorder="1" applyAlignment="1" applyProtection="1">
      <alignment horizontal="center" vertical="center"/>
    </xf>
    <xf numFmtId="0" fontId="44" fillId="0" borderId="6" xfId="0" applyFont="1" applyBorder="1" applyAlignment="1" applyProtection="1">
      <alignment vertical="center" wrapText="1"/>
    </xf>
    <xf numFmtId="0" fontId="44" fillId="0" borderId="43" xfId="0" applyFont="1" applyBorder="1" applyAlignment="1" applyProtection="1">
      <alignment vertical="center" wrapText="1"/>
    </xf>
    <xf numFmtId="0" fontId="44" fillId="0" borderId="212" xfId="0" applyFont="1" applyBorder="1" applyAlignment="1" applyProtection="1">
      <alignment vertical="center" wrapText="1"/>
    </xf>
    <xf numFmtId="0" fontId="44" fillId="0" borderId="44" xfId="0" applyFont="1" applyBorder="1" applyAlignment="1" applyProtection="1">
      <alignment vertical="center" wrapText="1"/>
    </xf>
    <xf numFmtId="0" fontId="192" fillId="0" borderId="0" xfId="22" applyFont="1" applyAlignment="1" applyProtection="1">
      <alignment vertical="center"/>
    </xf>
    <xf numFmtId="38" fontId="179" fillId="0" borderId="0" xfId="1252" applyFont="1" applyFill="1" applyBorder="1">
      <alignment vertical="center"/>
    </xf>
    <xf numFmtId="0" fontId="179" fillId="0" borderId="0" xfId="1251" applyFont="1" applyBorder="1">
      <alignment vertical="center"/>
    </xf>
    <xf numFmtId="0" fontId="179" fillId="0" borderId="0" xfId="1251" applyFont="1" applyFill="1" applyBorder="1">
      <alignment vertical="center"/>
    </xf>
    <xf numFmtId="0" fontId="192" fillId="0" borderId="0" xfId="1250" applyFont="1" applyProtection="1">
      <alignment vertical="center"/>
    </xf>
    <xf numFmtId="0" fontId="193" fillId="0" borderId="0" xfId="0" applyFont="1" applyProtection="1">
      <alignment vertical="center"/>
    </xf>
    <xf numFmtId="206" fontId="126" fillId="0" borderId="0" xfId="1252" applyNumberFormat="1" applyFont="1">
      <alignment vertical="center"/>
    </xf>
    <xf numFmtId="0" fontId="70" fillId="0" borderId="0" xfId="1251" applyFont="1">
      <alignment vertical="center"/>
    </xf>
    <xf numFmtId="0" fontId="70" fillId="0" borderId="0" xfId="1251" applyFont="1" applyAlignment="1">
      <alignment horizontal="center" vertical="center"/>
    </xf>
    <xf numFmtId="38" fontId="70" fillId="0" borderId="228" xfId="1252" applyFont="1" applyFill="1" applyBorder="1" applyAlignment="1">
      <alignment horizontal="center" vertical="center"/>
    </xf>
    <xf numFmtId="0" fontId="70" fillId="20" borderId="190" xfId="1251" applyFont="1" applyFill="1" applyBorder="1" applyAlignment="1">
      <alignment horizontal="center" vertical="center"/>
    </xf>
    <xf numFmtId="0" fontId="70" fillId="20" borderId="191" xfId="1251" applyFont="1" applyFill="1" applyBorder="1" applyAlignment="1">
      <alignment horizontal="center" vertical="center"/>
    </xf>
    <xf numFmtId="38" fontId="70" fillId="0" borderId="200" xfId="1252" applyFont="1" applyBorder="1">
      <alignment vertical="center"/>
    </xf>
    <xf numFmtId="38" fontId="70" fillId="0" borderId="228" xfId="1252" applyFont="1" applyFill="1" applyBorder="1">
      <alignment vertical="center"/>
    </xf>
    <xf numFmtId="38" fontId="70" fillId="0" borderId="205" xfId="1252" applyFont="1" applyBorder="1">
      <alignment vertical="center"/>
    </xf>
    <xf numFmtId="204" fontId="70" fillId="0" borderId="207" xfId="1253" applyNumberFormat="1" applyFont="1" applyBorder="1">
      <alignment vertical="center"/>
    </xf>
    <xf numFmtId="204" fontId="70" fillId="0" borderId="228" xfId="1253" applyNumberFormat="1" applyFont="1" applyFill="1" applyBorder="1">
      <alignment vertical="center"/>
    </xf>
    <xf numFmtId="0" fontId="70" fillId="0" borderId="0" xfId="1251" applyFont="1" applyFill="1" applyBorder="1" applyAlignment="1">
      <alignment vertical="center"/>
    </xf>
    <xf numFmtId="0" fontId="70" fillId="0" borderId="150" xfId="1251" applyFont="1" applyFill="1" applyBorder="1" applyAlignment="1">
      <alignment vertical="center"/>
    </xf>
    <xf numFmtId="0" fontId="55" fillId="10" borderId="6" xfId="0" applyFont="1" applyFill="1" applyBorder="1" applyAlignment="1" applyProtection="1">
      <alignment horizontal="center" vertical="center"/>
    </xf>
    <xf numFmtId="0" fontId="55" fillId="0" borderId="0" xfId="0" applyFont="1" applyFill="1" applyBorder="1" applyAlignment="1" applyProtection="1">
      <alignment horizontal="center" vertical="center"/>
    </xf>
    <xf numFmtId="0" fontId="55" fillId="0" borderId="0" xfId="0" applyFont="1" applyBorder="1" applyProtection="1">
      <alignment vertical="center"/>
    </xf>
    <xf numFmtId="0" fontId="194" fillId="0" borderId="0" xfId="0" applyFont="1" applyProtection="1">
      <alignment vertical="center"/>
    </xf>
    <xf numFmtId="0" fontId="71" fillId="0" borderId="0" xfId="0" applyFont="1" applyBorder="1" applyProtection="1">
      <alignment vertical="center"/>
    </xf>
    <xf numFmtId="0" fontId="55" fillId="0" borderId="39" xfId="0" applyFont="1" applyBorder="1" applyProtection="1">
      <alignment vertical="center"/>
    </xf>
    <xf numFmtId="0" fontId="71" fillId="0" borderId="0" xfId="0" applyFont="1" applyFill="1" applyBorder="1" applyProtection="1">
      <alignment vertical="center"/>
    </xf>
    <xf numFmtId="38" fontId="47" fillId="10" borderId="212" xfId="1" applyFont="1" applyFill="1" applyBorder="1" applyAlignment="1">
      <alignment horizontal="center" vertical="center" wrapText="1"/>
    </xf>
    <xf numFmtId="38" fontId="38" fillId="10" borderId="43" xfId="1" applyFont="1" applyFill="1" applyBorder="1" applyAlignment="1">
      <alignment horizontal="center" vertical="center"/>
    </xf>
    <xf numFmtId="0" fontId="193" fillId="0" borderId="0" xfId="2" applyFont="1" applyAlignment="1" applyProtection="1">
      <alignment vertical="center"/>
    </xf>
    <xf numFmtId="0" fontId="179" fillId="0" borderId="0" xfId="1248" applyFont="1" applyProtection="1">
      <alignment vertical="center"/>
    </xf>
    <xf numFmtId="38" fontId="179" fillId="0" borderId="0" xfId="1249" applyFont="1" applyProtection="1">
      <alignment vertical="center"/>
    </xf>
    <xf numFmtId="0" fontId="179" fillId="0" borderId="0" xfId="1248" applyFont="1" applyAlignment="1" applyProtection="1">
      <alignment horizontal="center" vertical="center"/>
    </xf>
    <xf numFmtId="206" fontId="126" fillId="0" borderId="0" xfId="1249" applyNumberFormat="1" applyFont="1" applyProtection="1">
      <alignment vertical="center"/>
    </xf>
    <xf numFmtId="206" fontId="37" fillId="0" borderId="0" xfId="1249" applyNumberFormat="1" applyFont="1" applyProtection="1">
      <alignment vertical="center"/>
    </xf>
    <xf numFmtId="0" fontId="70" fillId="0" borderId="0" xfId="1248" applyFont="1" applyProtection="1">
      <alignment vertical="center"/>
    </xf>
    <xf numFmtId="38" fontId="70" fillId="0" borderId="0" xfId="1249" applyFont="1" applyProtection="1">
      <alignment vertical="center"/>
    </xf>
    <xf numFmtId="0" fontId="70" fillId="0" borderId="0" xfId="1248" applyFont="1" applyAlignment="1" applyProtection="1">
      <alignment horizontal="center" vertical="center"/>
    </xf>
    <xf numFmtId="206" fontId="70" fillId="0" borderId="0" xfId="1249" applyNumberFormat="1" applyFont="1" applyProtection="1">
      <alignment vertical="center"/>
    </xf>
    <xf numFmtId="0" fontId="179" fillId="0" borderId="0" xfId="1248" applyFont="1" applyBorder="1" applyProtection="1">
      <alignment vertical="center"/>
    </xf>
    <xf numFmtId="38" fontId="70" fillId="0" borderId="228" xfId="1249" applyFont="1" applyFill="1" applyBorder="1" applyAlignment="1" applyProtection="1">
      <alignment horizontal="center" vertical="center"/>
    </xf>
    <xf numFmtId="38" fontId="179" fillId="0" borderId="0" xfId="1249" applyFont="1" applyBorder="1" applyAlignment="1" applyProtection="1">
      <alignment horizontal="center" vertical="center"/>
    </xf>
    <xf numFmtId="0" fontId="70" fillId="3" borderId="190" xfId="1248" applyFont="1" applyFill="1" applyBorder="1" applyAlignment="1" applyProtection="1">
      <alignment horizontal="center" vertical="center"/>
    </xf>
    <xf numFmtId="0" fontId="70" fillId="3" borderId="191" xfId="1248" applyFont="1" applyFill="1" applyBorder="1" applyAlignment="1" applyProtection="1">
      <alignment horizontal="center" vertical="center"/>
    </xf>
    <xf numFmtId="38" fontId="70" fillId="3" borderId="191" xfId="1249" applyFont="1" applyFill="1" applyBorder="1" applyAlignment="1" applyProtection="1">
      <alignment horizontal="center" vertical="center"/>
    </xf>
    <xf numFmtId="38" fontId="179" fillId="0" borderId="0" xfId="1249" applyFont="1" applyBorder="1" applyProtection="1">
      <alignment vertical="center"/>
    </xf>
    <xf numFmtId="0" fontId="179" fillId="0" borderId="194" xfId="1248" applyFont="1" applyBorder="1" applyAlignment="1" applyProtection="1">
      <alignment horizontal="center" vertical="center"/>
    </xf>
    <xf numFmtId="0" fontId="179" fillId="0" borderId="195" xfId="1248" applyFont="1" applyBorder="1" applyAlignment="1" applyProtection="1">
      <alignment horizontal="center" vertical="center"/>
    </xf>
    <xf numFmtId="38" fontId="190" fillId="0" borderId="228" xfId="1249" applyFont="1" applyBorder="1" applyProtection="1">
      <alignment vertical="center"/>
    </xf>
    <xf numFmtId="207" fontId="179" fillId="0" borderId="201" xfId="1248" applyNumberFormat="1" applyFont="1" applyBorder="1" applyAlignment="1" applyProtection="1">
      <alignment horizontal="center" vertical="center"/>
    </xf>
    <xf numFmtId="38" fontId="179" fillId="0" borderId="199" xfId="1249" applyFont="1" applyBorder="1" applyProtection="1">
      <alignment vertical="center"/>
    </xf>
    <xf numFmtId="207" fontId="179" fillId="0" borderId="206" xfId="1248" applyNumberFormat="1" applyFont="1" applyBorder="1" applyAlignment="1" applyProtection="1">
      <alignment horizontal="center" vertical="center"/>
    </xf>
    <xf numFmtId="38" fontId="179" fillId="0" borderId="204" xfId="1249" applyFont="1" applyBorder="1" applyProtection="1">
      <alignment vertical="center"/>
    </xf>
    <xf numFmtId="38" fontId="190" fillId="0" borderId="0" xfId="1249" applyFont="1" applyBorder="1" applyProtection="1">
      <alignment vertical="center"/>
    </xf>
    <xf numFmtId="208" fontId="179" fillId="0" borderId="208" xfId="1248" applyNumberFormat="1" applyFont="1" applyBorder="1" applyAlignment="1" applyProtection="1">
      <alignment horizontal="center" vertical="center"/>
    </xf>
    <xf numFmtId="38" fontId="179" fillId="0" borderId="209" xfId="1249" applyFont="1" applyBorder="1" applyProtection="1">
      <alignment vertical="center"/>
    </xf>
    <xf numFmtId="0" fontId="70" fillId="0" borderId="0" xfId="1248" applyFont="1" applyFill="1" applyBorder="1" applyAlignment="1" applyProtection="1">
      <alignment horizontal="center" vertical="center"/>
    </xf>
    <xf numFmtId="0" fontId="70" fillId="0" borderId="153" xfId="1248" applyFont="1" applyFill="1" applyBorder="1" applyAlignment="1" applyProtection="1">
      <alignment horizontal="center" vertical="center"/>
    </xf>
    <xf numFmtId="38" fontId="190" fillId="0" borderId="153" xfId="1249" applyFont="1" applyFill="1" applyBorder="1" applyProtection="1">
      <alignment vertical="center"/>
    </xf>
    <xf numFmtId="38" fontId="190" fillId="0" borderId="0" xfId="1249" applyFont="1" applyFill="1" applyBorder="1" applyProtection="1">
      <alignment vertical="center"/>
    </xf>
    <xf numFmtId="38" fontId="179" fillId="0" borderId="0" xfId="1249" applyFont="1" applyFill="1" applyBorder="1" applyProtection="1">
      <alignment vertical="center"/>
    </xf>
    <xf numFmtId="0" fontId="179" fillId="0" borderId="0" xfId="1248" applyFont="1" applyFill="1" applyBorder="1" applyProtection="1">
      <alignment vertical="center"/>
    </xf>
    <xf numFmtId="0" fontId="179" fillId="0" borderId="243" xfId="1248" applyFont="1" applyBorder="1" applyAlignment="1" applyProtection="1">
      <alignment horizontal="center" vertical="center"/>
    </xf>
    <xf numFmtId="0" fontId="179" fillId="0" borderId="219" xfId="1248" applyFont="1" applyBorder="1" applyAlignment="1" applyProtection="1">
      <alignment horizontal="center" vertical="center"/>
    </xf>
    <xf numFmtId="38" fontId="70" fillId="0" borderId="0" xfId="1249" applyFont="1" applyFill="1" applyBorder="1" applyAlignment="1" applyProtection="1">
      <alignment horizontal="center" vertical="center"/>
    </xf>
    <xf numFmtId="209" fontId="179" fillId="0" borderId="201" xfId="1248" applyNumberFormat="1" applyFont="1" applyBorder="1" applyAlignment="1" applyProtection="1">
      <alignment horizontal="center" vertical="center"/>
    </xf>
    <xf numFmtId="196" fontId="179" fillId="0" borderId="199" xfId="1248" applyNumberFormat="1" applyFont="1" applyBorder="1" applyProtection="1">
      <alignment vertical="center"/>
    </xf>
    <xf numFmtId="209" fontId="179" fillId="0" borderId="206" xfId="1248" applyNumberFormat="1" applyFont="1" applyBorder="1" applyAlignment="1" applyProtection="1">
      <alignment horizontal="center" vertical="center"/>
    </xf>
    <xf numFmtId="0" fontId="179" fillId="0" borderId="204" xfId="1248" applyFont="1" applyBorder="1" applyProtection="1">
      <alignment vertical="center"/>
    </xf>
    <xf numFmtId="210" fontId="179" fillId="0" borderId="208" xfId="1248" applyNumberFormat="1" applyFont="1" applyBorder="1" applyAlignment="1" applyProtection="1">
      <alignment horizontal="center" vertical="center"/>
    </xf>
    <xf numFmtId="0" fontId="179" fillId="0" borderId="209" xfId="1248" applyFont="1" applyBorder="1" applyProtection="1">
      <alignment vertical="center"/>
    </xf>
    <xf numFmtId="211" fontId="179" fillId="0" borderId="206" xfId="1248" applyNumberFormat="1" applyFont="1" applyBorder="1" applyAlignment="1" applyProtection="1">
      <alignment horizontal="center" vertical="center"/>
    </xf>
    <xf numFmtId="194" fontId="179" fillId="0" borderId="204" xfId="1249" applyNumberFormat="1" applyFont="1" applyBorder="1" applyProtection="1">
      <alignment vertical="center"/>
    </xf>
    <xf numFmtId="212" fontId="179" fillId="0" borderId="208" xfId="1248" applyNumberFormat="1" applyFont="1" applyBorder="1" applyAlignment="1" applyProtection="1">
      <alignment horizontal="center" vertical="center"/>
    </xf>
    <xf numFmtId="0" fontId="179" fillId="0" borderId="236" xfId="1248" applyFont="1" applyBorder="1" applyAlignment="1" applyProtection="1">
      <alignment horizontal="center" vertical="center"/>
    </xf>
    <xf numFmtId="0" fontId="179" fillId="0" borderId="237" xfId="1248" applyFont="1" applyBorder="1" applyAlignment="1" applyProtection="1">
      <alignment horizontal="center" vertical="center"/>
    </xf>
    <xf numFmtId="213" fontId="179" fillId="0" borderId="201" xfId="1248" applyNumberFormat="1" applyFont="1" applyBorder="1" applyAlignment="1" applyProtection="1">
      <alignment horizontal="center" vertical="center"/>
    </xf>
    <xf numFmtId="0" fontId="179" fillId="0" borderId="206" xfId="1248" applyFont="1" applyBorder="1" applyAlignment="1" applyProtection="1">
      <alignment horizontal="center" vertical="center"/>
    </xf>
    <xf numFmtId="0" fontId="179" fillId="0" borderId="208" xfId="1248" applyFont="1" applyBorder="1" applyAlignment="1" applyProtection="1">
      <alignment horizontal="center" vertical="center"/>
    </xf>
    <xf numFmtId="38" fontId="190" fillId="0" borderId="150" xfId="1249" applyFont="1" applyFill="1" applyBorder="1" applyProtection="1">
      <alignment vertical="center"/>
    </xf>
    <xf numFmtId="38" fontId="190" fillId="0" borderId="228" xfId="1248" applyNumberFormat="1" applyFont="1" applyBorder="1" applyProtection="1">
      <alignment vertical="center"/>
    </xf>
    <xf numFmtId="0" fontId="90" fillId="0" borderId="39" xfId="0" applyFont="1" applyBorder="1" applyAlignment="1">
      <alignment vertical="center" wrapText="1"/>
    </xf>
    <xf numFmtId="0" fontId="179" fillId="0" borderId="228" xfId="1248" applyFont="1" applyBorder="1" applyProtection="1">
      <alignment vertical="center"/>
    </xf>
    <xf numFmtId="0" fontId="71" fillId="0" borderId="38" xfId="0" applyFont="1" applyBorder="1" applyProtection="1">
      <alignment vertical="center"/>
    </xf>
    <xf numFmtId="0" fontId="81" fillId="0" borderId="0" xfId="0" applyNumberFormat="1" applyFont="1" applyAlignment="1" applyProtection="1">
      <alignment horizontal="center" vertical="center"/>
    </xf>
    <xf numFmtId="0" fontId="81" fillId="0" borderId="8" xfId="0" applyFont="1" applyBorder="1">
      <alignment vertical="center"/>
    </xf>
    <xf numFmtId="0" fontId="81" fillId="0" borderId="9" xfId="0" applyFont="1" applyBorder="1">
      <alignment vertical="center"/>
    </xf>
    <xf numFmtId="0" fontId="81" fillId="0" borderId="85" xfId="0" applyFont="1" applyBorder="1">
      <alignment vertical="center"/>
    </xf>
    <xf numFmtId="0" fontId="81" fillId="3" borderId="57" xfId="0" applyFont="1" applyFill="1" applyBorder="1" applyAlignment="1">
      <alignment horizontal="center" vertical="center"/>
    </xf>
    <xf numFmtId="0" fontId="81" fillId="3" borderId="7" xfId="0" applyFont="1" applyFill="1" applyBorder="1" applyAlignment="1">
      <alignment horizontal="center" vertical="center"/>
    </xf>
    <xf numFmtId="0" fontId="179" fillId="0" borderId="150" xfId="1251" applyFont="1" applyBorder="1" applyAlignment="1">
      <alignment horizontal="center" vertical="center"/>
    </xf>
    <xf numFmtId="0" fontId="179" fillId="0" borderId="147" xfId="1251" applyFont="1" applyBorder="1" applyAlignment="1">
      <alignment horizontal="center" vertical="center"/>
    </xf>
    <xf numFmtId="38" fontId="190" fillId="0" borderId="7" xfId="1" applyFont="1" applyBorder="1" applyProtection="1">
      <alignment vertical="center"/>
    </xf>
    <xf numFmtId="38" fontId="190" fillId="0" borderId="45" xfId="1" applyFont="1" applyBorder="1" applyAlignment="1" applyProtection="1">
      <alignment vertical="center"/>
    </xf>
    <xf numFmtId="38" fontId="70" fillId="12" borderId="7" xfId="1" applyFont="1" applyFill="1" applyBorder="1" applyProtection="1">
      <alignment vertical="center"/>
      <protection locked="0"/>
    </xf>
    <xf numFmtId="38" fontId="190" fillId="0" borderId="45" xfId="1" applyFont="1" applyBorder="1" applyProtection="1">
      <alignment vertical="center"/>
    </xf>
    <xf numFmtId="38" fontId="190" fillId="0" borderId="0" xfId="1" applyFont="1" applyBorder="1" applyProtection="1">
      <alignment vertical="center"/>
    </xf>
    <xf numFmtId="38" fontId="70" fillId="12" borderId="45" xfId="1" applyFont="1" applyFill="1" applyBorder="1" applyProtection="1">
      <alignment vertical="center"/>
      <protection locked="0"/>
    </xf>
    <xf numFmtId="38" fontId="190" fillId="0" borderId="141" xfId="1" applyFont="1" applyBorder="1" applyProtection="1">
      <alignment vertical="center"/>
    </xf>
    <xf numFmtId="38" fontId="190" fillId="0" borderId="40" xfId="1" applyFont="1" applyBorder="1" applyProtection="1">
      <alignment vertical="center"/>
    </xf>
    <xf numFmtId="207" fontId="179" fillId="0" borderId="0" xfId="1251" applyNumberFormat="1" applyFont="1" applyBorder="1" applyAlignment="1">
      <alignment horizontal="center" vertical="center"/>
    </xf>
    <xf numFmtId="217" fontId="179" fillId="0" borderId="0" xfId="1252" applyNumberFormat="1" applyFont="1" applyBorder="1">
      <alignment vertical="center"/>
    </xf>
    <xf numFmtId="0" fontId="179" fillId="0" borderId="0" xfId="1251" applyFont="1" applyBorder="1" applyAlignment="1">
      <alignment horizontal="right" vertical="center"/>
    </xf>
    <xf numFmtId="0" fontId="92" fillId="0" borderId="38" xfId="0" applyFont="1" applyBorder="1">
      <alignment vertical="center"/>
    </xf>
    <xf numFmtId="0" fontId="92" fillId="0" borderId="239" xfId="0" applyFont="1" applyBorder="1" applyAlignment="1">
      <alignment horizontal="left" vertical="center" wrapText="1" readingOrder="1"/>
    </xf>
    <xf numFmtId="0" fontId="92" fillId="0" borderId="0" xfId="0" applyFont="1" applyAlignment="1">
      <alignment horizontal="center" vertical="center"/>
    </xf>
    <xf numFmtId="0" fontId="195" fillId="0" borderId="6" xfId="0" applyFont="1" applyBorder="1" applyAlignment="1">
      <alignment horizontal="center" vertical="center"/>
    </xf>
    <xf numFmtId="0" fontId="92" fillId="0" borderId="39" xfId="0" applyFont="1" applyBorder="1" applyAlignment="1">
      <alignment vertical="center" wrapText="1"/>
    </xf>
    <xf numFmtId="0" fontId="92" fillId="0" borderId="239" xfId="0" applyFont="1" applyBorder="1" applyAlignment="1">
      <alignment horizontal="center" vertical="center" wrapText="1"/>
    </xf>
    <xf numFmtId="0" fontId="92" fillId="0" borderId="239" xfId="0" applyFont="1" applyBorder="1" applyAlignment="1">
      <alignment horizontal="center" vertical="center" wrapText="1" readingOrder="1"/>
    </xf>
    <xf numFmtId="0" fontId="196" fillId="0" borderId="239" xfId="0" applyFont="1" applyBorder="1" applyAlignment="1">
      <alignment vertical="center" wrapText="1"/>
    </xf>
    <xf numFmtId="0" fontId="92" fillId="0" borderId="239" xfId="0" applyFont="1" applyBorder="1" applyAlignment="1">
      <alignment vertical="center" wrapText="1"/>
    </xf>
    <xf numFmtId="0" fontId="81" fillId="0" borderId="0" xfId="0" applyNumberFormat="1" applyFont="1" applyBorder="1" applyAlignment="1" applyProtection="1">
      <alignment horizontal="center" vertical="center"/>
    </xf>
    <xf numFmtId="0" fontId="81" fillId="0" borderId="67" xfId="0" applyNumberFormat="1" applyFont="1" applyBorder="1" applyAlignment="1" applyProtection="1">
      <alignment horizontal="center" vertical="center" wrapText="1"/>
    </xf>
    <xf numFmtId="0" fontId="81" fillId="0" borderId="212" xfId="0" applyNumberFormat="1" applyFont="1" applyBorder="1" applyAlignment="1" applyProtection="1">
      <alignment horizontal="center" vertical="center" wrapText="1"/>
    </xf>
    <xf numFmtId="0" fontId="81" fillId="0" borderId="103" xfId="0" applyNumberFormat="1" applyFont="1" applyBorder="1" applyAlignment="1" applyProtection="1">
      <alignment horizontal="center" vertical="center" wrapText="1"/>
    </xf>
    <xf numFmtId="0" fontId="94" fillId="3" borderId="182" xfId="0" applyFont="1" applyFill="1" applyBorder="1" applyAlignment="1" applyProtection="1">
      <alignment horizontal="right" vertical="center"/>
    </xf>
    <xf numFmtId="0" fontId="81" fillId="0" borderId="8" xfId="0" applyFont="1" applyFill="1" applyBorder="1" applyAlignment="1" applyProtection="1">
      <alignment horizontal="center" vertical="center" wrapText="1"/>
      <protection locked="0"/>
    </xf>
    <xf numFmtId="0" fontId="94" fillId="0" borderId="9" xfId="0" applyFont="1" applyFill="1" applyBorder="1" applyAlignment="1" applyProtection="1">
      <alignment vertical="center" wrapText="1"/>
    </xf>
    <xf numFmtId="0" fontId="81" fillId="0" borderId="8" xfId="0" applyFont="1" applyFill="1" applyBorder="1" applyAlignment="1" applyProtection="1">
      <alignment horizontal="center" vertical="center"/>
      <protection locked="0"/>
    </xf>
    <xf numFmtId="0" fontId="94" fillId="0" borderId="9" xfId="0" applyFont="1" applyFill="1" applyBorder="1" applyAlignment="1" applyProtection="1">
      <alignment horizontal="left" vertical="center"/>
    </xf>
    <xf numFmtId="0" fontId="81" fillId="0" borderId="81" xfId="0" applyFont="1" applyFill="1" applyBorder="1" applyAlignment="1" applyProtection="1">
      <alignment horizontal="center" vertical="center"/>
      <protection locked="0"/>
    </xf>
    <xf numFmtId="0" fontId="158" fillId="0" borderId="0" xfId="5" applyFont="1" applyAlignment="1">
      <alignment horizontal="center" vertical="center" wrapText="1"/>
    </xf>
    <xf numFmtId="189" fontId="158" fillId="0" borderId="0" xfId="5" applyNumberFormat="1" applyFont="1" applyAlignment="1">
      <alignment horizontal="center" vertical="center" textRotation="255" shrinkToFit="1"/>
    </xf>
    <xf numFmtId="38" fontId="199" fillId="0" borderId="0" xfId="1" applyFont="1">
      <alignment vertical="center"/>
    </xf>
    <xf numFmtId="38" fontId="42" fillId="0" borderId="0" xfId="1" applyFont="1" applyAlignment="1">
      <alignment vertical="top"/>
    </xf>
    <xf numFmtId="0" fontId="91" fillId="3" borderId="6" xfId="0" applyFont="1" applyFill="1" applyBorder="1" applyAlignment="1" applyProtection="1">
      <alignment horizontal="center" vertical="center"/>
    </xf>
    <xf numFmtId="191" fontId="91" fillId="0" borderId="8" xfId="0" applyNumberFormat="1" applyFont="1" applyBorder="1" applyAlignment="1" applyProtection="1">
      <alignment horizontal="right" vertical="center"/>
    </xf>
    <xf numFmtId="38" fontId="91" fillId="0" borderId="7" xfId="1" applyFont="1" applyBorder="1" applyProtection="1">
      <alignment vertical="center"/>
      <protection locked="0"/>
    </xf>
    <xf numFmtId="0" fontId="91" fillId="0" borderId="9" xfId="0" applyFont="1" applyBorder="1" applyAlignment="1" applyProtection="1">
      <alignment horizontal="right" vertical="center"/>
    </xf>
    <xf numFmtId="3" fontId="91" fillId="0" borderId="8" xfId="0" applyNumberFormat="1" applyFont="1" applyBorder="1" applyAlignment="1" applyProtection="1">
      <alignment vertical="center" shrinkToFit="1"/>
    </xf>
    <xf numFmtId="0" fontId="91" fillId="0" borderId="9" xfId="0" applyFont="1" applyBorder="1" applyProtection="1">
      <alignment vertical="center"/>
    </xf>
    <xf numFmtId="191" fontId="91" fillId="0" borderId="47" xfId="0" applyNumberFormat="1" applyFont="1" applyBorder="1" applyAlignment="1" applyProtection="1">
      <alignment horizontal="right" vertical="center"/>
    </xf>
    <xf numFmtId="0" fontId="91" fillId="0" borderId="47" xfId="0" applyFont="1" applyBorder="1" applyAlignment="1" applyProtection="1">
      <alignment horizontal="right" vertical="center"/>
    </xf>
    <xf numFmtId="3" fontId="91" fillId="0" borderId="46" xfId="0" applyNumberFormat="1" applyFont="1" applyBorder="1" applyAlignment="1" applyProtection="1">
      <alignment vertical="center" shrinkToFit="1"/>
    </xf>
    <xf numFmtId="0" fontId="91" fillId="0" borderId="47" xfId="0" applyFont="1" applyBorder="1" applyProtection="1">
      <alignment vertical="center"/>
    </xf>
    <xf numFmtId="191" fontId="91" fillId="10" borderId="41" xfId="0" applyNumberFormat="1" applyFont="1" applyFill="1" applyBorder="1" applyAlignment="1" applyProtection="1">
      <alignment horizontal="right" vertical="center"/>
    </xf>
    <xf numFmtId="3" fontId="91" fillId="0" borderId="37" xfId="0" applyNumberFormat="1" applyFont="1" applyBorder="1" applyAlignment="1" applyProtection="1">
      <alignment vertical="center" shrinkToFit="1"/>
    </xf>
    <xf numFmtId="0" fontId="91" fillId="0" borderId="41" xfId="0" applyFont="1" applyBorder="1" applyAlignment="1" applyProtection="1">
      <alignment horizontal="right" vertical="center"/>
    </xf>
    <xf numFmtId="0" fontId="91" fillId="0" borderId="41" xfId="0" applyFont="1" applyFill="1" applyBorder="1" applyProtection="1">
      <alignment vertical="center"/>
    </xf>
    <xf numFmtId="0" fontId="154" fillId="4" borderId="7" xfId="0" applyFont="1" applyFill="1" applyBorder="1" applyAlignment="1" applyProtection="1">
      <alignment vertical="center" textRotation="255"/>
    </xf>
    <xf numFmtId="191" fontId="91" fillId="0" borderId="46" xfId="0" applyNumberFormat="1" applyFont="1" applyBorder="1" applyAlignment="1" applyProtection="1">
      <alignment horizontal="right" vertical="center"/>
    </xf>
    <xf numFmtId="0" fontId="91" fillId="0" borderId="47" xfId="0" applyFont="1" applyFill="1" applyBorder="1" applyAlignment="1" applyProtection="1">
      <alignment vertical="center" wrapText="1"/>
    </xf>
    <xf numFmtId="38" fontId="91" fillId="0" borderId="90" xfId="1" applyFont="1" applyBorder="1" applyAlignment="1" applyProtection="1">
      <alignment vertical="center" shrinkToFit="1"/>
    </xf>
    <xf numFmtId="0" fontId="91" fillId="0" borderId="92" xfId="0" applyFont="1" applyBorder="1" applyAlignment="1" applyProtection="1">
      <alignment horizontal="right" vertical="center"/>
    </xf>
    <xf numFmtId="38" fontId="91" fillId="0" borderId="90" xfId="1" applyFont="1" applyBorder="1" applyProtection="1">
      <alignment vertical="center"/>
    </xf>
    <xf numFmtId="3" fontId="91" fillId="0" borderId="91" xfId="0" applyNumberFormat="1" applyFont="1" applyBorder="1" applyAlignment="1" applyProtection="1">
      <alignment vertical="center" shrinkToFit="1"/>
    </xf>
    <xf numFmtId="38" fontId="91" fillId="0" borderId="28" xfId="1" applyFont="1" applyBorder="1" applyAlignment="1" applyProtection="1">
      <alignment vertical="center" shrinkToFit="1"/>
    </xf>
    <xf numFmtId="0" fontId="91" fillId="0" borderId="30" xfId="0" applyFont="1" applyBorder="1" applyAlignment="1" applyProtection="1">
      <alignment horizontal="right" vertical="center"/>
    </xf>
    <xf numFmtId="38" fontId="91" fillId="0" borderId="28" xfId="1" applyFont="1" applyBorder="1" applyProtection="1">
      <alignment vertical="center"/>
    </xf>
    <xf numFmtId="3" fontId="91" fillId="0" borderId="29" xfId="0" applyNumberFormat="1" applyFont="1" applyBorder="1" applyAlignment="1" applyProtection="1">
      <alignment vertical="center" shrinkToFit="1"/>
    </xf>
    <xf numFmtId="38" fontId="91" fillId="0" borderId="68" xfId="1" applyFont="1" applyBorder="1" applyAlignment="1" applyProtection="1">
      <alignment vertical="center" shrinkToFit="1"/>
    </xf>
    <xf numFmtId="0" fontId="91" fillId="0" borderId="70" xfId="0" applyFont="1" applyBorder="1" applyAlignment="1" applyProtection="1">
      <alignment horizontal="right" vertical="center"/>
    </xf>
    <xf numFmtId="38" fontId="91" fillId="0" borderId="68" xfId="1" applyFont="1" applyBorder="1" applyProtection="1">
      <alignment vertical="center"/>
    </xf>
    <xf numFmtId="3" fontId="91" fillId="0" borderId="69" xfId="0" applyNumberFormat="1" applyFont="1" applyBorder="1" applyAlignment="1" applyProtection="1">
      <alignment vertical="center" shrinkToFit="1"/>
    </xf>
    <xf numFmtId="0" fontId="91" fillId="0" borderId="41" xfId="0" applyFont="1" applyBorder="1" applyAlignment="1" applyProtection="1">
      <alignment vertical="center" wrapText="1"/>
    </xf>
    <xf numFmtId="0" fontId="91" fillId="0" borderId="92" xfId="0" applyFont="1" applyBorder="1" applyAlignment="1">
      <alignment horizontal="right" vertical="center"/>
    </xf>
    <xf numFmtId="38" fontId="91" fillId="0" borderId="34" xfId="1" applyFont="1" applyBorder="1" applyProtection="1">
      <alignment vertical="center"/>
    </xf>
    <xf numFmtId="0" fontId="91" fillId="0" borderId="30" xfId="0" applyFont="1" applyBorder="1" applyAlignment="1">
      <alignment horizontal="right" vertical="center"/>
    </xf>
    <xf numFmtId="3" fontId="91" fillId="0" borderId="29" xfId="0" applyNumberFormat="1" applyFont="1" applyBorder="1" applyAlignment="1">
      <alignment vertical="center" shrinkToFit="1"/>
    </xf>
    <xf numFmtId="38" fontId="91" fillId="0" borderId="164" xfId="1" applyFont="1" applyBorder="1" applyProtection="1">
      <alignment vertical="center"/>
    </xf>
    <xf numFmtId="38" fontId="91" fillId="0" borderId="164" xfId="1" applyFont="1" applyBorder="1" applyAlignment="1" applyProtection="1">
      <alignment vertical="center" shrinkToFit="1"/>
    </xf>
    <xf numFmtId="0" fontId="91" fillId="0" borderId="222" xfId="0" applyFont="1" applyBorder="1" applyAlignment="1">
      <alignment horizontal="right" vertical="center"/>
    </xf>
    <xf numFmtId="38" fontId="91" fillId="0" borderId="38" xfId="1" applyFont="1" applyBorder="1" applyProtection="1">
      <alignment vertical="center"/>
    </xf>
    <xf numFmtId="0" fontId="91" fillId="0" borderId="70" xfId="0" applyFont="1" applyBorder="1" applyAlignment="1">
      <alignment horizontal="right" vertical="center"/>
    </xf>
    <xf numFmtId="3" fontId="91" fillId="0" borderId="69" xfId="0" applyNumberFormat="1" applyFont="1" applyBorder="1" applyAlignment="1">
      <alignment vertical="center" shrinkToFit="1"/>
    </xf>
    <xf numFmtId="191" fontId="91" fillId="10" borderId="41" xfId="0" applyNumberFormat="1" applyFont="1" applyFill="1" applyBorder="1" applyAlignment="1">
      <alignment horizontal="right" vertical="center"/>
    </xf>
    <xf numFmtId="3" fontId="91" fillId="0" borderId="37" xfId="0" applyNumberFormat="1" applyFont="1" applyBorder="1" applyAlignment="1">
      <alignment vertical="center" shrinkToFit="1"/>
    </xf>
    <xf numFmtId="0" fontId="91" fillId="0" borderId="41" xfId="0" applyFont="1" applyBorder="1" applyAlignment="1">
      <alignment horizontal="right" vertical="center"/>
    </xf>
    <xf numFmtId="0" fontId="91" fillId="0" borderId="41" xfId="0" applyFont="1" applyBorder="1" applyAlignment="1">
      <alignment vertical="center" wrapText="1"/>
    </xf>
    <xf numFmtId="38" fontId="91" fillId="0" borderId="7" xfId="1" applyFont="1" applyBorder="1" applyAlignment="1" applyProtection="1">
      <alignment vertical="center" shrinkToFit="1"/>
    </xf>
    <xf numFmtId="38" fontId="91" fillId="0" borderId="7" xfId="1" applyFont="1" applyBorder="1" applyProtection="1">
      <alignment vertical="center"/>
    </xf>
    <xf numFmtId="38" fontId="91" fillId="0" borderId="31" xfId="1" applyFont="1" applyFill="1" applyBorder="1" applyAlignment="1" applyProtection="1">
      <alignment vertical="center" shrinkToFit="1"/>
    </xf>
    <xf numFmtId="38" fontId="91" fillId="0" borderId="25" xfId="1" applyFont="1" applyBorder="1" applyAlignment="1" applyProtection="1">
      <alignment vertical="center" shrinkToFit="1"/>
    </xf>
    <xf numFmtId="38" fontId="91" fillId="0" borderId="25" xfId="1" applyFont="1" applyBorder="1" applyProtection="1">
      <alignment vertical="center"/>
    </xf>
    <xf numFmtId="191" fontId="91" fillId="10" borderId="143" xfId="0" applyNumberFormat="1" applyFont="1" applyFill="1" applyBorder="1" applyAlignment="1">
      <alignment horizontal="right" vertical="center"/>
    </xf>
    <xf numFmtId="3" fontId="91" fillId="0" borderId="142" xfId="0" applyNumberFormat="1" applyFont="1" applyBorder="1" applyAlignment="1" applyProtection="1">
      <alignment vertical="center" shrinkToFit="1"/>
    </xf>
    <xf numFmtId="0" fontId="91" fillId="0" borderId="143" xfId="0" applyFont="1" applyBorder="1" applyAlignment="1" applyProtection="1">
      <alignment horizontal="right" vertical="center"/>
    </xf>
    <xf numFmtId="0" fontId="91" fillId="0" borderId="143" xfId="0" applyFont="1" applyBorder="1" applyAlignment="1" applyProtection="1">
      <alignment vertical="center"/>
    </xf>
    <xf numFmtId="0" fontId="81" fillId="10" borderId="100" xfId="0" applyFont="1" applyFill="1" applyBorder="1" applyAlignment="1">
      <alignment horizontal="right" vertical="center"/>
    </xf>
    <xf numFmtId="0" fontId="91" fillId="10" borderId="104" xfId="0" applyFont="1" applyFill="1" applyBorder="1" applyAlignment="1">
      <alignment horizontal="right" vertical="center"/>
    </xf>
    <xf numFmtId="3" fontId="91" fillId="0" borderId="66" xfId="0" applyNumberFormat="1" applyFont="1" applyBorder="1" applyAlignment="1">
      <alignment vertical="center" shrinkToFit="1"/>
    </xf>
    <xf numFmtId="0" fontId="91" fillId="0" borderId="104" xfId="0" applyFont="1" applyBorder="1" applyAlignment="1">
      <alignment horizontal="right" vertical="center"/>
    </xf>
    <xf numFmtId="0" fontId="81" fillId="10" borderId="141" xfId="0" applyFont="1" applyFill="1" applyBorder="1" applyAlignment="1">
      <alignment horizontal="right" vertical="center"/>
    </xf>
    <xf numFmtId="0" fontId="91" fillId="10" borderId="143" xfId="0" applyFont="1" applyFill="1" applyBorder="1" applyAlignment="1">
      <alignment horizontal="right" vertical="center"/>
    </xf>
    <xf numFmtId="3" fontId="91" fillId="0" borderId="142" xfId="0" applyNumberFormat="1" applyFont="1" applyBorder="1" applyAlignment="1">
      <alignment vertical="center" shrinkToFit="1"/>
    </xf>
    <xf numFmtId="0" fontId="91" fillId="0" borderId="143" xfId="0" applyFont="1" applyBorder="1" applyAlignment="1">
      <alignment horizontal="right" vertical="center"/>
    </xf>
    <xf numFmtId="3" fontId="91" fillId="0" borderId="91" xfId="0" applyNumberFormat="1" applyFont="1" applyBorder="1" applyAlignment="1">
      <alignment vertical="center" shrinkToFit="1"/>
    </xf>
    <xf numFmtId="0" fontId="91" fillId="0" borderId="33" xfId="0" applyFont="1" applyBorder="1" applyAlignment="1" applyProtection="1">
      <alignment horizontal="right" vertical="center"/>
    </xf>
    <xf numFmtId="38" fontId="91" fillId="0" borderId="31" xfId="1" applyFont="1" applyBorder="1" applyProtection="1">
      <alignment vertical="center"/>
    </xf>
    <xf numFmtId="3" fontId="91" fillId="0" borderId="32" xfId="0" applyNumberFormat="1" applyFont="1" applyBorder="1" applyAlignment="1" applyProtection="1">
      <alignment vertical="center" shrinkToFit="1"/>
    </xf>
    <xf numFmtId="0" fontId="91" fillId="0" borderId="41" xfId="0" applyFont="1" applyBorder="1">
      <alignment vertical="center"/>
    </xf>
    <xf numFmtId="3" fontId="91" fillId="0" borderId="25" xfId="0" applyNumberFormat="1" applyFont="1" applyBorder="1" applyAlignment="1">
      <alignment vertical="center" shrinkToFit="1"/>
    </xf>
    <xf numFmtId="0" fontId="91" fillId="0" borderId="27" xfId="0" applyFont="1" applyBorder="1" applyAlignment="1">
      <alignment horizontal="right" vertical="center"/>
    </xf>
    <xf numFmtId="0" fontId="91" fillId="0" borderId="36" xfId="0" applyFont="1" applyBorder="1" applyAlignment="1">
      <alignment horizontal="right" vertical="center"/>
    </xf>
    <xf numFmtId="3" fontId="91" fillId="0" borderId="26" xfId="0" applyNumberFormat="1" applyFont="1" applyBorder="1" applyAlignment="1">
      <alignment vertical="center" shrinkToFit="1"/>
    </xf>
    <xf numFmtId="38" fontId="91" fillId="0" borderId="40" xfId="1" applyFont="1" applyBorder="1" applyAlignment="1" applyProtection="1">
      <alignment vertical="center" shrinkToFit="1"/>
    </xf>
    <xf numFmtId="3" fontId="200" fillId="0" borderId="45" xfId="0" applyNumberFormat="1" applyFont="1" applyBorder="1" applyAlignment="1" applyProtection="1">
      <alignment vertical="center" shrinkToFit="1"/>
    </xf>
    <xf numFmtId="0" fontId="91" fillId="0" borderId="47" xfId="0" applyFont="1" applyBorder="1" applyAlignment="1">
      <alignment horizontal="right" vertical="center"/>
    </xf>
    <xf numFmtId="0" fontId="91" fillId="0" borderId="47" xfId="0" applyFont="1" applyBorder="1">
      <alignment vertical="center"/>
    </xf>
    <xf numFmtId="191" fontId="91" fillId="10" borderId="60" xfId="0" applyNumberFormat="1" applyFont="1" applyFill="1" applyBorder="1" applyAlignment="1">
      <alignment horizontal="right" vertical="center"/>
    </xf>
    <xf numFmtId="3" fontId="91" fillId="0" borderId="59" xfId="0" applyNumberFormat="1" applyFont="1" applyBorder="1" applyAlignment="1">
      <alignment vertical="center" shrinkToFit="1"/>
    </xf>
    <xf numFmtId="0" fontId="91" fillId="0" borderId="60" xfId="0" applyFont="1" applyBorder="1" applyAlignment="1">
      <alignment horizontal="right" vertical="center"/>
    </xf>
    <xf numFmtId="0" fontId="91" fillId="0" borderId="60" xfId="0" applyFont="1" applyBorder="1">
      <alignment vertical="center"/>
    </xf>
    <xf numFmtId="3" fontId="200" fillId="0" borderId="46" xfId="0" applyNumberFormat="1" applyFont="1" applyBorder="1" applyAlignment="1" applyProtection="1">
      <alignment vertical="center" shrinkToFit="1"/>
    </xf>
    <xf numFmtId="191" fontId="91" fillId="3" borderId="60" xfId="0" applyNumberFormat="1" applyFont="1" applyFill="1" applyBorder="1" applyAlignment="1">
      <alignment horizontal="right" vertical="center"/>
    </xf>
    <xf numFmtId="191" fontId="91" fillId="10" borderId="104" xfId="0" applyNumberFormat="1" applyFont="1" applyFill="1" applyBorder="1" applyAlignment="1">
      <alignment horizontal="right" vertical="center"/>
    </xf>
    <xf numFmtId="3" fontId="91" fillId="0" borderId="100" xfId="0" applyNumberFormat="1" applyFont="1" applyBorder="1" applyAlignment="1">
      <alignment vertical="center" shrinkToFit="1"/>
    </xf>
    <xf numFmtId="0" fontId="91" fillId="0" borderId="103" xfId="0" applyFont="1" applyBorder="1">
      <alignment vertical="center"/>
    </xf>
    <xf numFmtId="0" fontId="55" fillId="0" borderId="6" xfId="0" applyFont="1" applyBorder="1" applyAlignment="1" applyProtection="1">
      <alignment horizontal="center" vertical="center"/>
    </xf>
    <xf numFmtId="0" fontId="55" fillId="0" borderId="67" xfId="0" applyFont="1" applyBorder="1" applyAlignment="1" applyProtection="1">
      <alignment horizontal="center" vertical="center"/>
    </xf>
    <xf numFmtId="0" fontId="55" fillId="0" borderId="42" xfId="0" applyFont="1" applyBorder="1" applyAlignment="1" applyProtection="1">
      <alignment horizontal="center" vertical="center"/>
    </xf>
    <xf numFmtId="0" fontId="55" fillId="0" borderId="6" xfId="0" applyFont="1" applyBorder="1" applyAlignment="1" applyProtection="1">
      <alignment horizontal="center" vertical="center" wrapText="1"/>
    </xf>
    <xf numFmtId="0" fontId="55" fillId="0" borderId="67" xfId="0" applyFont="1" applyBorder="1" applyAlignment="1" applyProtection="1">
      <alignment horizontal="center" vertical="center" wrapText="1"/>
    </xf>
    <xf numFmtId="0" fontId="55" fillId="0" borderId="9" xfId="0" applyFont="1" applyBorder="1" applyAlignment="1" applyProtection="1">
      <alignment horizontal="center" vertical="center"/>
    </xf>
    <xf numFmtId="0" fontId="55" fillId="0" borderId="44" xfId="0" applyFont="1" applyBorder="1" applyAlignment="1" applyProtection="1">
      <alignment horizontal="center" vertical="center"/>
    </xf>
    <xf numFmtId="218" fontId="58" fillId="0" borderId="6" xfId="1" applyNumberFormat="1" applyFont="1" applyBorder="1">
      <alignment vertical="center"/>
    </xf>
    <xf numFmtId="218" fontId="58" fillId="0" borderId="43" xfId="1" applyNumberFormat="1" applyFont="1" applyBorder="1">
      <alignment vertical="center"/>
    </xf>
    <xf numFmtId="218" fontId="58" fillId="0" borderId="44" xfId="1" applyNumberFormat="1" applyFont="1" applyBorder="1">
      <alignment vertical="center"/>
    </xf>
    <xf numFmtId="218" fontId="81" fillId="0" borderId="99" xfId="1" applyNumberFormat="1" applyFont="1" applyFill="1" applyBorder="1" applyAlignment="1" applyProtection="1">
      <alignment horizontal="right" vertical="center"/>
    </xf>
    <xf numFmtId="218" fontId="81" fillId="0" borderId="212" xfId="1" applyNumberFormat="1" applyFont="1" applyFill="1" applyBorder="1" applyAlignment="1" applyProtection="1">
      <alignment horizontal="right" vertical="center"/>
    </xf>
    <xf numFmtId="218" fontId="58" fillId="0" borderId="6" xfId="1" applyNumberFormat="1" applyFont="1" applyBorder="1" applyAlignment="1">
      <alignment horizontal="right" vertical="center"/>
    </xf>
    <xf numFmtId="218" fontId="58" fillId="0" borderId="43" xfId="1" applyNumberFormat="1" applyFont="1" applyBorder="1" applyAlignment="1">
      <alignment horizontal="right" vertical="center"/>
    </xf>
    <xf numFmtId="218" fontId="38" fillId="0" borderId="6" xfId="1" applyNumberFormat="1" applyFont="1" applyBorder="1" applyAlignment="1">
      <alignment horizontal="right" vertical="center"/>
    </xf>
    <xf numFmtId="218" fontId="58" fillId="0" borderId="212" xfId="1" applyNumberFormat="1" applyFont="1" applyFill="1" applyBorder="1">
      <alignment vertical="center"/>
    </xf>
    <xf numFmtId="218" fontId="58" fillId="0" borderId="103" xfId="1" applyNumberFormat="1" applyFont="1" applyBorder="1">
      <alignment vertical="center"/>
    </xf>
    <xf numFmtId="218" fontId="58" fillId="0" borderId="99" xfId="1" applyNumberFormat="1" applyFont="1" applyFill="1" applyBorder="1">
      <alignment vertical="center"/>
    </xf>
    <xf numFmtId="218" fontId="123" fillId="0" borderId="0" xfId="1" applyNumberFormat="1" applyFont="1" applyAlignment="1" applyProtection="1">
      <alignment vertical="center"/>
    </xf>
    <xf numFmtId="218" fontId="123" fillId="0" borderId="212" xfId="0" applyNumberFormat="1" applyFont="1" applyBorder="1" applyProtection="1">
      <alignment vertical="center"/>
    </xf>
    <xf numFmtId="49" fontId="68" fillId="0" borderId="37" xfId="9" applyNumberFormat="1" applyFont="1" applyFill="1" applyBorder="1" applyAlignment="1" applyProtection="1">
      <alignment horizontal="center" vertical="center" shrinkToFit="1"/>
    </xf>
    <xf numFmtId="218" fontId="71" fillId="0" borderId="6" xfId="1" applyNumberFormat="1" applyFont="1" applyBorder="1" applyProtection="1">
      <alignment vertical="center"/>
    </xf>
    <xf numFmtId="218" fontId="71" fillId="0" borderId="67" xfId="1" applyNumberFormat="1" applyFont="1" applyBorder="1" applyProtection="1">
      <alignment vertical="center"/>
    </xf>
    <xf numFmtId="218" fontId="71" fillId="0" borderId="43" xfId="1" applyNumberFormat="1" applyFont="1" applyBorder="1" applyProtection="1">
      <alignment vertical="center"/>
    </xf>
    <xf numFmtId="218" fontId="71" fillId="0" borderId="99" xfId="1" applyNumberFormat="1" applyFont="1" applyBorder="1" applyProtection="1">
      <alignment vertical="center"/>
    </xf>
    <xf numFmtId="218" fontId="71" fillId="0" borderId="103" xfId="1" applyNumberFormat="1" applyFont="1" applyBorder="1" applyProtection="1">
      <alignment vertical="center"/>
    </xf>
    <xf numFmtId="218" fontId="190" fillId="0" borderId="210" xfId="1252" applyNumberFormat="1" applyFont="1" applyBorder="1">
      <alignment vertical="center"/>
    </xf>
    <xf numFmtId="218" fontId="123" fillId="0" borderId="67" xfId="0" applyNumberFormat="1" applyFont="1" applyBorder="1" applyProtection="1">
      <alignment vertical="center"/>
    </xf>
    <xf numFmtId="218" fontId="123" fillId="0" borderId="103" xfId="0" applyNumberFormat="1" applyFont="1" applyBorder="1" applyProtection="1">
      <alignment vertical="center"/>
    </xf>
    <xf numFmtId="0" fontId="47" fillId="0" borderId="6" xfId="0" applyNumberFormat="1" applyFont="1" applyBorder="1" applyAlignment="1" applyProtection="1">
      <alignment horizontal="left" vertical="center" shrinkToFit="1"/>
      <protection locked="0"/>
    </xf>
    <xf numFmtId="183" fontId="65" fillId="0" borderId="120" xfId="5" applyNumberFormat="1" applyFont="1" applyBorder="1" applyAlignment="1" applyProtection="1">
      <alignment horizontal="right" vertical="center"/>
      <protection locked="0"/>
    </xf>
    <xf numFmtId="183" fontId="65" fillId="0" borderId="121" xfId="5" applyNumberFormat="1" applyFont="1" applyBorder="1" applyAlignment="1" applyProtection="1">
      <alignment horizontal="right" vertical="center"/>
      <protection locked="0"/>
    </xf>
    <xf numFmtId="183" fontId="205" fillId="0" borderId="6" xfId="5" applyNumberFormat="1" applyFont="1" applyBorder="1" applyAlignment="1" applyProtection="1">
      <alignment vertical="center"/>
    </xf>
    <xf numFmtId="219" fontId="205" fillId="0" borderId="6" xfId="4" applyNumberFormat="1" applyFont="1" applyBorder="1" applyAlignment="1" applyProtection="1">
      <alignment vertical="center"/>
    </xf>
    <xf numFmtId="183" fontId="205" fillId="0" borderId="130" xfId="5" applyNumberFormat="1" applyFont="1" applyBorder="1" applyAlignment="1" applyProtection="1">
      <alignment vertical="center"/>
    </xf>
    <xf numFmtId="219" fontId="205" fillId="0" borderId="130" xfId="4" applyNumberFormat="1" applyFont="1" applyBorder="1" applyAlignment="1" applyProtection="1">
      <alignment vertical="center"/>
    </xf>
    <xf numFmtId="219" fontId="178" fillId="0" borderId="9" xfId="5" applyNumberFormat="1" applyFont="1" applyBorder="1" applyAlignment="1" applyProtection="1">
      <alignment vertical="center"/>
    </xf>
    <xf numFmtId="221" fontId="69" fillId="0" borderId="7" xfId="1" applyNumberFormat="1" applyFont="1" applyBorder="1" applyAlignment="1" applyProtection="1">
      <alignment vertical="center"/>
      <protection locked="0"/>
    </xf>
    <xf numFmtId="221" fontId="69" fillId="0" borderId="132" xfId="1" applyNumberFormat="1" applyFont="1" applyBorder="1" applyAlignment="1" applyProtection="1">
      <alignment vertical="center"/>
      <protection locked="0"/>
    </xf>
    <xf numFmtId="218" fontId="70" fillId="0" borderId="197" xfId="1" applyNumberFormat="1" applyFont="1" applyBorder="1" applyProtection="1">
      <alignment vertical="center"/>
      <protection locked="0"/>
    </xf>
    <xf numFmtId="218" fontId="70" fillId="0" borderId="198" xfId="1" applyNumberFormat="1" applyFont="1" applyBorder="1" applyProtection="1">
      <alignment vertical="center"/>
      <protection locked="0"/>
    </xf>
    <xf numFmtId="218" fontId="70" fillId="0" borderId="198" xfId="1" applyNumberFormat="1" applyFont="1" applyFill="1" applyBorder="1" applyProtection="1">
      <alignment vertical="center"/>
      <protection locked="0"/>
    </xf>
    <xf numFmtId="218" fontId="70" fillId="0" borderId="231" xfId="1" applyNumberFormat="1" applyFont="1" applyBorder="1" applyProtection="1">
      <alignment vertical="center"/>
      <protection locked="0"/>
    </xf>
    <xf numFmtId="218" fontId="70" fillId="0" borderId="202" xfId="1" applyNumberFormat="1" applyFont="1" applyBorder="1" applyProtection="1">
      <alignment vertical="center"/>
      <protection locked="0"/>
    </xf>
    <xf numFmtId="218" fontId="70" fillId="0" borderId="203" xfId="1" applyNumberFormat="1" applyFont="1" applyBorder="1" applyProtection="1">
      <alignment vertical="center"/>
      <protection locked="0"/>
    </xf>
    <xf numFmtId="218" fontId="70" fillId="0" borderId="203" xfId="1" applyNumberFormat="1" applyFont="1" applyFill="1" applyBorder="1" applyProtection="1">
      <alignment vertical="center"/>
      <protection locked="0"/>
    </xf>
    <xf numFmtId="218" fontId="70" fillId="0" borderId="166" xfId="1" applyNumberFormat="1" applyFont="1" applyBorder="1" applyProtection="1">
      <alignment vertical="center"/>
      <protection locked="0"/>
    </xf>
    <xf numFmtId="218" fontId="70" fillId="0" borderId="233" xfId="1" applyNumberFormat="1" applyFont="1" applyBorder="1" applyProtection="1">
      <alignment vertical="center"/>
      <protection locked="0"/>
    </xf>
    <xf numFmtId="218" fontId="70" fillId="0" borderId="234" xfId="1" applyNumberFormat="1" applyFont="1" applyBorder="1" applyProtection="1">
      <alignment vertical="center"/>
      <protection locked="0"/>
    </xf>
    <xf numFmtId="218" fontId="70" fillId="0" borderId="234" xfId="1" applyNumberFormat="1" applyFont="1" applyFill="1" applyBorder="1" applyProtection="1">
      <alignment vertical="center"/>
      <protection locked="0"/>
    </xf>
    <xf numFmtId="218" fontId="70" fillId="0" borderId="235" xfId="1" applyNumberFormat="1" applyFont="1" applyBorder="1" applyProtection="1">
      <alignment vertical="center"/>
      <protection locked="0"/>
    </xf>
    <xf numFmtId="221" fontId="70" fillId="0" borderId="197" xfId="1" applyNumberFormat="1" applyFont="1" applyBorder="1" applyProtection="1">
      <alignment vertical="center"/>
      <protection locked="0"/>
    </xf>
    <xf numFmtId="221" fontId="70" fillId="0" borderId="198" xfId="1" applyNumberFormat="1" applyFont="1" applyBorder="1" applyProtection="1">
      <alignment vertical="center"/>
      <protection locked="0"/>
    </xf>
    <xf numFmtId="221" fontId="70" fillId="0" borderId="198" xfId="1" applyNumberFormat="1" applyFont="1" applyFill="1" applyBorder="1" applyProtection="1">
      <alignment vertical="center"/>
      <protection locked="0"/>
    </xf>
    <xf numFmtId="221" fontId="70" fillId="0" borderId="231" xfId="1" applyNumberFormat="1" applyFont="1" applyBorder="1" applyProtection="1">
      <alignment vertical="center"/>
      <protection locked="0"/>
    </xf>
    <xf numFmtId="221" fontId="70" fillId="0" borderId="202" xfId="1" applyNumberFormat="1" applyFont="1" applyBorder="1" applyProtection="1">
      <alignment vertical="center"/>
      <protection locked="0"/>
    </xf>
    <xf numFmtId="221" fontId="70" fillId="0" borderId="203" xfId="1" applyNumberFormat="1" applyFont="1" applyBorder="1" applyProtection="1">
      <alignment vertical="center"/>
      <protection locked="0"/>
    </xf>
    <xf numFmtId="221" fontId="70" fillId="0" borderId="166" xfId="1" applyNumberFormat="1" applyFont="1" applyBorder="1" applyProtection="1">
      <alignment vertical="center"/>
      <protection locked="0"/>
    </xf>
    <xf numFmtId="221" fontId="70" fillId="0" borderId="233" xfId="1" applyNumberFormat="1" applyFont="1" applyBorder="1" applyProtection="1">
      <alignment vertical="center"/>
      <protection locked="0"/>
    </xf>
    <xf numFmtId="221" fontId="70" fillId="0" borderId="234" xfId="1" applyNumberFormat="1" applyFont="1" applyBorder="1" applyProtection="1">
      <alignment vertical="center"/>
      <protection locked="0"/>
    </xf>
    <xf numFmtId="221" fontId="70" fillId="0" borderId="235" xfId="1" applyNumberFormat="1" applyFont="1" applyBorder="1" applyProtection="1">
      <alignment vertical="center"/>
      <protection locked="0"/>
    </xf>
    <xf numFmtId="221" fontId="70" fillId="0" borderId="166" xfId="1" applyNumberFormat="1" applyFont="1" applyFill="1" applyBorder="1" applyProtection="1">
      <alignment vertical="center"/>
      <protection locked="0"/>
    </xf>
    <xf numFmtId="221" fontId="55" fillId="0" borderId="6" xfId="0" applyNumberFormat="1" applyFont="1" applyBorder="1" applyProtection="1">
      <alignment vertical="center"/>
      <protection locked="0"/>
    </xf>
    <xf numFmtId="221" fontId="55" fillId="0" borderId="67" xfId="0" applyNumberFormat="1" applyFont="1" applyBorder="1" applyProtection="1">
      <alignment vertical="center"/>
      <protection locked="0"/>
    </xf>
    <xf numFmtId="221" fontId="55" fillId="0" borderId="44" xfId="0" applyNumberFormat="1" applyFont="1" applyBorder="1" applyProtection="1">
      <alignment vertical="center"/>
      <protection locked="0"/>
    </xf>
    <xf numFmtId="221" fontId="55" fillId="0" borderId="6" xfId="0" applyNumberFormat="1" applyFont="1" applyBorder="1" applyAlignment="1" applyProtection="1">
      <alignment vertical="center"/>
      <protection locked="0"/>
    </xf>
    <xf numFmtId="221" fontId="55" fillId="0" borderId="67" xfId="0" applyNumberFormat="1" applyFont="1" applyBorder="1" applyAlignment="1" applyProtection="1">
      <alignment vertical="center"/>
      <protection locked="0"/>
    </xf>
    <xf numFmtId="221" fontId="55" fillId="0" borderId="44" xfId="0" applyNumberFormat="1" applyFont="1" applyBorder="1" applyAlignment="1" applyProtection="1">
      <alignment vertical="center"/>
      <protection locked="0"/>
    </xf>
    <xf numFmtId="222" fontId="70" fillId="0" borderId="198" xfId="1252" applyNumberFormat="1" applyFont="1" applyFill="1" applyBorder="1" applyProtection="1">
      <alignment vertical="center"/>
      <protection locked="0"/>
    </xf>
    <xf numFmtId="222" fontId="70" fillId="0" borderId="203" xfId="1252" applyNumberFormat="1" applyFont="1" applyFill="1" applyBorder="1" applyProtection="1">
      <alignment vertical="center"/>
      <protection locked="0"/>
    </xf>
    <xf numFmtId="222" fontId="70" fillId="0" borderId="216" xfId="1252" applyNumberFormat="1" applyFont="1" applyFill="1" applyBorder="1" applyProtection="1">
      <alignment vertical="center"/>
      <protection locked="0"/>
    </xf>
    <xf numFmtId="220" fontId="70" fillId="0" borderId="199" xfId="1251" applyNumberFormat="1" applyFont="1" applyFill="1" applyBorder="1" applyAlignment="1" applyProtection="1">
      <alignment vertical="center"/>
      <protection locked="0"/>
    </xf>
    <xf numFmtId="220" fontId="70" fillId="0" borderId="204" xfId="1251" applyNumberFormat="1" applyFont="1" applyBorder="1" applyAlignment="1" applyProtection="1">
      <alignment vertical="center"/>
      <protection locked="0"/>
    </xf>
    <xf numFmtId="220" fontId="70" fillId="0" borderId="217" xfId="1251" applyNumberFormat="1" applyFont="1" applyBorder="1" applyAlignment="1" applyProtection="1">
      <alignment vertical="center"/>
      <protection locked="0"/>
    </xf>
    <xf numFmtId="220" fontId="70" fillId="0" borderId="219" xfId="1251" applyNumberFormat="1" applyFont="1" applyBorder="1" applyAlignment="1" applyProtection="1">
      <alignment vertical="center"/>
      <protection locked="0"/>
    </xf>
    <xf numFmtId="223" fontId="87" fillId="0" borderId="53" xfId="2" applyNumberFormat="1" applyFont="1" applyBorder="1" applyAlignment="1" applyProtection="1">
      <alignment vertical="center" shrinkToFit="1"/>
      <protection locked="0"/>
    </xf>
    <xf numFmtId="223" fontId="87" fillId="16" borderId="6" xfId="2" applyNumberFormat="1" applyFont="1" applyFill="1" applyBorder="1" applyAlignment="1" applyProtection="1">
      <alignment vertical="center" shrinkToFit="1"/>
      <protection locked="0"/>
    </xf>
    <xf numFmtId="223" fontId="87" fillId="16" borderId="6" xfId="2" applyNumberFormat="1" applyFont="1" applyFill="1" applyBorder="1" applyAlignment="1">
      <alignment vertical="center" shrinkToFit="1"/>
    </xf>
    <xf numFmtId="223" fontId="87" fillId="15" borderId="6" xfId="2" applyNumberFormat="1" applyFont="1" applyFill="1" applyBorder="1" applyAlignment="1" applyProtection="1">
      <alignment vertical="center" shrinkToFit="1"/>
      <protection locked="0"/>
    </xf>
    <xf numFmtId="223" fontId="87" fillId="15" borderId="6" xfId="2" applyNumberFormat="1" applyFont="1" applyFill="1" applyBorder="1" applyAlignment="1">
      <alignment vertical="center" shrinkToFit="1"/>
    </xf>
    <xf numFmtId="223" fontId="87" fillId="0" borderId="6" xfId="2" applyNumberFormat="1" applyFont="1" applyBorder="1" applyAlignment="1">
      <alignment vertical="center" shrinkToFit="1"/>
    </xf>
    <xf numFmtId="223" fontId="87" fillId="0" borderId="77" xfId="2" applyNumberFormat="1" applyFont="1" applyBorder="1" applyAlignment="1" applyProtection="1">
      <alignment vertical="center" shrinkToFit="1"/>
      <protection locked="0"/>
    </xf>
    <xf numFmtId="223" fontId="87" fillId="16" borderId="42" xfId="2" applyNumberFormat="1" applyFont="1" applyFill="1" applyBorder="1" applyAlignment="1" applyProtection="1">
      <alignment vertical="center" shrinkToFit="1"/>
      <protection locked="0"/>
    </xf>
    <xf numFmtId="223" fontId="87" fillId="16" borderId="42" xfId="2" applyNumberFormat="1" applyFont="1" applyFill="1" applyBorder="1" applyAlignment="1">
      <alignment vertical="center" shrinkToFit="1"/>
    </xf>
    <xf numFmtId="223" fontId="87" fillId="15" borderId="42" xfId="2" applyNumberFormat="1" applyFont="1" applyFill="1" applyBorder="1" applyAlignment="1" applyProtection="1">
      <alignment vertical="center" shrinkToFit="1"/>
      <protection locked="0"/>
    </xf>
    <xf numFmtId="223" fontId="87" fillId="15" borderId="42" xfId="2" applyNumberFormat="1" applyFont="1" applyFill="1" applyBorder="1" applyAlignment="1">
      <alignment vertical="center" shrinkToFit="1"/>
    </xf>
    <xf numFmtId="223" fontId="87" fillId="0" borderId="42" xfId="2" applyNumberFormat="1" applyFont="1" applyBorder="1" applyAlignment="1">
      <alignment vertical="center" shrinkToFit="1"/>
    </xf>
    <xf numFmtId="223" fontId="87" fillId="16" borderId="108" xfId="2" applyNumberFormat="1" applyFont="1" applyFill="1" applyBorder="1" applyAlignment="1">
      <alignment vertical="center" shrinkToFit="1"/>
    </xf>
    <xf numFmtId="223" fontId="87" fillId="15" borderId="108" xfId="2" applyNumberFormat="1" applyFont="1" applyFill="1" applyBorder="1" applyAlignment="1">
      <alignment vertical="center" shrinkToFit="1"/>
    </xf>
    <xf numFmtId="223" fontId="87" fillId="0" borderId="108" xfId="2" applyNumberFormat="1" applyFont="1" applyBorder="1" applyAlignment="1">
      <alignment vertical="center" shrinkToFit="1"/>
    </xf>
    <xf numFmtId="223" fontId="88" fillId="16" borderId="117" xfId="2" applyNumberFormat="1" applyFont="1" applyFill="1" applyBorder="1" applyAlignment="1">
      <alignment horizontal="right" vertical="center" shrinkToFit="1"/>
    </xf>
    <xf numFmtId="223" fontId="88" fillId="15" borderId="117" xfId="2" applyNumberFormat="1" applyFont="1" applyFill="1" applyBorder="1" applyAlignment="1">
      <alignment horizontal="right" vertical="center" shrinkToFit="1"/>
    </xf>
    <xf numFmtId="223" fontId="88" fillId="0" borderId="117" xfId="2" applyNumberFormat="1" applyFont="1" applyBorder="1" applyAlignment="1">
      <alignment horizontal="right" vertical="center" shrinkToFit="1"/>
    </xf>
    <xf numFmtId="224" fontId="38" fillId="0" borderId="212" xfId="1" quotePrefix="1" applyNumberFormat="1" applyFont="1" applyBorder="1" applyAlignment="1">
      <alignment horizontal="right" vertical="center"/>
    </xf>
    <xf numFmtId="224" fontId="38" fillId="0" borderId="212" xfId="1" applyNumberFormat="1" applyFont="1" applyBorder="1" applyAlignment="1">
      <alignment horizontal="right" vertical="center"/>
    </xf>
    <xf numFmtId="187" fontId="81" fillId="0" borderId="7" xfId="0" applyNumberFormat="1" applyFont="1" applyBorder="1" applyAlignment="1">
      <alignment vertical="center" shrinkToFit="1"/>
    </xf>
    <xf numFmtId="0" fontId="70" fillId="0" borderId="47" xfId="0" applyFont="1" applyBorder="1" applyAlignment="1">
      <alignment horizontal="center" vertical="center"/>
    </xf>
    <xf numFmtId="0" fontId="44" fillId="0" borderId="67" xfId="0" applyFont="1" applyBorder="1" applyAlignment="1">
      <alignment vertical="center" wrapText="1"/>
    </xf>
    <xf numFmtId="38" fontId="190" fillId="0" borderId="45" xfId="1" applyFont="1" applyFill="1" applyBorder="1" applyAlignment="1" applyProtection="1">
      <alignment vertical="center"/>
    </xf>
    <xf numFmtId="38" fontId="190" fillId="0" borderId="45" xfId="1" applyFont="1" applyFill="1" applyBorder="1" applyProtection="1">
      <alignment vertical="center"/>
    </xf>
    <xf numFmtId="0" fontId="162" fillId="0" borderId="8" xfId="6" applyFont="1" applyBorder="1" applyAlignment="1">
      <alignment horizontal="center" vertical="center"/>
    </xf>
    <xf numFmtId="49" fontId="158" fillId="0" borderId="9" xfId="12" applyNumberFormat="1" applyFont="1" applyBorder="1" applyAlignment="1">
      <alignment horizontal="center" vertical="center" shrinkToFit="1"/>
    </xf>
    <xf numFmtId="49" fontId="158" fillId="0" borderId="60" xfId="12" applyNumberFormat="1" applyFont="1" applyBorder="1" applyAlignment="1">
      <alignment horizontal="center" vertical="center" shrinkToFit="1"/>
    </xf>
    <xf numFmtId="49" fontId="158" fillId="0" borderId="104" xfId="12" applyNumberFormat="1" applyFont="1" applyBorder="1" applyAlignment="1">
      <alignment horizontal="center" vertical="center" shrinkToFit="1"/>
    </xf>
    <xf numFmtId="0" fontId="158" fillId="0" borderId="9" xfId="12" applyFont="1" applyBorder="1" applyAlignment="1">
      <alignment horizontal="center" vertical="center" shrinkToFit="1"/>
    </xf>
    <xf numFmtId="0" fontId="158" fillId="0" borderId="60" xfId="12" applyFont="1" applyBorder="1" applyAlignment="1">
      <alignment horizontal="center" vertical="center" shrinkToFit="1"/>
    </xf>
    <xf numFmtId="0" fontId="158" fillId="0" borderId="104" xfId="12" applyFont="1" applyBorder="1" applyAlignment="1">
      <alignment horizontal="center" vertical="center" shrinkToFit="1"/>
    </xf>
    <xf numFmtId="0" fontId="193" fillId="0" borderId="0" xfId="1251" applyFont="1" applyAlignment="1">
      <alignment horizontal="left" vertical="center"/>
    </xf>
    <xf numFmtId="0" fontId="173" fillId="0" borderId="0" xfId="2" applyFont="1"/>
    <xf numFmtId="0" fontId="207" fillId="0" borderId="0" xfId="2" applyFont="1" applyAlignment="1">
      <alignment vertical="center"/>
    </xf>
    <xf numFmtId="0" fontId="208" fillId="0" borderId="0" xfId="2" applyFont="1" applyAlignment="1">
      <alignment vertical="center"/>
    </xf>
    <xf numFmtId="0" fontId="92" fillId="0" borderId="42" xfId="0" applyFont="1" applyBorder="1" applyAlignment="1">
      <alignment horizontal="center" vertical="center"/>
    </xf>
    <xf numFmtId="0" fontId="90" fillId="0" borderId="6" xfId="0" applyFont="1" applyBorder="1" applyAlignment="1">
      <alignment horizontal="center" vertical="center"/>
    </xf>
    <xf numFmtId="0" fontId="92" fillId="0" borderId="241" xfId="0" applyFont="1" applyBorder="1" applyAlignment="1">
      <alignment horizontal="left" vertical="center" wrapText="1" readingOrder="1"/>
    </xf>
    <xf numFmtId="0" fontId="92" fillId="0" borderId="241" xfId="0" applyFont="1" applyBorder="1" applyAlignment="1">
      <alignment horizontal="center" vertical="center" wrapText="1"/>
    </xf>
    <xf numFmtId="0" fontId="92" fillId="0" borderId="241" xfId="0" applyFont="1" applyBorder="1" applyAlignment="1">
      <alignment horizontal="center" vertical="center" wrapText="1" readingOrder="1"/>
    </xf>
    <xf numFmtId="0" fontId="196" fillId="0" borderId="241" xfId="0" applyFont="1" applyBorder="1" applyAlignment="1">
      <alignment vertical="center" wrapText="1"/>
    </xf>
    <xf numFmtId="0" fontId="92" fillId="0" borderId="241" xfId="0" applyFont="1" applyBorder="1" applyAlignment="1">
      <alignment vertical="center" wrapText="1"/>
    </xf>
    <xf numFmtId="0" fontId="92" fillId="0" borderId="6" xfId="0" applyFont="1" applyBorder="1" applyAlignment="1">
      <alignment vertical="center" wrapText="1"/>
    </xf>
    <xf numFmtId="0" fontId="87" fillId="0" borderId="110" xfId="2" applyFont="1" applyBorder="1" applyAlignment="1" applyProtection="1">
      <alignment horizontal="right" vertical="center" shrinkToFit="1"/>
      <protection locked="0"/>
    </xf>
    <xf numFmtId="0" fontId="154" fillId="0" borderId="0" xfId="2" applyFont="1" applyProtection="1"/>
    <xf numFmtId="218" fontId="190" fillId="0" borderId="250" xfId="1" applyNumberFormat="1" applyFont="1" applyBorder="1" applyAlignment="1" applyProtection="1">
      <alignment vertical="center" shrinkToFit="1"/>
    </xf>
    <xf numFmtId="218" fontId="190" fillId="0" borderId="102" xfId="1" applyNumberFormat="1" applyFont="1" applyBorder="1" applyAlignment="1" applyProtection="1">
      <alignment vertical="center" shrinkToFit="1"/>
    </xf>
    <xf numFmtId="218" fontId="190" fillId="0" borderId="107" xfId="1" applyNumberFormat="1" applyFont="1" applyBorder="1" applyAlignment="1" applyProtection="1">
      <alignment vertical="center" shrinkToFit="1"/>
    </xf>
    <xf numFmtId="218" fontId="190" fillId="0" borderId="249" xfId="1" applyNumberFormat="1" applyFont="1" applyBorder="1" applyAlignment="1" applyProtection="1">
      <alignment vertical="center" shrinkToFit="1"/>
    </xf>
    <xf numFmtId="218" fontId="190" fillId="0" borderId="153" xfId="1" applyNumberFormat="1" applyFont="1" applyBorder="1" applyAlignment="1" applyProtection="1">
      <alignment vertical="center" shrinkToFit="1"/>
    </xf>
    <xf numFmtId="218" fontId="190" fillId="0" borderId="107" xfId="1249" applyNumberFormat="1" applyFont="1" applyBorder="1" applyAlignment="1" applyProtection="1">
      <alignment vertical="center" shrinkToFit="1"/>
    </xf>
    <xf numFmtId="0" fontId="70" fillId="0" borderId="202" xfId="1248" applyFont="1" applyBorder="1" applyProtection="1">
      <alignment vertical="center"/>
      <protection locked="0"/>
    </xf>
    <xf numFmtId="0" fontId="70" fillId="0" borderId="203" xfId="1248" applyFont="1" applyBorder="1" applyProtection="1">
      <alignment vertical="center"/>
      <protection locked="0"/>
    </xf>
    <xf numFmtId="38" fontId="70" fillId="0" borderId="203" xfId="1249" applyFont="1" applyBorder="1" applyProtection="1">
      <alignment vertical="center"/>
      <protection locked="0"/>
    </xf>
    <xf numFmtId="0" fontId="90" fillId="0" borderId="6" xfId="0" applyFont="1" applyBorder="1" applyAlignment="1">
      <alignment vertical="center" wrapText="1"/>
    </xf>
    <xf numFmtId="0" fontId="92" fillId="0" borderId="6" xfId="0" applyFont="1" applyBorder="1">
      <alignment vertical="center"/>
    </xf>
    <xf numFmtId="0" fontId="38" fillId="0" borderId="0" xfId="0" applyFont="1">
      <alignment vertical="center"/>
    </xf>
    <xf numFmtId="0" fontId="91" fillId="0" borderId="90" xfId="0" applyFont="1" applyBorder="1" applyAlignment="1" applyProtection="1">
      <alignment horizontal="left" vertical="center" indent="1"/>
    </xf>
    <xf numFmtId="0" fontId="91" fillId="0" borderId="91" xfId="0" applyFont="1" applyBorder="1" applyAlignment="1" applyProtection="1">
      <alignment horizontal="left" vertical="center" indent="1"/>
    </xf>
    <xf numFmtId="0" fontId="158" fillId="9" borderId="0" xfId="6" applyFont="1" applyFill="1" applyAlignment="1">
      <alignment vertical="top" wrapText="1"/>
    </xf>
    <xf numFmtId="0" fontId="83" fillId="9" borderId="0" xfId="6" applyFont="1" applyFill="1" applyAlignment="1">
      <alignment vertical="center" wrapText="1"/>
    </xf>
    <xf numFmtId="0" fontId="158" fillId="9" borderId="0" xfId="6" applyFont="1" applyFill="1">
      <alignment vertical="center"/>
    </xf>
    <xf numFmtId="0" fontId="83" fillId="9" borderId="0" xfId="6" applyFont="1" applyFill="1" applyAlignment="1">
      <alignment horizontal="left" vertical="center"/>
    </xf>
    <xf numFmtId="0" fontId="69" fillId="0" borderId="6" xfId="1254" applyFont="1" applyBorder="1" applyAlignment="1">
      <alignment horizontal="center" vertical="center" wrapText="1"/>
    </xf>
    <xf numFmtId="0" fontId="69" fillId="0" borderId="44" xfId="1254" applyFont="1" applyBorder="1" applyAlignment="1">
      <alignment horizontal="center" vertical="center" wrapText="1"/>
    </xf>
    <xf numFmtId="190" fontId="69" fillId="0" borderId="6" xfId="1254" applyNumberFormat="1" applyFont="1" applyBorder="1" applyAlignment="1">
      <alignment horizontal="center" vertical="center" wrapText="1"/>
    </xf>
    <xf numFmtId="191" fontId="91" fillId="10" borderId="37" xfId="0" applyNumberFormat="1" applyFont="1" applyFill="1" applyBorder="1" applyAlignment="1">
      <alignment horizontal="right" vertical="center"/>
    </xf>
    <xf numFmtId="3" fontId="91" fillId="10" borderId="91" xfId="0" applyNumberFormat="1" applyFont="1" applyFill="1" applyBorder="1" applyAlignment="1" applyProtection="1">
      <alignment vertical="center" shrinkToFit="1"/>
    </xf>
    <xf numFmtId="0" fontId="91" fillId="10" borderId="92" xfId="0" applyFont="1" applyFill="1" applyBorder="1" applyAlignment="1" applyProtection="1">
      <alignment horizontal="right" vertical="center"/>
    </xf>
    <xf numFmtId="0" fontId="91" fillId="10" borderId="35" xfId="0" applyFont="1" applyFill="1" applyBorder="1" applyAlignment="1" applyProtection="1">
      <alignment vertical="center"/>
    </xf>
    <xf numFmtId="3" fontId="91" fillId="10" borderId="0" xfId="0" applyNumberFormat="1" applyFont="1" applyFill="1" applyBorder="1" applyAlignment="1">
      <alignment vertical="center" shrinkToFit="1"/>
    </xf>
    <xf numFmtId="0" fontId="91" fillId="10" borderId="39" xfId="0" applyFont="1" applyFill="1" applyBorder="1" applyAlignment="1">
      <alignment horizontal="right" vertical="center"/>
    </xf>
    <xf numFmtId="0" fontId="131" fillId="0" borderId="0" xfId="2" applyFont="1" applyAlignment="1">
      <alignment vertical="center"/>
    </xf>
    <xf numFmtId="0" fontId="83" fillId="9" borderId="0" xfId="6" applyFont="1" applyFill="1" applyAlignment="1">
      <alignment vertical="top"/>
    </xf>
    <xf numFmtId="0" fontId="99" fillId="9" borderId="0" xfId="6" applyFont="1" applyFill="1" applyBorder="1">
      <alignment vertical="center"/>
    </xf>
    <xf numFmtId="0" fontId="99" fillId="9" borderId="0" xfId="6" applyFont="1" applyFill="1" applyBorder="1" applyAlignment="1">
      <alignment horizontal="left" vertical="center" indent="1"/>
    </xf>
    <xf numFmtId="0" fontId="99" fillId="0" borderId="0" xfId="6" applyFont="1" applyBorder="1">
      <alignment vertical="center"/>
    </xf>
    <xf numFmtId="0" fontId="83" fillId="9" borderId="0" xfId="6" applyFont="1" applyFill="1" applyBorder="1">
      <alignment vertical="center"/>
    </xf>
    <xf numFmtId="0" fontId="87" fillId="9" borderId="0" xfId="6" applyFont="1" applyFill="1" applyBorder="1" applyAlignment="1"/>
    <xf numFmtId="0" fontId="148" fillId="0" borderId="0" xfId="6" applyFont="1" applyBorder="1" applyProtection="1">
      <alignment vertical="center"/>
      <protection hidden="1"/>
    </xf>
    <xf numFmtId="0" fontId="166" fillId="0" borderId="0" xfId="12" applyFont="1" applyBorder="1" applyProtection="1">
      <alignment vertical="center"/>
      <protection hidden="1"/>
    </xf>
    <xf numFmtId="0" fontId="163" fillId="0" borderId="0" xfId="12" applyFont="1" applyBorder="1" applyProtection="1">
      <alignment vertical="center"/>
      <protection hidden="1"/>
    </xf>
    <xf numFmtId="0" fontId="99" fillId="0" borderId="0" xfId="6" applyFont="1" applyBorder="1" applyProtection="1">
      <alignment vertical="center"/>
      <protection hidden="1"/>
    </xf>
    <xf numFmtId="0" fontId="38" fillId="0" borderId="0" xfId="0" applyFont="1" applyAlignment="1" applyProtection="1">
      <alignment vertical="center"/>
    </xf>
    <xf numFmtId="38" fontId="70" fillId="0" borderId="0" xfId="1" applyFont="1">
      <alignment vertical="center"/>
    </xf>
    <xf numFmtId="0" fontId="91" fillId="0" borderId="9" xfId="0" applyFont="1" applyBorder="1" applyAlignment="1" applyProtection="1">
      <alignment vertical="center"/>
    </xf>
    <xf numFmtId="0" fontId="91" fillId="0" borderId="90" xfId="0" applyFont="1" applyBorder="1" applyAlignment="1" applyProtection="1">
      <alignment horizontal="left" vertical="center" indent="1"/>
    </xf>
    <xf numFmtId="0" fontId="91" fillId="0" borderId="91" xfId="0" applyFont="1" applyBorder="1" applyAlignment="1" applyProtection="1">
      <alignment horizontal="left" vertical="center" indent="1"/>
    </xf>
    <xf numFmtId="0" fontId="83" fillId="9" borderId="0" xfId="6" applyFont="1" applyFill="1" applyAlignment="1">
      <alignment vertical="center" wrapText="1"/>
    </xf>
    <xf numFmtId="38" fontId="91" fillId="0" borderId="29" xfId="1" applyFont="1" applyBorder="1" applyAlignment="1" applyProtection="1">
      <alignment vertical="center" shrinkToFit="1"/>
    </xf>
    <xf numFmtId="38" fontId="91" fillId="0" borderId="32" xfId="1" applyFont="1" applyBorder="1" applyAlignment="1" applyProtection="1">
      <alignment vertical="center" shrinkToFit="1"/>
    </xf>
    <xf numFmtId="38" fontId="91" fillId="0" borderId="91" xfId="1" applyFont="1" applyBorder="1" applyAlignment="1" applyProtection="1">
      <alignment vertical="center" shrinkToFit="1"/>
    </xf>
    <xf numFmtId="0" fontId="91" fillId="0" borderId="256" xfId="0" applyFont="1" applyBorder="1">
      <alignment vertical="center"/>
    </xf>
    <xf numFmtId="38" fontId="91" fillId="0" borderId="91" xfId="1" applyFont="1" applyBorder="1" applyProtection="1">
      <alignment vertical="center"/>
    </xf>
    <xf numFmtId="38" fontId="91" fillId="0" borderId="29" xfId="1" applyFont="1" applyBorder="1" applyProtection="1">
      <alignment vertical="center"/>
    </xf>
    <xf numFmtId="38" fontId="91" fillId="0" borderId="32" xfId="1" applyFont="1" applyBorder="1" applyProtection="1">
      <alignment vertical="center"/>
    </xf>
    <xf numFmtId="0" fontId="91" fillId="0" borderId="257" xfId="0" applyFont="1" applyBorder="1" applyAlignment="1">
      <alignment horizontal="right" vertical="center"/>
    </xf>
    <xf numFmtId="0" fontId="91" fillId="0" borderId="29" xfId="0" applyFont="1" applyBorder="1" applyAlignment="1">
      <alignment horizontal="right" vertical="center"/>
    </xf>
    <xf numFmtId="0" fontId="91" fillId="0" borderId="29" xfId="0" applyFont="1" applyBorder="1" applyAlignment="1" applyProtection="1">
      <alignment horizontal="right" vertical="center"/>
    </xf>
    <xf numFmtId="0" fontId="91" fillId="0" borderId="32" xfId="0" applyFont="1" applyBorder="1" applyAlignment="1" applyProtection="1">
      <alignment horizontal="right" vertical="center"/>
    </xf>
    <xf numFmtId="0" fontId="91" fillId="0" borderId="258" xfId="0" applyFont="1" applyBorder="1" applyAlignment="1">
      <alignment horizontal="right" vertical="center"/>
    </xf>
    <xf numFmtId="3" fontId="91" fillId="10" borderId="25" xfId="0" applyNumberFormat="1" applyFont="1" applyFill="1" applyBorder="1" applyAlignment="1">
      <alignment vertical="center" shrinkToFit="1"/>
    </xf>
    <xf numFmtId="191" fontId="91" fillId="10" borderId="100" xfId="0" applyNumberFormat="1" applyFont="1" applyFill="1" applyBorder="1" applyAlignment="1">
      <alignment horizontal="right" vertical="center"/>
    </xf>
    <xf numFmtId="191" fontId="91" fillId="10" borderId="66" xfId="0" applyNumberFormat="1" applyFont="1" applyFill="1" applyBorder="1" applyAlignment="1">
      <alignment horizontal="right" vertical="center"/>
    </xf>
    <xf numFmtId="3" fontId="91" fillId="0" borderId="28" xfId="0" applyNumberFormat="1" applyFont="1" applyBorder="1" applyAlignment="1" applyProtection="1">
      <alignment vertical="center" shrinkToFit="1"/>
    </xf>
    <xf numFmtId="0" fontId="91" fillId="10" borderId="25" xfId="0" applyFont="1" applyFill="1" applyBorder="1" applyAlignment="1" applyProtection="1">
      <alignment vertical="center"/>
    </xf>
    <xf numFmtId="0" fontId="91" fillId="10" borderId="27" xfId="0" applyFont="1" applyFill="1" applyBorder="1" applyAlignment="1" applyProtection="1">
      <alignment vertical="center"/>
    </xf>
    <xf numFmtId="191" fontId="91" fillId="10" borderId="104" xfId="0" applyNumberFormat="1" applyFont="1" applyFill="1" applyBorder="1" applyAlignment="1" applyProtection="1">
      <alignment horizontal="right" vertical="center"/>
    </xf>
    <xf numFmtId="0" fontId="124" fillId="0" borderId="38" xfId="6" applyFont="1" applyBorder="1" applyAlignment="1">
      <alignment horizontal="center" vertical="center"/>
    </xf>
    <xf numFmtId="0" fontId="124" fillId="0" borderId="0" xfId="6" applyFont="1">
      <alignment vertical="center"/>
    </xf>
    <xf numFmtId="0" fontId="124" fillId="9" borderId="0" xfId="6" applyFont="1" applyFill="1" applyAlignment="1">
      <alignment horizontal="left" vertical="center" indent="1"/>
    </xf>
    <xf numFmtId="0" fontId="124" fillId="9" borderId="0" xfId="6" applyFont="1" applyFill="1">
      <alignment vertical="center"/>
    </xf>
    <xf numFmtId="0" fontId="136" fillId="0" borderId="0" xfId="12" applyFont="1" applyProtection="1">
      <alignment vertical="center"/>
      <protection hidden="1"/>
    </xf>
    <xf numFmtId="0" fontId="136" fillId="0" borderId="0" xfId="6" applyFont="1">
      <alignment vertical="center"/>
    </xf>
    <xf numFmtId="0" fontId="163" fillId="0" borderId="0" xfId="12" applyFont="1" applyFill="1" applyBorder="1" applyProtection="1">
      <alignment vertical="center"/>
      <protection hidden="1"/>
    </xf>
    <xf numFmtId="0" fontId="99" fillId="0" borderId="0" xfId="6" applyFont="1" applyFill="1" applyBorder="1" applyProtection="1">
      <alignment vertical="center"/>
      <protection hidden="1"/>
    </xf>
    <xf numFmtId="0" fontId="83" fillId="0" borderId="0" xfId="6" applyFont="1" applyFill="1" applyBorder="1" applyAlignment="1"/>
    <xf numFmtId="0" fontId="158" fillId="0" borderId="0" xfId="6" applyFont="1" applyFill="1" applyBorder="1" applyAlignment="1">
      <alignment vertical="center" wrapText="1" shrinkToFit="1"/>
    </xf>
    <xf numFmtId="0" fontId="154" fillId="0" borderId="0" xfId="6" applyFont="1" applyFill="1" applyBorder="1" applyProtection="1">
      <alignment vertical="center"/>
      <protection hidden="1"/>
    </xf>
    <xf numFmtId="38" fontId="94" fillId="0" borderId="9" xfId="1" applyFont="1" applyBorder="1" applyAlignment="1">
      <alignment vertical="center"/>
    </xf>
    <xf numFmtId="38" fontId="94" fillId="0" borderId="0" xfId="1" applyFont="1" applyBorder="1" applyAlignment="1">
      <alignment vertical="center"/>
    </xf>
    <xf numFmtId="38" fontId="38" fillId="23" borderId="6" xfId="1" applyFont="1" applyFill="1" applyBorder="1" applyAlignment="1">
      <alignment horizontal="center" vertical="center"/>
    </xf>
    <xf numFmtId="38" fontId="38" fillId="0" borderId="35" xfId="1" applyFont="1" applyFill="1" applyBorder="1" applyAlignment="1">
      <alignment horizontal="right" vertical="center"/>
    </xf>
    <xf numFmtId="218" fontId="58" fillId="0" borderId="67" xfId="1" applyNumberFormat="1" applyFont="1" applyFill="1" applyBorder="1">
      <alignment vertical="center"/>
    </xf>
    <xf numFmtId="38" fontId="38" fillId="0" borderId="0" xfId="1" applyFont="1" applyFill="1" applyBorder="1" applyAlignment="1">
      <alignment horizontal="right" vertical="center"/>
    </xf>
    <xf numFmtId="218" fontId="58" fillId="12" borderId="6" xfId="1" applyNumberFormat="1" applyFont="1" applyFill="1" applyBorder="1" applyAlignment="1">
      <alignment horizontal="right" vertical="center"/>
    </xf>
    <xf numFmtId="38" fontId="213" fillId="0" borderId="0" xfId="1" applyFont="1">
      <alignment vertical="center"/>
    </xf>
    <xf numFmtId="38" fontId="38" fillId="0" borderId="35" xfId="1" applyFont="1" applyFill="1" applyBorder="1">
      <alignment vertical="center"/>
    </xf>
    <xf numFmtId="38" fontId="214" fillId="0" borderId="0" xfId="1" applyFont="1" applyAlignment="1">
      <alignment horizontal="left" vertical="center" wrapText="1" shrinkToFit="1"/>
    </xf>
    <xf numFmtId="218" fontId="58" fillId="0" borderId="42" xfId="1" applyNumberFormat="1" applyFont="1" applyBorder="1">
      <alignment vertical="center"/>
    </xf>
    <xf numFmtId="224" fontId="38" fillId="0" borderId="67" xfId="1" quotePrefix="1" applyNumberFormat="1" applyFont="1" applyBorder="1" applyAlignment="1">
      <alignment horizontal="right" vertical="center"/>
    </xf>
    <xf numFmtId="224" fontId="38" fillId="0" borderId="99" xfId="1" quotePrefix="1" applyNumberFormat="1" applyFont="1" applyBorder="1" applyAlignment="1">
      <alignment horizontal="right" vertical="center"/>
    </xf>
    <xf numFmtId="38" fontId="38" fillId="25" borderId="99" xfId="1" applyFont="1" applyFill="1" applyBorder="1" applyAlignment="1">
      <alignment horizontal="center" vertical="center"/>
    </xf>
    <xf numFmtId="0" fontId="87" fillId="9" borderId="34" xfId="6" applyFont="1" applyFill="1" applyBorder="1" applyAlignment="1" applyProtection="1">
      <protection locked="0"/>
    </xf>
    <xf numFmtId="0" fontId="99" fillId="9" borderId="35" xfId="6" applyFont="1" applyFill="1" applyBorder="1" applyProtection="1">
      <alignment vertical="center"/>
      <protection locked="0"/>
    </xf>
    <xf numFmtId="0" fontId="99" fillId="9" borderId="35" xfId="6" applyFont="1" applyFill="1" applyBorder="1" applyAlignment="1" applyProtection="1">
      <alignment horizontal="left" vertical="center" indent="1"/>
      <protection locked="0"/>
    </xf>
    <xf numFmtId="0" fontId="99" fillId="0" borderId="38" xfId="6" applyFont="1" applyBorder="1" applyProtection="1">
      <alignment vertical="center"/>
      <protection locked="0" hidden="1"/>
    </xf>
    <xf numFmtId="0" fontId="99" fillId="9" borderId="0" xfId="6" applyFont="1" applyFill="1" applyBorder="1" applyProtection="1">
      <alignment vertical="center"/>
      <protection locked="0"/>
    </xf>
    <xf numFmtId="0" fontId="99" fillId="9" borderId="0" xfId="6" applyFont="1" applyFill="1" applyBorder="1" applyAlignment="1" applyProtection="1">
      <alignment horizontal="left" vertical="center" indent="1"/>
      <protection locked="0"/>
    </xf>
    <xf numFmtId="0" fontId="87" fillId="9" borderId="38" xfId="6" applyFont="1" applyFill="1" applyBorder="1" applyAlignment="1" applyProtection="1">
      <protection locked="0"/>
    </xf>
    <xf numFmtId="0" fontId="164" fillId="0" borderId="38" xfId="6" applyFont="1" applyBorder="1" applyProtection="1">
      <alignment vertical="center"/>
      <protection locked="0"/>
    </xf>
    <xf numFmtId="0" fontId="164" fillId="0" borderId="0" xfId="6" applyFont="1" applyBorder="1" applyProtection="1">
      <alignment vertical="center"/>
      <protection locked="0"/>
    </xf>
    <xf numFmtId="0" fontId="164" fillId="0" borderId="38" xfId="6" applyFont="1" applyBorder="1" applyProtection="1">
      <alignment vertical="center"/>
      <protection locked="0" hidden="1"/>
    </xf>
    <xf numFmtId="0" fontId="164" fillId="0" borderId="0" xfId="6" applyFont="1" applyBorder="1" applyProtection="1">
      <alignment vertical="center"/>
      <protection locked="0" hidden="1"/>
    </xf>
    <xf numFmtId="0" fontId="164" fillId="0" borderId="40" xfId="6" applyFont="1" applyBorder="1" applyProtection="1">
      <alignment vertical="center"/>
      <protection locked="0" hidden="1"/>
    </xf>
    <xf numFmtId="0" fontId="164" fillId="0" borderId="37" xfId="6" applyFont="1" applyBorder="1" applyProtection="1">
      <alignment vertical="center"/>
      <protection locked="0" hidden="1"/>
    </xf>
    <xf numFmtId="0" fontId="69" fillId="18" borderId="6" xfId="5" applyFont="1" applyFill="1" applyBorder="1" applyAlignment="1" applyProtection="1">
      <alignment horizontal="center" vertical="center" wrapText="1"/>
    </xf>
    <xf numFmtId="38" fontId="49" fillId="0" borderId="90" xfId="1" applyFont="1" applyFill="1" applyBorder="1" applyAlignment="1" applyProtection="1">
      <alignment vertical="center" shrinkToFit="1"/>
    </xf>
    <xf numFmtId="0" fontId="49" fillId="0" borderId="92" xfId="0" applyFont="1" applyBorder="1" applyAlignment="1">
      <alignment horizontal="right" vertical="center"/>
    </xf>
    <xf numFmtId="38" fontId="49" fillId="0" borderId="28" xfId="1" applyFont="1" applyFill="1" applyBorder="1" applyAlignment="1" applyProtection="1">
      <alignment vertical="center" shrinkToFit="1"/>
    </xf>
    <xf numFmtId="0" fontId="49" fillId="0" borderId="30" xfId="0" applyFont="1" applyBorder="1" applyAlignment="1">
      <alignment horizontal="right" vertical="center"/>
    </xf>
    <xf numFmtId="38" fontId="49" fillId="0" borderId="68" xfId="1" applyFont="1" applyFill="1" applyBorder="1" applyAlignment="1" applyProtection="1">
      <alignment vertical="center" shrinkToFit="1"/>
    </xf>
    <xf numFmtId="0" fontId="49" fillId="0" borderId="70" xfId="0" applyFont="1" applyBorder="1" applyAlignment="1">
      <alignment horizontal="right" vertical="center"/>
    </xf>
    <xf numFmtId="0" fontId="215" fillId="11" borderId="0" xfId="2" applyFont="1" applyFill="1" applyAlignment="1" applyProtection="1">
      <alignment vertical="center"/>
      <protection hidden="1"/>
    </xf>
    <xf numFmtId="0" fontId="217" fillId="11" borderId="0" xfId="2" applyFont="1" applyFill="1" applyAlignment="1" applyProtection="1">
      <alignment vertical="center" wrapText="1"/>
      <protection hidden="1"/>
    </xf>
    <xf numFmtId="0" fontId="87" fillId="0" borderId="0" xfId="2" applyFont="1" applyAlignment="1" applyProtection="1">
      <alignment vertical="center"/>
      <protection hidden="1"/>
    </xf>
    <xf numFmtId="0" fontId="218" fillId="0" borderId="0" xfId="2" applyFont="1" applyAlignment="1" applyProtection="1">
      <alignment vertical="center"/>
      <protection hidden="1"/>
    </xf>
    <xf numFmtId="0" fontId="150" fillId="0" borderId="0" xfId="2" applyFont="1" applyAlignment="1" applyProtection="1">
      <alignment vertical="center"/>
      <protection hidden="1"/>
    </xf>
    <xf numFmtId="0" fontId="47" fillId="0" borderId="0" xfId="12" applyFont="1" applyProtection="1">
      <alignment vertical="center"/>
      <protection hidden="1"/>
    </xf>
    <xf numFmtId="0" fontId="219" fillId="0" borderId="0" xfId="12" applyFont="1" applyProtection="1">
      <alignment vertical="center"/>
      <protection hidden="1"/>
    </xf>
    <xf numFmtId="0" fontId="47" fillId="9" borderId="0" xfId="12" applyFont="1" applyFill="1" applyProtection="1">
      <alignment vertical="center"/>
      <protection hidden="1"/>
    </xf>
    <xf numFmtId="0" fontId="47" fillId="9" borderId="0" xfId="12" applyFont="1" applyFill="1" applyAlignment="1" applyProtection="1">
      <alignment horizontal="center" vertical="center"/>
      <protection hidden="1"/>
    </xf>
    <xf numFmtId="38" fontId="47" fillId="9" borderId="0" xfId="9" applyFont="1" applyFill="1" applyProtection="1">
      <alignment vertical="center"/>
      <protection hidden="1"/>
    </xf>
    <xf numFmtId="49" fontId="47" fillId="9" borderId="0" xfId="12" applyNumberFormat="1" applyFont="1" applyFill="1" applyProtection="1">
      <alignment vertical="center"/>
      <protection hidden="1"/>
    </xf>
    <xf numFmtId="49" fontId="47" fillId="9" borderId="0" xfId="6" applyNumberFormat="1" applyFont="1" applyFill="1" applyAlignment="1" applyProtection="1">
      <alignment vertical="center" wrapText="1"/>
      <protection hidden="1"/>
    </xf>
    <xf numFmtId="49" fontId="47" fillId="9" borderId="0" xfId="6" applyNumberFormat="1" applyFont="1" applyFill="1" applyAlignment="1" applyProtection="1">
      <alignment vertical="top"/>
      <protection hidden="1"/>
    </xf>
    <xf numFmtId="49" fontId="220" fillId="9" borderId="0" xfId="6" applyNumberFormat="1" applyFont="1" applyFill="1" applyAlignment="1" applyProtection="1">
      <alignment vertical="top"/>
      <protection hidden="1"/>
    </xf>
    <xf numFmtId="0" fontId="1" fillId="0" borderId="0" xfId="1258" applyProtection="1">
      <alignment vertical="center"/>
      <protection hidden="1"/>
    </xf>
    <xf numFmtId="0" fontId="47" fillId="0" borderId="0" xfId="12" applyFont="1" applyAlignment="1" applyProtection="1">
      <alignment horizontal="center" vertical="center"/>
      <protection hidden="1"/>
    </xf>
    <xf numFmtId="20" fontId="47" fillId="9" borderId="0" xfId="6" applyNumberFormat="1" applyFont="1" applyFill="1" applyAlignment="1" applyProtection="1">
      <alignment vertical="top"/>
      <protection hidden="1"/>
    </xf>
    <xf numFmtId="49" fontId="82" fillId="9" borderId="0" xfId="6" applyNumberFormat="1" applyFill="1" applyAlignment="1" applyProtection="1">
      <alignment vertical="top"/>
      <protection hidden="1"/>
    </xf>
    <xf numFmtId="49" fontId="47" fillId="9" borderId="0" xfId="6" applyNumberFormat="1" applyFont="1" applyFill="1" applyAlignment="1" applyProtection="1">
      <alignment horizontal="left" vertical="center"/>
      <protection hidden="1"/>
    </xf>
    <xf numFmtId="49" fontId="47" fillId="9" borderId="0" xfId="6" applyNumberFormat="1" applyFont="1" applyFill="1" applyProtection="1">
      <alignment vertical="center"/>
      <protection hidden="1"/>
    </xf>
    <xf numFmtId="0" fontId="126" fillId="9" borderId="0" xfId="12" applyFont="1" applyFill="1" applyProtection="1">
      <alignment vertical="center"/>
      <protection hidden="1"/>
    </xf>
    <xf numFmtId="0" fontId="216" fillId="0" borderId="0" xfId="12" applyFont="1" applyProtection="1">
      <alignment vertical="center"/>
      <protection hidden="1"/>
    </xf>
    <xf numFmtId="0" fontId="168" fillId="9" borderId="0" xfId="6" applyFont="1" applyFill="1" applyProtection="1">
      <alignment vertical="center"/>
      <protection hidden="1"/>
    </xf>
    <xf numFmtId="0" fontId="65" fillId="9" borderId="0" xfId="6" applyFont="1" applyFill="1" applyAlignment="1" applyProtection="1">
      <alignment vertical="center" wrapText="1"/>
      <protection hidden="1"/>
    </xf>
    <xf numFmtId="0" fontId="65" fillId="9" borderId="0" xfId="6" applyFont="1" applyFill="1" applyProtection="1">
      <alignment vertical="center"/>
      <protection hidden="1"/>
    </xf>
    <xf numFmtId="0" fontId="65" fillId="9" borderId="0" xfId="6" applyFont="1" applyFill="1" applyAlignment="1" applyProtection="1">
      <alignment horizontal="left" vertical="center"/>
      <protection hidden="1"/>
    </xf>
    <xf numFmtId="0" fontId="65" fillId="9" borderId="0" xfId="6" applyFont="1" applyFill="1" applyAlignment="1" applyProtection="1">
      <alignment horizontal="left" vertical="center" indent="1" shrinkToFit="1"/>
      <protection hidden="1"/>
    </xf>
    <xf numFmtId="38" fontId="47" fillId="0" borderId="0" xfId="9" applyFont="1" applyProtection="1">
      <alignment vertical="center"/>
      <protection hidden="1"/>
    </xf>
    <xf numFmtId="0" fontId="47" fillId="9" borderId="0" xfId="12" applyFont="1" applyFill="1" applyAlignment="1" applyProtection="1">
      <alignment horizontal="right" vertical="distributed" wrapText="1"/>
      <protection hidden="1"/>
    </xf>
    <xf numFmtId="49" fontId="47" fillId="9" borderId="0" xfId="6" applyNumberFormat="1" applyFont="1" applyFill="1" applyAlignment="1" applyProtection="1">
      <alignment vertical="top" wrapText="1" shrinkToFit="1"/>
      <protection hidden="1"/>
    </xf>
    <xf numFmtId="49" fontId="47" fillId="9" borderId="0" xfId="6" applyNumberFormat="1" applyFont="1" applyFill="1" applyAlignment="1" applyProtection="1">
      <alignment vertical="top" shrinkToFit="1"/>
      <protection hidden="1"/>
    </xf>
    <xf numFmtId="0" fontId="47" fillId="0" borderId="0" xfId="12" applyFont="1" applyAlignment="1" applyProtection="1">
      <alignment horizontal="left" vertical="center"/>
      <protection hidden="1"/>
    </xf>
    <xf numFmtId="188" fontId="47" fillId="9" borderId="0" xfId="12" applyNumberFormat="1" applyFont="1" applyFill="1" applyAlignment="1" applyProtection="1">
      <alignment vertical="center" shrinkToFit="1"/>
      <protection hidden="1"/>
    </xf>
    <xf numFmtId="0" fontId="216" fillId="0" borderId="0" xfId="2" applyFont="1" applyAlignment="1" applyProtection="1">
      <alignment vertical="center"/>
    </xf>
    <xf numFmtId="49" fontId="22" fillId="0" borderId="30" xfId="0" applyNumberFormat="1" applyFont="1" applyBorder="1" applyAlignment="1" applyProtection="1">
      <alignment horizontal="left" vertical="center" indent="1" shrinkToFit="1"/>
      <protection locked="0"/>
    </xf>
    <xf numFmtId="49" fontId="22" fillId="0" borderId="33" xfId="0" applyNumberFormat="1" applyFont="1" applyBorder="1" applyAlignment="1" applyProtection="1">
      <alignment horizontal="left" vertical="center" indent="1" shrinkToFit="1"/>
      <protection locked="0"/>
    </xf>
    <xf numFmtId="0" fontId="22" fillId="0" borderId="30" xfId="0" applyFont="1" applyBorder="1" applyAlignment="1" applyProtection="1">
      <alignment horizontal="left" vertical="center" indent="1" shrinkToFit="1"/>
      <protection locked="0"/>
    </xf>
    <xf numFmtId="0" fontId="22" fillId="0" borderId="33" xfId="0" applyFont="1" applyBorder="1" applyAlignment="1" applyProtection="1">
      <alignment horizontal="left" vertical="center" indent="1" shrinkToFit="1"/>
      <protection locked="0"/>
    </xf>
    <xf numFmtId="0" fontId="65" fillId="9" borderId="0" xfId="6" applyFont="1" applyFill="1" applyAlignment="1" applyProtection="1">
      <alignment horizontal="left" vertical="center"/>
      <protection hidden="1"/>
    </xf>
    <xf numFmtId="38" fontId="42" fillId="0" borderId="0" xfId="1" applyFont="1" applyAlignment="1">
      <alignment vertical="center"/>
    </xf>
    <xf numFmtId="0" fontId="211" fillId="9" borderId="8" xfId="6" applyFont="1" applyFill="1" applyBorder="1" applyAlignment="1" applyProtection="1">
      <alignment horizontal="center" vertical="center" wrapText="1"/>
    </xf>
    <xf numFmtId="0" fontId="65" fillId="9" borderId="0" xfId="6" applyFont="1" applyFill="1" applyAlignment="1" applyProtection="1">
      <alignment vertical="center"/>
      <protection hidden="1"/>
    </xf>
    <xf numFmtId="0" fontId="65" fillId="9" borderId="0" xfId="6" applyFont="1" applyFill="1" applyBorder="1" applyAlignment="1" applyProtection="1">
      <alignment vertical="center" shrinkToFit="1"/>
      <protection hidden="1"/>
    </xf>
    <xf numFmtId="0" fontId="38" fillId="0" borderId="35" xfId="0" applyFont="1" applyBorder="1" applyAlignment="1" applyProtection="1">
      <alignment horizontal="left" vertical="center" indent="1" shrinkToFit="1"/>
    </xf>
    <xf numFmtId="0" fontId="38" fillId="0" borderId="35" xfId="0" applyFont="1" applyBorder="1" applyAlignment="1" applyProtection="1">
      <alignment vertical="center" shrinkToFit="1"/>
    </xf>
    <xf numFmtId="0" fontId="116" fillId="0" borderId="35" xfId="0" applyFont="1" applyBorder="1" applyAlignment="1" applyProtection="1">
      <alignment vertical="center" shrinkToFit="1"/>
    </xf>
    <xf numFmtId="0" fontId="65" fillId="9" borderId="35" xfId="6" applyFont="1" applyFill="1" applyBorder="1" applyAlignment="1" applyProtection="1">
      <alignment horizontal="left" vertical="center" indent="1" shrinkToFit="1"/>
      <protection hidden="1"/>
    </xf>
    <xf numFmtId="0" fontId="22" fillId="0" borderId="28" xfId="0" applyFont="1" applyBorder="1" applyAlignment="1" applyProtection="1">
      <alignment horizontal="left" vertical="center" indent="1"/>
      <protection locked="0"/>
    </xf>
    <xf numFmtId="0" fontId="22" fillId="0" borderId="28" xfId="0" applyFont="1" applyBorder="1" applyAlignment="1" applyProtection="1">
      <alignment horizontal="left" vertical="center" wrapText="1" indent="1"/>
      <protection locked="0"/>
    </xf>
    <xf numFmtId="0" fontId="22" fillId="9" borderId="260" xfId="0" applyFont="1" applyFill="1" applyBorder="1" applyAlignment="1" applyProtection="1">
      <alignment horizontal="left" vertical="center" indent="1" shrinkToFit="1"/>
      <protection locked="0"/>
    </xf>
    <xf numFmtId="0" fontId="22" fillId="0" borderId="86" xfId="0" applyFont="1" applyFill="1" applyBorder="1" applyAlignment="1" applyProtection="1">
      <alignment horizontal="center" vertical="center" wrapText="1"/>
      <protection locked="0"/>
    </xf>
    <xf numFmtId="0" fontId="22" fillId="0" borderId="63" xfId="0" applyFont="1" applyFill="1" applyBorder="1" applyAlignment="1" applyProtection="1">
      <alignment horizontal="center" vertical="center" wrapText="1"/>
      <protection locked="0"/>
    </xf>
    <xf numFmtId="218" fontId="55" fillId="0" borderId="6" xfId="1" applyNumberFormat="1" applyFont="1" applyFill="1" applyBorder="1" applyProtection="1">
      <alignment vertical="center"/>
      <protection locked="0"/>
    </xf>
    <xf numFmtId="38" fontId="87" fillId="0" borderId="0" xfId="1255" applyFont="1" applyFill="1" applyBorder="1" applyAlignment="1" applyProtection="1">
      <alignment vertical="center" wrapText="1" shrinkToFit="1"/>
    </xf>
    <xf numFmtId="0" fontId="131" fillId="0" borderId="0" xfId="2" applyFont="1" applyAlignment="1" applyProtection="1">
      <alignment vertical="center"/>
    </xf>
    <xf numFmtId="0" fontId="164" fillId="0" borderId="0" xfId="6" applyFont="1" applyProtection="1">
      <alignment vertical="center"/>
    </xf>
    <xf numFmtId="0" fontId="164" fillId="0" borderId="0" xfId="12" applyFont="1" applyAlignment="1" applyProtection="1">
      <alignment vertical="center" shrinkToFit="1"/>
    </xf>
    <xf numFmtId="0" fontId="158" fillId="0" borderId="0" xfId="6" applyFont="1" applyAlignment="1" applyProtection="1">
      <alignment horizontal="right" vertical="center"/>
    </xf>
    <xf numFmtId="0" fontId="165" fillId="9" borderId="0" xfId="6" applyFont="1" applyFill="1" applyProtection="1">
      <alignment vertical="center"/>
    </xf>
    <xf numFmtId="0" fontId="164" fillId="9" borderId="0" xfId="6" applyFont="1" applyFill="1" applyProtection="1">
      <alignment vertical="center"/>
    </xf>
    <xf numFmtId="0" fontId="164" fillId="0" borderId="0" xfId="6" applyFont="1" applyAlignment="1" applyProtection="1">
      <alignment horizontal="right" vertical="center"/>
    </xf>
    <xf numFmtId="0" fontId="154" fillId="9" borderId="0" xfId="6" applyFont="1" applyFill="1" applyProtection="1">
      <alignment vertical="center"/>
    </xf>
    <xf numFmtId="0" fontId="164" fillId="9" borderId="0" xfId="6" applyFont="1" applyFill="1" applyAlignment="1" applyProtection="1">
      <alignment horizontal="center" vertical="center"/>
    </xf>
    <xf numFmtId="0" fontId="99" fillId="0" borderId="0" xfId="6" applyFont="1" applyProtection="1">
      <alignment vertical="center"/>
    </xf>
    <xf numFmtId="0" fontId="83" fillId="9" borderId="0" xfId="6" applyFont="1" applyFill="1" applyProtection="1">
      <alignment vertical="center"/>
    </xf>
    <xf numFmtId="0" fontId="87" fillId="9" borderId="0" xfId="6" applyFont="1" applyFill="1" applyAlignment="1" applyProtection="1"/>
    <xf numFmtId="0" fontId="99" fillId="9" borderId="0" xfId="6" applyFont="1" applyFill="1" applyProtection="1">
      <alignment vertical="center"/>
    </xf>
    <xf numFmtId="0" fontId="99" fillId="9" borderId="0" xfId="6" applyFont="1" applyFill="1" applyAlignment="1" applyProtection="1">
      <alignment horizontal="left" vertical="center" indent="1"/>
    </xf>
    <xf numFmtId="0" fontId="154" fillId="0" borderId="0" xfId="6" applyFont="1" applyProtection="1">
      <alignment vertical="center"/>
    </xf>
    <xf numFmtId="0" fontId="83" fillId="9" borderId="0" xfId="6" applyFont="1" applyFill="1" applyAlignment="1" applyProtection="1">
      <alignment vertical="center" wrapText="1"/>
    </xf>
    <xf numFmtId="0" fontId="83" fillId="0" borderId="0" xfId="6" applyFont="1" applyAlignment="1" applyProtection="1">
      <alignment horizontal="left" vertical="center" shrinkToFit="1"/>
    </xf>
    <xf numFmtId="0" fontId="83" fillId="0" borderId="7" xfId="14" applyFont="1" applyBorder="1" applyAlignment="1" applyProtection="1">
      <alignment horizontal="center" vertical="center"/>
    </xf>
    <xf numFmtId="0" fontId="158" fillId="0" borderId="8" xfId="6" applyFont="1" applyBorder="1" applyProtection="1">
      <alignment vertical="center"/>
    </xf>
    <xf numFmtId="0" fontId="83" fillId="0" borderId="8" xfId="6" applyFont="1" applyBorder="1" applyProtection="1">
      <alignment vertical="center"/>
    </xf>
    <xf numFmtId="0" fontId="83" fillId="0" borderId="9" xfId="6" applyFont="1" applyBorder="1" applyProtection="1">
      <alignment vertical="center"/>
    </xf>
    <xf numFmtId="0" fontId="83" fillId="9" borderId="0" xfId="6" applyFont="1" applyFill="1" applyAlignment="1" applyProtection="1">
      <alignment horizontal="center" vertical="center" wrapText="1"/>
    </xf>
    <xf numFmtId="0" fontId="83" fillId="9" borderId="0" xfId="6" applyFont="1" applyFill="1" applyAlignment="1" applyProtection="1"/>
    <xf numFmtId="0" fontId="154" fillId="0" borderId="0" xfId="6" applyFont="1" applyAlignment="1" applyProtection="1">
      <alignment horizontal="center" vertical="center"/>
    </xf>
    <xf numFmtId="0" fontId="83" fillId="9" borderId="0" xfId="6" applyFont="1" applyFill="1" applyAlignment="1" applyProtection="1">
      <alignment horizontal="left" vertical="center"/>
    </xf>
    <xf numFmtId="0" fontId="154" fillId="9" borderId="0" xfId="6" applyFont="1" applyFill="1" applyAlignment="1" applyProtection="1">
      <alignment horizontal="right" vertical="center"/>
    </xf>
    <xf numFmtId="0" fontId="158" fillId="9" borderId="0" xfId="6" applyFont="1" applyFill="1" applyAlignment="1" applyProtection="1">
      <alignment horizontal="left" vertical="top"/>
    </xf>
    <xf numFmtId="0" fontId="83" fillId="9" borderId="0" xfId="6" applyFont="1" applyFill="1" applyAlignment="1" applyProtection="1">
      <alignment horizontal="right" vertical="center"/>
    </xf>
    <xf numFmtId="0" fontId="83" fillId="9" borderId="0" xfId="6" applyFont="1" applyFill="1" applyAlignment="1" applyProtection="1">
      <alignment vertical="top" wrapText="1"/>
    </xf>
    <xf numFmtId="0" fontId="83" fillId="9" borderId="0" xfId="6" applyFont="1" applyFill="1" applyBorder="1" applyAlignment="1" applyProtection="1">
      <alignment vertical="top" wrapText="1"/>
    </xf>
    <xf numFmtId="0" fontId="154" fillId="0" borderId="38" xfId="6" applyFont="1" applyBorder="1" applyAlignment="1" applyProtection="1">
      <alignment horizontal="center" vertical="center"/>
    </xf>
    <xf numFmtId="0" fontId="83" fillId="9" borderId="0" xfId="6" applyFont="1" applyFill="1" applyBorder="1" applyProtection="1">
      <alignment vertical="center"/>
    </xf>
    <xf numFmtId="0" fontId="83" fillId="0" borderId="0" xfId="6" applyFont="1" applyFill="1" applyAlignment="1" applyProtection="1">
      <alignment vertical="center" wrapText="1"/>
    </xf>
    <xf numFmtId="0" fontId="158" fillId="9" borderId="0" xfId="6" applyFont="1" applyFill="1" applyAlignment="1" applyProtection="1">
      <alignment vertical="top"/>
    </xf>
    <xf numFmtId="0" fontId="158" fillId="9" borderId="0" xfId="6" applyFont="1" applyFill="1" applyProtection="1">
      <alignment vertical="center"/>
    </xf>
    <xf numFmtId="0" fontId="158" fillId="0" borderId="0" xfId="6" applyFont="1" applyProtection="1">
      <alignment vertical="center"/>
    </xf>
    <xf numFmtId="0" fontId="158" fillId="9" borderId="35" xfId="6" applyFont="1" applyFill="1" applyBorder="1" applyAlignment="1" applyProtection="1">
      <alignment vertical="top"/>
    </xf>
    <xf numFmtId="0" fontId="158" fillId="9" borderId="0" xfId="6" applyFont="1" applyFill="1" applyBorder="1" applyAlignment="1" applyProtection="1">
      <alignment vertical="top"/>
    </xf>
    <xf numFmtId="0" fontId="158" fillId="9" borderId="0" xfId="6" applyFont="1" applyFill="1" applyAlignment="1" applyProtection="1">
      <alignment vertical="top" wrapText="1"/>
    </xf>
    <xf numFmtId="0" fontId="83" fillId="0" borderId="0" xfId="6" applyFont="1" applyFill="1" applyAlignment="1" applyProtection="1">
      <alignment horizontal="center" vertical="center" wrapText="1"/>
    </xf>
    <xf numFmtId="38" fontId="87" fillId="0" borderId="0" xfId="1" applyFont="1" applyFill="1" applyBorder="1" applyAlignment="1" applyProtection="1">
      <alignment vertical="center" wrapText="1" shrinkToFit="1"/>
    </xf>
    <xf numFmtId="0" fontId="212" fillId="9" borderId="0" xfId="6" applyFont="1" applyFill="1" applyAlignment="1" applyProtection="1">
      <alignment vertical="top"/>
    </xf>
    <xf numFmtId="0" fontId="158" fillId="24" borderId="6" xfId="6" applyFont="1" applyFill="1" applyBorder="1" applyAlignment="1" applyProtection="1">
      <alignment vertical="center"/>
    </xf>
    <xf numFmtId="0" fontId="158" fillId="0" borderId="8" xfId="6" applyFont="1" applyBorder="1" applyAlignment="1" applyProtection="1">
      <alignment horizontal="center" vertical="center"/>
    </xf>
    <xf numFmtId="0" fontId="83" fillId="9" borderId="6" xfId="6" applyFont="1" applyFill="1" applyBorder="1" applyAlignment="1" applyProtection="1">
      <alignment horizontal="center" vertical="center" wrapText="1"/>
    </xf>
    <xf numFmtId="0" fontId="83" fillId="17" borderId="0" xfId="6" applyFont="1" applyFill="1" applyAlignment="1" applyProtection="1">
      <alignment vertical="center" wrapText="1"/>
    </xf>
    <xf numFmtId="0" fontId="154" fillId="9" borderId="0" xfId="6" applyFont="1" applyFill="1" applyBorder="1" applyProtection="1">
      <alignment vertical="center"/>
    </xf>
    <xf numFmtId="0" fontId="99" fillId="9" borderId="0" xfId="6" applyFont="1" applyFill="1" applyBorder="1" applyProtection="1">
      <alignment vertical="center"/>
    </xf>
    <xf numFmtId="0" fontId="158" fillId="9" borderId="0" xfId="6" applyFont="1" applyFill="1" applyBorder="1" applyAlignment="1" applyProtection="1">
      <alignment vertical="top" wrapText="1"/>
    </xf>
    <xf numFmtId="0" fontId="158" fillId="9" borderId="0" xfId="6" applyFont="1" applyFill="1" applyBorder="1" applyAlignment="1" applyProtection="1">
      <alignment vertical="center" wrapText="1"/>
    </xf>
    <xf numFmtId="0" fontId="158" fillId="0" borderId="8" xfId="6" applyFont="1" applyFill="1" applyBorder="1" applyAlignment="1" applyProtection="1">
      <alignment horizontal="center" vertical="center"/>
    </xf>
    <xf numFmtId="0" fontId="211" fillId="9" borderId="0" xfId="6" applyFont="1" applyFill="1" applyBorder="1" applyAlignment="1" applyProtection="1">
      <alignment horizontal="center" vertical="center" wrapText="1"/>
    </xf>
    <xf numFmtId="0" fontId="158" fillId="9" borderId="0" xfId="6" applyFont="1" applyFill="1" applyAlignment="1" applyProtection="1">
      <alignment vertical="center" wrapText="1"/>
    </xf>
    <xf numFmtId="0" fontId="158" fillId="0" borderId="0" xfId="6" applyFont="1" applyFill="1" applyBorder="1" applyAlignment="1" applyProtection="1">
      <alignment horizontal="center" vertical="center"/>
    </xf>
    <xf numFmtId="38" fontId="131" fillId="0" borderId="0" xfId="1" applyFont="1" applyAlignment="1">
      <alignment vertical="center"/>
    </xf>
    <xf numFmtId="0" fontId="22" fillId="0" borderId="0" xfId="0" applyFont="1" applyProtection="1">
      <alignment vertical="center"/>
    </xf>
    <xf numFmtId="0" fontId="22" fillId="0" borderId="0" xfId="0" applyFont="1" applyAlignment="1" applyProtection="1">
      <alignment horizontal="left" vertical="center" shrinkToFit="1"/>
    </xf>
    <xf numFmtId="0" fontId="110" fillId="0" borderId="0" xfId="0" applyFont="1" applyAlignment="1" applyProtection="1">
      <alignment horizontal="right" vertical="center"/>
    </xf>
    <xf numFmtId="189" fontId="111" fillId="0" borderId="0" xfId="5" applyNumberFormat="1" applyFont="1" applyFill="1" applyAlignment="1" applyProtection="1">
      <alignment horizontal="right" vertical="center"/>
    </xf>
    <xf numFmtId="0" fontId="33" fillId="0" borderId="0" xfId="0" applyFont="1" applyProtection="1">
      <alignment vertical="center"/>
    </xf>
    <xf numFmtId="0" fontId="145" fillId="0" borderId="0" xfId="0" applyFont="1" applyProtection="1">
      <alignment vertical="center"/>
    </xf>
    <xf numFmtId="0" fontId="23" fillId="0" borderId="0" xfId="0" applyFont="1" applyProtection="1">
      <alignment vertical="center"/>
    </xf>
    <xf numFmtId="0" fontId="114" fillId="0" borderId="0" xfId="0" applyFont="1" applyProtection="1">
      <alignment vertical="center"/>
    </xf>
    <xf numFmtId="0" fontId="27" fillId="0" borderId="0" xfId="0" applyFont="1" applyProtection="1">
      <alignment vertical="center"/>
    </xf>
    <xf numFmtId="0" fontId="92" fillId="0" borderId="0" xfId="0" applyFont="1" applyProtection="1">
      <alignment vertical="center"/>
    </xf>
    <xf numFmtId="49" fontId="92" fillId="0" borderId="0" xfId="0" applyNumberFormat="1" applyFont="1" applyProtection="1">
      <alignment vertical="center"/>
    </xf>
    <xf numFmtId="0" fontId="29" fillId="0" borderId="0" xfId="0" applyFont="1" applyProtection="1">
      <alignment vertical="center"/>
    </xf>
    <xf numFmtId="0" fontId="29" fillId="6" borderId="1" xfId="0" applyFont="1" applyFill="1" applyBorder="1" applyProtection="1">
      <alignment vertical="center"/>
    </xf>
    <xf numFmtId="0" fontId="89" fillId="0" borderId="0" xfId="0" applyFont="1" applyProtection="1">
      <alignment vertical="center"/>
    </xf>
    <xf numFmtId="0" fontId="198" fillId="0" borderId="9" xfId="0" applyFont="1" applyBorder="1" applyProtection="1">
      <alignment vertical="center"/>
    </xf>
    <xf numFmtId="0" fontId="22" fillId="0" borderId="23" xfId="0" applyFont="1" applyBorder="1" applyAlignment="1" applyProtection="1">
      <alignment vertical="center" wrapText="1"/>
    </xf>
    <xf numFmtId="0" fontId="34" fillId="0" borderId="0" xfId="0" applyFont="1" applyProtection="1">
      <alignment vertical="center"/>
    </xf>
    <xf numFmtId="49" fontId="92" fillId="0" borderId="8" xfId="0" applyNumberFormat="1" applyFont="1" applyBorder="1" applyAlignment="1" applyProtection="1">
      <alignment horizontal="left" vertical="center" indent="1" shrinkToFit="1"/>
    </xf>
    <xf numFmtId="0" fontId="31" fillId="0" borderId="9" xfId="0" applyFont="1" applyBorder="1" applyProtection="1">
      <alignment vertical="center"/>
    </xf>
    <xf numFmtId="0" fontId="32" fillId="0" borderId="0" xfId="0" applyFont="1" applyProtection="1">
      <alignment vertical="center"/>
    </xf>
    <xf numFmtId="0" fontId="22" fillId="0" borderId="93" xfId="0" applyFont="1" applyBorder="1" applyProtection="1">
      <alignment vertical="center"/>
    </xf>
    <xf numFmtId="0" fontId="92" fillId="2" borderId="5" xfId="0" applyFont="1" applyFill="1" applyBorder="1" applyAlignment="1" applyProtection="1">
      <alignment vertical="center" shrinkToFit="1"/>
    </xf>
    <xf numFmtId="0" fontId="92" fillId="0" borderId="93" xfId="0" applyFont="1" applyBorder="1" applyProtection="1">
      <alignment vertical="center"/>
    </xf>
    <xf numFmtId="0" fontId="31" fillId="0" borderId="33" xfId="0" applyFont="1" applyBorder="1" applyProtection="1">
      <alignment vertical="center"/>
    </xf>
    <xf numFmtId="0" fontId="22" fillId="2" borderId="5" xfId="0" applyFont="1" applyFill="1" applyBorder="1" applyAlignment="1" applyProtection="1">
      <alignment vertical="center" shrinkToFit="1"/>
    </xf>
    <xf numFmtId="0" fontId="90" fillId="0" borderId="93" xfId="0" applyFont="1" applyBorder="1" applyAlignment="1" applyProtection="1">
      <alignment vertical="center" wrapText="1"/>
    </xf>
    <xf numFmtId="0" fontId="90" fillId="0" borderId="93" xfId="0" applyFont="1" applyBorder="1" applyProtection="1">
      <alignment vertical="center"/>
    </xf>
    <xf numFmtId="0" fontId="95" fillId="0" borderId="93" xfId="0" applyFont="1" applyBorder="1" applyProtection="1">
      <alignment vertical="center"/>
    </xf>
    <xf numFmtId="0" fontId="31" fillId="0" borderId="41" xfId="0" applyFont="1" applyBorder="1" applyProtection="1">
      <alignment vertical="center"/>
    </xf>
    <xf numFmtId="0" fontId="92" fillId="0" borderId="93" xfId="0" applyFont="1" applyBorder="1" applyAlignment="1" applyProtection="1">
      <alignment vertical="center" wrapText="1"/>
    </xf>
    <xf numFmtId="0" fontId="63" fillId="0" borderId="0" xfId="0" applyFont="1" applyProtection="1">
      <alignment vertical="center"/>
    </xf>
    <xf numFmtId="0" fontId="28" fillId="4" borderId="1" xfId="0" applyFont="1" applyFill="1" applyBorder="1" applyAlignment="1" applyProtection="1">
      <alignment vertical="center"/>
    </xf>
    <xf numFmtId="0" fontId="28" fillId="4" borderId="0" xfId="0" applyFont="1" applyFill="1" applyBorder="1" applyAlignment="1" applyProtection="1">
      <alignment vertical="center"/>
    </xf>
    <xf numFmtId="0" fontId="28" fillId="4" borderId="37" xfId="0" applyFont="1" applyFill="1" applyBorder="1" applyAlignment="1" applyProtection="1">
      <alignment vertical="center"/>
    </xf>
    <xf numFmtId="0" fontId="33" fillId="0" borderId="8" xfId="0" applyFont="1" applyBorder="1" applyAlignment="1" applyProtection="1">
      <alignment horizontal="right" vertical="center"/>
    </xf>
    <xf numFmtId="0" fontId="93" fillId="0" borderId="9" xfId="0" applyFont="1" applyBorder="1" applyProtection="1">
      <alignment vertical="center"/>
    </xf>
    <xf numFmtId="0" fontId="90" fillId="0" borderId="23" xfId="0" applyFont="1" applyBorder="1" applyProtection="1">
      <alignment vertical="center"/>
    </xf>
    <xf numFmtId="0" fontId="22" fillId="0" borderId="23" xfId="0" applyFont="1" applyBorder="1" applyProtection="1">
      <alignment vertical="center"/>
    </xf>
    <xf numFmtId="0" fontId="22" fillId="2" borderId="20" xfId="0" applyFont="1" applyFill="1" applyBorder="1" applyAlignment="1" applyProtection="1">
      <alignment horizontal="left" vertical="center" indent="1"/>
    </xf>
    <xf numFmtId="0" fontId="89" fillId="0" borderId="93" xfId="0" applyFont="1" applyBorder="1" applyProtection="1">
      <alignment vertical="center"/>
    </xf>
    <xf numFmtId="0" fontId="22" fillId="0" borderId="93" xfId="0" applyFont="1" applyBorder="1" applyAlignment="1" applyProtection="1">
      <alignment vertical="center" wrapText="1"/>
    </xf>
    <xf numFmtId="0" fontId="23" fillId="0" borderId="0" xfId="0" applyFont="1" applyAlignment="1" applyProtection="1">
      <alignment vertical="center"/>
    </xf>
    <xf numFmtId="0" fontId="22" fillId="0" borderId="23" xfId="0" applyFont="1" applyFill="1" applyBorder="1" applyProtection="1">
      <alignment vertical="center"/>
    </xf>
    <xf numFmtId="0" fontId="22" fillId="0" borderId="93" xfId="0" applyFont="1" applyFill="1" applyBorder="1" applyProtection="1">
      <alignment vertical="center"/>
    </xf>
    <xf numFmtId="0" fontId="28" fillId="4" borderId="0" xfId="0" applyFont="1" applyFill="1" applyProtection="1">
      <alignment vertical="center"/>
    </xf>
    <xf numFmtId="0" fontId="34" fillId="0" borderId="0" xfId="0" applyFont="1" applyAlignment="1" applyProtection="1">
      <alignment horizontal="right" vertical="center"/>
    </xf>
    <xf numFmtId="0" fontId="35" fillId="0" borderId="0" xfId="0" applyFont="1" applyProtection="1">
      <alignment vertical="center"/>
    </xf>
    <xf numFmtId="0" fontId="22" fillId="0" borderId="0" xfId="0" applyFont="1" applyFill="1" applyProtection="1">
      <alignment vertical="center"/>
    </xf>
    <xf numFmtId="0" fontId="22" fillId="2" borderId="21" xfId="0" applyFont="1" applyFill="1" applyBorder="1" applyAlignment="1" applyProtection="1">
      <alignment horizontal="left" vertical="center" indent="1"/>
    </xf>
    <xf numFmtId="0" fontId="64" fillId="0" borderId="0" xfId="0" applyFont="1" applyBorder="1" applyProtection="1">
      <alignment vertical="center"/>
    </xf>
    <xf numFmtId="0" fontId="63" fillId="0" borderId="0" xfId="0" applyFont="1" applyBorder="1" applyProtection="1">
      <alignment vertical="center"/>
    </xf>
    <xf numFmtId="0" fontId="21" fillId="0" borderId="0" xfId="0" applyFont="1" applyProtection="1">
      <alignment vertical="center"/>
    </xf>
    <xf numFmtId="0" fontId="31" fillId="0" borderId="36" xfId="0" applyFont="1" applyBorder="1" applyProtection="1">
      <alignment vertical="center"/>
    </xf>
    <xf numFmtId="0" fontId="62" fillId="0" borderId="0" xfId="0" applyFont="1" applyProtection="1">
      <alignment vertical="center"/>
    </xf>
    <xf numFmtId="0" fontId="89" fillId="0" borderId="23" xfId="0" applyFont="1" applyBorder="1" applyProtection="1">
      <alignment vertical="center"/>
    </xf>
    <xf numFmtId="183" fontId="22" fillId="0" borderId="27" xfId="0" applyNumberFormat="1" applyFont="1" applyBorder="1" applyAlignment="1" applyProtection="1">
      <alignment vertical="center" shrinkToFit="1"/>
    </xf>
    <xf numFmtId="0" fontId="92" fillId="0" borderId="23" xfId="0" applyFont="1" applyBorder="1" applyProtection="1">
      <alignment vertical="center"/>
    </xf>
    <xf numFmtId="183" fontId="22" fillId="0" borderId="30" xfId="0" applyNumberFormat="1" applyFont="1" applyBorder="1" applyAlignment="1" applyProtection="1">
      <alignment vertical="center" shrinkToFit="1"/>
    </xf>
    <xf numFmtId="183" fontId="22" fillId="0" borderId="222" xfId="0" applyNumberFormat="1" applyFont="1" applyBorder="1" applyAlignment="1" applyProtection="1">
      <alignment vertical="center" shrinkToFit="1"/>
    </xf>
    <xf numFmtId="0" fontId="22" fillId="0" borderId="35" xfId="0" applyFont="1" applyBorder="1" applyAlignment="1" applyProtection="1">
      <alignment horizontal="left" vertical="center" shrinkToFit="1"/>
    </xf>
    <xf numFmtId="0" fontId="22" fillId="0" borderId="35" xfId="0" applyFont="1" applyBorder="1" applyProtection="1">
      <alignment vertical="center"/>
    </xf>
    <xf numFmtId="0" fontId="33" fillId="0" borderId="8" xfId="0" applyFont="1" applyBorder="1" applyAlignment="1" applyProtection="1">
      <alignment horizontal="right" vertical="center"/>
      <protection locked="0"/>
    </xf>
    <xf numFmtId="0" fontId="22" fillId="9" borderId="28" xfId="0" applyFont="1" applyFill="1" applyBorder="1" applyAlignment="1" applyProtection="1">
      <alignment horizontal="center" vertical="center" wrapText="1"/>
      <protection locked="0"/>
    </xf>
    <xf numFmtId="49" fontId="47" fillId="9" borderId="0" xfId="6" applyNumberFormat="1" applyFont="1" applyFill="1" applyAlignment="1" applyProtection="1">
      <alignment vertical="center" wrapText="1"/>
      <protection hidden="1"/>
    </xf>
    <xf numFmtId="0" fontId="92" fillId="0" borderId="38" xfId="0" applyFont="1" applyBorder="1" applyAlignment="1">
      <alignment vertical="center"/>
    </xf>
    <xf numFmtId="0" fontId="222" fillId="0" borderId="239" xfId="0" applyFont="1" applyBorder="1" applyAlignment="1">
      <alignment horizontal="left" vertical="center" wrapText="1" readingOrder="1"/>
    </xf>
    <xf numFmtId="0" fontId="22" fillId="0" borderId="28" xfId="0" applyFont="1" applyBorder="1" applyAlignment="1" applyProtection="1">
      <alignment horizontal="left" vertical="center" indent="1"/>
      <protection locked="0"/>
    </xf>
    <xf numFmtId="0" fontId="38" fillId="10" borderId="6" xfId="0" applyFont="1" applyFill="1" applyBorder="1" applyAlignment="1" applyProtection="1">
      <alignment horizontal="center" vertical="center"/>
    </xf>
    <xf numFmtId="38" fontId="42" fillId="0" borderId="0" xfId="1" applyFont="1" applyAlignment="1">
      <alignment vertical="center"/>
    </xf>
    <xf numFmtId="0" fontId="22" fillId="0" borderId="0" xfId="0" applyFont="1" applyFill="1" applyAlignment="1" applyProtection="1">
      <alignment horizontal="center" vertical="center"/>
    </xf>
    <xf numFmtId="0" fontId="22" fillId="0" borderId="0" xfId="0" applyFont="1" applyFill="1" applyBorder="1" applyAlignment="1" applyProtection="1">
      <alignment horizontal="center" vertical="center"/>
    </xf>
    <xf numFmtId="0" fontId="22" fillId="0" borderId="0" xfId="0" applyFont="1" applyFill="1" applyBorder="1" applyAlignment="1" applyProtection="1">
      <alignment horizontal="left" vertical="center" indent="1"/>
    </xf>
    <xf numFmtId="49" fontId="22" fillId="0" borderId="41" xfId="0" applyNumberFormat="1" applyFont="1" applyBorder="1" applyAlignment="1" applyProtection="1">
      <alignment horizontal="left" vertical="center" indent="1" shrinkToFit="1"/>
      <protection locked="0"/>
    </xf>
    <xf numFmtId="49" fontId="22" fillId="0" borderId="166" xfId="0" applyNumberFormat="1" applyFont="1" applyBorder="1" applyAlignment="1" applyProtection="1">
      <alignment horizontal="left" vertical="center" indent="1" shrinkToFit="1"/>
      <protection locked="0"/>
    </xf>
    <xf numFmtId="0" fontId="22" fillId="0" borderId="38" xfId="0" applyFont="1" applyBorder="1" applyProtection="1">
      <alignment vertical="center"/>
    </xf>
    <xf numFmtId="0" fontId="38" fillId="0" borderId="0" xfId="0" applyNumberFormat="1" applyFont="1" applyBorder="1" applyAlignment="1" applyProtection="1">
      <alignment horizontal="left" vertical="center" indent="1" shrinkToFit="1"/>
    </xf>
    <xf numFmtId="0" fontId="38" fillId="0" borderId="0" xfId="0" applyFont="1" applyFill="1" applyBorder="1" applyAlignment="1" applyProtection="1">
      <alignment horizontal="center" vertical="center"/>
    </xf>
    <xf numFmtId="0" fontId="95" fillId="0" borderId="239" xfId="0" applyFont="1" applyBorder="1" applyAlignment="1">
      <alignment vertical="center" wrapText="1"/>
    </xf>
    <xf numFmtId="49" fontId="47" fillId="9" borderId="0" xfId="6" applyNumberFormat="1" applyFont="1" applyFill="1" applyAlignment="1" applyProtection="1">
      <alignment vertical="center" wrapText="1"/>
      <protection hidden="1"/>
    </xf>
    <xf numFmtId="49" fontId="47" fillId="9" borderId="0" xfId="6" applyNumberFormat="1" applyFont="1" applyFill="1" applyAlignment="1" applyProtection="1">
      <alignment horizontal="left" vertical="center"/>
      <protection hidden="1"/>
    </xf>
    <xf numFmtId="0" fontId="94" fillId="9" borderId="0" xfId="35" applyFont="1" applyFill="1" applyProtection="1">
      <alignment vertical="center"/>
      <protection hidden="1"/>
    </xf>
    <xf numFmtId="195" fontId="47" fillId="9" borderId="0" xfId="12" applyNumberFormat="1" applyFont="1" applyFill="1" applyProtection="1">
      <alignment vertical="center"/>
      <protection hidden="1"/>
    </xf>
    <xf numFmtId="49" fontId="94" fillId="9" borderId="0" xfId="6" applyNumberFormat="1" applyFont="1" applyFill="1" applyAlignment="1" applyProtection="1">
      <alignment vertical="top"/>
      <protection hidden="1"/>
    </xf>
    <xf numFmtId="0" fontId="65" fillId="9" borderId="0" xfId="6" applyFont="1" applyFill="1" applyAlignment="1" applyProtection="1">
      <alignment vertical="center" shrinkToFit="1"/>
      <protection hidden="1"/>
    </xf>
    <xf numFmtId="188" fontId="47" fillId="9" borderId="0" xfId="12" applyNumberFormat="1" applyFont="1" applyFill="1" applyAlignment="1" applyProtection="1">
      <alignment vertical="center" shrinkToFit="1"/>
    </xf>
    <xf numFmtId="38" fontId="141" fillId="0" borderId="0" xfId="1" applyFont="1" applyBorder="1">
      <alignment vertical="center"/>
    </xf>
    <xf numFmtId="218" fontId="123" fillId="0" borderId="99" xfId="1" applyNumberFormat="1" applyFont="1" applyFill="1" applyBorder="1" applyAlignment="1" applyProtection="1">
      <alignment horizontal="right" vertical="center"/>
    </xf>
    <xf numFmtId="38" fontId="47" fillId="0" borderId="6" xfId="1" applyFont="1" applyBorder="1" applyAlignment="1">
      <alignment horizontal="left" vertical="center" wrapText="1"/>
    </xf>
    <xf numFmtId="38" fontId="38" fillId="12" borderId="6" xfId="1" applyFont="1" applyFill="1" applyBorder="1">
      <alignment vertical="center"/>
    </xf>
    <xf numFmtId="38" fontId="47" fillId="0" borderId="6" xfId="1" applyFont="1" applyBorder="1" applyAlignment="1">
      <alignment horizontal="center" vertical="center"/>
    </xf>
    <xf numFmtId="38" fontId="38" fillId="22" borderId="6" xfId="1" applyFont="1" applyFill="1" applyBorder="1" applyProtection="1">
      <alignment vertical="center"/>
      <protection locked="0"/>
    </xf>
    <xf numFmtId="38" fontId="38" fillId="12" borderId="43" xfId="1" applyFont="1" applyFill="1" applyBorder="1">
      <alignment vertical="center"/>
    </xf>
    <xf numFmtId="38" fontId="142" fillId="0" borderId="38" xfId="1" applyFont="1" applyBorder="1" applyAlignment="1">
      <alignment vertical="top"/>
    </xf>
    <xf numFmtId="38" fontId="38" fillId="0" borderId="42" xfId="1" applyFont="1" applyBorder="1">
      <alignment vertical="center"/>
    </xf>
    <xf numFmtId="38" fontId="38" fillId="0" borderId="7" xfId="1" applyFont="1" applyBorder="1" applyAlignment="1">
      <alignment vertical="center" shrinkToFit="1"/>
    </xf>
    <xf numFmtId="38" fontId="38" fillId="0" borderId="8" xfId="1" applyFont="1" applyBorder="1">
      <alignment vertical="center"/>
    </xf>
    <xf numFmtId="218" fontId="123" fillId="0" borderId="6" xfId="1" applyNumberFormat="1" applyFont="1" applyFill="1" applyBorder="1" applyAlignment="1" applyProtection="1">
      <alignment horizontal="right" vertical="center"/>
    </xf>
    <xf numFmtId="0" fontId="164" fillId="9" borderId="0" xfId="6" applyFont="1" applyFill="1" applyBorder="1" applyAlignment="1">
      <alignment horizontal="left" vertical="center" shrinkToFit="1"/>
    </xf>
    <xf numFmtId="0" fontId="83" fillId="9" borderId="0" xfId="6" applyFont="1" applyFill="1" applyBorder="1" applyAlignment="1">
      <alignment horizontal="left" vertical="center"/>
    </xf>
    <xf numFmtId="0" fontId="158" fillId="0" borderId="0" xfId="6" applyFont="1" applyFill="1" applyBorder="1" applyAlignment="1">
      <alignment horizontal="center" vertical="center"/>
    </xf>
    <xf numFmtId="0" fontId="226" fillId="0" borderId="0" xfId="6" applyFont="1" applyFill="1" applyBorder="1" applyAlignment="1">
      <alignment horizontal="left" vertical="center"/>
    </xf>
    <xf numFmtId="0" fontId="224" fillId="9" borderId="267" xfId="0" applyFont="1" applyFill="1" applyBorder="1" applyAlignment="1" applyProtection="1">
      <alignment horizontal="left" vertical="center"/>
      <protection hidden="1"/>
    </xf>
    <xf numFmtId="0" fontId="95" fillId="9" borderId="268" xfId="0" applyFont="1" applyFill="1" applyBorder="1" applyAlignment="1" applyProtection="1">
      <alignment horizontal="left" vertical="center"/>
      <protection hidden="1"/>
    </xf>
    <xf numFmtId="0" fontId="224" fillId="9" borderId="93" xfId="0" applyFont="1" applyFill="1" applyBorder="1" applyAlignment="1" applyProtection="1">
      <alignment horizontal="left" vertical="center"/>
      <protection hidden="1"/>
    </xf>
    <xf numFmtId="0" fontId="229" fillId="9" borderId="23" xfId="0" applyFont="1" applyFill="1" applyBorder="1" applyAlignment="1" applyProtection="1">
      <alignment horizontal="left" vertical="center"/>
      <protection hidden="1"/>
    </xf>
    <xf numFmtId="0" fontId="229" fillId="9" borderId="0" xfId="0" applyFont="1" applyFill="1" applyBorder="1" applyAlignment="1" applyProtection="1">
      <alignment horizontal="left" vertical="center"/>
      <protection hidden="1"/>
    </xf>
    <xf numFmtId="0" fontId="94" fillId="3" borderId="182" xfId="0" applyFont="1" applyFill="1" applyBorder="1" applyAlignment="1" applyProtection="1">
      <alignment horizontal="center" vertical="center"/>
    </xf>
    <xf numFmtId="0" fontId="83" fillId="9" borderId="0" xfId="6" applyFont="1" applyFill="1" applyAlignment="1">
      <alignment vertical="center" wrapText="1"/>
    </xf>
    <xf numFmtId="0" fontId="83" fillId="9" borderId="0" xfId="6" applyFont="1" applyFill="1" applyAlignment="1">
      <alignment vertical="center" wrapText="1"/>
    </xf>
    <xf numFmtId="0" fontId="158" fillId="9" borderId="0" xfId="6" applyFont="1" applyFill="1" applyAlignment="1" applyProtection="1">
      <alignment vertical="top" wrapText="1"/>
    </xf>
    <xf numFmtId="0" fontId="212" fillId="0" borderId="0" xfId="6" applyFont="1" applyFill="1" applyBorder="1" applyAlignment="1">
      <alignment horizontal="left" vertical="center"/>
    </xf>
    <xf numFmtId="197" fontId="87" fillId="16" borderId="6" xfId="2" applyNumberFormat="1" applyFont="1" applyFill="1" applyBorder="1" applyAlignment="1">
      <alignment vertical="center" shrinkToFit="1"/>
    </xf>
    <xf numFmtId="197" fontId="87" fillId="15" borderId="6" xfId="2" applyNumberFormat="1" applyFont="1" applyFill="1" applyBorder="1" applyAlignment="1">
      <alignment vertical="center" shrinkToFit="1"/>
    </xf>
    <xf numFmtId="197" fontId="87" fillId="0" borderId="6" xfId="2" applyNumberFormat="1" applyFont="1" applyFill="1" applyBorder="1" applyAlignment="1">
      <alignment vertical="center" shrinkToFit="1"/>
    </xf>
    <xf numFmtId="198" fontId="225" fillId="9" borderId="43" xfId="6" applyNumberFormat="1" applyFont="1" applyFill="1" applyBorder="1" applyAlignment="1" applyProtection="1">
      <alignment vertical="center"/>
    </xf>
    <xf numFmtId="0" fontId="225" fillId="9" borderId="43" xfId="6" applyFont="1" applyFill="1" applyBorder="1" applyAlignment="1" applyProtection="1">
      <alignment vertical="center"/>
    </xf>
    <xf numFmtId="198" fontId="162" fillId="9" borderId="6" xfId="6" applyNumberFormat="1" applyFont="1" applyFill="1" applyBorder="1" applyAlignment="1">
      <alignment horizontal="right" vertical="center"/>
    </xf>
    <xf numFmtId="198" fontId="162" fillId="9" borderId="67" xfId="6" applyNumberFormat="1" applyFont="1" applyFill="1" applyBorder="1" applyAlignment="1">
      <alignment horizontal="right" vertical="center"/>
    </xf>
    <xf numFmtId="0" fontId="158" fillId="0" borderId="6" xfId="6" applyFont="1" applyBorder="1" applyProtection="1">
      <alignment vertical="center"/>
      <protection locked="0" hidden="1"/>
    </xf>
    <xf numFmtId="0" fontId="158" fillId="0" borderId="67" xfId="6" applyFont="1" applyBorder="1" applyProtection="1">
      <alignment vertical="center"/>
      <protection locked="0" hidden="1"/>
    </xf>
    <xf numFmtId="0" fontId="163" fillId="0" borderId="0" xfId="6" applyFont="1" applyFill="1" applyBorder="1" applyAlignment="1">
      <alignment horizontal="left" vertical="center"/>
    </xf>
    <xf numFmtId="0" fontId="99" fillId="0" borderId="37" xfId="6" applyFont="1" applyBorder="1">
      <alignment vertical="center"/>
    </xf>
    <xf numFmtId="0" fontId="148" fillId="0" borderId="37" xfId="6" applyFont="1" applyBorder="1" applyProtection="1">
      <alignment vertical="center"/>
      <protection hidden="1"/>
    </xf>
    <xf numFmtId="0" fontId="166" fillId="0" borderId="37" xfId="12" applyFont="1" applyBorder="1" applyProtection="1">
      <alignment vertical="center"/>
      <protection hidden="1"/>
    </xf>
    <xf numFmtId="0" fontId="163" fillId="0" borderId="37" xfId="12" applyFont="1" applyBorder="1" applyProtection="1">
      <alignment vertical="center"/>
      <protection hidden="1"/>
    </xf>
    <xf numFmtId="0" fontId="99" fillId="0" borderId="37" xfId="6" applyFont="1" applyBorder="1" applyProtection="1">
      <alignment vertical="center"/>
      <protection hidden="1"/>
    </xf>
    <xf numFmtId="0" fontId="99" fillId="0" borderId="36" xfId="6" applyFont="1" applyBorder="1" applyProtection="1">
      <alignment vertical="center"/>
      <protection hidden="1"/>
    </xf>
    <xf numFmtId="0" fontId="99" fillId="0" borderId="39" xfId="6" applyFont="1" applyBorder="1" applyProtection="1">
      <alignment vertical="center"/>
      <protection hidden="1"/>
    </xf>
    <xf numFmtId="0" fontId="164" fillId="0" borderId="39" xfId="6" applyFont="1" applyBorder="1" applyProtection="1">
      <alignment vertical="center"/>
      <protection hidden="1"/>
    </xf>
    <xf numFmtId="0" fontId="164" fillId="0" borderId="37" xfId="6" applyFont="1" applyBorder="1" applyProtection="1">
      <alignment vertical="center"/>
      <protection hidden="1"/>
    </xf>
    <xf numFmtId="0" fontId="122" fillId="0" borderId="37" xfId="6" applyFont="1" applyBorder="1" applyProtection="1">
      <alignment vertical="center"/>
      <protection hidden="1"/>
    </xf>
    <xf numFmtId="0" fontId="167" fillId="0" borderId="37" xfId="12" applyFont="1" applyBorder="1" applyProtection="1">
      <alignment vertical="center"/>
      <protection hidden="1"/>
    </xf>
    <xf numFmtId="0" fontId="157" fillId="0" borderId="37" xfId="12" applyFont="1" applyBorder="1" applyProtection="1">
      <alignment vertical="center"/>
      <protection hidden="1"/>
    </xf>
    <xf numFmtId="0" fontId="164" fillId="0" borderId="41" xfId="6" applyFont="1" applyBorder="1" applyProtection="1">
      <alignment vertical="center"/>
      <protection hidden="1"/>
    </xf>
    <xf numFmtId="198" fontId="158" fillId="16" borderId="6" xfId="6" applyNumberFormat="1" applyFont="1" applyFill="1" applyBorder="1" applyAlignment="1" applyProtection="1">
      <alignment vertical="center"/>
      <protection locked="0"/>
    </xf>
    <xf numFmtId="198" fontId="158" fillId="16" borderId="67" xfId="6" applyNumberFormat="1" applyFont="1" applyFill="1" applyBorder="1" applyAlignment="1" applyProtection="1">
      <alignment vertical="center"/>
      <protection locked="0"/>
    </xf>
    <xf numFmtId="197" fontId="87" fillId="27" borderId="6" xfId="2" applyNumberFormat="1" applyFont="1" applyFill="1" applyBorder="1" applyAlignment="1">
      <alignment vertical="center" shrinkToFit="1"/>
    </xf>
    <xf numFmtId="198" fontId="158" fillId="27" borderId="6" xfId="6" applyNumberFormat="1" applyFont="1" applyFill="1" applyBorder="1" applyAlignment="1" applyProtection="1">
      <alignment vertical="center"/>
      <protection locked="0"/>
    </xf>
    <xf numFmtId="198" fontId="158" fillId="27" borderId="67" xfId="6" applyNumberFormat="1" applyFont="1" applyFill="1" applyBorder="1" applyAlignment="1" applyProtection="1">
      <alignment vertical="center"/>
      <protection locked="0"/>
    </xf>
    <xf numFmtId="0" fontId="87" fillId="0" borderId="38" xfId="1255" applyNumberFormat="1" applyFont="1" applyFill="1" applyBorder="1" applyAlignment="1" applyProtection="1">
      <alignment vertical="center" wrapText="1" shrinkToFit="1"/>
    </xf>
    <xf numFmtId="0" fontId="87" fillId="0" borderId="0" xfId="1255" applyNumberFormat="1" applyFont="1" applyFill="1" applyBorder="1" applyAlignment="1" applyProtection="1">
      <alignment vertical="center" wrapText="1" shrinkToFit="1"/>
    </xf>
    <xf numFmtId="0" fontId="83" fillId="9" borderId="0" xfId="6" applyFont="1" applyFill="1" applyBorder="1" applyAlignment="1" applyProtection="1">
      <alignment vertical="center" wrapText="1"/>
    </xf>
    <xf numFmtId="0" fontId="124" fillId="0" borderId="38" xfId="6" applyFont="1" applyBorder="1" applyAlignment="1" applyProtection="1">
      <alignment horizontal="center" vertical="center"/>
    </xf>
    <xf numFmtId="0" fontId="124" fillId="0" borderId="0" xfId="6" applyFont="1" applyBorder="1" applyAlignment="1" applyProtection="1">
      <alignment horizontal="center" vertical="center"/>
    </xf>
    <xf numFmtId="38" fontId="58" fillId="0" borderId="6" xfId="1" applyFont="1" applyFill="1" applyBorder="1" applyAlignment="1">
      <alignment horizontal="right" vertical="center"/>
    </xf>
    <xf numFmtId="38" fontId="58" fillId="0" borderId="9" xfId="1" applyFont="1" applyBorder="1" applyAlignment="1">
      <alignment horizontal="right" vertical="center"/>
    </xf>
    <xf numFmtId="49" fontId="92" fillId="0" borderId="35" xfId="1256" applyNumberFormat="1" applyFont="1" applyFill="1" applyBorder="1" applyAlignment="1" applyProtection="1">
      <alignment horizontal="left" vertical="center" indent="1" shrinkToFit="1"/>
    </xf>
    <xf numFmtId="49" fontId="92" fillId="0" borderId="35" xfId="0" applyNumberFormat="1" applyFont="1" applyFill="1" applyBorder="1" applyAlignment="1" applyProtection="1">
      <alignment horizontal="left" vertical="center" indent="1" shrinkToFit="1"/>
    </xf>
    <xf numFmtId="0" fontId="154" fillId="9" borderId="39" xfId="6" applyFont="1" applyFill="1" applyBorder="1">
      <alignment vertical="center"/>
    </xf>
    <xf numFmtId="0" fontId="230" fillId="0" borderId="0" xfId="1256" applyFont="1">
      <alignment vertical="center"/>
    </xf>
    <xf numFmtId="0" fontId="230" fillId="0" borderId="0" xfId="1256" applyFont="1" applyAlignment="1">
      <alignment vertical="center" wrapText="1"/>
    </xf>
    <xf numFmtId="0" fontId="36" fillId="0" borderId="0" xfId="2" applyFont="1" applyAlignment="1">
      <alignment vertical="center"/>
    </xf>
    <xf numFmtId="0" fontId="231" fillId="0" borderId="0" xfId="1256" applyFont="1">
      <alignment vertical="center"/>
    </xf>
    <xf numFmtId="38" fontId="42" fillId="0" borderId="0" xfId="1" applyFont="1" applyAlignment="1">
      <alignment vertical="center"/>
    </xf>
    <xf numFmtId="0" fontId="158" fillId="9" borderId="0" xfId="6" applyFont="1" applyFill="1" applyProtection="1">
      <alignment vertical="center"/>
    </xf>
    <xf numFmtId="0" fontId="22" fillId="0" borderId="93" xfId="0" applyFont="1" applyBorder="1">
      <alignment vertical="center"/>
    </xf>
    <xf numFmtId="0" fontId="22" fillId="0" borderId="23" xfId="0" applyFont="1" applyBorder="1">
      <alignment vertical="center"/>
    </xf>
    <xf numFmtId="0" fontId="92" fillId="0" borderId="93" xfId="0" applyFont="1" applyBorder="1" applyAlignment="1">
      <alignment vertical="center" wrapText="1"/>
    </xf>
    <xf numFmtId="0" fontId="22" fillId="0" borderId="0" xfId="0" applyFont="1" applyBorder="1" applyAlignment="1" applyProtection="1">
      <alignment horizontal="left" vertical="center" shrinkToFit="1"/>
    </xf>
    <xf numFmtId="0" fontId="22" fillId="0" borderId="0" xfId="0" applyFont="1" applyBorder="1" applyProtection="1">
      <alignment vertical="center"/>
    </xf>
    <xf numFmtId="0" fontId="124" fillId="0" borderId="0" xfId="6" applyFont="1" applyAlignment="1">
      <alignment vertical="center"/>
    </xf>
    <xf numFmtId="0" fontId="124" fillId="9" borderId="0" xfId="6" applyFont="1" applyFill="1" applyAlignment="1">
      <alignment vertical="center"/>
    </xf>
    <xf numFmtId="38" fontId="91" fillId="0" borderId="45" xfId="1" applyFont="1" applyBorder="1" applyProtection="1">
      <alignment vertical="center"/>
      <protection locked="0"/>
    </xf>
    <xf numFmtId="183" fontId="206" fillId="0" borderId="164" xfId="0" applyNumberFormat="1" applyFont="1" applyBorder="1" applyAlignment="1" applyProtection="1">
      <alignment horizontal="right" vertical="center" shrinkToFit="1"/>
    </xf>
    <xf numFmtId="183" fontId="206" fillId="0" borderId="165" xfId="0" applyNumberFormat="1" applyFont="1" applyBorder="1" applyAlignment="1" applyProtection="1">
      <alignment horizontal="right" vertical="center" shrinkToFit="1"/>
    </xf>
    <xf numFmtId="0" fontId="22" fillId="3" borderId="24" xfId="0" applyFont="1" applyFill="1" applyBorder="1" applyAlignment="1" applyProtection="1">
      <alignment horizontal="center" vertical="center"/>
    </xf>
    <xf numFmtId="0" fontId="22" fillId="2" borderId="5" xfId="0" applyFont="1" applyFill="1" applyBorder="1" applyAlignment="1" applyProtection="1">
      <alignment horizontal="center" vertical="center" shrinkToFit="1"/>
    </xf>
    <xf numFmtId="0" fontId="22" fillId="2" borderId="20" xfId="0" applyFont="1" applyFill="1" applyBorder="1" applyAlignment="1" applyProtection="1">
      <alignment horizontal="center" vertical="center" shrinkToFit="1"/>
    </xf>
    <xf numFmtId="0" fontId="22" fillId="2" borderId="4" xfId="0" applyFont="1" applyFill="1" applyBorder="1" applyAlignment="1" applyProtection="1">
      <alignment horizontal="center" vertical="center" shrinkToFit="1"/>
    </xf>
    <xf numFmtId="0" fontId="22" fillId="2" borderId="19" xfId="0" applyFont="1" applyFill="1" applyBorder="1" applyAlignment="1" applyProtection="1">
      <alignment horizontal="center" vertical="center" shrinkToFit="1"/>
    </xf>
    <xf numFmtId="183" fontId="22" fillId="0" borderId="28" xfId="0" applyNumberFormat="1" applyFont="1" applyBorder="1" applyAlignment="1" applyProtection="1">
      <alignment horizontal="right" vertical="center" shrinkToFit="1"/>
      <protection locked="0"/>
    </xf>
    <xf numFmtId="183" fontId="22" fillId="0" borderId="29" xfId="0" applyNumberFormat="1" applyFont="1" applyBorder="1" applyAlignment="1" applyProtection="1">
      <alignment horizontal="right" vertical="center" shrinkToFit="1"/>
      <protection locked="0"/>
    </xf>
    <xf numFmtId="183" fontId="22" fillId="0" borderId="90" xfId="0" applyNumberFormat="1" applyFont="1" applyBorder="1" applyAlignment="1" applyProtection="1">
      <alignment horizontal="right" vertical="center" shrinkToFit="1"/>
      <protection locked="0"/>
    </xf>
    <xf numFmtId="183" fontId="22" fillId="0" borderId="91" xfId="0" applyNumberFormat="1" applyFont="1" applyBorder="1" applyAlignment="1" applyProtection="1">
      <alignment horizontal="right" vertical="center" shrinkToFit="1"/>
      <protection locked="0"/>
    </xf>
    <xf numFmtId="183" fontId="22" fillId="0" borderId="25" xfId="0" applyNumberFormat="1" applyFont="1" applyBorder="1" applyAlignment="1" applyProtection="1">
      <alignment horizontal="right" vertical="center" shrinkToFit="1"/>
      <protection locked="0"/>
    </xf>
    <xf numFmtId="183" fontId="22" fillId="0" borderId="26" xfId="0" applyNumberFormat="1" applyFont="1" applyBorder="1" applyAlignment="1" applyProtection="1">
      <alignment horizontal="right" vertical="center" shrinkToFit="1"/>
      <protection locked="0"/>
    </xf>
    <xf numFmtId="0" fontId="22" fillId="3" borderId="0" xfId="0" applyFont="1" applyFill="1" applyAlignment="1" applyProtection="1">
      <alignment horizontal="center" vertical="center" wrapText="1"/>
    </xf>
    <xf numFmtId="0" fontId="22" fillId="3" borderId="0" xfId="0" applyFont="1" applyFill="1" applyAlignment="1" applyProtection="1">
      <alignment horizontal="center" vertical="center"/>
    </xf>
    <xf numFmtId="0" fontId="22" fillId="2" borderId="2" xfId="0" applyFont="1" applyFill="1" applyBorder="1" applyAlignment="1" applyProtection="1">
      <alignment horizontal="center" vertical="center"/>
    </xf>
    <xf numFmtId="0" fontId="22" fillId="2" borderId="22" xfId="0" applyFont="1" applyFill="1" applyBorder="1" applyAlignment="1" applyProtection="1">
      <alignment horizontal="center" vertical="center"/>
    </xf>
    <xf numFmtId="176" fontId="22" fillId="0" borderId="25" xfId="0" applyNumberFormat="1" applyFont="1" applyBorder="1" applyAlignment="1" applyProtection="1">
      <alignment horizontal="left" vertical="center" indent="1" shrinkToFit="1"/>
      <protection locked="0"/>
    </xf>
    <xf numFmtId="176" fontId="22" fillId="0" borderId="26" xfId="0" applyNumberFormat="1" applyFont="1" applyBorder="1" applyAlignment="1" applyProtection="1">
      <alignment horizontal="left" vertical="center" indent="1" shrinkToFit="1"/>
      <protection locked="0"/>
    </xf>
    <xf numFmtId="176" fontId="22" fillId="0" borderId="27" xfId="0" applyNumberFormat="1" applyFont="1" applyBorder="1" applyAlignment="1" applyProtection="1">
      <alignment horizontal="left" vertical="center" indent="1" shrinkToFit="1"/>
      <protection locked="0"/>
    </xf>
    <xf numFmtId="49" fontId="22" fillId="0" borderId="28" xfId="0" applyNumberFormat="1" applyFont="1" applyBorder="1" applyAlignment="1" applyProtection="1">
      <alignment horizontal="left" vertical="center" indent="1" shrinkToFit="1"/>
      <protection locked="0"/>
    </xf>
    <xf numFmtId="49" fontId="22" fillId="0" borderId="29" xfId="0" applyNumberFormat="1" applyFont="1" applyBorder="1" applyAlignment="1" applyProtection="1">
      <alignment horizontal="left" vertical="center" indent="1" shrinkToFit="1"/>
      <protection locked="0"/>
    </xf>
    <xf numFmtId="49" fontId="22" fillId="0" borderId="30" xfId="0" applyNumberFormat="1" applyFont="1" applyBorder="1" applyAlignment="1" applyProtection="1">
      <alignment horizontal="left" vertical="center" indent="1" shrinkToFit="1"/>
      <protection locked="0"/>
    </xf>
    <xf numFmtId="49" fontId="92" fillId="0" borderId="31" xfId="1256" applyNumberFormat="1" applyFont="1" applyBorder="1" applyAlignment="1" applyProtection="1">
      <alignment horizontal="left" vertical="center" indent="1" shrinkToFit="1"/>
      <protection locked="0"/>
    </xf>
    <xf numFmtId="49" fontId="92" fillId="0" borderId="32" xfId="0" applyNumberFormat="1" applyFont="1" applyBorder="1" applyAlignment="1" applyProtection="1">
      <alignment horizontal="left" vertical="center" indent="1" shrinkToFit="1"/>
      <protection locked="0"/>
    </xf>
    <xf numFmtId="49" fontId="92" fillId="0" borderId="33" xfId="0" applyNumberFormat="1" applyFont="1" applyBorder="1" applyAlignment="1" applyProtection="1">
      <alignment horizontal="left" vertical="center" indent="1" shrinkToFit="1"/>
      <protection locked="0"/>
    </xf>
    <xf numFmtId="49" fontId="22" fillId="0" borderId="261" xfId="0" applyNumberFormat="1" applyFont="1" applyBorder="1" applyAlignment="1" applyProtection="1">
      <alignment horizontal="left" vertical="center" indent="1" shrinkToFit="1"/>
      <protection locked="0"/>
    </xf>
    <xf numFmtId="49" fontId="22" fillId="0" borderId="31" xfId="0" applyNumberFormat="1" applyFont="1" applyBorder="1" applyAlignment="1" applyProtection="1">
      <alignment horizontal="left" vertical="center" indent="1" shrinkToFit="1"/>
      <protection locked="0"/>
    </xf>
    <xf numFmtId="49" fontId="22" fillId="0" borderId="32" xfId="0" applyNumberFormat="1" applyFont="1" applyBorder="1" applyAlignment="1" applyProtection="1">
      <alignment horizontal="left" vertical="center" indent="1" shrinkToFit="1"/>
      <protection locked="0"/>
    </xf>
    <xf numFmtId="49" fontId="22" fillId="0" borderId="262" xfId="0" applyNumberFormat="1" applyFont="1" applyBorder="1" applyAlignment="1" applyProtection="1">
      <alignment horizontal="left" vertical="center" indent="1" shrinkToFit="1"/>
      <protection locked="0"/>
    </xf>
    <xf numFmtId="0" fontId="22" fillId="0" borderId="28" xfId="0" applyFont="1" applyBorder="1" applyAlignment="1" applyProtection="1">
      <alignment horizontal="left" vertical="center" indent="1"/>
      <protection locked="0"/>
    </xf>
    <xf numFmtId="0" fontId="22" fillId="0" borderId="29" xfId="0" applyFont="1" applyBorder="1" applyAlignment="1" applyProtection="1">
      <alignment horizontal="left" vertical="center" indent="1"/>
      <protection locked="0"/>
    </xf>
    <xf numFmtId="0" fontId="22" fillId="0" borderId="30" xfId="0" applyFont="1" applyBorder="1" applyAlignment="1" applyProtection="1">
      <alignment horizontal="left" vertical="center" indent="1"/>
      <protection locked="0"/>
    </xf>
    <xf numFmtId="49" fontId="22" fillId="0" borderId="25" xfId="0" applyNumberFormat="1" applyFont="1" applyBorder="1" applyAlignment="1" applyProtection="1">
      <alignment horizontal="left" vertical="center" indent="1" shrinkToFit="1"/>
      <protection locked="0"/>
    </xf>
    <xf numFmtId="49" fontId="22" fillId="0" borderId="26" xfId="0" applyNumberFormat="1" applyFont="1" applyBorder="1" applyAlignment="1" applyProtection="1">
      <alignment horizontal="left" vertical="center" indent="1" shrinkToFit="1"/>
      <protection locked="0"/>
    </xf>
    <xf numFmtId="49" fontId="22" fillId="0" borderId="27" xfId="0" applyNumberFormat="1" applyFont="1" applyBorder="1" applyAlignment="1" applyProtection="1">
      <alignment horizontal="left" vertical="center" indent="1" shrinkToFit="1"/>
      <protection locked="0"/>
    </xf>
    <xf numFmtId="0" fontId="28" fillId="4" borderId="1" xfId="0" applyFont="1" applyFill="1" applyBorder="1" applyProtection="1">
      <alignment vertical="center"/>
    </xf>
    <xf numFmtId="0" fontId="183" fillId="0" borderId="0" xfId="0" applyFont="1" applyProtection="1">
      <alignment vertical="center"/>
    </xf>
    <xf numFmtId="0" fontId="28" fillId="4" borderId="37" xfId="0" applyFont="1" applyFill="1" applyBorder="1" applyAlignment="1" applyProtection="1">
      <alignment horizontal="center" vertical="center"/>
    </xf>
    <xf numFmtId="0" fontId="22" fillId="0" borderId="14" xfId="0" applyFont="1" applyBorder="1" applyAlignment="1" applyProtection="1">
      <alignment horizontal="left" vertical="center" wrapText="1" indent="1"/>
      <protection locked="0"/>
    </xf>
    <xf numFmtId="0" fontId="22" fillId="0" borderId="10" xfId="0" applyFont="1" applyBorder="1" applyAlignment="1" applyProtection="1">
      <alignment horizontal="left" vertical="center" wrapText="1" indent="1"/>
      <protection locked="0"/>
    </xf>
    <xf numFmtId="0" fontId="22" fillId="0" borderId="15" xfId="0" applyFont="1" applyBorder="1" applyAlignment="1" applyProtection="1">
      <alignment horizontal="left" vertical="center" wrapText="1" indent="1"/>
      <protection locked="0"/>
    </xf>
    <xf numFmtId="0" fontId="21" fillId="0" borderId="35" xfId="0" applyFont="1" applyBorder="1" applyAlignment="1" applyProtection="1">
      <alignment horizontal="center" vertical="center" shrinkToFit="1"/>
    </xf>
    <xf numFmtId="0" fontId="0" fillId="0" borderId="0" xfId="0" applyProtection="1">
      <alignment vertical="center"/>
    </xf>
    <xf numFmtId="0" fontId="61" fillId="4" borderId="37" xfId="0" applyFont="1" applyFill="1" applyBorder="1" applyProtection="1">
      <alignment vertical="center"/>
    </xf>
    <xf numFmtId="0" fontId="22" fillId="0" borderId="28" xfId="0" applyFont="1" applyBorder="1" applyAlignment="1" applyProtection="1">
      <alignment horizontal="left" vertical="center" indent="1" shrinkToFit="1"/>
      <protection locked="0"/>
    </xf>
    <xf numFmtId="0" fontId="22" fillId="0" borderId="29" xfId="0" applyFont="1" applyBorder="1" applyAlignment="1" applyProtection="1">
      <alignment horizontal="left" vertical="center" indent="1" shrinkToFit="1"/>
      <protection locked="0"/>
    </xf>
    <xf numFmtId="0" fontId="22" fillId="0" borderId="30" xfId="0" applyFont="1" applyBorder="1" applyAlignment="1" applyProtection="1">
      <alignment horizontal="left" vertical="center" indent="1" shrinkToFit="1"/>
      <protection locked="0"/>
    </xf>
    <xf numFmtId="49" fontId="22" fillId="0" borderId="33" xfId="0" applyNumberFormat="1" applyFont="1" applyBorder="1" applyAlignment="1" applyProtection="1">
      <alignment horizontal="left" vertical="center" indent="1" shrinkToFit="1"/>
      <protection locked="0"/>
    </xf>
    <xf numFmtId="0" fontId="22" fillId="3" borderId="255" xfId="0" applyFont="1" applyFill="1" applyBorder="1" applyAlignment="1" applyProtection="1">
      <alignment horizontal="center" vertical="center" wrapText="1"/>
    </xf>
    <xf numFmtId="0" fontId="22" fillId="3" borderId="24" xfId="0" applyFont="1" applyFill="1" applyBorder="1" applyAlignment="1" applyProtection="1">
      <alignment horizontal="center" vertical="center" wrapText="1"/>
    </xf>
    <xf numFmtId="0" fontId="22" fillId="2" borderId="3" xfId="0" applyFont="1" applyFill="1" applyBorder="1" applyAlignment="1" applyProtection="1">
      <alignment horizontal="center" vertical="center" shrinkToFit="1"/>
    </xf>
    <xf numFmtId="0" fontId="22" fillId="2" borderId="21" xfId="0" applyFont="1" applyFill="1" applyBorder="1" applyAlignment="1" applyProtection="1">
      <alignment horizontal="center" vertical="center" shrinkToFit="1"/>
    </xf>
    <xf numFmtId="0" fontId="22" fillId="0" borderId="16" xfId="0" applyFont="1" applyBorder="1" applyAlignment="1" applyProtection="1">
      <alignment horizontal="left" vertical="center" wrapText="1" indent="1"/>
      <protection locked="0"/>
    </xf>
    <xf numFmtId="0" fontId="22" fillId="0" borderId="17" xfId="0" applyFont="1" applyBorder="1" applyAlignment="1" applyProtection="1">
      <alignment horizontal="left" vertical="center" wrapText="1" indent="1"/>
      <protection locked="0"/>
    </xf>
    <xf numFmtId="0" fontId="22" fillId="0" borderId="18" xfId="0" applyFont="1" applyBorder="1" applyAlignment="1" applyProtection="1">
      <alignment horizontal="left" vertical="center" wrapText="1" indent="1"/>
      <protection locked="0"/>
    </xf>
    <xf numFmtId="0" fontId="22" fillId="0" borderId="25" xfId="0" applyFont="1" applyBorder="1" applyAlignment="1" applyProtection="1">
      <alignment horizontal="left" vertical="center" indent="1" shrinkToFit="1"/>
      <protection locked="0"/>
    </xf>
    <xf numFmtId="0" fontId="22" fillId="0" borderId="26" xfId="0" applyFont="1" applyBorder="1" applyAlignment="1" applyProtection="1">
      <alignment horizontal="left" vertical="center" indent="1" shrinkToFit="1"/>
      <protection locked="0"/>
    </xf>
    <xf numFmtId="0" fontId="22" fillId="0" borderId="27" xfId="0" applyFont="1" applyBorder="1" applyAlignment="1" applyProtection="1">
      <alignment horizontal="left" vertical="center" indent="1" shrinkToFit="1"/>
      <protection locked="0"/>
    </xf>
    <xf numFmtId="0" fontId="22" fillId="0" borderId="12" xfId="0" applyFont="1" applyFill="1" applyBorder="1" applyProtection="1">
      <alignment vertical="center"/>
    </xf>
    <xf numFmtId="0" fontId="22" fillId="0" borderId="13" xfId="0" applyFont="1" applyFill="1" applyBorder="1" applyProtection="1">
      <alignment vertical="center"/>
    </xf>
    <xf numFmtId="56" fontId="22" fillId="0" borderId="17" xfId="0" applyNumberFormat="1" applyFont="1" applyBorder="1" applyProtection="1">
      <alignment vertical="center"/>
    </xf>
    <xf numFmtId="56" fontId="22" fillId="0" borderId="37" xfId="0" applyNumberFormat="1" applyFont="1" applyBorder="1" applyProtection="1">
      <alignment vertical="center"/>
    </xf>
    <xf numFmtId="56" fontId="22" fillId="0" borderId="41" xfId="0" applyNumberFormat="1" applyFont="1" applyBorder="1" applyProtection="1">
      <alignment vertical="center"/>
    </xf>
    <xf numFmtId="0" fontId="28" fillId="4" borderId="0" xfId="0" applyFont="1" applyFill="1" applyBorder="1" applyProtection="1">
      <alignment vertical="center"/>
    </xf>
    <xf numFmtId="56" fontId="22" fillId="0" borderId="8" xfId="0" applyNumberFormat="1" applyFont="1" applyBorder="1" applyProtection="1">
      <alignment vertical="center"/>
    </xf>
    <xf numFmtId="56" fontId="22" fillId="0" borderId="9" xfId="0" applyNumberFormat="1" applyFont="1" applyBorder="1" applyProtection="1">
      <alignment vertical="center"/>
    </xf>
    <xf numFmtId="0" fontId="62" fillId="0" borderId="35" xfId="0" applyFont="1" applyBorder="1" applyAlignment="1" applyProtection="1">
      <alignment horizontal="center" vertical="center" shrinkToFit="1"/>
    </xf>
    <xf numFmtId="0" fontId="28" fillId="4" borderId="1" xfId="0" applyFont="1" applyFill="1" applyBorder="1" applyAlignment="1" applyProtection="1">
      <alignment horizontal="left" vertical="center"/>
    </xf>
    <xf numFmtId="0" fontId="28" fillId="4" borderId="0" xfId="0" applyFont="1" applyFill="1" applyBorder="1" applyAlignment="1" applyProtection="1">
      <alignment horizontal="left" vertical="center"/>
    </xf>
    <xf numFmtId="0" fontId="63" fillId="0" borderId="35" xfId="0" applyFont="1" applyBorder="1" applyAlignment="1" applyProtection="1">
      <alignment horizontal="center" vertical="center" shrinkToFit="1"/>
    </xf>
    <xf numFmtId="0" fontId="22" fillId="0" borderId="7" xfId="0" applyFont="1" applyBorder="1" applyAlignment="1" applyProtection="1">
      <alignment horizontal="left" vertical="center" indent="1" shrinkToFit="1"/>
      <protection locked="0"/>
    </xf>
    <xf numFmtId="0" fontId="22" fillId="0" borderId="8" xfId="0" applyFont="1" applyBorder="1" applyAlignment="1" applyProtection="1">
      <alignment horizontal="left" vertical="center" indent="1" shrinkToFit="1"/>
      <protection locked="0"/>
    </xf>
    <xf numFmtId="0" fontId="22" fillId="0" borderId="9" xfId="0" applyFont="1" applyBorder="1" applyAlignment="1" applyProtection="1">
      <alignment horizontal="left" vertical="center" indent="1" shrinkToFit="1"/>
      <protection locked="0"/>
    </xf>
    <xf numFmtId="179" fontId="22" fillId="0" borderId="7" xfId="0" applyNumberFormat="1" applyFont="1" applyBorder="1" applyAlignment="1" applyProtection="1">
      <alignment horizontal="left" vertical="center" indent="1" shrinkToFit="1"/>
      <protection locked="0"/>
    </xf>
    <xf numFmtId="179" fontId="22" fillId="0" borderId="8" xfId="0" applyNumberFormat="1" applyFont="1" applyBorder="1" applyAlignment="1" applyProtection="1">
      <alignment horizontal="left" vertical="center" indent="1" shrinkToFit="1"/>
      <protection locked="0"/>
    </xf>
    <xf numFmtId="179" fontId="22" fillId="0" borderId="9" xfId="0" applyNumberFormat="1" applyFont="1" applyBorder="1" applyAlignment="1" applyProtection="1">
      <alignment horizontal="left" vertical="center" indent="1" shrinkToFit="1"/>
      <protection locked="0"/>
    </xf>
    <xf numFmtId="176" fontId="22" fillId="0" borderId="28" xfId="0" applyNumberFormat="1" applyFont="1" applyBorder="1" applyAlignment="1" applyProtection="1">
      <alignment horizontal="left" vertical="center" indent="1" shrinkToFit="1"/>
      <protection locked="0"/>
    </xf>
    <xf numFmtId="176" fontId="22" fillId="0" borderId="29" xfId="0" applyNumberFormat="1" applyFont="1" applyBorder="1" applyAlignment="1" applyProtection="1">
      <alignment horizontal="left" vertical="center" indent="1" shrinkToFit="1"/>
      <protection locked="0"/>
    </xf>
    <xf numFmtId="176" fontId="22" fillId="0" borderId="30" xfId="0" applyNumberFormat="1" applyFont="1" applyBorder="1" applyAlignment="1" applyProtection="1">
      <alignment horizontal="left" vertical="center" indent="1" shrinkToFit="1"/>
      <protection locked="0"/>
    </xf>
    <xf numFmtId="0" fontId="22" fillId="0" borderId="7" xfId="0" applyFont="1" applyBorder="1" applyAlignment="1" applyProtection="1">
      <alignment horizontal="left" vertical="center" indent="1"/>
      <protection locked="0"/>
    </xf>
    <xf numFmtId="0" fontId="22" fillId="0" borderId="8" xfId="0" applyFont="1" applyBorder="1" applyAlignment="1" applyProtection="1">
      <alignment horizontal="left" vertical="center" indent="1"/>
      <protection locked="0"/>
    </xf>
    <xf numFmtId="0" fontId="22" fillId="0" borderId="9" xfId="0" applyFont="1" applyBorder="1" applyAlignment="1" applyProtection="1">
      <alignment horizontal="left" vertical="center" indent="1"/>
      <protection locked="0"/>
    </xf>
    <xf numFmtId="58" fontId="22" fillId="0" borderId="7" xfId="0" applyNumberFormat="1" applyFont="1" applyBorder="1" applyAlignment="1" applyProtection="1">
      <alignment horizontal="left" vertical="center" indent="1" shrinkToFit="1"/>
      <protection locked="0"/>
    </xf>
    <xf numFmtId="58" fontId="22" fillId="0" borderId="8" xfId="0" applyNumberFormat="1" applyFont="1" applyBorder="1" applyAlignment="1" applyProtection="1">
      <alignment horizontal="left" vertical="center" indent="1" shrinkToFit="1"/>
      <protection locked="0"/>
    </xf>
    <xf numFmtId="58" fontId="22" fillId="0" borderId="9" xfId="0" applyNumberFormat="1" applyFont="1" applyBorder="1" applyAlignment="1" applyProtection="1">
      <alignment horizontal="left" vertical="center" indent="1" shrinkToFit="1"/>
      <protection locked="0"/>
    </xf>
    <xf numFmtId="49" fontId="22" fillId="0" borderId="7" xfId="0" applyNumberFormat="1" applyFont="1" applyBorder="1" applyAlignment="1" applyProtection="1">
      <alignment horizontal="left" vertical="center" indent="1" shrinkToFit="1"/>
      <protection locked="0"/>
    </xf>
    <xf numFmtId="49" fontId="22" fillId="0" borderId="8" xfId="0" applyNumberFormat="1" applyFont="1" applyBorder="1" applyAlignment="1" applyProtection="1">
      <alignment horizontal="left" vertical="center" indent="1" shrinkToFit="1"/>
      <protection locked="0"/>
    </xf>
    <xf numFmtId="49" fontId="22" fillId="0" borderId="9" xfId="0" applyNumberFormat="1" applyFont="1" applyBorder="1" applyAlignment="1" applyProtection="1">
      <alignment horizontal="left" vertical="center" indent="1" shrinkToFit="1"/>
      <protection locked="0"/>
    </xf>
    <xf numFmtId="0" fontId="22" fillId="0" borderId="261" xfId="0" applyFont="1" applyBorder="1" applyAlignment="1" applyProtection="1">
      <alignment horizontal="left" vertical="center" indent="1" shrinkToFit="1"/>
      <protection locked="0"/>
    </xf>
    <xf numFmtId="0" fontId="22" fillId="0" borderId="31" xfId="0" applyFont="1" applyBorder="1" applyAlignment="1" applyProtection="1">
      <alignment horizontal="left" vertical="center" indent="1" shrinkToFit="1"/>
      <protection locked="0"/>
    </xf>
    <xf numFmtId="0" fontId="22" fillId="0" borderId="32" xfId="0" applyFont="1" applyBorder="1" applyAlignment="1" applyProtection="1">
      <alignment horizontal="left" vertical="center" indent="1" shrinkToFit="1"/>
      <protection locked="0"/>
    </xf>
    <xf numFmtId="0" fontId="22" fillId="0" borderId="262" xfId="0" applyFont="1" applyBorder="1" applyAlignment="1" applyProtection="1">
      <alignment horizontal="left" vertical="center" indent="1" shrinkToFit="1"/>
      <protection locked="0"/>
    </xf>
    <xf numFmtId="0" fontId="22" fillId="0" borderId="0" xfId="0" applyFont="1" applyAlignment="1" applyProtection="1">
      <alignment horizontal="left" vertical="center" indent="1"/>
      <protection locked="0"/>
    </xf>
    <xf numFmtId="178" fontId="22" fillId="0" borderId="7" xfId="0" applyNumberFormat="1" applyFont="1" applyBorder="1" applyAlignment="1" applyProtection="1">
      <alignment horizontal="left" vertical="center" indent="1" shrinkToFit="1"/>
      <protection locked="0"/>
    </xf>
    <xf numFmtId="178" fontId="22" fillId="0" borderId="8" xfId="0" applyNumberFormat="1" applyFont="1" applyBorder="1" applyAlignment="1" applyProtection="1">
      <alignment horizontal="left" vertical="center" indent="1" shrinkToFit="1"/>
      <protection locked="0"/>
    </xf>
    <xf numFmtId="0" fontId="22" fillId="2" borderId="4" xfId="0" applyFont="1" applyFill="1" applyBorder="1" applyAlignment="1" applyProtection="1">
      <alignment horizontal="center" vertical="center" wrapText="1" shrinkToFit="1"/>
    </xf>
    <xf numFmtId="0" fontId="63" fillId="0" borderId="0" xfId="0" applyFont="1" applyBorder="1" applyAlignment="1" applyProtection="1">
      <alignment horizontal="center" vertical="center" shrinkToFit="1"/>
    </xf>
    <xf numFmtId="0" fontId="28" fillId="4" borderId="37" xfId="0" applyFont="1" applyFill="1" applyBorder="1" applyAlignment="1" applyProtection="1">
      <alignment horizontal="left" vertical="center"/>
    </xf>
    <xf numFmtId="0" fontId="28" fillId="4" borderId="0" xfId="0" applyFont="1" applyFill="1" applyProtection="1">
      <alignment vertical="center"/>
    </xf>
    <xf numFmtId="0" fontId="22" fillId="2" borderId="136" xfId="0" applyFont="1" applyFill="1" applyBorder="1" applyAlignment="1" applyProtection="1">
      <alignment horizontal="center" vertical="center" shrinkToFit="1"/>
    </xf>
    <xf numFmtId="0" fontId="22" fillId="2" borderId="39" xfId="0" applyFont="1" applyFill="1" applyBorder="1" applyAlignment="1" applyProtection="1">
      <alignment horizontal="center" vertical="center" shrinkToFit="1"/>
    </xf>
    <xf numFmtId="49" fontId="97" fillId="0" borderId="7" xfId="0" applyNumberFormat="1" applyFont="1" applyBorder="1" applyAlignment="1" applyProtection="1">
      <alignment horizontal="left" vertical="center" indent="1" shrinkToFit="1"/>
      <protection locked="0"/>
    </xf>
    <xf numFmtId="49" fontId="92" fillId="0" borderId="8" xfId="0" applyNumberFormat="1" applyFont="1" applyBorder="1" applyAlignment="1" applyProtection="1">
      <alignment horizontal="left" vertical="center" indent="1" shrinkToFit="1"/>
      <protection locked="0"/>
    </xf>
    <xf numFmtId="0" fontId="92" fillId="2" borderId="5" xfId="0" applyFont="1" applyFill="1" applyBorder="1" applyAlignment="1" applyProtection="1">
      <alignment horizontal="center" vertical="center" wrapText="1" shrinkToFit="1"/>
    </xf>
    <xf numFmtId="0" fontId="92" fillId="2" borderId="20" xfId="0" applyFont="1" applyFill="1" applyBorder="1" applyAlignment="1" applyProtection="1">
      <alignment horizontal="center" vertical="center" shrinkToFit="1"/>
    </xf>
    <xf numFmtId="0" fontId="92" fillId="2" borderId="5" xfId="0" applyFont="1" applyFill="1" applyBorder="1" applyAlignment="1" applyProtection="1">
      <alignment horizontal="center" vertical="center" shrinkToFit="1"/>
    </xf>
    <xf numFmtId="0" fontId="92" fillId="2" borderId="4" xfId="0" applyFont="1" applyFill="1" applyBorder="1" applyAlignment="1" applyProtection="1">
      <alignment horizontal="center" vertical="center" shrinkToFit="1"/>
    </xf>
    <xf numFmtId="0" fontId="92" fillId="2" borderId="19" xfId="0" applyFont="1" applyFill="1" applyBorder="1" applyAlignment="1" applyProtection="1">
      <alignment horizontal="center" vertical="center" shrinkToFit="1"/>
    </xf>
    <xf numFmtId="0" fontId="92" fillId="2" borderId="22" xfId="0" applyFont="1" applyFill="1" applyBorder="1" applyAlignment="1" applyProtection="1">
      <alignment horizontal="center" vertical="center" wrapText="1" shrinkToFit="1"/>
    </xf>
    <xf numFmtId="0" fontId="92" fillId="2" borderId="254" xfId="0" applyFont="1" applyFill="1" applyBorder="1" applyAlignment="1" applyProtection="1">
      <alignment horizontal="center" vertical="center" shrinkToFit="1"/>
    </xf>
    <xf numFmtId="0" fontId="92" fillId="2" borderId="163" xfId="0" applyFont="1" applyFill="1" applyBorder="1" applyAlignment="1" applyProtection="1">
      <alignment horizontal="center" vertical="center" shrinkToFit="1"/>
    </xf>
    <xf numFmtId="49" fontId="22" fillId="0" borderId="7" xfId="0" applyNumberFormat="1" applyFont="1" applyBorder="1" applyAlignment="1" applyProtection="1">
      <alignment horizontal="left" vertical="center" wrapText="1" indent="1" shrinkToFit="1"/>
      <protection locked="0"/>
    </xf>
    <xf numFmtId="49" fontId="22" fillId="0" borderId="8" xfId="0" applyNumberFormat="1" applyFont="1" applyBorder="1" applyAlignment="1" applyProtection="1">
      <alignment horizontal="left" vertical="center" wrapText="1" indent="1" shrinkToFit="1"/>
      <protection locked="0"/>
    </xf>
    <xf numFmtId="177" fontId="22" fillId="0" borderId="7" xfId="0" applyNumberFormat="1" applyFont="1" applyBorder="1" applyAlignment="1" applyProtection="1">
      <alignment horizontal="left" vertical="center" indent="1"/>
      <protection locked="0"/>
    </xf>
    <xf numFmtId="177" fontId="22" fillId="0" borderId="8" xfId="0" applyNumberFormat="1" applyFont="1" applyBorder="1" applyAlignment="1" applyProtection="1">
      <alignment horizontal="left" vertical="center" indent="1"/>
      <protection locked="0"/>
    </xf>
    <xf numFmtId="178" fontId="22" fillId="0" borderId="34" xfId="0" applyNumberFormat="1" applyFont="1" applyBorder="1" applyAlignment="1" applyProtection="1">
      <alignment horizontal="left" vertical="center" indent="1" shrinkToFit="1"/>
      <protection locked="0"/>
    </xf>
    <xf numFmtId="178" fontId="22" fillId="0" borderId="35" xfId="0" applyNumberFormat="1" applyFont="1" applyBorder="1" applyAlignment="1" applyProtection="1">
      <alignment horizontal="left" vertical="center" indent="1" shrinkToFit="1"/>
      <protection locked="0"/>
    </xf>
    <xf numFmtId="0" fontId="60" fillId="4" borderId="37" xfId="0" applyFont="1" applyFill="1" applyBorder="1" applyProtection="1">
      <alignment vertical="center"/>
    </xf>
    <xf numFmtId="0" fontId="22" fillId="2" borderId="254" xfId="0" applyFont="1" applyFill="1" applyBorder="1" applyAlignment="1" applyProtection="1">
      <alignment horizontal="center" vertical="center"/>
    </xf>
    <xf numFmtId="0" fontId="22" fillId="2" borderId="163" xfId="0" applyFont="1" applyFill="1" applyBorder="1" applyAlignment="1" applyProtection="1">
      <alignment horizontal="center" vertical="center"/>
    </xf>
    <xf numFmtId="49" fontId="22" fillId="0" borderId="40" xfId="0" applyNumberFormat="1" applyFont="1" applyBorder="1" applyAlignment="1" applyProtection="1">
      <alignment horizontal="left" vertical="center" indent="1" shrinkToFit="1"/>
      <protection locked="0"/>
    </xf>
    <xf numFmtId="49" fontId="22" fillId="0" borderId="37" xfId="0" applyNumberFormat="1" applyFont="1" applyBorder="1" applyAlignment="1" applyProtection="1">
      <alignment horizontal="left" vertical="center" indent="1" shrinkToFit="1"/>
      <protection locked="0"/>
    </xf>
    <xf numFmtId="49" fontId="22" fillId="0" borderId="263" xfId="0" applyNumberFormat="1" applyFont="1" applyBorder="1" applyAlignment="1" applyProtection="1">
      <alignment horizontal="left" vertical="center" indent="1" shrinkToFit="1"/>
      <protection locked="0"/>
    </xf>
    <xf numFmtId="0" fontId="23" fillId="4" borderId="0" xfId="0" applyFont="1" applyFill="1" applyProtection="1">
      <alignment vertical="center"/>
    </xf>
    <xf numFmtId="0" fontId="90" fillId="0" borderId="6" xfId="0" applyFont="1" applyBorder="1" applyAlignment="1">
      <alignment vertical="center" wrapText="1"/>
    </xf>
    <xf numFmtId="0" fontId="92" fillId="0" borderId="240" xfId="0" applyFont="1" applyBorder="1" applyAlignment="1">
      <alignment vertical="center" wrapText="1" readingOrder="1"/>
    </xf>
    <xf numFmtId="0" fontId="92" fillId="0" borderId="241" xfId="0" applyFont="1" applyBorder="1" applyAlignment="1">
      <alignment vertical="center" wrapText="1" readingOrder="1"/>
    </xf>
    <xf numFmtId="0" fontId="92" fillId="0" borderId="38" xfId="0" applyFont="1" applyBorder="1">
      <alignment vertical="center"/>
    </xf>
    <xf numFmtId="0" fontId="92" fillId="0" borderId="38" xfId="0" applyFont="1" applyBorder="1" applyAlignment="1">
      <alignment horizontal="left" vertical="center"/>
    </xf>
    <xf numFmtId="0" fontId="92" fillId="0" borderId="6" xfId="0" applyFont="1" applyBorder="1">
      <alignment vertical="center"/>
    </xf>
    <xf numFmtId="0" fontId="38" fillId="0" borderId="0" xfId="0" applyNumberFormat="1" applyFont="1" applyAlignment="1" applyProtection="1">
      <alignment vertical="top" wrapText="1"/>
    </xf>
    <xf numFmtId="0" fontId="47" fillId="0" borderId="6" xfId="0" applyNumberFormat="1" applyFont="1" applyBorder="1" applyAlignment="1" applyProtection="1">
      <alignment horizontal="left" vertical="center" shrinkToFit="1"/>
      <protection locked="0"/>
    </xf>
    <xf numFmtId="180" fontId="38" fillId="0" borderId="0" xfId="0" applyNumberFormat="1" applyFont="1" applyAlignment="1" applyProtection="1">
      <alignment horizontal="right" vertical="center"/>
    </xf>
    <xf numFmtId="0" fontId="38" fillId="0" borderId="0" xfId="0" applyNumberFormat="1" applyFont="1" applyAlignment="1" applyProtection="1">
      <alignment horizontal="center" vertical="center"/>
    </xf>
    <xf numFmtId="0" fontId="38" fillId="5" borderId="6" xfId="0" applyNumberFormat="1" applyFont="1" applyFill="1" applyBorder="1" applyAlignment="1" applyProtection="1">
      <alignment horizontal="center" vertical="center"/>
    </xf>
    <xf numFmtId="0" fontId="81" fillId="0" borderId="0" xfId="0" applyNumberFormat="1" applyFont="1" applyFill="1" applyAlignment="1" applyProtection="1">
      <alignment vertical="center" wrapText="1"/>
    </xf>
    <xf numFmtId="182" fontId="38" fillId="0" borderId="0" xfId="0" applyNumberFormat="1" applyFont="1" applyAlignment="1" applyProtection="1">
      <alignment horizontal="left" vertical="center" indent="1"/>
    </xf>
    <xf numFmtId="0" fontId="38" fillId="0" borderId="0" xfId="0" applyNumberFormat="1" applyFont="1" applyAlignment="1" applyProtection="1">
      <alignment horizontal="left" vertical="center" wrapText="1" indent="1" shrinkToFit="1"/>
    </xf>
    <xf numFmtId="0" fontId="38" fillId="0" borderId="0" xfId="0" applyNumberFormat="1" applyFont="1" applyAlignment="1" applyProtection="1">
      <alignment horizontal="left" vertical="center" indent="1" shrinkToFit="1"/>
    </xf>
    <xf numFmtId="179" fontId="38" fillId="0" borderId="0" xfId="0" applyNumberFormat="1" applyFont="1" applyAlignment="1" applyProtection="1">
      <alignment horizontal="left" vertical="center" indent="1"/>
    </xf>
    <xf numFmtId="180" fontId="38" fillId="0" borderId="0" xfId="0" applyNumberFormat="1" applyFont="1" applyFill="1" applyAlignment="1" applyProtection="1">
      <alignment horizontal="left" vertical="center"/>
    </xf>
    <xf numFmtId="180" fontId="38" fillId="0" borderId="0" xfId="0" applyNumberFormat="1" applyFont="1" applyAlignment="1" applyProtection="1">
      <alignment horizontal="left" vertical="center"/>
    </xf>
    <xf numFmtId="0" fontId="81" fillId="0" borderId="0" xfId="0" applyNumberFormat="1" applyFont="1" applyAlignment="1" applyProtection="1">
      <alignment horizontal="center" vertical="center" wrapText="1"/>
    </xf>
    <xf numFmtId="0" fontId="81" fillId="0" borderId="0" xfId="0" applyNumberFormat="1" applyFont="1" applyAlignment="1" applyProtection="1">
      <alignment horizontal="center" vertical="center"/>
    </xf>
    <xf numFmtId="0" fontId="38" fillId="0" borderId="0" xfId="0" applyNumberFormat="1" applyFont="1" applyAlignment="1" applyProtection="1">
      <alignment horizontal="left" vertical="center" wrapText="1" indent="3" shrinkToFit="1"/>
    </xf>
    <xf numFmtId="181" fontId="38" fillId="0" borderId="0" xfId="1" applyNumberFormat="1" applyFont="1" applyAlignment="1" applyProtection="1">
      <alignment horizontal="right" vertical="center" indent="4"/>
    </xf>
    <xf numFmtId="180" fontId="38" fillId="0" borderId="0" xfId="0" applyNumberFormat="1" applyFont="1" applyAlignment="1">
      <alignment horizontal="left" vertical="center"/>
    </xf>
    <xf numFmtId="0" fontId="38" fillId="0" borderId="0" xfId="0" applyNumberFormat="1" applyFont="1" applyAlignment="1" applyProtection="1">
      <alignment horizontal="left" vertical="center" shrinkToFit="1"/>
    </xf>
    <xf numFmtId="218" fontId="123" fillId="0" borderId="0" xfId="1" applyNumberFormat="1" applyFont="1" applyAlignment="1" applyProtection="1">
      <alignment vertical="center"/>
    </xf>
    <xf numFmtId="218" fontId="123" fillId="0" borderId="0" xfId="1" applyNumberFormat="1" applyFont="1" applyBorder="1" applyAlignment="1" applyProtection="1">
      <alignment vertical="center"/>
    </xf>
    <xf numFmtId="0" fontId="81" fillId="0" borderId="212" xfId="0" quotePrefix="1" applyNumberFormat="1" applyFont="1" applyBorder="1" applyAlignment="1" applyProtection="1">
      <alignment horizontal="right" vertical="center"/>
    </xf>
    <xf numFmtId="0" fontId="81" fillId="0" borderId="212" xfId="0" applyNumberFormat="1" applyFont="1" applyBorder="1" applyAlignment="1" applyProtection="1">
      <alignment horizontal="right" vertical="center"/>
    </xf>
    <xf numFmtId="0" fontId="81" fillId="0" borderId="141" xfId="0" applyNumberFormat="1" applyFont="1" applyBorder="1" applyAlignment="1" applyProtection="1">
      <alignment horizontal="center" vertical="center" wrapText="1"/>
    </xf>
    <xf numFmtId="0" fontId="81" fillId="0" borderId="142" xfId="0" applyNumberFormat="1" applyFont="1" applyBorder="1" applyAlignment="1" applyProtection="1">
      <alignment horizontal="center" vertical="center" wrapText="1"/>
    </xf>
    <xf numFmtId="0" fontId="81" fillId="0" borderId="143" xfId="0" applyNumberFormat="1" applyFont="1" applyBorder="1" applyAlignment="1" applyProtection="1">
      <alignment horizontal="center" vertical="center" wrapText="1"/>
    </xf>
    <xf numFmtId="0" fontId="189" fillId="0" borderId="67" xfId="0" applyNumberFormat="1" applyFont="1" applyBorder="1" applyAlignment="1" applyProtection="1">
      <alignment horizontal="center" vertical="center" wrapText="1"/>
    </xf>
    <xf numFmtId="218" fontId="123" fillId="0" borderId="67" xfId="0" applyNumberFormat="1" applyFont="1" applyBorder="1" applyProtection="1">
      <alignment vertical="center"/>
    </xf>
    <xf numFmtId="218" fontId="123" fillId="0" borderId="103" xfId="0" applyNumberFormat="1" applyFont="1" applyBorder="1" applyAlignment="1" applyProtection="1">
      <alignment horizontal="right" vertical="center"/>
    </xf>
    <xf numFmtId="0" fontId="189" fillId="0" borderId="103" xfId="0" applyNumberFormat="1" applyFont="1" applyBorder="1" applyAlignment="1" applyProtection="1">
      <alignment horizontal="center" vertical="center" wrapText="1"/>
    </xf>
    <xf numFmtId="0" fontId="38" fillId="0" borderId="35" xfId="0" applyNumberFormat="1" applyFont="1" applyBorder="1" applyAlignment="1" applyProtection="1">
      <alignment horizontal="center" vertical="center"/>
    </xf>
    <xf numFmtId="0" fontId="38" fillId="0" borderId="37" xfId="0" applyNumberFormat="1" applyFont="1" applyBorder="1" applyAlignment="1" applyProtection="1">
      <alignment horizontal="center" vertical="center"/>
    </xf>
    <xf numFmtId="0" fontId="38" fillId="0" borderId="34" xfId="0" applyNumberFormat="1" applyFont="1" applyBorder="1" applyAlignment="1" applyProtection="1">
      <alignment horizontal="center" vertical="center"/>
    </xf>
    <xf numFmtId="0" fontId="38" fillId="0" borderId="36" xfId="0" applyNumberFormat="1" applyFont="1" applyBorder="1" applyAlignment="1" applyProtection="1">
      <alignment horizontal="center" vertical="center"/>
    </xf>
    <xf numFmtId="0" fontId="38" fillId="0" borderId="40" xfId="0" applyNumberFormat="1" applyFont="1" applyBorder="1" applyAlignment="1" applyProtection="1">
      <alignment horizontal="center" vertical="center"/>
    </xf>
    <xf numFmtId="0" fontId="38" fillId="0" borderId="41" xfId="0" applyNumberFormat="1" applyFont="1" applyBorder="1" applyAlignment="1" applyProtection="1">
      <alignment horizontal="center" vertical="center"/>
    </xf>
    <xf numFmtId="0" fontId="38" fillId="0" borderId="0" xfId="0" applyNumberFormat="1" applyFont="1" applyAlignment="1" applyProtection="1">
      <alignment vertical="center" wrapText="1"/>
    </xf>
    <xf numFmtId="12" fontId="68" fillId="0" borderId="34" xfId="0" applyNumberFormat="1" applyFont="1" applyBorder="1" applyAlignment="1" applyProtection="1">
      <alignment horizontal="center" vertical="center"/>
    </xf>
    <xf numFmtId="12" fontId="68" fillId="0" borderId="35" xfId="0" applyNumberFormat="1" applyFont="1" applyBorder="1" applyAlignment="1" applyProtection="1">
      <alignment horizontal="center" vertical="center"/>
    </xf>
    <xf numFmtId="12" fontId="68" fillId="0" borderId="36" xfId="0" applyNumberFormat="1" applyFont="1" applyBorder="1" applyAlignment="1" applyProtection="1">
      <alignment horizontal="center" vertical="center"/>
    </xf>
    <xf numFmtId="12" fontId="68" fillId="0" borderId="38" xfId="0" applyNumberFormat="1" applyFont="1" applyBorder="1" applyAlignment="1" applyProtection="1">
      <alignment horizontal="center" vertical="center"/>
    </xf>
    <xf numFmtId="12" fontId="68" fillId="0" borderId="0" xfId="0" applyNumberFormat="1" applyFont="1" applyBorder="1" applyAlignment="1" applyProtection="1">
      <alignment horizontal="center" vertical="center"/>
    </xf>
    <xf numFmtId="12" fontId="68" fillId="0" borderId="39" xfId="0" applyNumberFormat="1" applyFont="1" applyBorder="1" applyAlignment="1" applyProtection="1">
      <alignment horizontal="center" vertical="center"/>
    </xf>
    <xf numFmtId="0" fontId="38" fillId="0" borderId="6" xfId="0" applyNumberFormat="1" applyFont="1" applyBorder="1" applyAlignment="1" applyProtection="1">
      <alignment horizontal="center" vertical="center" wrapText="1"/>
    </xf>
    <xf numFmtId="0" fontId="38" fillId="0" borderId="6" xfId="0" applyNumberFormat="1" applyFont="1" applyBorder="1" applyAlignment="1" applyProtection="1">
      <alignment horizontal="center" vertical="center"/>
    </xf>
    <xf numFmtId="0" fontId="65" fillId="9" borderId="0" xfId="6" applyFont="1" applyFill="1" applyAlignment="1" applyProtection="1">
      <alignment horizontal="left" vertical="center"/>
      <protection hidden="1"/>
    </xf>
    <xf numFmtId="0" fontId="65" fillId="9" borderId="37" xfId="6" applyFont="1" applyFill="1" applyBorder="1" applyAlignment="1" applyProtection="1">
      <alignment horizontal="left" vertical="center" indent="1" shrinkToFit="1"/>
      <protection hidden="1"/>
    </xf>
    <xf numFmtId="0" fontId="65" fillId="9" borderId="9" xfId="6" applyFont="1" applyFill="1" applyBorder="1" applyAlignment="1" applyProtection="1">
      <alignment horizontal="center" vertical="center" shrinkToFit="1"/>
      <protection hidden="1"/>
    </xf>
    <xf numFmtId="0" fontId="65" fillId="9" borderId="266" xfId="6" applyFont="1" applyFill="1" applyBorder="1" applyAlignment="1" applyProtection="1">
      <alignment horizontal="center" vertical="center" shrinkToFit="1"/>
      <protection hidden="1"/>
    </xf>
    <xf numFmtId="0" fontId="65" fillId="9" borderId="264" xfId="6" applyNumberFormat="1" applyFont="1" applyFill="1" applyBorder="1" applyAlignment="1" applyProtection="1">
      <alignment horizontal="left" vertical="center" indent="1" shrinkToFit="1"/>
      <protection hidden="1"/>
    </xf>
    <xf numFmtId="0" fontId="65" fillId="9" borderId="8" xfId="6" applyNumberFormat="1" applyFont="1" applyFill="1" applyBorder="1" applyAlignment="1" applyProtection="1">
      <alignment horizontal="left" vertical="center" indent="1" shrinkToFit="1"/>
      <protection hidden="1"/>
    </xf>
    <xf numFmtId="0" fontId="65" fillId="9" borderId="265" xfId="6" applyNumberFormat="1" applyFont="1" applyFill="1" applyBorder="1" applyAlignment="1" applyProtection="1">
      <alignment horizontal="left" vertical="center" indent="1" shrinkToFit="1"/>
      <protection hidden="1"/>
    </xf>
    <xf numFmtId="0" fontId="65" fillId="9" borderId="264" xfId="6" applyFont="1" applyFill="1" applyBorder="1" applyAlignment="1" applyProtection="1">
      <alignment horizontal="center" vertical="center" shrinkToFit="1"/>
      <protection hidden="1"/>
    </xf>
    <xf numFmtId="0" fontId="65" fillId="9" borderId="265" xfId="6" applyFont="1" applyFill="1" applyBorder="1" applyAlignment="1" applyProtection="1">
      <alignment horizontal="center" vertical="center" shrinkToFit="1"/>
      <protection hidden="1"/>
    </xf>
    <xf numFmtId="0" fontId="65" fillId="9" borderId="8" xfId="6" applyFont="1" applyFill="1" applyBorder="1" applyAlignment="1" applyProtection="1">
      <alignment horizontal="left" vertical="center" indent="1" shrinkToFit="1"/>
      <protection hidden="1"/>
    </xf>
    <xf numFmtId="49" fontId="47" fillId="9" borderId="0" xfId="6" applyNumberFormat="1" applyFont="1" applyFill="1" applyAlignment="1" applyProtection="1">
      <alignment vertical="center" wrapText="1"/>
      <protection hidden="1"/>
    </xf>
    <xf numFmtId="49" fontId="47" fillId="9" borderId="0" xfId="6" applyNumberFormat="1" applyFont="1" applyFill="1" applyAlignment="1" applyProtection="1">
      <alignment horizontal="left" vertical="top" shrinkToFit="1"/>
      <protection hidden="1"/>
    </xf>
    <xf numFmtId="49" fontId="47" fillId="9" borderId="0" xfId="6" applyNumberFormat="1" applyFont="1" applyFill="1" applyAlignment="1" applyProtection="1">
      <alignment horizontal="left" vertical="center"/>
      <protection hidden="1"/>
    </xf>
    <xf numFmtId="180" fontId="47" fillId="9" borderId="0" xfId="12" applyNumberFormat="1" applyFont="1" applyFill="1" applyAlignment="1" applyProtection="1">
      <alignment horizontal="right" vertical="center" shrinkToFit="1"/>
    </xf>
    <xf numFmtId="0" fontId="65" fillId="9" borderId="0" xfId="12" applyFont="1" applyFill="1" applyAlignment="1" applyProtection="1">
      <alignment horizontal="right" vertical="center"/>
      <protection hidden="1"/>
    </xf>
    <xf numFmtId="49" fontId="94" fillId="9" borderId="0" xfId="12" applyNumberFormat="1" applyFont="1" applyFill="1" applyAlignment="1" applyProtection="1">
      <alignment horizontal="center" vertical="center"/>
      <protection hidden="1"/>
    </xf>
    <xf numFmtId="0" fontId="94" fillId="9" borderId="0" xfId="35" applyFont="1" applyFill="1" applyAlignment="1" applyProtection="1">
      <alignment horizontal="distributed" vertical="center"/>
      <protection hidden="1"/>
    </xf>
    <xf numFmtId="0" fontId="94" fillId="9" borderId="0" xfId="6" applyFont="1" applyFill="1" applyAlignment="1" applyProtection="1">
      <alignment horizontal="center" vertical="center" wrapText="1"/>
      <protection hidden="1"/>
    </xf>
    <xf numFmtId="0" fontId="38" fillId="0" borderId="6" xfId="0" applyFont="1" applyBorder="1" applyAlignment="1" applyProtection="1">
      <alignment vertical="center"/>
    </xf>
    <xf numFmtId="0" fontId="38" fillId="0" borderId="6" xfId="0" applyNumberFormat="1" applyFont="1" applyBorder="1" applyAlignment="1" applyProtection="1">
      <alignment horizontal="left" vertical="center" indent="1" shrinkToFit="1"/>
    </xf>
    <xf numFmtId="0" fontId="38" fillId="10" borderId="6" xfId="0" applyFont="1" applyFill="1" applyBorder="1" applyAlignment="1" applyProtection="1">
      <alignment horizontal="center" vertical="center"/>
    </xf>
    <xf numFmtId="182" fontId="38" fillId="0" borderId="6" xfId="0" applyNumberFormat="1" applyFont="1" applyBorder="1" applyAlignment="1" applyProtection="1">
      <alignment horizontal="left" vertical="center" indent="1" shrinkToFit="1"/>
    </xf>
    <xf numFmtId="0" fontId="58" fillId="0" borderId="6" xfId="0" applyNumberFormat="1" applyFont="1" applyBorder="1" applyAlignment="1" applyProtection="1">
      <alignment horizontal="left" vertical="center" indent="1" shrinkToFit="1"/>
    </xf>
    <xf numFmtId="0" fontId="38" fillId="0" borderId="6" xfId="0" applyFont="1" applyBorder="1" applyAlignment="1" applyProtection="1">
      <alignment horizontal="left" vertical="center" indent="1" shrinkToFit="1"/>
    </xf>
    <xf numFmtId="0" fontId="38" fillId="0" borderId="0" xfId="0" applyFont="1" applyAlignment="1" applyProtection="1">
      <alignment vertical="center"/>
    </xf>
    <xf numFmtId="0" fontId="38" fillId="0" borderId="6" xfId="0" applyFont="1" applyBorder="1" applyAlignment="1" applyProtection="1">
      <alignment horizontal="left" vertical="center" indent="1"/>
    </xf>
    <xf numFmtId="0" fontId="53" fillId="0" borderId="0" xfId="0" applyFont="1" applyAlignment="1" applyProtection="1">
      <alignment horizontal="center" vertical="center"/>
    </xf>
    <xf numFmtId="0" fontId="38" fillId="0" borderId="6" xfId="0" applyFont="1" applyFill="1" applyBorder="1" applyAlignment="1" applyProtection="1">
      <alignment vertical="center"/>
    </xf>
    <xf numFmtId="0" fontId="81" fillId="3" borderId="211" xfId="0" applyFont="1" applyFill="1" applyBorder="1" applyAlignment="1">
      <alignment horizontal="center" vertical="center"/>
    </xf>
    <xf numFmtId="0" fontId="81" fillId="3" borderId="59" xfId="0" applyFont="1" applyFill="1" applyBorder="1" applyAlignment="1">
      <alignment horizontal="center" vertical="center"/>
    </xf>
    <xf numFmtId="186" fontId="123" fillId="0" borderId="101" xfId="0" applyNumberFormat="1" applyFont="1" applyFill="1" applyBorder="1" applyProtection="1">
      <alignment vertical="center"/>
    </xf>
    <xf numFmtId="186" fontId="123" fillId="0" borderId="59" xfId="0" applyNumberFormat="1" applyFont="1" applyFill="1" applyBorder="1" applyProtection="1">
      <alignment vertical="center"/>
    </xf>
    <xf numFmtId="186" fontId="123" fillId="0" borderId="230" xfId="0" applyNumberFormat="1" applyFont="1" applyFill="1" applyBorder="1" applyProtection="1">
      <alignment vertical="center"/>
    </xf>
    <xf numFmtId="0" fontId="81" fillId="3" borderId="220" xfId="0" applyFont="1" applyFill="1" applyBorder="1" applyAlignment="1">
      <alignment horizontal="center" vertical="center"/>
    </xf>
    <xf numFmtId="0" fontId="81" fillId="3" borderId="150" xfId="0" applyFont="1" applyFill="1" applyBorder="1" applyAlignment="1">
      <alignment horizontal="center" vertical="center"/>
    </xf>
    <xf numFmtId="186" fontId="81" fillId="0" borderId="146" xfId="0" applyNumberFormat="1" applyFont="1" applyFill="1" applyBorder="1" applyAlignment="1" applyProtection="1">
      <alignment horizontal="right" vertical="center"/>
      <protection locked="0"/>
    </xf>
    <xf numFmtId="186" fontId="81" fillId="0" borderId="150" xfId="0" applyNumberFormat="1" applyFont="1" applyFill="1" applyBorder="1" applyAlignment="1" applyProtection="1">
      <alignment horizontal="right" vertical="center"/>
      <protection locked="0"/>
    </xf>
    <xf numFmtId="186" fontId="81" fillId="0" borderId="221" xfId="0" applyNumberFormat="1" applyFont="1" applyFill="1" applyBorder="1" applyAlignment="1" applyProtection="1">
      <alignment horizontal="right" vertical="center"/>
      <protection locked="0"/>
    </xf>
    <xf numFmtId="214" fontId="123" fillId="0" borderId="7" xfId="1" applyNumberFormat="1" applyFont="1" applyFill="1" applyBorder="1" applyAlignment="1">
      <alignment horizontal="right" vertical="center"/>
    </xf>
    <xf numFmtId="214" fontId="123" fillId="0" borderId="8" xfId="1" applyNumberFormat="1" applyFont="1" applyFill="1" applyBorder="1" applyAlignment="1">
      <alignment horizontal="right" vertical="center"/>
    </xf>
    <xf numFmtId="0" fontId="81" fillId="0" borderId="8" xfId="0" applyFont="1" applyBorder="1">
      <alignment vertical="center"/>
    </xf>
    <xf numFmtId="0" fontId="81" fillId="0" borderId="52" xfId="0" applyFont="1" applyBorder="1">
      <alignment vertical="center"/>
    </xf>
    <xf numFmtId="0" fontId="81" fillId="3" borderId="48" xfId="0" applyFont="1" applyFill="1" applyBorder="1" applyAlignment="1">
      <alignment horizontal="center" vertical="center"/>
    </xf>
    <xf numFmtId="0" fontId="81" fillId="3" borderId="49" xfId="0" applyFont="1" applyFill="1" applyBorder="1" applyAlignment="1">
      <alignment horizontal="center" vertical="center"/>
    </xf>
    <xf numFmtId="0" fontId="81" fillId="3" borderId="83" xfId="0" applyFont="1" applyFill="1" applyBorder="1" applyAlignment="1">
      <alignment horizontal="center" vertical="center"/>
    </xf>
    <xf numFmtId="0" fontId="81" fillId="3" borderId="35" xfId="0" applyFont="1" applyFill="1" applyBorder="1" applyAlignment="1">
      <alignment horizontal="center" vertical="center"/>
    </xf>
    <xf numFmtId="0" fontId="81" fillId="3" borderId="34" xfId="0" applyFont="1" applyFill="1" applyBorder="1" applyAlignment="1">
      <alignment horizontal="center" vertical="center"/>
    </xf>
    <xf numFmtId="0" fontId="81" fillId="3" borderId="85" xfId="0" applyFont="1" applyFill="1" applyBorder="1" applyAlignment="1">
      <alignment horizontal="center" vertical="center"/>
    </xf>
    <xf numFmtId="0" fontId="87" fillId="7" borderId="7" xfId="0" applyFont="1" applyFill="1" applyBorder="1" applyAlignment="1">
      <alignment horizontal="center" vertical="center"/>
    </xf>
    <xf numFmtId="0" fontId="87" fillId="7" borderId="8" xfId="0" applyFont="1" applyFill="1" applyBorder="1" applyAlignment="1">
      <alignment horizontal="center" vertical="center"/>
    </xf>
    <xf numFmtId="0" fontId="87" fillId="7" borderId="9" xfId="0" applyFont="1" applyFill="1" applyBorder="1" applyAlignment="1">
      <alignment horizontal="center" vertical="center"/>
    </xf>
    <xf numFmtId="0" fontId="94" fillId="7" borderId="7" xfId="0" applyFont="1" applyFill="1" applyBorder="1" applyAlignment="1">
      <alignment horizontal="center" vertical="center"/>
    </xf>
    <xf numFmtId="0" fontId="94" fillId="7" borderId="8" xfId="0" applyFont="1" applyFill="1" applyBorder="1" applyAlignment="1">
      <alignment horizontal="center" vertical="center"/>
    </xf>
    <xf numFmtId="0" fontId="94" fillId="7" borderId="9" xfId="0" applyFont="1" applyFill="1" applyBorder="1" applyAlignment="1">
      <alignment horizontal="center" vertical="center"/>
    </xf>
    <xf numFmtId="0" fontId="81" fillId="3" borderId="50" xfId="0" applyFont="1" applyFill="1" applyBorder="1" applyAlignment="1">
      <alignment horizontal="center" vertical="center"/>
    </xf>
    <xf numFmtId="0" fontId="81" fillId="3" borderId="77" xfId="0" applyFont="1" applyFill="1" applyBorder="1" applyAlignment="1">
      <alignment horizontal="center" vertical="center" wrapText="1"/>
    </xf>
    <xf numFmtId="0" fontId="81" fillId="3" borderId="156" xfId="0" applyFont="1" applyFill="1" applyBorder="1" applyAlignment="1">
      <alignment horizontal="center" vertical="center" wrapText="1"/>
    </xf>
    <xf numFmtId="0" fontId="81" fillId="3" borderId="145" xfId="0" applyFont="1" applyFill="1" applyBorder="1" applyAlignment="1">
      <alignment horizontal="center" vertical="center" wrapText="1"/>
    </xf>
    <xf numFmtId="0" fontId="81" fillId="0" borderId="85" xfId="0" applyFont="1" applyBorder="1">
      <alignment vertical="center"/>
    </xf>
    <xf numFmtId="0" fontId="81" fillId="0" borderId="95" xfId="0" applyFont="1" applyBorder="1">
      <alignment vertical="center"/>
    </xf>
    <xf numFmtId="0" fontId="81" fillId="3" borderId="42" xfId="0" applyFont="1" applyFill="1" applyBorder="1" applyAlignment="1">
      <alignment horizontal="center" vertical="center"/>
    </xf>
    <xf numFmtId="0" fontId="81" fillId="3" borderId="44" xfId="0" applyFont="1" applyFill="1" applyBorder="1" applyAlignment="1">
      <alignment horizontal="center" vertical="center"/>
    </xf>
    <xf numFmtId="0" fontId="81" fillId="3" borderId="43" xfId="0" applyFont="1" applyFill="1" applyBorder="1" applyAlignment="1">
      <alignment horizontal="center" vertical="center"/>
    </xf>
    <xf numFmtId="0" fontId="94" fillId="0" borderId="35" xfId="0" applyFont="1" applyBorder="1" applyAlignment="1">
      <alignment horizontal="left" vertical="center"/>
    </xf>
    <xf numFmtId="0" fontId="94" fillId="0" borderId="85" xfId="0" applyFont="1" applyBorder="1" applyAlignment="1">
      <alignment horizontal="left" vertical="center"/>
    </xf>
    <xf numFmtId="184" fontId="81" fillId="19" borderId="7" xfId="0" applyNumberFormat="1" applyFont="1" applyFill="1" applyBorder="1" applyAlignment="1" applyProtection="1">
      <alignment horizontal="center" vertical="center"/>
      <protection locked="0"/>
    </xf>
    <xf numFmtId="184" fontId="81" fillId="19" borderId="8" xfId="0" applyNumberFormat="1" applyFont="1" applyFill="1" applyBorder="1" applyAlignment="1" applyProtection="1">
      <alignment horizontal="center" vertical="center"/>
      <protection locked="0"/>
    </xf>
    <xf numFmtId="184" fontId="81" fillId="19" borderId="52" xfId="0" applyNumberFormat="1" applyFont="1" applyFill="1" applyBorder="1" applyAlignment="1" applyProtection="1">
      <alignment horizontal="center" vertical="center"/>
      <protection locked="0"/>
    </xf>
    <xf numFmtId="0" fontId="197" fillId="3" borderId="81" xfId="0" applyFont="1" applyFill="1" applyBorder="1" applyAlignment="1" applyProtection="1">
      <alignment horizontal="center" vertical="center"/>
    </xf>
    <xf numFmtId="0" fontId="189" fillId="3" borderId="56" xfId="0" applyFont="1" applyFill="1" applyBorder="1" applyAlignment="1" applyProtection="1">
      <alignment horizontal="center" vertical="center"/>
    </xf>
    <xf numFmtId="0" fontId="189" fillId="3" borderId="61" xfId="0" applyFont="1" applyFill="1" applyBorder="1" applyAlignment="1" applyProtection="1">
      <alignment horizontal="center" vertical="center"/>
    </xf>
    <xf numFmtId="0" fontId="81" fillId="0" borderId="37" xfId="0" applyFont="1" applyBorder="1" applyAlignment="1" applyProtection="1">
      <alignment vertical="center"/>
      <protection locked="0"/>
    </xf>
    <xf numFmtId="0" fontId="81" fillId="0" borderId="95" xfId="0" applyFont="1" applyBorder="1" applyAlignment="1" applyProtection="1">
      <alignment vertical="center"/>
      <protection locked="0"/>
    </xf>
    <xf numFmtId="0" fontId="81" fillId="3" borderId="34" xfId="0" applyFont="1" applyFill="1" applyBorder="1" applyAlignment="1">
      <alignment horizontal="center" vertical="center" wrapText="1"/>
    </xf>
    <xf numFmtId="0" fontId="81" fillId="3" borderId="35" xfId="0" applyFont="1" applyFill="1" applyBorder="1" applyAlignment="1">
      <alignment horizontal="center" vertical="center" wrapText="1"/>
    </xf>
    <xf numFmtId="0" fontId="81" fillId="3" borderId="36" xfId="0" applyFont="1" applyFill="1" applyBorder="1" applyAlignment="1">
      <alignment horizontal="center" vertical="center" wrapText="1"/>
    </xf>
    <xf numFmtId="0" fontId="81" fillId="3" borderId="38" xfId="0" applyFont="1" applyFill="1" applyBorder="1" applyAlignment="1">
      <alignment horizontal="center" vertical="center" wrapText="1"/>
    </xf>
    <xf numFmtId="0" fontId="81" fillId="3" borderId="0" xfId="0" applyFont="1" applyFill="1" applyBorder="1" applyAlignment="1">
      <alignment horizontal="center" vertical="center" wrapText="1"/>
    </xf>
    <xf numFmtId="0" fontId="81" fillId="3" borderId="39" xfId="0" applyFont="1" applyFill="1" applyBorder="1" applyAlignment="1">
      <alignment horizontal="center" vertical="center" wrapText="1"/>
    </xf>
    <xf numFmtId="0" fontId="81" fillId="3" borderId="40" xfId="0" applyFont="1" applyFill="1" applyBorder="1" applyAlignment="1">
      <alignment horizontal="center" vertical="center" wrapText="1"/>
    </xf>
    <xf numFmtId="0" fontId="81" fillId="3" borderId="37" xfId="0" applyFont="1" applyFill="1" applyBorder="1" applyAlignment="1">
      <alignment horizontal="center" vertical="center" wrapText="1"/>
    </xf>
    <xf numFmtId="0" fontId="81" fillId="3" borderId="41" xfId="0" applyFont="1" applyFill="1" applyBorder="1" applyAlignment="1">
      <alignment horizontal="center" vertical="center" wrapText="1"/>
    </xf>
    <xf numFmtId="0" fontId="81" fillId="3" borderId="7" xfId="0" applyFont="1" applyFill="1" applyBorder="1" applyAlignment="1">
      <alignment horizontal="distributed" vertical="center" indent="3"/>
    </xf>
    <xf numFmtId="0" fontId="81" fillId="3" borderId="8" xfId="0" applyFont="1" applyFill="1" applyBorder="1" applyAlignment="1">
      <alignment horizontal="distributed" vertical="center" indent="3"/>
    </xf>
    <xf numFmtId="0" fontId="81" fillId="3" borderId="9" xfId="0" applyFont="1" applyFill="1" applyBorder="1" applyAlignment="1">
      <alignment horizontal="distributed" vertical="center" indent="3"/>
    </xf>
    <xf numFmtId="186" fontId="123" fillId="0" borderId="159" xfId="0" applyNumberFormat="1" applyFont="1" applyFill="1" applyBorder="1" applyAlignment="1" applyProtection="1">
      <alignment horizontal="right" vertical="center"/>
    </xf>
    <xf numFmtId="186" fontId="123" fillId="0" borderId="147" xfId="0" applyNumberFormat="1" applyFont="1" applyFill="1" applyBorder="1" applyAlignment="1" applyProtection="1">
      <alignment horizontal="right" vertical="center"/>
    </xf>
    <xf numFmtId="186" fontId="123" fillId="0" borderId="227" xfId="0" applyNumberFormat="1" applyFont="1" applyFill="1" applyBorder="1" applyAlignment="1" applyProtection="1">
      <alignment horizontal="right" vertical="center"/>
    </xf>
    <xf numFmtId="186" fontId="123" fillId="0" borderId="6" xfId="0" applyNumberFormat="1" applyFont="1" applyFill="1" applyBorder="1" applyAlignment="1" applyProtection="1">
      <alignment horizontal="right" vertical="center"/>
    </xf>
    <xf numFmtId="205" fontId="123" fillId="0" borderId="7" xfId="1" applyNumberFormat="1" applyFont="1" applyFill="1" applyBorder="1" applyAlignment="1">
      <alignment horizontal="right" vertical="center"/>
    </xf>
    <xf numFmtId="205" fontId="123" fillId="0" borderId="8" xfId="1" applyNumberFormat="1" applyFont="1" applyFill="1" applyBorder="1" applyAlignment="1">
      <alignment horizontal="right" vertical="center"/>
    </xf>
    <xf numFmtId="0" fontId="81" fillId="3" borderId="223" xfId="0" applyFont="1" applyFill="1" applyBorder="1" applyAlignment="1">
      <alignment horizontal="center" vertical="center"/>
    </xf>
    <xf numFmtId="0" fontId="81" fillId="3" borderId="66" xfId="0" applyFont="1" applyFill="1" applyBorder="1" applyAlignment="1">
      <alignment horizontal="center" vertical="center"/>
    </xf>
    <xf numFmtId="0" fontId="81" fillId="3" borderId="104" xfId="0" applyFont="1" applyFill="1" applyBorder="1" applyAlignment="1">
      <alignment horizontal="center" vertical="center"/>
    </xf>
    <xf numFmtId="0" fontId="81" fillId="3" borderId="51" xfId="0" applyFont="1" applyFill="1" applyBorder="1" applyAlignment="1">
      <alignment horizontal="center" vertical="center"/>
    </xf>
    <xf numFmtId="0" fontId="81" fillId="3" borderId="8" xfId="0" applyFont="1" applyFill="1" applyBorder="1" applyAlignment="1">
      <alignment horizontal="center" vertical="center"/>
    </xf>
    <xf numFmtId="0" fontId="81" fillId="3" borderId="9" xfId="0" applyFont="1" applyFill="1" applyBorder="1" applyAlignment="1">
      <alignment horizontal="center" vertical="center"/>
    </xf>
    <xf numFmtId="214" fontId="123" fillId="0" borderId="40" xfId="1" applyNumberFormat="1" applyFont="1" applyFill="1" applyBorder="1" applyAlignment="1">
      <alignment horizontal="right" vertical="center"/>
    </xf>
    <xf numFmtId="214" fontId="123" fillId="0" borderId="37" xfId="1" applyNumberFormat="1" applyFont="1" applyFill="1" applyBorder="1" applyAlignment="1">
      <alignment horizontal="right" vertical="center"/>
    </xf>
    <xf numFmtId="0" fontId="98" fillId="0" borderId="6" xfId="0" applyFont="1" applyBorder="1" applyAlignment="1" applyProtection="1">
      <alignment horizontal="left" vertical="center" indent="1" shrinkToFit="1"/>
      <protection locked="0"/>
    </xf>
    <xf numFmtId="0" fontId="98" fillId="3" borderId="73" xfId="0" applyFont="1" applyFill="1" applyBorder="1" applyAlignment="1">
      <alignment horizontal="center" vertical="center"/>
    </xf>
    <xf numFmtId="0" fontId="98" fillId="3" borderId="157" xfId="0" applyFont="1" applyFill="1" applyBorder="1" applyAlignment="1">
      <alignment horizontal="center" vertical="center"/>
    </xf>
    <xf numFmtId="0" fontId="98" fillId="3" borderId="54" xfId="0" applyFont="1" applyFill="1" applyBorder="1" applyAlignment="1">
      <alignment horizontal="center" vertical="center"/>
    </xf>
    <xf numFmtId="0" fontId="98" fillId="3" borderId="41" xfId="0" applyFont="1" applyFill="1" applyBorder="1" applyAlignment="1">
      <alignment horizontal="center" vertical="center"/>
    </xf>
    <xf numFmtId="0" fontId="98" fillId="3" borderId="159" xfId="0" applyFont="1" applyFill="1" applyBorder="1" applyAlignment="1">
      <alignment horizontal="center" vertical="center"/>
    </xf>
    <xf numFmtId="0" fontId="98" fillId="3" borderId="40" xfId="0" applyFont="1" applyFill="1" applyBorder="1" applyAlignment="1">
      <alignment horizontal="center" vertical="center"/>
    </xf>
    <xf numFmtId="0" fontId="81" fillId="0" borderId="53" xfId="0" applyFont="1" applyBorder="1" applyAlignment="1">
      <alignment horizontal="left" vertical="center" wrapText="1"/>
    </xf>
    <xf numFmtId="0" fontId="81" fillId="0" borderId="6" xfId="0" applyFont="1" applyBorder="1" applyAlignment="1">
      <alignment horizontal="left" vertical="center" wrapText="1"/>
    </xf>
    <xf numFmtId="0" fontId="81" fillId="0" borderId="82" xfId="0" applyFont="1" applyBorder="1" applyAlignment="1" applyProtection="1">
      <alignment horizontal="center" vertical="center"/>
      <protection locked="0"/>
    </xf>
    <xf numFmtId="0" fontId="81" fillId="3" borderId="55" xfId="0" applyFont="1" applyFill="1" applyBorder="1" applyAlignment="1">
      <alignment horizontal="center" vertical="center"/>
    </xf>
    <xf numFmtId="0" fontId="81" fillId="3" borderId="56" xfId="0" applyFont="1" applyFill="1" applyBorder="1" applyAlignment="1">
      <alignment horizontal="center" vertical="center"/>
    </xf>
    <xf numFmtId="38" fontId="81" fillId="26" borderId="57" xfId="1" applyFont="1" applyFill="1" applyBorder="1" applyAlignment="1" applyProtection="1">
      <alignment horizontal="center" vertical="center" shrinkToFit="1"/>
      <protection locked="0"/>
    </xf>
    <xf numFmtId="38" fontId="81" fillId="26" borderId="56" xfId="1" applyFont="1" applyFill="1" applyBorder="1" applyAlignment="1" applyProtection="1">
      <alignment horizontal="center" vertical="center" shrinkToFit="1"/>
      <protection locked="0"/>
    </xf>
    <xf numFmtId="38" fontId="81" fillId="26" borderId="58" xfId="1" applyFont="1" applyFill="1" applyBorder="1" applyAlignment="1" applyProtection="1">
      <alignment horizontal="center" vertical="center" shrinkToFit="1"/>
      <protection locked="0"/>
    </xf>
    <xf numFmtId="0" fontId="81" fillId="3" borderId="6" xfId="0" applyFont="1" applyFill="1" applyBorder="1" applyAlignment="1">
      <alignment horizontal="distributed" vertical="center" indent="1"/>
    </xf>
    <xf numFmtId="186" fontId="81" fillId="0" borderId="7" xfId="0" applyNumberFormat="1" applyFont="1" applyFill="1" applyBorder="1" applyProtection="1">
      <alignment vertical="center"/>
      <protection locked="0"/>
    </xf>
    <xf numFmtId="186" fontId="81" fillId="0" borderId="8" xfId="0" applyNumberFormat="1" applyFont="1" applyFill="1" applyBorder="1" applyProtection="1">
      <alignment vertical="center"/>
      <protection locked="0"/>
    </xf>
    <xf numFmtId="186" fontId="81" fillId="0" borderId="9" xfId="0" applyNumberFormat="1" applyFont="1" applyFill="1" applyBorder="1" applyProtection="1">
      <alignment vertical="center"/>
      <protection locked="0"/>
    </xf>
    <xf numFmtId="186" fontId="123" fillId="0" borderId="81" xfId="0" applyNumberFormat="1" applyFont="1" applyFill="1" applyBorder="1" applyAlignment="1" applyProtection="1">
      <alignment horizontal="right" vertical="center"/>
    </xf>
    <xf numFmtId="0" fontId="81" fillId="3" borderId="151" xfId="0" applyFont="1" applyFill="1" applyBorder="1" applyAlignment="1">
      <alignment horizontal="distributed" vertical="center" justifyLastLine="1"/>
    </xf>
    <xf numFmtId="0" fontId="81" fillId="3" borderId="151" xfId="0" applyFont="1" applyFill="1" applyBorder="1" applyAlignment="1">
      <alignment horizontal="distributed" vertical="center" indent="1"/>
    </xf>
    <xf numFmtId="186" fontId="81" fillId="0" borderId="146" xfId="0" applyNumberFormat="1" applyFont="1" applyFill="1" applyBorder="1" applyProtection="1">
      <alignment vertical="center"/>
      <protection locked="0"/>
    </xf>
    <xf numFmtId="186" fontId="81" fillId="0" borderId="150" xfId="0" applyNumberFormat="1" applyFont="1" applyFill="1" applyBorder="1" applyProtection="1">
      <alignment vertical="center"/>
      <protection locked="0"/>
    </xf>
    <xf numFmtId="186" fontId="81" fillId="0" borderId="221" xfId="0" applyNumberFormat="1" applyFont="1" applyFill="1" applyBorder="1" applyProtection="1">
      <alignment vertical="center"/>
      <protection locked="0"/>
    </xf>
    <xf numFmtId="186" fontId="81" fillId="0" borderId="152" xfId="0" applyNumberFormat="1" applyFont="1" applyFill="1" applyBorder="1" applyProtection="1">
      <alignment vertical="center"/>
      <protection locked="0"/>
    </xf>
    <xf numFmtId="186" fontId="81" fillId="0" borderId="153" xfId="0" applyNumberFormat="1" applyFont="1" applyFill="1" applyBorder="1" applyProtection="1">
      <alignment vertical="center"/>
      <protection locked="0"/>
    </xf>
    <xf numFmtId="186" fontId="81" fillId="0" borderId="154" xfId="0" applyNumberFormat="1" applyFont="1" applyFill="1" applyBorder="1" applyProtection="1">
      <alignment vertical="center"/>
      <protection locked="0"/>
    </xf>
    <xf numFmtId="0" fontId="98" fillId="4" borderId="75" xfId="0" applyFont="1" applyFill="1" applyBorder="1" applyAlignment="1">
      <alignment horizontal="center" vertical="center"/>
    </xf>
    <xf numFmtId="0" fontId="98" fillId="4" borderId="39" xfId="0" applyFont="1" applyFill="1" applyBorder="1" applyAlignment="1">
      <alignment horizontal="center" vertical="center"/>
    </xf>
    <xf numFmtId="0" fontId="98" fillId="0" borderId="43" xfId="0" applyFont="1" applyBorder="1" applyAlignment="1" applyProtection="1">
      <alignment horizontal="left" vertical="center" indent="1" shrinkToFit="1"/>
      <protection locked="0"/>
    </xf>
    <xf numFmtId="0" fontId="98" fillId="0" borderId="7" xfId="0" applyFont="1" applyBorder="1" applyAlignment="1" applyProtection="1">
      <alignment horizontal="center" vertical="center"/>
      <protection locked="0"/>
    </xf>
    <xf numFmtId="0" fontId="98" fillId="0" borderId="52" xfId="0" applyFont="1" applyBorder="1" applyAlignment="1" applyProtection="1">
      <alignment horizontal="center" vertical="center"/>
      <protection locked="0"/>
    </xf>
    <xf numFmtId="0" fontId="98" fillId="3" borderId="74" xfId="0" applyFont="1" applyFill="1" applyBorder="1" applyAlignment="1">
      <alignment horizontal="center" vertical="center"/>
    </xf>
    <xf numFmtId="0" fontId="98" fillId="3" borderId="160" xfId="0" applyFont="1" applyFill="1" applyBorder="1" applyAlignment="1">
      <alignment horizontal="center" vertical="center"/>
    </xf>
    <xf numFmtId="0" fontId="94" fillId="3" borderId="86" xfId="0" applyFont="1" applyFill="1" applyBorder="1" applyAlignment="1">
      <alignment horizontal="center" vertical="center" wrapText="1"/>
    </xf>
    <xf numFmtId="0" fontId="94" fillId="3" borderId="6" xfId="0" applyFont="1" applyFill="1" applyBorder="1" applyAlignment="1">
      <alignment horizontal="center" vertical="center" wrapText="1"/>
    </xf>
    <xf numFmtId="0" fontId="81" fillId="0" borderId="133" xfId="0" applyFont="1" applyBorder="1" applyAlignment="1" applyProtection="1">
      <alignment horizontal="center" vertical="center" shrinkToFit="1"/>
    </xf>
    <xf numFmtId="0" fontId="81" fillId="0" borderId="134" xfId="0" applyFont="1" applyBorder="1" applyAlignment="1" applyProtection="1">
      <alignment horizontal="center" vertical="center" shrinkToFit="1"/>
    </xf>
    <xf numFmtId="0" fontId="81" fillId="0" borderId="135" xfId="0" applyFont="1" applyBorder="1" applyAlignment="1" applyProtection="1">
      <alignment horizontal="center" vertical="center" shrinkToFit="1"/>
    </xf>
    <xf numFmtId="186" fontId="123" fillId="0" borderId="146" xfId="0" applyNumberFormat="1" applyFont="1" applyFill="1" applyBorder="1" applyAlignment="1" applyProtection="1">
      <alignment horizontal="right" vertical="center"/>
    </xf>
    <xf numFmtId="186" fontId="123" fillId="0" borderId="150" xfId="0" applyNumberFormat="1" applyFont="1" applyFill="1" applyBorder="1" applyAlignment="1" applyProtection="1">
      <alignment horizontal="right" vertical="center"/>
    </xf>
    <xf numFmtId="186" fontId="123" fillId="0" borderId="221" xfId="0" applyNumberFormat="1" applyFont="1" applyFill="1" applyBorder="1" applyAlignment="1" applyProtection="1">
      <alignment horizontal="right" vertical="center"/>
    </xf>
    <xf numFmtId="0" fontId="81" fillId="0" borderId="37" xfId="0" applyFont="1" applyBorder="1">
      <alignment vertical="center"/>
    </xf>
    <xf numFmtId="0" fontId="98" fillId="0" borderId="51" xfId="0" applyFont="1" applyFill="1" applyBorder="1" applyAlignment="1" applyProtection="1">
      <alignment horizontal="left" vertical="center" shrinkToFit="1"/>
      <protection locked="0"/>
    </xf>
    <xf numFmtId="0" fontId="98" fillId="0" borderId="8" xfId="0" applyFont="1" applyFill="1" applyBorder="1" applyAlignment="1" applyProtection="1">
      <alignment horizontal="left" vertical="center" shrinkToFit="1"/>
      <protection locked="0"/>
    </xf>
    <xf numFmtId="0" fontId="98" fillId="0" borderId="9" xfId="0" applyFont="1" applyFill="1" applyBorder="1" applyAlignment="1" applyProtection="1">
      <alignment horizontal="left" vertical="center" shrinkToFit="1"/>
      <protection locked="0"/>
    </xf>
    <xf numFmtId="0" fontId="98" fillId="3" borderId="158" xfId="0" applyFont="1" applyFill="1" applyBorder="1" applyAlignment="1">
      <alignment horizontal="center" vertical="center" wrapText="1"/>
    </xf>
    <xf numFmtId="0" fontId="98" fillId="3" borderId="44" xfId="0" applyFont="1" applyFill="1" applyBorder="1" applyAlignment="1">
      <alignment horizontal="center" vertical="center" wrapText="1"/>
    </xf>
    <xf numFmtId="0" fontId="98" fillId="3" borderId="43" xfId="0" applyFont="1" applyFill="1" applyBorder="1" applyAlignment="1">
      <alignment horizontal="center" vertical="center" wrapText="1"/>
    </xf>
    <xf numFmtId="0" fontId="81" fillId="3" borderId="36" xfId="0" applyFont="1" applyFill="1" applyBorder="1" applyAlignment="1">
      <alignment horizontal="center" vertical="center"/>
    </xf>
    <xf numFmtId="188" fontId="123" fillId="0" borderId="0" xfId="0" applyNumberFormat="1" applyFont="1" applyBorder="1">
      <alignment vertical="center"/>
    </xf>
    <xf numFmtId="0" fontId="81" fillId="3" borderId="7" xfId="0" applyFont="1" applyFill="1" applyBorder="1" applyAlignment="1">
      <alignment horizontal="center" vertical="center" shrinkToFit="1"/>
    </xf>
    <xf numFmtId="0" fontId="81" fillId="3" borderId="8" xfId="0" applyFont="1" applyFill="1" applyBorder="1" applyAlignment="1">
      <alignment horizontal="center" vertical="center" shrinkToFit="1"/>
    </xf>
    <xf numFmtId="0" fontId="81" fillId="3" borderId="9" xfId="0" applyFont="1" applyFill="1" applyBorder="1" applyAlignment="1">
      <alignment horizontal="center" vertical="center" shrinkToFit="1"/>
    </xf>
    <xf numFmtId="0" fontId="94" fillId="0" borderId="35" xfId="0" applyFont="1" applyBorder="1" applyAlignment="1">
      <alignment vertical="center"/>
    </xf>
    <xf numFmtId="0" fontId="189" fillId="0" borderId="57" xfId="0" applyFont="1" applyFill="1" applyBorder="1" applyAlignment="1" applyProtection="1">
      <alignment horizontal="center" vertical="center"/>
      <protection locked="0"/>
    </xf>
    <xf numFmtId="0" fontId="189" fillId="0" borderId="56" xfId="0" applyFont="1" applyFill="1" applyBorder="1" applyAlignment="1" applyProtection="1">
      <alignment horizontal="center" vertical="center"/>
      <protection locked="0"/>
    </xf>
    <xf numFmtId="0" fontId="189" fillId="0" borderId="61" xfId="0" applyFont="1" applyFill="1" applyBorder="1" applyAlignment="1" applyProtection="1">
      <alignment horizontal="center" vertical="center"/>
      <protection locked="0"/>
    </xf>
    <xf numFmtId="0" fontId="164" fillId="3" borderId="57" xfId="0" applyFont="1" applyFill="1" applyBorder="1" applyAlignment="1" applyProtection="1">
      <alignment horizontal="center" vertical="center" wrapText="1"/>
    </xf>
    <xf numFmtId="0" fontId="164" fillId="3" borderId="56" xfId="0" applyFont="1" applyFill="1" applyBorder="1" applyAlignment="1" applyProtection="1">
      <alignment horizontal="center" vertical="center"/>
    </xf>
    <xf numFmtId="0" fontId="81" fillId="0" borderId="9" xfId="0" applyFont="1" applyBorder="1">
      <alignment vertical="center"/>
    </xf>
    <xf numFmtId="183" fontId="123" fillId="0" borderId="63" xfId="0" applyNumberFormat="1" applyFont="1" applyBorder="1" applyAlignment="1">
      <alignment vertical="center"/>
    </xf>
    <xf numFmtId="183" fontId="123" fillId="0" borderId="49" xfId="0" applyNumberFormat="1" applyFont="1" applyBorder="1" applyAlignment="1">
      <alignment vertical="center"/>
    </xf>
    <xf numFmtId="183" fontId="123" fillId="0" borderId="64" xfId="0" applyNumberFormat="1" applyFont="1" applyBorder="1" applyAlignment="1">
      <alignment vertical="center"/>
    </xf>
    <xf numFmtId="40" fontId="123" fillId="0" borderId="7" xfId="1" applyNumberFormat="1" applyFont="1" applyBorder="1" applyAlignment="1" applyProtection="1">
      <alignment horizontal="right" vertical="center" shrinkToFit="1"/>
    </xf>
    <xf numFmtId="40" fontId="123" fillId="0" borderId="8" xfId="1" applyNumberFormat="1" applyFont="1" applyBorder="1" applyAlignment="1" applyProtection="1">
      <alignment horizontal="right" vertical="center" shrinkToFit="1"/>
    </xf>
    <xf numFmtId="183" fontId="81" fillId="0" borderId="34" xfId="0" applyNumberFormat="1" applyFont="1" applyBorder="1" applyProtection="1">
      <alignment vertical="center"/>
      <protection locked="0"/>
    </xf>
    <xf numFmtId="183" fontId="81" fillId="0" borderId="35" xfId="0" applyNumberFormat="1" applyFont="1" applyBorder="1" applyProtection="1">
      <alignment vertical="center"/>
      <protection locked="0"/>
    </xf>
    <xf numFmtId="183" fontId="81" fillId="0" borderId="40" xfId="0" applyNumberFormat="1" applyFont="1" applyBorder="1" applyProtection="1">
      <alignment vertical="center"/>
      <protection locked="0"/>
    </xf>
    <xf numFmtId="183" fontId="81" fillId="0" borderId="37" xfId="0" applyNumberFormat="1" applyFont="1" applyBorder="1" applyProtection="1">
      <alignment vertical="center"/>
      <protection locked="0"/>
    </xf>
    <xf numFmtId="0" fontId="81" fillId="8" borderId="34" xfId="0" applyFont="1" applyFill="1" applyBorder="1" applyAlignment="1">
      <alignment horizontal="center" vertical="center"/>
    </xf>
    <xf numFmtId="0" fontId="81" fillId="8" borderId="35" xfId="0" applyFont="1" applyFill="1" applyBorder="1" applyAlignment="1">
      <alignment horizontal="center" vertical="center"/>
    </xf>
    <xf numFmtId="0" fontId="81" fillId="8" borderId="36" xfId="0" applyFont="1" applyFill="1" applyBorder="1" applyAlignment="1">
      <alignment horizontal="center" vertical="center"/>
    </xf>
    <xf numFmtId="0" fontId="81" fillId="7" borderId="34" xfId="0" applyFont="1" applyFill="1" applyBorder="1" applyAlignment="1">
      <alignment horizontal="center" vertical="center"/>
    </xf>
    <xf numFmtId="0" fontId="81" fillId="7" borderId="35" xfId="0" applyFont="1" applyFill="1" applyBorder="1" applyAlignment="1">
      <alignment horizontal="center" vertical="center"/>
    </xf>
    <xf numFmtId="0" fontId="81" fillId="7" borderId="36" xfId="0" applyFont="1" applyFill="1" applyBorder="1" applyAlignment="1">
      <alignment horizontal="center" vertical="center"/>
    </xf>
    <xf numFmtId="0" fontId="81" fillId="7" borderId="40" xfId="0" applyFont="1" applyFill="1" applyBorder="1" applyAlignment="1">
      <alignment horizontal="center" vertical="center"/>
    </xf>
    <xf numFmtId="0" fontId="81" fillId="7" borderId="37" xfId="0" applyFont="1" applyFill="1" applyBorder="1" applyAlignment="1">
      <alignment horizontal="center" vertical="center"/>
    </xf>
    <xf numFmtId="0" fontId="81" fillId="7" borderId="41" xfId="0" applyFont="1" applyFill="1" applyBorder="1" applyAlignment="1">
      <alignment horizontal="center" vertical="center"/>
    </xf>
    <xf numFmtId="186" fontId="81" fillId="0" borderId="63" xfId="0" applyNumberFormat="1" applyFont="1" applyFill="1" applyBorder="1" applyProtection="1">
      <alignment vertical="center"/>
      <protection locked="0"/>
    </xf>
    <xf numFmtId="186" fontId="81" fillId="0" borderId="49" xfId="0" applyNumberFormat="1" applyFont="1" applyFill="1" applyBorder="1" applyProtection="1">
      <alignment vertical="center"/>
      <protection locked="0"/>
    </xf>
    <xf numFmtId="186" fontId="81" fillId="0" borderId="64" xfId="0" applyNumberFormat="1" applyFont="1" applyFill="1" applyBorder="1" applyProtection="1">
      <alignment vertical="center"/>
      <protection locked="0"/>
    </xf>
    <xf numFmtId="0" fontId="81" fillId="3" borderId="63" xfId="0" applyFont="1" applyFill="1" applyBorder="1" applyAlignment="1">
      <alignment horizontal="distributed" vertical="center" indent="3"/>
    </xf>
    <xf numFmtId="0" fontId="81" fillId="3" borderId="49" xfId="0" applyFont="1" applyFill="1" applyBorder="1" applyAlignment="1">
      <alignment horizontal="distributed" vertical="center" indent="3"/>
    </xf>
    <xf numFmtId="0" fontId="81" fillId="3" borderId="64" xfId="0" applyFont="1" applyFill="1" applyBorder="1" applyAlignment="1">
      <alignment horizontal="distributed" vertical="center" indent="3"/>
    </xf>
    <xf numFmtId="183" fontId="123" fillId="0" borderId="50" xfId="0" applyNumberFormat="1" applyFont="1" applyBorder="1" applyAlignment="1">
      <alignment vertical="center"/>
    </xf>
    <xf numFmtId="0" fontId="81" fillId="3" borderId="63" xfId="0" applyFont="1" applyFill="1" applyBorder="1" applyAlignment="1">
      <alignment horizontal="center" vertical="center"/>
    </xf>
    <xf numFmtId="0" fontId="81" fillId="3" borderId="64" xfId="0" applyFont="1" applyFill="1" applyBorder="1" applyAlignment="1">
      <alignment horizontal="center" vertical="center"/>
    </xf>
    <xf numFmtId="177" fontId="123" fillId="0" borderId="63" xfId="0" applyNumberFormat="1" applyFont="1" applyBorder="1" applyAlignment="1">
      <alignment horizontal="left" vertical="center" indent="1"/>
    </xf>
    <xf numFmtId="177" fontId="123" fillId="0" borderId="49" xfId="0" applyNumberFormat="1" applyFont="1" applyBorder="1" applyAlignment="1">
      <alignment horizontal="left" vertical="center" indent="1"/>
    </xf>
    <xf numFmtId="177" fontId="123" fillId="0" borderId="64" xfId="0" applyNumberFormat="1" applyFont="1" applyBorder="1" applyAlignment="1">
      <alignment horizontal="left" vertical="center" indent="1"/>
    </xf>
    <xf numFmtId="0" fontId="81" fillId="3" borderId="63" xfId="0" applyFont="1" applyFill="1" applyBorder="1" applyAlignment="1">
      <alignment horizontal="center" vertical="center" shrinkToFit="1"/>
    </xf>
    <xf numFmtId="0" fontId="81" fillId="3" borderId="49" xfId="0" applyFont="1" applyFill="1" applyBorder="1" applyAlignment="1">
      <alignment horizontal="center" vertical="center" shrinkToFit="1"/>
    </xf>
    <xf numFmtId="0" fontId="81" fillId="3" borderId="64" xfId="0" applyFont="1" applyFill="1" applyBorder="1" applyAlignment="1">
      <alignment horizontal="center" vertical="center" shrinkToFit="1"/>
    </xf>
    <xf numFmtId="0" fontId="81" fillId="3" borderId="57" xfId="0" applyFont="1" applyFill="1" applyBorder="1" applyAlignment="1">
      <alignment horizontal="center" vertical="center"/>
    </xf>
    <xf numFmtId="0" fontId="81" fillId="0" borderId="7" xfId="0" applyFont="1" applyBorder="1" applyAlignment="1" applyProtection="1">
      <alignment horizontal="center" vertical="center"/>
      <protection locked="0"/>
    </xf>
    <xf numFmtId="0" fontId="81" fillId="0" borderId="9" xfId="0" applyFont="1" applyBorder="1" applyAlignment="1" applyProtection="1">
      <alignment horizontal="center" vertical="center"/>
      <protection locked="0"/>
    </xf>
    <xf numFmtId="0" fontId="123" fillId="0" borderId="146" xfId="0" applyNumberFormat="1" applyFont="1" applyBorder="1" applyAlignment="1">
      <alignment horizontal="left" vertical="center" indent="1"/>
    </xf>
    <xf numFmtId="0" fontId="123" fillId="0" borderId="150" xfId="0" applyNumberFormat="1" applyFont="1" applyBorder="1" applyAlignment="1">
      <alignment horizontal="left" vertical="center" indent="1"/>
    </xf>
    <xf numFmtId="0" fontId="123" fillId="0" borderId="148" xfId="0" applyNumberFormat="1" applyFont="1" applyBorder="1" applyAlignment="1">
      <alignment horizontal="left" vertical="center" indent="1"/>
    </xf>
    <xf numFmtId="0" fontId="81" fillId="0" borderId="7" xfId="0" applyFont="1" applyBorder="1" applyAlignment="1">
      <alignment horizontal="left" vertical="center" indent="1" shrinkToFit="1"/>
    </xf>
    <xf numFmtId="0" fontId="81" fillId="0" borderId="8" xfId="0" applyFont="1" applyBorder="1" applyAlignment="1">
      <alignment horizontal="left" vertical="center" indent="1" shrinkToFit="1"/>
    </xf>
    <xf numFmtId="0" fontId="81" fillId="0" borderId="7" xfId="0" applyFont="1" applyFill="1" applyBorder="1" applyAlignment="1" applyProtection="1">
      <alignment horizontal="left" vertical="center" indent="1"/>
      <protection locked="0"/>
    </xf>
    <xf numFmtId="0" fontId="81" fillId="0" borderId="8" xfId="0" applyFont="1" applyFill="1" applyBorder="1" applyAlignment="1" applyProtection="1">
      <alignment horizontal="left" vertical="center" indent="1"/>
      <protection locked="0"/>
    </xf>
    <xf numFmtId="0" fontId="81" fillId="0" borderId="37" xfId="0" applyFont="1" applyFill="1" applyBorder="1" applyAlignment="1" applyProtection="1">
      <alignment horizontal="left" vertical="center" indent="1"/>
      <protection locked="0"/>
    </xf>
    <xf numFmtId="0" fontId="81" fillId="0" borderId="95" xfId="0" applyFont="1" applyFill="1" applyBorder="1" applyAlignment="1" applyProtection="1">
      <alignment horizontal="left" vertical="center" indent="1"/>
      <protection locked="0"/>
    </xf>
    <xf numFmtId="0" fontId="81" fillId="3" borderId="7" xfId="0" applyFont="1" applyFill="1" applyBorder="1" applyAlignment="1">
      <alignment horizontal="center" vertical="center"/>
    </xf>
    <xf numFmtId="0" fontId="123" fillId="0" borderId="7" xfId="0" applyNumberFormat="1" applyFont="1" applyBorder="1" applyAlignment="1" applyProtection="1">
      <alignment horizontal="center" vertical="center"/>
    </xf>
    <xf numFmtId="0" fontId="123" fillId="0" borderId="8" xfId="0" applyNumberFormat="1" applyFont="1" applyBorder="1" applyAlignment="1" applyProtection="1">
      <alignment horizontal="center" vertical="center"/>
    </xf>
    <xf numFmtId="0" fontId="123" fillId="0" borderId="9" xfId="0" applyNumberFormat="1" applyFont="1" applyBorder="1" applyAlignment="1" applyProtection="1">
      <alignment horizontal="center" vertical="center"/>
    </xf>
    <xf numFmtId="0" fontId="81" fillId="0" borderId="7" xfId="0" applyFont="1" applyFill="1" applyBorder="1" applyAlignment="1" applyProtection="1">
      <alignment horizontal="left" vertical="center" indent="1"/>
    </xf>
    <xf numFmtId="0" fontId="81" fillId="0" borderId="8" xfId="0" applyFont="1" applyFill="1" applyBorder="1" applyAlignment="1" applyProtection="1">
      <alignment horizontal="left" vertical="center" indent="1"/>
    </xf>
    <xf numFmtId="0" fontId="81" fillId="3" borderId="7" xfId="0" applyFont="1" applyFill="1" applyBorder="1" applyAlignment="1" applyProtection="1">
      <alignment horizontal="center" vertical="center"/>
    </xf>
    <xf numFmtId="0" fontId="81" fillId="3" borderId="8" xfId="0" applyFont="1" applyFill="1" applyBorder="1" applyAlignment="1" applyProtection="1">
      <alignment horizontal="center" vertical="center"/>
    </xf>
    <xf numFmtId="0" fontId="81" fillId="3" borderId="9" xfId="0" applyFont="1" applyFill="1" applyBorder="1" applyAlignment="1" applyProtection="1">
      <alignment horizontal="center" vertical="center"/>
    </xf>
    <xf numFmtId="0" fontId="81" fillId="0" borderId="0" xfId="0" applyFont="1" applyBorder="1" applyAlignment="1">
      <alignment horizontal="center" vertical="center"/>
    </xf>
    <xf numFmtId="0" fontId="123" fillId="0" borderId="63" xfId="0" applyNumberFormat="1" applyFont="1" applyBorder="1" applyAlignment="1">
      <alignment horizontal="left" vertical="center" indent="1" shrinkToFit="1"/>
    </xf>
    <xf numFmtId="0" fontId="123" fillId="0" borderId="49" xfId="0" applyNumberFormat="1" applyFont="1" applyBorder="1" applyAlignment="1">
      <alignment horizontal="left" vertical="center" indent="1" shrinkToFit="1"/>
    </xf>
    <xf numFmtId="0" fontId="123" fillId="0" borderId="64" xfId="0" applyNumberFormat="1" applyFont="1" applyBorder="1" applyAlignment="1">
      <alignment horizontal="left" vertical="center" indent="1" shrinkToFit="1"/>
    </xf>
    <xf numFmtId="0" fontId="94" fillId="3" borderId="57" xfId="0" applyFont="1" applyFill="1" applyBorder="1" applyAlignment="1">
      <alignment horizontal="center" vertical="center" shrinkToFit="1"/>
    </xf>
    <xf numFmtId="0" fontId="94" fillId="3" borderId="56" xfId="0" applyFont="1" applyFill="1" applyBorder="1" applyAlignment="1">
      <alignment horizontal="center" vertical="center" shrinkToFit="1"/>
    </xf>
    <xf numFmtId="0" fontId="94" fillId="3" borderId="61" xfId="0" applyFont="1" applyFill="1" applyBorder="1" applyAlignment="1">
      <alignment horizontal="center" vertical="center" shrinkToFit="1"/>
    </xf>
    <xf numFmtId="0" fontId="123" fillId="0" borderId="57" xfId="0" applyNumberFormat="1" applyFont="1" applyBorder="1" applyAlignment="1">
      <alignment horizontal="left" vertical="center" indent="1"/>
    </xf>
    <xf numFmtId="0" fontId="123" fillId="0" borderId="56" xfId="0" applyNumberFormat="1" applyFont="1" applyBorder="1" applyAlignment="1">
      <alignment horizontal="left" vertical="center" indent="1"/>
    </xf>
    <xf numFmtId="0" fontId="123" fillId="0" borderId="58" xfId="0" applyNumberFormat="1" applyFont="1" applyBorder="1" applyAlignment="1">
      <alignment horizontal="left" vertical="center" indent="1"/>
    </xf>
    <xf numFmtId="0" fontId="81" fillId="0" borderId="57" xfId="0" applyFont="1" applyBorder="1" applyAlignment="1">
      <alignment horizontal="left" vertical="center" indent="1" shrinkToFit="1"/>
    </xf>
    <xf numFmtId="0" fontId="81" fillId="0" borderId="56" xfId="0" applyFont="1" applyBorder="1" applyAlignment="1">
      <alignment horizontal="left" vertical="center" indent="1" shrinkToFit="1"/>
    </xf>
    <xf numFmtId="0" fontId="81" fillId="0" borderId="58" xfId="0" applyFont="1" applyBorder="1" applyAlignment="1">
      <alignment horizontal="left" vertical="center" indent="1" shrinkToFit="1"/>
    </xf>
    <xf numFmtId="0" fontId="94" fillId="8" borderId="7" xfId="0" applyFont="1" applyFill="1" applyBorder="1" applyAlignment="1">
      <alignment horizontal="center" vertical="center"/>
    </xf>
    <xf numFmtId="0" fontId="94" fillId="8" borderId="8" xfId="0" applyFont="1" applyFill="1" applyBorder="1" applyAlignment="1">
      <alignment horizontal="center" vertical="center"/>
    </xf>
    <xf numFmtId="0" fontId="94" fillId="8" borderId="9" xfId="0" applyFont="1" applyFill="1" applyBorder="1" applyAlignment="1">
      <alignment horizontal="center" vertical="center"/>
    </xf>
    <xf numFmtId="200" fontId="81" fillId="0" borderId="63" xfId="0" applyNumberFormat="1" applyFont="1" applyFill="1" applyBorder="1" applyAlignment="1">
      <alignment horizontal="left" vertical="center" indent="1"/>
    </xf>
    <xf numFmtId="200" fontId="81" fillId="0" borderId="49" xfId="0" applyNumberFormat="1" applyFont="1" applyFill="1" applyBorder="1" applyAlignment="1">
      <alignment horizontal="left" vertical="center" indent="1"/>
    </xf>
    <xf numFmtId="200" fontId="81" fillId="0" borderId="50" xfId="0" applyNumberFormat="1" applyFont="1" applyFill="1" applyBorder="1" applyAlignment="1">
      <alignment horizontal="left" vertical="center" indent="1"/>
    </xf>
    <xf numFmtId="0" fontId="81" fillId="0" borderId="63" xfId="0" applyFont="1" applyBorder="1" applyAlignment="1" applyProtection="1">
      <alignment horizontal="center" vertical="center" shrinkToFit="1"/>
      <protection locked="0"/>
    </xf>
    <xf numFmtId="0" fontId="81" fillId="0" borderId="64" xfId="0" applyFont="1" applyBorder="1" applyAlignment="1" applyProtection="1">
      <alignment horizontal="center" vertical="center" shrinkToFit="1"/>
      <protection locked="0"/>
    </xf>
    <xf numFmtId="0" fontId="81" fillId="0" borderId="49" xfId="0" applyFont="1" applyBorder="1" applyAlignment="1" applyProtection="1">
      <alignment horizontal="center" vertical="center" shrinkToFit="1"/>
      <protection locked="0"/>
    </xf>
    <xf numFmtId="0" fontId="81" fillId="0" borderId="63" xfId="0" applyFont="1" applyBorder="1" applyAlignment="1" applyProtection="1">
      <alignment horizontal="left" vertical="center" shrinkToFit="1"/>
      <protection locked="0"/>
    </xf>
    <xf numFmtId="0" fontId="81" fillId="0" borderId="49" xfId="0" applyFont="1" applyBorder="1" applyAlignment="1" applyProtection="1">
      <alignment horizontal="left" vertical="center" shrinkToFit="1"/>
      <protection locked="0"/>
    </xf>
    <xf numFmtId="0" fontId="81" fillId="0" borderId="64" xfId="0" applyFont="1" applyBorder="1" applyAlignment="1" applyProtection="1">
      <alignment horizontal="left" vertical="center" shrinkToFit="1"/>
      <protection locked="0"/>
    </xf>
    <xf numFmtId="186" fontId="123" fillId="0" borderId="43" xfId="0" applyNumberFormat="1" applyFont="1" applyFill="1" applyBorder="1" applyAlignment="1" applyProtection="1">
      <alignment horizontal="right" vertical="center"/>
    </xf>
    <xf numFmtId="0" fontId="81" fillId="3" borderId="7" xfId="0" applyFont="1" applyFill="1" applyBorder="1" applyAlignment="1">
      <alignment horizontal="distributed" vertical="center" indent="6"/>
    </xf>
    <xf numFmtId="0" fontId="81" fillId="3" borderId="8" xfId="0" applyFont="1" applyFill="1" applyBorder="1" applyAlignment="1">
      <alignment horizontal="distributed" vertical="center" indent="6"/>
    </xf>
    <xf numFmtId="0" fontId="81" fillId="3" borderId="9" xfId="0" applyFont="1" applyFill="1" applyBorder="1" applyAlignment="1">
      <alignment horizontal="distributed" vertical="center" indent="6"/>
    </xf>
    <xf numFmtId="0" fontId="81" fillId="3" borderId="86" xfId="0" applyFont="1" applyFill="1" applyBorder="1" applyAlignment="1">
      <alignment horizontal="distributed" vertical="center" justifyLastLine="1"/>
    </xf>
    <xf numFmtId="0" fontId="81" fillId="3" borderId="6" xfId="0" applyFont="1" applyFill="1" applyBorder="1" applyAlignment="1">
      <alignment horizontal="distributed" vertical="center" justifyLastLine="1"/>
    </xf>
    <xf numFmtId="0" fontId="81" fillId="3" borderId="81" xfId="0" applyFont="1" applyFill="1" applyBorder="1" applyAlignment="1">
      <alignment horizontal="distributed" vertical="center" justifyLastLine="1"/>
    </xf>
    <xf numFmtId="0" fontId="81" fillId="3" borderId="86" xfId="0" applyFont="1" applyFill="1" applyBorder="1" applyAlignment="1">
      <alignment horizontal="distributed" vertical="center" indent="1"/>
    </xf>
    <xf numFmtId="0" fontId="81" fillId="3" borderId="7" xfId="0" applyFont="1" applyFill="1" applyBorder="1" applyAlignment="1">
      <alignment horizontal="distributed" vertical="center" indent="1"/>
    </xf>
    <xf numFmtId="0" fontId="81" fillId="3" borderId="8" xfId="0" applyFont="1" applyFill="1" applyBorder="1" applyAlignment="1">
      <alignment horizontal="distributed" vertical="center" indent="1"/>
    </xf>
    <xf numFmtId="0" fontId="81" fillId="3" borderId="9" xfId="0" applyFont="1" applyFill="1" applyBorder="1" applyAlignment="1">
      <alignment horizontal="distributed" vertical="center" indent="1"/>
    </xf>
    <xf numFmtId="186" fontId="81" fillId="0" borderId="40" xfId="0" applyNumberFormat="1" applyFont="1" applyFill="1" applyBorder="1" applyProtection="1">
      <alignment vertical="center"/>
      <protection locked="0"/>
    </xf>
    <xf numFmtId="186" fontId="81" fillId="0" borderId="37" xfId="0" applyNumberFormat="1" applyFont="1" applyFill="1" applyBorder="1" applyProtection="1">
      <alignment vertical="center"/>
      <protection locked="0"/>
    </xf>
    <xf numFmtId="186" fontId="81" fillId="0" borderId="41" xfId="0" applyNumberFormat="1" applyFont="1" applyFill="1" applyBorder="1" applyProtection="1">
      <alignment vertical="center"/>
      <protection locked="0"/>
    </xf>
    <xf numFmtId="0" fontId="81" fillId="3" borderId="57" xfId="0" applyFont="1" applyFill="1" applyBorder="1" applyAlignment="1">
      <alignment horizontal="distributed" vertical="center" indent="6"/>
    </xf>
    <xf numFmtId="0" fontId="81" fillId="3" borderId="56" xfId="0" applyFont="1" applyFill="1" applyBorder="1" applyAlignment="1">
      <alignment horizontal="distributed" vertical="center" indent="6"/>
    </xf>
    <xf numFmtId="0" fontId="81" fillId="3" borderId="61" xfId="0" applyFont="1" applyFill="1" applyBorder="1" applyAlignment="1">
      <alignment horizontal="distributed" vertical="center" indent="6"/>
    </xf>
    <xf numFmtId="183" fontId="123" fillId="0" borderId="63" xfId="0" applyNumberFormat="1" applyFont="1" applyBorder="1">
      <alignment vertical="center"/>
    </xf>
    <xf numFmtId="183" fontId="123" fillId="0" borderId="49" xfId="0" applyNumberFormat="1" applyFont="1" applyBorder="1">
      <alignment vertical="center"/>
    </xf>
    <xf numFmtId="183" fontId="123" fillId="0" borderId="64" xfId="0" applyNumberFormat="1" applyFont="1" applyBorder="1">
      <alignment vertical="center"/>
    </xf>
    <xf numFmtId="0" fontId="189" fillId="3" borderId="55" xfId="0" applyFont="1" applyFill="1" applyBorder="1" applyAlignment="1" applyProtection="1">
      <alignment horizontal="center" vertical="center"/>
    </xf>
    <xf numFmtId="0" fontId="81" fillId="8" borderId="62" xfId="0" applyFont="1" applyFill="1" applyBorder="1" applyAlignment="1">
      <alignment horizontal="distributed" vertical="center" indent="3"/>
    </xf>
    <xf numFmtId="0" fontId="81" fillId="8" borderId="53" xfId="0" applyFont="1" applyFill="1" applyBorder="1" applyAlignment="1">
      <alignment horizontal="distributed" vertical="center" indent="3"/>
    </xf>
    <xf numFmtId="0" fontId="81" fillId="8" borderId="65" xfId="0" applyFont="1" applyFill="1" applyBorder="1" applyAlignment="1">
      <alignment horizontal="distributed" vertical="center" indent="3"/>
    </xf>
    <xf numFmtId="186" fontId="81" fillId="0" borderId="6" xfId="0" applyNumberFormat="1" applyFont="1" applyFill="1" applyBorder="1" applyProtection="1">
      <alignment vertical="center"/>
      <protection locked="0"/>
    </xf>
    <xf numFmtId="186" fontId="81" fillId="0" borderId="86" xfId="0" applyNumberFormat="1" applyFont="1" applyFill="1" applyBorder="1" applyProtection="1">
      <alignment vertical="center"/>
      <protection locked="0"/>
    </xf>
    <xf numFmtId="0" fontId="81" fillId="3" borderId="73" xfId="0" applyFont="1" applyFill="1" applyBorder="1" applyAlignment="1">
      <alignment horizontal="center" vertical="center" wrapText="1"/>
    </xf>
    <xf numFmtId="0" fontId="81" fillId="3" borderId="75" xfId="0" applyFont="1" applyFill="1" applyBorder="1" applyAlignment="1">
      <alignment horizontal="center" vertical="center"/>
    </xf>
    <xf numFmtId="0" fontId="81" fillId="3" borderId="78" xfId="0" applyFont="1" applyFill="1" applyBorder="1" applyAlignment="1">
      <alignment horizontal="center" vertical="center"/>
    </xf>
    <xf numFmtId="0" fontId="81" fillId="3" borderId="81" xfId="0" applyFont="1" applyFill="1" applyBorder="1" applyAlignment="1">
      <alignment horizontal="distributed" vertical="center" indent="1"/>
    </xf>
    <xf numFmtId="186" fontId="123" fillId="0" borderId="34" xfId="0" applyNumberFormat="1" applyFont="1" applyFill="1" applyBorder="1" applyProtection="1">
      <alignment vertical="center"/>
    </xf>
    <xf numFmtId="186" fontId="123" fillId="0" borderId="35" xfId="0" applyNumberFormat="1" applyFont="1" applyFill="1" applyBorder="1" applyProtection="1">
      <alignment vertical="center"/>
    </xf>
    <xf numFmtId="186" fontId="123" fillId="0" borderId="36" xfId="0" applyNumberFormat="1" applyFont="1" applyFill="1" applyBorder="1" applyProtection="1">
      <alignment vertical="center"/>
    </xf>
    <xf numFmtId="186" fontId="81" fillId="0" borderId="57" xfId="0" applyNumberFormat="1" applyFont="1" applyFill="1" applyBorder="1" applyProtection="1">
      <alignment vertical="center"/>
      <protection locked="0"/>
    </xf>
    <xf numFmtId="186" fontId="81" fillId="0" borderId="56" xfId="0" applyNumberFormat="1" applyFont="1" applyFill="1" applyBorder="1" applyProtection="1">
      <alignment vertical="center"/>
      <protection locked="0"/>
    </xf>
    <xf numFmtId="186" fontId="81" fillId="0" borderId="61" xfId="0" applyNumberFormat="1" applyFont="1" applyFill="1" applyBorder="1" applyProtection="1">
      <alignment vertical="center"/>
      <protection locked="0"/>
    </xf>
    <xf numFmtId="0" fontId="81" fillId="3" borderId="63" xfId="0" applyFont="1" applyFill="1" applyBorder="1" applyAlignment="1">
      <alignment horizontal="distributed" vertical="center" indent="6"/>
    </xf>
    <xf numFmtId="0" fontId="81" fillId="3" borderId="49" xfId="0" applyFont="1" applyFill="1" applyBorder="1" applyAlignment="1">
      <alignment horizontal="distributed" vertical="center" indent="6"/>
    </xf>
    <xf numFmtId="0" fontId="81" fillId="3" borderId="64" xfId="0" applyFont="1" applyFill="1" applyBorder="1" applyAlignment="1">
      <alignment horizontal="distributed" vertical="center" indent="6"/>
    </xf>
    <xf numFmtId="0" fontId="98" fillId="3" borderId="86" xfId="0" applyFont="1" applyFill="1" applyBorder="1" applyAlignment="1">
      <alignment horizontal="center" vertical="center"/>
    </xf>
    <xf numFmtId="0" fontId="98" fillId="3" borderId="6" xfId="0" applyFont="1" applyFill="1" applyBorder="1" applyAlignment="1">
      <alignment horizontal="center" vertical="center"/>
    </xf>
    <xf numFmtId="0" fontId="81" fillId="0" borderId="57" xfId="0" applyFont="1" applyFill="1" applyBorder="1" applyAlignment="1" applyProtection="1">
      <alignment horizontal="center" vertical="center"/>
      <protection locked="0"/>
    </xf>
    <xf numFmtId="0" fontId="81" fillId="0" borderId="58" xfId="0" applyFont="1" applyFill="1" applyBorder="1" applyAlignment="1" applyProtection="1">
      <alignment horizontal="center" vertical="center"/>
      <protection locked="0"/>
    </xf>
    <xf numFmtId="0" fontId="94" fillId="3" borderId="48" xfId="0" applyFont="1" applyFill="1" applyBorder="1" applyAlignment="1">
      <alignment horizontal="center" vertical="center"/>
    </xf>
    <xf numFmtId="0" fontId="94" fillId="3" borderId="49" xfId="0" applyFont="1" applyFill="1" applyBorder="1" applyAlignment="1">
      <alignment horizontal="center" vertical="center"/>
    </xf>
    <xf numFmtId="0" fontId="94" fillId="3" borderId="64" xfId="0" applyFont="1" applyFill="1" applyBorder="1" applyAlignment="1">
      <alignment horizontal="center" vertical="center"/>
    </xf>
    <xf numFmtId="0" fontId="98" fillId="0" borderId="81" xfId="0" applyFont="1" applyBorder="1" applyAlignment="1" applyProtection="1">
      <alignment horizontal="left" vertical="center" indent="1" shrinkToFit="1"/>
      <protection locked="0"/>
    </xf>
    <xf numFmtId="0" fontId="81" fillId="10" borderId="48" xfId="0" applyFont="1" applyFill="1" applyBorder="1" applyAlignment="1">
      <alignment horizontal="left" vertical="center"/>
    </xf>
    <xf numFmtId="0" fontId="81" fillId="10" borderId="49" xfId="0" applyFont="1" applyFill="1" applyBorder="1" applyAlignment="1">
      <alignment horizontal="left" vertical="center"/>
    </xf>
    <xf numFmtId="0" fontId="81" fillId="10" borderId="50" xfId="0" applyFont="1" applyFill="1" applyBorder="1" applyAlignment="1">
      <alignment horizontal="left" vertical="center"/>
    </xf>
    <xf numFmtId="186" fontId="123" fillId="0" borderId="96" xfId="0" applyNumberFormat="1" applyFont="1" applyFill="1" applyBorder="1" applyProtection="1">
      <alignment vertical="center"/>
    </xf>
    <xf numFmtId="186" fontId="123" fillId="0" borderId="94" xfId="0" applyNumberFormat="1" applyFont="1" applyFill="1" applyBorder="1" applyProtection="1">
      <alignment vertical="center"/>
    </xf>
    <xf numFmtId="186" fontId="123" fillId="0" borderId="88" xfId="0" applyNumberFormat="1" applyFont="1" applyFill="1" applyBorder="1" applyProtection="1">
      <alignment vertical="center"/>
    </xf>
    <xf numFmtId="186" fontId="123" fillId="0" borderId="89" xfId="0" applyNumberFormat="1" applyFont="1" applyFill="1" applyBorder="1" applyProtection="1">
      <alignment vertical="center"/>
    </xf>
    <xf numFmtId="186" fontId="81" fillId="0" borderId="81" xfId="0" applyNumberFormat="1" applyFont="1" applyFill="1" applyBorder="1" applyProtection="1">
      <alignment vertical="center"/>
      <protection locked="0"/>
    </xf>
    <xf numFmtId="0" fontId="81" fillId="3" borderId="54" xfId="0" applyFont="1" applyFill="1" applyBorder="1" applyAlignment="1">
      <alignment horizontal="center" vertical="center"/>
    </xf>
    <xf numFmtId="0" fontId="81" fillId="3" borderId="37" xfId="0" applyFont="1" applyFill="1" applyBorder="1" applyAlignment="1">
      <alignment horizontal="center" vertical="center"/>
    </xf>
    <xf numFmtId="0" fontId="81" fillId="3" borderId="41" xfId="0" applyFont="1" applyFill="1" applyBorder="1" applyAlignment="1">
      <alignment horizontal="center" vertical="center"/>
    </xf>
    <xf numFmtId="0" fontId="94" fillId="0" borderId="35" xfId="0" applyFont="1" applyBorder="1">
      <alignment vertical="center"/>
    </xf>
    <xf numFmtId="0" fontId="125" fillId="3" borderId="51" xfId="0" applyFont="1" applyFill="1" applyBorder="1" applyAlignment="1">
      <alignment horizontal="center" vertical="center" wrapText="1"/>
    </xf>
    <xf numFmtId="0" fontId="125" fillId="3" borderId="8" xfId="0" applyFont="1" applyFill="1" applyBorder="1" applyAlignment="1">
      <alignment horizontal="center" vertical="center" wrapText="1"/>
    </xf>
    <xf numFmtId="0" fontId="125" fillId="3" borderId="9" xfId="0" applyFont="1" applyFill="1" applyBorder="1" applyAlignment="1">
      <alignment horizontal="center" vertical="center" wrapText="1"/>
    </xf>
    <xf numFmtId="0" fontId="81" fillId="0" borderId="34" xfId="0" applyFont="1" applyBorder="1" applyAlignment="1" applyProtection="1">
      <alignment horizontal="center" vertical="center"/>
      <protection locked="0"/>
    </xf>
    <xf numFmtId="0" fontId="81" fillId="0" borderId="36" xfId="0" applyFont="1" applyBorder="1" applyAlignment="1" applyProtection="1">
      <alignment horizontal="center" vertical="center"/>
      <protection locked="0"/>
    </xf>
    <xf numFmtId="0" fontId="81" fillId="0" borderId="38" xfId="0" applyFont="1" applyBorder="1" applyAlignment="1" applyProtection="1">
      <alignment horizontal="center" vertical="center"/>
      <protection locked="0"/>
    </xf>
    <xf numFmtId="0" fontId="81" fillId="0" borderId="39" xfId="0" applyFont="1" applyBorder="1" applyAlignment="1" applyProtection="1">
      <alignment horizontal="center" vertical="center"/>
      <protection locked="0"/>
    </xf>
    <xf numFmtId="0" fontId="81" fillId="0" borderId="40" xfId="0" applyFont="1" applyBorder="1" applyAlignment="1" applyProtection="1">
      <alignment horizontal="center" vertical="center"/>
      <protection locked="0"/>
    </xf>
    <xf numFmtId="0" fontId="81" fillId="0" borderId="41" xfId="0" applyFont="1" applyBorder="1" applyAlignment="1" applyProtection="1">
      <alignment horizontal="center" vertical="center"/>
      <protection locked="0"/>
    </xf>
    <xf numFmtId="183" fontId="81" fillId="0" borderId="7" xfId="0" applyNumberFormat="1" applyFont="1" applyBorder="1" applyAlignment="1" applyProtection="1">
      <alignment vertical="center"/>
      <protection locked="0"/>
    </xf>
    <xf numFmtId="183" fontId="81" fillId="0" borderId="8" xfId="0" applyNumberFormat="1" applyFont="1" applyBorder="1" applyAlignment="1" applyProtection="1">
      <alignment vertical="center"/>
      <protection locked="0"/>
    </xf>
    <xf numFmtId="183" fontId="123" fillId="0" borderId="34" xfId="0" applyNumberFormat="1" applyFont="1" applyBorder="1" applyAlignment="1">
      <alignment horizontal="right" indent="1"/>
    </xf>
    <xf numFmtId="183" fontId="123" fillId="0" borderId="35" xfId="0" applyNumberFormat="1" applyFont="1" applyBorder="1" applyAlignment="1">
      <alignment horizontal="right" indent="1"/>
    </xf>
    <xf numFmtId="183" fontId="123" fillId="0" borderId="36" xfId="0" applyNumberFormat="1" applyFont="1" applyBorder="1" applyAlignment="1">
      <alignment horizontal="right" indent="1"/>
    </xf>
    <xf numFmtId="183" fontId="123" fillId="0" borderId="38" xfId="0" applyNumberFormat="1" applyFont="1" applyBorder="1" applyAlignment="1">
      <alignment horizontal="right" indent="1"/>
    </xf>
    <xf numFmtId="183" fontId="123" fillId="0" borderId="0" xfId="0" applyNumberFormat="1" applyFont="1" applyBorder="1" applyAlignment="1">
      <alignment horizontal="right" indent="1"/>
    </xf>
    <xf numFmtId="183" fontId="123" fillId="0" borderId="39" xfId="0" applyNumberFormat="1" applyFont="1" applyBorder="1" applyAlignment="1">
      <alignment horizontal="right" indent="1"/>
    </xf>
    <xf numFmtId="0" fontId="81" fillId="0" borderId="40" xfId="0" applyFont="1" applyBorder="1" applyAlignment="1">
      <alignment horizontal="right" vertical="center"/>
    </xf>
    <xf numFmtId="0" fontId="81" fillId="0" borderId="37" xfId="0" applyFont="1" applyBorder="1" applyAlignment="1">
      <alignment horizontal="right" vertical="center"/>
    </xf>
    <xf numFmtId="0" fontId="81" fillId="0" borderId="41" xfId="0" applyFont="1" applyBorder="1" applyAlignment="1">
      <alignment horizontal="right" vertical="center"/>
    </xf>
    <xf numFmtId="0" fontId="94" fillId="0" borderId="37" xfId="0" applyFont="1" applyBorder="1">
      <alignment vertical="center"/>
    </xf>
    <xf numFmtId="0" fontId="81" fillId="10" borderId="48" xfId="0" applyFont="1" applyFill="1" applyBorder="1" applyAlignment="1" applyProtection="1">
      <alignment horizontal="left" vertical="center"/>
    </xf>
    <xf numFmtId="0" fontId="81" fillId="10" borderId="49" xfId="0" applyFont="1" applyFill="1" applyBorder="1" applyAlignment="1" applyProtection="1">
      <alignment horizontal="left" vertical="center"/>
    </xf>
    <xf numFmtId="0" fontId="81" fillId="10" borderId="50" xfId="0" applyFont="1" applyFill="1" applyBorder="1" applyAlignment="1" applyProtection="1">
      <alignment horizontal="left" vertical="center"/>
    </xf>
    <xf numFmtId="0" fontId="81" fillId="0" borderId="7" xfId="0" applyFont="1" applyBorder="1" applyAlignment="1" applyProtection="1">
      <alignment horizontal="left" vertical="center"/>
    </xf>
    <xf numFmtId="0" fontId="81" fillId="0" borderId="8" xfId="0" applyFont="1" applyBorder="1" applyAlignment="1" applyProtection="1">
      <alignment horizontal="left" vertical="center"/>
    </xf>
    <xf numFmtId="0" fontId="81" fillId="0" borderId="52" xfId="0" applyFont="1" applyBorder="1" applyAlignment="1" applyProtection="1">
      <alignment horizontal="left" vertical="center"/>
    </xf>
    <xf numFmtId="0" fontId="98" fillId="3" borderId="147" xfId="0" applyFont="1" applyFill="1" applyBorder="1" applyAlignment="1">
      <alignment horizontal="center" vertical="center"/>
    </xf>
    <xf numFmtId="0" fontId="98" fillId="3" borderId="75" xfId="0" applyFont="1" applyFill="1" applyBorder="1" applyAlignment="1">
      <alignment horizontal="center" vertical="center"/>
    </xf>
    <xf numFmtId="0" fontId="98" fillId="3" borderId="0" xfId="0" applyFont="1" applyFill="1" applyBorder="1" applyAlignment="1">
      <alignment horizontal="center" vertical="center"/>
    </xf>
    <xf numFmtId="0" fontId="98" fillId="3" borderId="39" xfId="0" applyFont="1" applyFill="1" applyBorder="1" applyAlignment="1">
      <alignment horizontal="center" vertical="center"/>
    </xf>
    <xf numFmtId="0" fontId="98" fillId="3" borderId="37" xfId="0" applyFont="1" applyFill="1" applyBorder="1" applyAlignment="1">
      <alignment horizontal="center" vertical="center"/>
    </xf>
    <xf numFmtId="0" fontId="81" fillId="0" borderId="61" xfId="0" applyFont="1" applyFill="1" applyBorder="1" applyAlignment="1" applyProtection="1">
      <alignment horizontal="center" vertical="center"/>
      <protection locked="0"/>
    </xf>
    <xf numFmtId="0" fontId="81" fillId="10" borderId="63" xfId="0" applyFont="1" applyFill="1" applyBorder="1" applyAlignment="1">
      <alignment horizontal="center" vertical="center"/>
    </xf>
    <xf numFmtId="0" fontId="81" fillId="10" borderId="49" xfId="0" applyFont="1" applyFill="1" applyBorder="1" applyAlignment="1">
      <alignment horizontal="center" vertical="center"/>
    </xf>
    <xf numFmtId="0" fontId="81" fillId="10" borderId="64" xfId="0" applyFont="1" applyFill="1" applyBorder="1" applyAlignment="1">
      <alignment horizontal="center" vertical="center"/>
    </xf>
    <xf numFmtId="0" fontId="81" fillId="0" borderId="63" xfId="0" applyFont="1" applyBorder="1" applyAlignment="1" applyProtection="1">
      <alignment horizontal="center" vertical="center"/>
      <protection locked="0"/>
    </xf>
    <xf numFmtId="0" fontId="81" fillId="0" borderId="64" xfId="0" applyFont="1" applyBorder="1" applyAlignment="1" applyProtection="1">
      <alignment horizontal="center" vertical="center"/>
      <protection locked="0"/>
    </xf>
    <xf numFmtId="0" fontId="81" fillId="0" borderId="63" xfId="0" applyFont="1" applyFill="1" applyBorder="1" applyAlignment="1" applyProtection="1">
      <alignment horizontal="center" vertical="center"/>
      <protection locked="0"/>
    </xf>
    <xf numFmtId="0" fontId="81" fillId="0" borderId="50" xfId="0" applyFont="1" applyFill="1" applyBorder="1" applyAlignment="1" applyProtection="1">
      <alignment horizontal="center" vertical="center"/>
      <protection locked="0"/>
    </xf>
    <xf numFmtId="0" fontId="81" fillId="3" borderId="152" xfId="0" applyFont="1" applyFill="1" applyBorder="1" applyAlignment="1">
      <alignment horizontal="center" vertical="center" wrapText="1"/>
    </xf>
    <xf numFmtId="0" fontId="81" fillId="3" borderId="154" xfId="0" applyFont="1" applyFill="1" applyBorder="1" applyAlignment="1">
      <alignment horizontal="center" vertical="center" wrapText="1"/>
    </xf>
    <xf numFmtId="0" fontId="98" fillId="0" borderId="83" xfId="0" applyFont="1" applyBorder="1" applyAlignment="1" applyProtection="1">
      <alignment horizontal="left" vertical="top" wrapText="1" shrinkToFit="1"/>
      <protection locked="0"/>
    </xf>
    <xf numFmtId="0" fontId="98" fillId="0" borderId="35" xfId="0" applyFont="1" applyBorder="1" applyAlignment="1" applyProtection="1">
      <alignment horizontal="left" vertical="top" wrapText="1" shrinkToFit="1"/>
      <protection locked="0"/>
    </xf>
    <xf numFmtId="0" fontId="98" fillId="0" borderId="85" xfId="0" applyFont="1" applyBorder="1" applyAlignment="1" applyProtection="1">
      <alignment horizontal="left" vertical="top" wrapText="1" shrinkToFit="1"/>
      <protection locked="0"/>
    </xf>
    <xf numFmtId="0" fontId="98" fillId="0" borderId="75" xfId="0" applyFont="1" applyBorder="1" applyAlignment="1" applyProtection="1">
      <alignment horizontal="left" vertical="top" wrapText="1" shrinkToFit="1"/>
      <protection locked="0"/>
    </xf>
    <xf numFmtId="0" fontId="98" fillId="0" borderId="0" xfId="0" applyFont="1" applyAlignment="1" applyProtection="1">
      <alignment horizontal="left" vertical="top" wrapText="1" shrinkToFit="1"/>
      <protection locked="0"/>
    </xf>
    <xf numFmtId="0" fontId="98" fillId="0" borderId="149" xfId="0" applyFont="1" applyBorder="1" applyAlignment="1" applyProtection="1">
      <alignment horizontal="left" vertical="top" wrapText="1" shrinkToFit="1"/>
      <protection locked="0"/>
    </xf>
    <xf numFmtId="0" fontId="98" fillId="0" borderId="78" xfId="0" applyFont="1" applyBorder="1" applyAlignment="1" applyProtection="1">
      <alignment horizontal="left" vertical="top" wrapText="1" shrinkToFit="1"/>
      <protection locked="0"/>
    </xf>
    <xf numFmtId="0" fontId="98" fillId="0" borderId="153" xfId="0" applyFont="1" applyBorder="1" applyAlignment="1" applyProtection="1">
      <alignment horizontal="left" vertical="top" wrapText="1" shrinkToFit="1"/>
      <protection locked="0"/>
    </xf>
    <xf numFmtId="0" fontId="98" fillId="0" borderId="155" xfId="0" applyFont="1" applyBorder="1" applyAlignment="1" applyProtection="1">
      <alignment horizontal="left" vertical="top" wrapText="1" shrinkToFit="1"/>
      <protection locked="0"/>
    </xf>
    <xf numFmtId="0" fontId="98" fillId="3" borderId="86" xfId="0" applyFont="1" applyFill="1" applyBorder="1" applyAlignment="1">
      <alignment horizontal="center" vertical="center" wrapText="1"/>
    </xf>
    <xf numFmtId="0" fontId="98" fillId="3" borderId="144" xfId="0" applyFont="1" applyFill="1" applyBorder="1" applyAlignment="1">
      <alignment horizontal="center" vertical="center" wrapText="1"/>
    </xf>
    <xf numFmtId="0" fontId="98" fillId="3" borderId="6" xfId="0" applyFont="1" applyFill="1" applyBorder="1" applyAlignment="1">
      <alignment horizontal="center" vertical="center" wrapText="1"/>
    </xf>
    <xf numFmtId="0" fontId="98" fillId="3" borderId="82" xfId="0" applyFont="1" applyFill="1" applyBorder="1" applyAlignment="1">
      <alignment horizontal="center" vertical="center" wrapText="1"/>
    </xf>
    <xf numFmtId="0" fontId="81" fillId="9" borderId="83" xfId="0" applyFont="1" applyFill="1" applyBorder="1" applyAlignment="1" applyProtection="1">
      <alignment horizontal="left" vertical="top" wrapText="1"/>
      <protection locked="0"/>
    </xf>
    <xf numFmtId="0" fontId="81" fillId="9" borderId="35" xfId="0" applyFont="1" applyFill="1" applyBorder="1" applyAlignment="1" applyProtection="1">
      <alignment horizontal="left" vertical="top" wrapText="1"/>
      <protection locked="0"/>
    </xf>
    <xf numFmtId="0" fontId="81" fillId="9" borderId="85" xfId="0" applyFont="1" applyFill="1" applyBorder="1" applyAlignment="1" applyProtection="1">
      <alignment horizontal="left" vertical="top" wrapText="1"/>
      <protection locked="0"/>
    </xf>
    <xf numFmtId="0" fontId="81" fillId="9" borderId="75" xfId="0" applyFont="1" applyFill="1" applyBorder="1" applyAlignment="1" applyProtection="1">
      <alignment horizontal="left" vertical="top" wrapText="1"/>
      <protection locked="0"/>
    </xf>
    <xf numFmtId="0" fontId="81" fillId="9" borderId="0" xfId="0" applyFont="1" applyFill="1" applyBorder="1" applyAlignment="1" applyProtection="1">
      <alignment horizontal="left" vertical="top" wrapText="1"/>
      <protection locked="0"/>
    </xf>
    <xf numFmtId="0" fontId="81" fillId="9" borderId="149" xfId="0" applyFont="1" applyFill="1" applyBorder="1" applyAlignment="1" applyProtection="1">
      <alignment horizontal="left" vertical="top" wrapText="1"/>
      <protection locked="0"/>
    </xf>
    <xf numFmtId="0" fontId="81" fillId="9" borderId="78" xfId="0" applyFont="1" applyFill="1" applyBorder="1" applyAlignment="1" applyProtection="1">
      <alignment horizontal="left" vertical="top" wrapText="1"/>
      <protection locked="0"/>
    </xf>
    <xf numFmtId="0" fontId="81" fillId="9" borderId="153" xfId="0" applyFont="1" applyFill="1" applyBorder="1" applyAlignment="1" applyProtection="1">
      <alignment horizontal="left" vertical="top" wrapText="1"/>
      <protection locked="0"/>
    </xf>
    <xf numFmtId="0" fontId="81" fillId="9" borderId="155" xfId="0" applyFont="1" applyFill="1" applyBorder="1" applyAlignment="1" applyProtection="1">
      <alignment horizontal="left" vertical="top" wrapText="1"/>
      <protection locked="0"/>
    </xf>
    <xf numFmtId="0" fontId="81" fillId="0" borderId="0" xfId="0" applyFont="1" applyBorder="1" applyAlignment="1">
      <alignment horizontal="left" vertical="center" wrapText="1"/>
    </xf>
    <xf numFmtId="0" fontId="81" fillId="0" borderId="0" xfId="0" applyFont="1" applyBorder="1" applyAlignment="1" applyProtection="1">
      <alignment horizontal="center" vertical="center"/>
    </xf>
    <xf numFmtId="0" fontId="81" fillId="0" borderId="84" xfId="0" applyFont="1" applyBorder="1" applyAlignment="1" applyProtection="1">
      <alignment horizontal="center" vertical="center"/>
      <protection locked="0"/>
    </xf>
    <xf numFmtId="0" fontId="81" fillId="0" borderId="79" xfId="0" applyFont="1" applyBorder="1" applyAlignment="1" applyProtection="1">
      <alignment horizontal="center" vertical="center"/>
      <protection locked="0"/>
    </xf>
    <xf numFmtId="0" fontId="81" fillId="0" borderId="83" xfId="0" applyFont="1" applyBorder="1" applyAlignment="1">
      <alignment horizontal="left" vertical="center" wrapText="1"/>
    </xf>
    <xf numFmtId="0" fontId="81" fillId="0" borderId="35" xfId="0" applyFont="1" applyBorder="1" applyAlignment="1">
      <alignment horizontal="left" vertical="center" wrapText="1"/>
    </xf>
    <xf numFmtId="0" fontId="81" fillId="0" borderId="78" xfId="0" applyFont="1" applyBorder="1" applyAlignment="1">
      <alignment horizontal="left" vertical="center" wrapText="1"/>
    </xf>
    <xf numFmtId="0" fontId="81" fillId="0" borderId="153" xfId="0" applyFont="1" applyBorder="1" applyAlignment="1">
      <alignment horizontal="left" vertical="center" wrapText="1"/>
    </xf>
    <xf numFmtId="0" fontId="81" fillId="3" borderId="77" xfId="0" applyFont="1" applyFill="1" applyBorder="1" applyAlignment="1">
      <alignment horizontal="center" vertical="center"/>
    </xf>
    <xf numFmtId="0" fontId="81" fillId="3" borderId="80" xfId="0" applyFont="1" applyFill="1" applyBorder="1" applyAlignment="1">
      <alignment horizontal="center" vertical="center"/>
    </xf>
    <xf numFmtId="0" fontId="123" fillId="0" borderId="0" xfId="0" applyFont="1" applyFill="1" applyBorder="1" applyProtection="1">
      <alignment vertical="center"/>
    </xf>
    <xf numFmtId="0" fontId="81" fillId="0" borderId="152" xfId="0" applyFont="1" applyBorder="1" applyAlignment="1">
      <alignment horizontal="right" vertical="center"/>
    </xf>
    <xf numFmtId="0" fontId="81" fillId="0" borderId="155" xfId="0" applyFont="1" applyBorder="1" applyAlignment="1">
      <alignment horizontal="right" vertical="center"/>
    </xf>
    <xf numFmtId="0" fontId="81" fillId="0" borderId="153" xfId="0" applyFont="1" applyBorder="1" applyAlignment="1">
      <alignment horizontal="right" vertical="center"/>
    </xf>
    <xf numFmtId="0" fontId="81" fillId="0" borderId="154" xfId="0" applyFont="1" applyBorder="1" applyAlignment="1">
      <alignment horizontal="right" vertical="center"/>
    </xf>
    <xf numFmtId="185" fontId="81" fillId="0" borderId="34" xfId="0" applyNumberFormat="1" applyFont="1" applyBorder="1" applyAlignment="1" applyProtection="1">
      <alignment horizontal="center" shrinkToFit="1"/>
      <protection locked="0"/>
    </xf>
    <xf numFmtId="185" fontId="81" fillId="0" borderId="35" xfId="0" applyNumberFormat="1" applyFont="1" applyBorder="1" applyAlignment="1" applyProtection="1">
      <alignment horizontal="center" shrinkToFit="1"/>
      <protection locked="0"/>
    </xf>
    <xf numFmtId="185" fontId="81" fillId="0" borderId="36" xfId="0" applyNumberFormat="1" applyFont="1" applyBorder="1" applyAlignment="1" applyProtection="1">
      <alignment horizontal="center" shrinkToFit="1"/>
      <protection locked="0"/>
    </xf>
    <xf numFmtId="185" fontId="81" fillId="0" borderId="38" xfId="0" applyNumberFormat="1" applyFont="1" applyBorder="1" applyAlignment="1" applyProtection="1">
      <alignment horizontal="center" shrinkToFit="1"/>
      <protection locked="0"/>
    </xf>
    <xf numFmtId="185" fontId="81" fillId="0" borderId="0" xfId="0" applyNumberFormat="1" applyFont="1" applyBorder="1" applyAlignment="1" applyProtection="1">
      <alignment horizontal="center" shrinkToFit="1"/>
      <protection locked="0"/>
    </xf>
    <xf numFmtId="185" fontId="81" fillId="0" borderId="39" xfId="0" applyNumberFormat="1" applyFont="1" applyBorder="1" applyAlignment="1" applyProtection="1">
      <alignment horizontal="center" shrinkToFit="1"/>
      <protection locked="0"/>
    </xf>
    <xf numFmtId="40" fontId="123" fillId="0" borderId="34" xfId="1" applyNumberFormat="1" applyFont="1" applyBorder="1" applyAlignment="1">
      <alignment horizontal="right" indent="1"/>
    </xf>
    <xf numFmtId="40" fontId="123" fillId="0" borderId="85" xfId="1" applyNumberFormat="1" applyFont="1" applyBorder="1" applyAlignment="1">
      <alignment horizontal="right" indent="1"/>
    </xf>
    <xf numFmtId="40" fontId="123" fillId="0" borderId="38" xfId="1" applyNumberFormat="1" applyFont="1" applyBorder="1" applyAlignment="1">
      <alignment horizontal="right" indent="1"/>
    </xf>
    <xf numFmtId="40" fontId="123" fillId="0" borderId="149" xfId="1" applyNumberFormat="1" applyFont="1" applyBorder="1" applyAlignment="1">
      <alignment horizontal="right" indent="1"/>
    </xf>
    <xf numFmtId="40" fontId="81" fillId="0" borderId="57" xfId="1" applyNumberFormat="1" applyFont="1" applyFill="1" applyBorder="1" applyAlignment="1" applyProtection="1">
      <alignment horizontal="right" vertical="center" shrinkToFit="1"/>
      <protection locked="0"/>
    </xf>
    <xf numFmtId="40" fontId="81" fillId="0" borderId="56" xfId="1" applyNumberFormat="1" applyFont="1" applyFill="1" applyBorder="1" applyAlignment="1" applyProtection="1">
      <alignment horizontal="right" vertical="center" shrinkToFit="1"/>
      <protection locked="0"/>
    </xf>
    <xf numFmtId="0" fontId="81" fillId="3" borderId="151" xfId="0" applyFont="1" applyFill="1" applyBorder="1" applyAlignment="1">
      <alignment horizontal="center" vertical="center"/>
    </xf>
    <xf numFmtId="0" fontId="81" fillId="3" borderId="61" xfId="0" applyFont="1" applyFill="1" applyBorder="1" applyAlignment="1">
      <alignment horizontal="center" vertical="center"/>
    </xf>
    <xf numFmtId="0" fontId="81" fillId="7" borderId="62" xfId="0" applyFont="1" applyFill="1" applyBorder="1" applyAlignment="1">
      <alignment horizontal="distributed" vertical="center" indent="3"/>
    </xf>
    <xf numFmtId="0" fontId="81" fillId="7" borderId="53" xfId="0" applyFont="1" applyFill="1" applyBorder="1" applyAlignment="1">
      <alignment horizontal="distributed" vertical="center" indent="3"/>
    </xf>
    <xf numFmtId="0" fontId="81" fillId="7" borderId="65" xfId="0" applyFont="1" applyFill="1" applyBorder="1" applyAlignment="1">
      <alignment horizontal="distributed" vertical="center" indent="3"/>
    </xf>
    <xf numFmtId="0" fontId="189" fillId="3" borderId="51" xfId="0" applyFont="1" applyFill="1" applyBorder="1" applyAlignment="1" applyProtection="1">
      <alignment horizontal="center" vertical="center"/>
    </xf>
    <xf numFmtId="0" fontId="189" fillId="3" borderId="9" xfId="0" applyFont="1" applyFill="1" applyBorder="1" applyAlignment="1" applyProtection="1">
      <alignment horizontal="center" vertical="center"/>
    </xf>
    <xf numFmtId="0" fontId="81" fillId="3" borderId="6" xfId="0" applyFont="1" applyFill="1" applyBorder="1" applyAlignment="1" applyProtection="1">
      <alignment horizontal="center" vertical="center" wrapText="1"/>
    </xf>
    <xf numFmtId="0" fontId="81" fillId="19" borderId="7" xfId="0" applyFont="1" applyFill="1" applyBorder="1" applyAlignment="1" applyProtection="1">
      <alignment horizontal="center" vertical="center"/>
      <protection locked="0"/>
    </xf>
    <xf numFmtId="0" fontId="81" fillId="19" borderId="9" xfId="0" applyFont="1" applyFill="1" applyBorder="1" applyAlignment="1" applyProtection="1">
      <alignment horizontal="center" vertical="center"/>
      <protection locked="0"/>
    </xf>
    <xf numFmtId="0" fontId="94" fillId="3" borderId="6" xfId="0" applyFont="1" applyFill="1" applyBorder="1" applyAlignment="1" applyProtection="1">
      <alignment horizontal="center" vertical="center"/>
    </xf>
    <xf numFmtId="0" fontId="81" fillId="3" borderId="159" xfId="0" applyFont="1" applyFill="1" applyBorder="1" applyAlignment="1">
      <alignment horizontal="distributed" vertical="center" indent="2"/>
    </xf>
    <xf numFmtId="0" fontId="81" fillId="3" borderId="147" xfId="0" applyFont="1" applyFill="1" applyBorder="1" applyAlignment="1">
      <alignment horizontal="distributed" vertical="center" indent="2"/>
    </xf>
    <xf numFmtId="0" fontId="81" fillId="3" borderId="157" xfId="0" applyFont="1" applyFill="1" applyBorder="1" applyAlignment="1">
      <alignment horizontal="distributed" vertical="center" indent="2"/>
    </xf>
    <xf numFmtId="0" fontId="81" fillId="3" borderId="40" xfId="0" applyFont="1" applyFill="1" applyBorder="1" applyAlignment="1">
      <alignment horizontal="distributed" vertical="center" indent="2"/>
    </xf>
    <xf numFmtId="0" fontId="81" fillId="3" borderId="37" xfId="0" applyFont="1" applyFill="1" applyBorder="1" applyAlignment="1">
      <alignment horizontal="distributed" vertical="center" indent="2"/>
    </xf>
    <xf numFmtId="0" fontId="81" fillId="3" borderId="41" xfId="0" applyFont="1" applyFill="1" applyBorder="1" applyAlignment="1">
      <alignment horizontal="distributed" vertical="center" indent="2"/>
    </xf>
    <xf numFmtId="0" fontId="49" fillId="3" borderId="7" xfId="5" applyFont="1" applyFill="1" applyBorder="1" applyAlignment="1">
      <alignment horizontal="center" vertical="center" wrapText="1"/>
    </xf>
    <xf numFmtId="0" fontId="49" fillId="3" borderId="8" xfId="5" applyFont="1" applyFill="1" applyBorder="1" applyAlignment="1">
      <alignment horizontal="center" vertical="center" wrapText="1"/>
    </xf>
    <xf numFmtId="0" fontId="49" fillId="3" borderId="9" xfId="5" applyFont="1" applyFill="1" applyBorder="1" applyAlignment="1">
      <alignment horizontal="center" vertical="center" wrapText="1"/>
    </xf>
    <xf numFmtId="0" fontId="76" fillId="0" borderId="0" xfId="5" applyFont="1" applyFill="1" applyAlignment="1">
      <alignment vertical="center" wrapText="1"/>
    </xf>
    <xf numFmtId="0" fontId="69" fillId="0" borderId="6" xfId="1254" applyFont="1" applyBorder="1" applyAlignment="1">
      <alignment horizontal="center" vertical="center" wrapText="1"/>
    </xf>
    <xf numFmtId="0" fontId="69" fillId="18" borderId="122" xfId="5" applyFont="1" applyFill="1" applyBorder="1" applyAlignment="1" applyProtection="1">
      <alignment horizontal="center" vertical="center" wrapText="1"/>
    </xf>
    <xf numFmtId="0" fontId="69" fillId="18" borderId="167" xfId="5" applyFont="1" applyFill="1" applyBorder="1" applyAlignment="1" applyProtection="1">
      <alignment horizontal="center" vertical="center" wrapText="1"/>
    </xf>
    <xf numFmtId="0" fontId="69" fillId="18" borderId="172" xfId="5" applyFont="1" applyFill="1" applyBorder="1" applyAlignment="1" applyProtection="1">
      <alignment horizontal="center" vertical="center" wrapText="1"/>
    </xf>
    <xf numFmtId="0" fontId="69" fillId="18" borderId="125" xfId="5" applyFont="1" applyFill="1" applyBorder="1" applyAlignment="1" applyProtection="1">
      <alignment horizontal="center" vertical="center" wrapText="1"/>
    </xf>
    <xf numFmtId="0" fontId="69" fillId="18" borderId="126" xfId="5" applyFont="1" applyFill="1" applyBorder="1" applyAlignment="1" applyProtection="1">
      <alignment horizontal="center" vertical="center" wrapText="1"/>
    </xf>
    <xf numFmtId="0" fontId="69" fillId="18" borderId="127" xfId="5" applyFont="1" applyFill="1" applyBorder="1" applyAlignment="1" applyProtection="1">
      <alignment horizontal="center" vertical="center" wrapText="1"/>
    </xf>
    <xf numFmtId="0" fontId="69" fillId="18" borderId="128" xfId="5" applyFont="1" applyFill="1" applyBorder="1" applyAlignment="1" applyProtection="1">
      <alignment horizontal="center" vertical="center" wrapText="1"/>
    </xf>
    <xf numFmtId="0" fontId="69" fillId="18" borderId="131" xfId="5" applyFont="1" applyFill="1" applyBorder="1" applyAlignment="1" applyProtection="1">
      <alignment horizontal="center" vertical="center" wrapText="1"/>
    </xf>
    <xf numFmtId="0" fontId="69" fillId="18" borderId="7" xfId="5" applyFont="1" applyFill="1" applyBorder="1" applyAlignment="1" applyProtection="1">
      <alignment horizontal="center" vertical="center" wrapText="1"/>
    </xf>
    <xf numFmtId="0" fontId="69" fillId="18" borderId="119" xfId="5" applyFont="1" applyFill="1" applyBorder="1" applyAlignment="1" applyProtection="1">
      <alignment horizontal="center" vertical="center" wrapText="1"/>
    </xf>
    <xf numFmtId="0" fontId="69" fillId="18" borderId="120" xfId="5" applyFont="1" applyFill="1" applyBorder="1" applyAlignment="1" applyProtection="1">
      <alignment horizontal="center" vertical="center" wrapText="1"/>
    </xf>
    <xf numFmtId="0" fontId="69" fillId="18" borderId="6" xfId="5" applyFont="1" applyFill="1" applyBorder="1" applyAlignment="1" applyProtection="1">
      <alignment horizontal="center" vertical="center" wrapText="1"/>
    </xf>
    <xf numFmtId="189" fontId="69" fillId="18" borderId="6" xfId="5" applyNumberFormat="1" applyFont="1" applyFill="1" applyBorder="1" applyAlignment="1" applyProtection="1">
      <alignment horizontal="center" vertical="center" textRotation="255" shrinkToFit="1"/>
    </xf>
    <xf numFmtId="189" fontId="69" fillId="18" borderId="128" xfId="5" applyNumberFormat="1" applyFont="1" applyFill="1" applyBorder="1" applyAlignment="1" applyProtection="1">
      <alignment horizontal="center" vertical="center" textRotation="255" shrinkToFit="1"/>
    </xf>
    <xf numFmtId="189" fontId="69" fillId="18" borderId="7" xfId="5" applyNumberFormat="1" applyFont="1" applyFill="1" applyBorder="1" applyAlignment="1" applyProtection="1">
      <alignment horizontal="center" vertical="center" textRotation="255" shrinkToFit="1"/>
    </xf>
    <xf numFmtId="195" fontId="69" fillId="18" borderId="119" xfId="5" applyNumberFormat="1" applyFont="1" applyFill="1" applyBorder="1" applyAlignment="1" applyProtection="1">
      <alignment horizontal="center" vertical="center" wrapText="1"/>
    </xf>
    <xf numFmtId="195" fontId="69" fillId="18" borderId="120" xfId="5" applyNumberFormat="1" applyFont="1" applyFill="1" applyBorder="1" applyAlignment="1" applyProtection="1">
      <alignment horizontal="center" vertical="center" wrapText="1"/>
    </xf>
    <xf numFmtId="0" fontId="69" fillId="18" borderId="123" xfId="5" applyFont="1" applyFill="1" applyBorder="1" applyAlignment="1" applyProtection="1">
      <alignment horizontal="center" vertical="center" wrapText="1"/>
    </xf>
    <xf numFmtId="0" fontId="154" fillId="18" borderId="170" xfId="5" applyFont="1" applyFill="1" applyBorder="1" applyAlignment="1" applyProtection="1">
      <alignment horizontal="center" vertical="center" wrapText="1"/>
    </xf>
    <xf numFmtId="0" fontId="154" fillId="18" borderId="147" xfId="5" applyFont="1" applyFill="1" applyBorder="1" applyAlignment="1" applyProtection="1">
      <alignment horizontal="center" vertical="center" wrapText="1"/>
    </xf>
    <xf numFmtId="0" fontId="154" fillId="18" borderId="171" xfId="5" applyFont="1" applyFill="1" applyBorder="1" applyAlignment="1" applyProtection="1">
      <alignment horizontal="center" vertical="center" wrapText="1"/>
    </xf>
    <xf numFmtId="0" fontId="154" fillId="18" borderId="168" xfId="5" applyFont="1" applyFill="1" applyBorder="1" applyAlignment="1" applyProtection="1">
      <alignment horizontal="center" vertical="center" wrapText="1"/>
    </xf>
    <xf numFmtId="0" fontId="154" fillId="18" borderId="37" xfId="5" applyFont="1" applyFill="1" applyBorder="1" applyAlignment="1" applyProtection="1">
      <alignment horizontal="center" vertical="center" wrapText="1"/>
    </xf>
    <xf numFmtId="0" fontId="154" fillId="18" borderId="169" xfId="5" applyFont="1" applyFill="1" applyBorder="1" applyAlignment="1" applyProtection="1">
      <alignment horizontal="center" vertical="center" wrapText="1"/>
    </xf>
    <xf numFmtId="0" fontId="154" fillId="18" borderId="42" xfId="5" applyFont="1" applyFill="1" applyBorder="1" applyAlignment="1" applyProtection="1">
      <alignment horizontal="center" vertical="center" wrapText="1"/>
    </xf>
    <xf numFmtId="0" fontId="154" fillId="18" borderId="43" xfId="5" applyFont="1" applyFill="1" applyBorder="1" applyAlignment="1" applyProtection="1">
      <alignment horizontal="center" vertical="center" wrapText="1"/>
    </xf>
    <xf numFmtId="189" fontId="154" fillId="18" borderId="128" xfId="5" applyNumberFormat="1" applyFont="1" applyFill="1" applyBorder="1" applyAlignment="1" applyProtection="1">
      <alignment horizontal="center" vertical="center" textRotation="255" shrinkToFit="1"/>
    </xf>
    <xf numFmtId="0" fontId="154" fillId="18" borderId="9" xfId="5" applyFont="1" applyFill="1" applyBorder="1" applyAlignment="1" applyProtection="1">
      <alignment horizontal="center" vertical="center" wrapText="1"/>
    </xf>
    <xf numFmtId="0" fontId="154" fillId="18" borderId="127" xfId="5" applyFont="1" applyFill="1" applyBorder="1" applyAlignment="1" applyProtection="1">
      <alignment horizontal="center" vertical="center" wrapText="1"/>
    </xf>
    <xf numFmtId="38" fontId="69" fillId="18" borderId="123" xfId="1" applyFont="1" applyFill="1" applyBorder="1" applyAlignment="1" applyProtection="1">
      <alignment horizontal="center" vertical="center" wrapText="1"/>
    </xf>
    <xf numFmtId="0" fontId="154" fillId="18" borderId="173" xfId="5" applyFont="1" applyFill="1" applyBorder="1" applyAlignment="1" applyProtection="1">
      <alignment horizontal="center" vertical="center" wrapText="1"/>
    </xf>
    <xf numFmtId="0" fontId="154" fillId="18" borderId="174" xfId="5" applyFont="1" applyFill="1" applyBorder="1" applyAlignment="1" applyProtection="1">
      <alignment horizontal="center" vertical="center" wrapText="1"/>
    </xf>
    <xf numFmtId="0" fontId="202" fillId="0" borderId="7" xfId="5" applyFont="1" applyBorder="1" applyAlignment="1">
      <alignment horizontal="left" vertical="center" wrapText="1" indent="1" shrinkToFit="1"/>
    </xf>
    <xf numFmtId="0" fontId="202" fillId="0" borderId="8" xfId="5" applyFont="1" applyBorder="1" applyAlignment="1">
      <alignment horizontal="left" vertical="center" wrapText="1" indent="1" shrinkToFit="1"/>
    </xf>
    <xf numFmtId="0" fontId="78" fillId="0" borderId="8" xfId="5" applyFont="1" applyBorder="1" applyAlignment="1">
      <alignment vertical="center" shrinkToFit="1"/>
    </xf>
    <xf numFmtId="0" fontId="78" fillId="0" borderId="9" xfId="5" applyFont="1" applyBorder="1" applyAlignment="1">
      <alignment vertical="center" shrinkToFit="1"/>
    </xf>
    <xf numFmtId="0" fontId="69" fillId="18" borderId="129" xfId="5" applyFont="1" applyFill="1" applyBorder="1" applyAlignment="1" applyProtection="1">
      <alignment horizontal="center" vertical="center" wrapText="1"/>
    </xf>
    <xf numFmtId="38" fontId="69" fillId="18" borderId="6" xfId="4" applyFont="1" applyFill="1" applyBorder="1" applyAlignment="1" applyProtection="1">
      <alignment horizontal="center" vertical="center" wrapText="1"/>
    </xf>
    <xf numFmtId="0" fontId="69" fillId="18" borderId="173" xfId="5" applyFont="1" applyFill="1" applyBorder="1" applyAlignment="1" applyProtection="1">
      <alignment horizontal="center" vertical="center" wrapText="1" shrinkToFit="1"/>
    </xf>
    <xf numFmtId="0" fontId="69" fillId="18" borderId="174" xfId="5" applyFont="1" applyFill="1" applyBorder="1" applyAlignment="1" applyProtection="1">
      <alignment horizontal="center" vertical="center" wrapText="1" shrinkToFit="1"/>
    </xf>
    <xf numFmtId="0" fontId="69" fillId="18" borderId="168" xfId="5" applyFont="1" applyFill="1" applyBorder="1" applyAlignment="1" applyProtection="1">
      <alignment horizontal="center" vertical="center" wrapText="1" shrinkToFit="1"/>
    </xf>
    <xf numFmtId="0" fontId="69" fillId="18" borderId="169" xfId="5" applyFont="1" applyFill="1" applyBorder="1" applyAlignment="1" applyProtection="1">
      <alignment horizontal="center" vertical="center" wrapText="1" shrinkToFit="1"/>
    </xf>
    <xf numFmtId="0" fontId="69" fillId="18" borderId="173" xfId="5" applyFont="1" applyFill="1" applyBorder="1" applyAlignment="1" applyProtection="1">
      <alignment horizontal="center" vertical="center" wrapText="1"/>
    </xf>
    <xf numFmtId="0" fontId="69" fillId="18" borderId="174" xfId="5" applyFont="1" applyFill="1" applyBorder="1" applyAlignment="1" applyProtection="1">
      <alignment horizontal="center" vertical="center" wrapText="1"/>
    </xf>
    <xf numFmtId="0" fontId="69" fillId="18" borderId="168" xfId="5" applyFont="1" applyFill="1" applyBorder="1" applyAlignment="1" applyProtection="1">
      <alignment horizontal="center" vertical="center" wrapText="1"/>
    </xf>
    <xf numFmtId="0" fontId="69" fillId="18" borderId="169" xfId="5" applyFont="1" applyFill="1" applyBorder="1" applyAlignment="1" applyProtection="1">
      <alignment horizontal="center" vertical="center" wrapText="1"/>
    </xf>
    <xf numFmtId="38" fontId="38" fillId="25" borderId="101" xfId="1" applyFont="1" applyFill="1" applyBorder="1" applyAlignment="1">
      <alignment horizontal="left" vertical="center" wrapText="1"/>
    </xf>
    <xf numFmtId="38" fontId="38" fillId="25" borderId="59" xfId="1" applyFont="1" applyFill="1" applyBorder="1" applyAlignment="1">
      <alignment horizontal="left" vertical="center" wrapText="1"/>
    </xf>
    <xf numFmtId="38" fontId="38" fillId="25" borderId="60" xfId="1" applyFont="1" applyFill="1" applyBorder="1" applyAlignment="1">
      <alignment horizontal="left" vertical="center" wrapText="1"/>
    </xf>
    <xf numFmtId="38" fontId="38" fillId="3" borderId="101" xfId="1" applyFont="1" applyFill="1" applyBorder="1" applyAlignment="1">
      <alignment horizontal="left" vertical="center" wrapText="1"/>
    </xf>
    <xf numFmtId="38" fontId="38" fillId="3" borderId="59" xfId="1" applyFont="1" applyFill="1" applyBorder="1" applyAlignment="1">
      <alignment horizontal="left" vertical="center" wrapText="1"/>
    </xf>
    <xf numFmtId="38" fontId="38" fillId="3" borderId="60" xfId="1" applyFont="1" applyFill="1" applyBorder="1" applyAlignment="1">
      <alignment horizontal="left" vertical="center" wrapText="1"/>
    </xf>
    <xf numFmtId="38" fontId="214" fillId="0" borderId="0" xfId="1" applyFont="1" applyBorder="1" applyAlignment="1">
      <alignment horizontal="left" vertical="center" wrapText="1" shrinkToFit="1"/>
    </xf>
    <xf numFmtId="38" fontId="42" fillId="0" borderId="0" xfId="1" applyFont="1" applyAlignment="1">
      <alignment vertical="center"/>
    </xf>
    <xf numFmtId="38" fontId="53" fillId="0" borderId="0" xfId="1" applyFont="1" applyAlignment="1">
      <alignment vertical="center"/>
    </xf>
    <xf numFmtId="38" fontId="70" fillId="0" borderId="0" xfId="1" applyFont="1" applyAlignment="1">
      <alignment vertical="center"/>
    </xf>
    <xf numFmtId="38" fontId="58" fillId="0" borderId="7" xfId="1" applyFont="1" applyBorder="1" applyAlignment="1">
      <alignment horizontal="left" vertical="center" shrinkToFit="1"/>
    </xf>
    <xf numFmtId="38" fontId="58" fillId="0" borderId="8" xfId="1" applyFont="1" applyBorder="1" applyAlignment="1">
      <alignment horizontal="left" vertical="center" shrinkToFit="1"/>
    </xf>
    <xf numFmtId="0" fontId="91" fillId="0" borderId="45" xfId="0" applyFont="1" applyBorder="1" applyAlignment="1">
      <alignment vertical="center"/>
    </xf>
    <xf numFmtId="0" fontId="91" fillId="0" borderId="46" xfId="0" applyFont="1" applyBorder="1" applyAlignment="1">
      <alignment vertical="center"/>
    </xf>
    <xf numFmtId="0" fontId="91" fillId="0" borderId="47" xfId="0" applyFont="1" applyBorder="1" applyAlignment="1">
      <alignment vertical="center"/>
    </xf>
    <xf numFmtId="0" fontId="91" fillId="10" borderId="141" xfId="0" applyFont="1" applyFill="1" applyBorder="1" applyAlignment="1">
      <alignment horizontal="right" vertical="center"/>
    </xf>
    <xf numFmtId="0" fontId="91" fillId="10" borderId="142" xfId="0" applyFont="1" applyFill="1" applyBorder="1" applyAlignment="1">
      <alignment horizontal="right" vertical="center"/>
    </xf>
    <xf numFmtId="0" fontId="91" fillId="0" borderId="42" xfId="0" applyFont="1" applyBorder="1" applyAlignment="1" applyProtection="1">
      <alignment horizontal="center" vertical="center" textRotation="255"/>
    </xf>
    <xf numFmtId="0" fontId="91" fillId="0" borderId="44" xfId="0" applyFont="1" applyBorder="1" applyAlignment="1" applyProtection="1">
      <alignment horizontal="center" vertical="center" textRotation="255"/>
    </xf>
    <xf numFmtId="0" fontId="91" fillId="0" borderId="99" xfId="0" applyFont="1" applyBorder="1" applyAlignment="1" applyProtection="1">
      <alignment horizontal="center" vertical="center" textRotation="255"/>
    </xf>
    <xf numFmtId="0" fontId="91" fillId="7" borderId="42" xfId="0" applyFont="1" applyFill="1" applyBorder="1" applyAlignment="1" applyProtection="1">
      <alignment horizontal="center" vertical="center" textRotation="255"/>
    </xf>
    <xf numFmtId="0" fontId="91" fillId="7" borderId="44" xfId="0" applyFont="1" applyFill="1" applyBorder="1" applyAlignment="1" applyProtection="1">
      <alignment horizontal="center" vertical="center" textRotation="255"/>
    </xf>
    <xf numFmtId="0" fontId="91" fillId="7" borderId="43" xfId="0" applyFont="1" applyFill="1" applyBorder="1" applyAlignment="1" applyProtection="1">
      <alignment horizontal="center" vertical="center" textRotation="255"/>
    </xf>
    <xf numFmtId="0" fontId="91" fillId="0" borderId="25" xfId="0" applyFont="1" applyBorder="1" applyAlignment="1">
      <alignment vertical="center"/>
    </xf>
    <xf numFmtId="0" fontId="91" fillId="0" borderId="26" xfId="0" applyFont="1" applyBorder="1" applyAlignment="1">
      <alignment vertical="center"/>
    </xf>
    <xf numFmtId="0" fontId="91" fillId="0" borderId="27" xfId="0" applyFont="1" applyBorder="1" applyAlignment="1">
      <alignment vertical="center"/>
    </xf>
    <xf numFmtId="0" fontId="91" fillId="0" borderId="31" xfId="0" applyFont="1" applyBorder="1" applyAlignment="1">
      <alignment vertical="center"/>
    </xf>
    <xf numFmtId="0" fontId="91" fillId="0" borderId="32" xfId="0" applyFont="1" applyBorder="1" applyAlignment="1">
      <alignment vertical="center"/>
    </xf>
    <xf numFmtId="0" fontId="91" fillId="0" borderId="33" xfId="0" applyFont="1" applyBorder="1" applyAlignment="1">
      <alignment vertical="center"/>
    </xf>
    <xf numFmtId="0" fontId="91" fillId="10" borderId="100" xfId="0" applyFont="1" applyFill="1" applyBorder="1" applyAlignment="1" applyProtection="1">
      <alignment horizontal="right" vertical="center"/>
    </xf>
    <xf numFmtId="0" fontId="91" fillId="10" borderId="66" xfId="0" applyFont="1" applyFill="1" applyBorder="1" applyAlignment="1" applyProtection="1">
      <alignment horizontal="right" vertical="center"/>
    </xf>
    <xf numFmtId="0" fontId="76" fillId="0" borderId="0" xfId="0" applyFont="1" applyProtection="1">
      <alignment vertical="center"/>
    </xf>
    <xf numFmtId="0" fontId="49" fillId="3" borderId="7" xfId="0" applyFont="1" applyFill="1" applyBorder="1" applyAlignment="1" applyProtection="1">
      <alignment horizontal="center" vertical="center"/>
    </xf>
    <xf numFmtId="0" fontId="49" fillId="3" borderId="8" xfId="0" applyFont="1" applyFill="1" applyBorder="1" applyAlignment="1" applyProtection="1">
      <alignment horizontal="center" vertical="center"/>
    </xf>
    <xf numFmtId="0" fontId="49" fillId="3" borderId="9" xfId="0" applyFont="1" applyFill="1" applyBorder="1" applyAlignment="1" applyProtection="1">
      <alignment horizontal="center" vertical="center"/>
    </xf>
    <xf numFmtId="192" fontId="160" fillId="0" borderId="7" xfId="0" applyNumberFormat="1" applyFont="1" applyBorder="1" applyAlignment="1" applyProtection="1">
      <alignment horizontal="center" vertical="center"/>
    </xf>
    <xf numFmtId="192" fontId="160" fillId="0" borderId="9" xfId="0" applyNumberFormat="1" applyFont="1" applyBorder="1" applyAlignment="1" applyProtection="1">
      <alignment horizontal="center" vertical="center"/>
    </xf>
    <xf numFmtId="0" fontId="49" fillId="0" borderId="7" xfId="0" applyFont="1" applyBorder="1" applyAlignment="1" applyProtection="1">
      <alignment horizontal="left" vertical="center" indent="1" shrinkToFit="1"/>
    </xf>
    <xf numFmtId="0" fontId="49" fillId="0" borderId="8" xfId="0" applyFont="1" applyBorder="1" applyAlignment="1" applyProtection="1">
      <alignment horizontal="left" vertical="center" indent="1" shrinkToFit="1"/>
    </xf>
    <xf numFmtId="0" fontId="91" fillId="0" borderId="42" xfId="0" applyFont="1" applyFill="1" applyBorder="1" applyAlignment="1" applyProtection="1">
      <alignment vertical="center" wrapText="1"/>
    </xf>
    <xf numFmtId="0" fontId="91" fillId="0" borderId="44" xfId="0" applyFont="1" applyFill="1" applyBorder="1" applyAlignment="1" applyProtection="1">
      <alignment vertical="center" wrapText="1"/>
    </xf>
    <xf numFmtId="0" fontId="91" fillId="0" borderId="99" xfId="0" applyFont="1" applyFill="1" applyBorder="1" applyAlignment="1" applyProtection="1">
      <alignment vertical="center" wrapText="1"/>
    </xf>
    <xf numFmtId="0" fontId="87" fillId="0" borderId="42" xfId="0" applyFont="1" applyBorder="1" applyAlignment="1">
      <alignment horizontal="center" vertical="center" textRotation="255"/>
    </xf>
    <xf numFmtId="0" fontId="87" fillId="0" borderId="44" xfId="0" applyFont="1" applyBorder="1" applyAlignment="1">
      <alignment horizontal="center" vertical="center" textRotation="255"/>
    </xf>
    <xf numFmtId="0" fontId="91" fillId="0" borderId="34" xfId="0" applyFont="1" applyFill="1" applyBorder="1" applyAlignment="1" applyProtection="1">
      <alignment horizontal="center" vertical="center" textRotation="255"/>
    </xf>
    <xf numFmtId="0" fontId="91" fillId="0" borderId="36" xfId="0" applyFont="1" applyFill="1" applyBorder="1" applyAlignment="1" applyProtection="1">
      <alignment horizontal="center" vertical="center" textRotation="255"/>
    </xf>
    <xf numFmtId="0" fontId="91" fillId="0" borderId="38" xfId="0" applyFont="1" applyFill="1" applyBorder="1" applyAlignment="1" applyProtection="1">
      <alignment horizontal="center" vertical="center" textRotation="255"/>
    </xf>
    <xf numFmtId="0" fontId="91" fillId="0" borderId="39" xfId="0" applyFont="1" applyFill="1" applyBorder="1" applyAlignment="1" applyProtection="1">
      <alignment horizontal="center" vertical="center" textRotation="255"/>
    </xf>
    <xf numFmtId="0" fontId="91" fillId="0" borderId="40" xfId="0" applyFont="1" applyFill="1" applyBorder="1" applyAlignment="1" applyProtection="1">
      <alignment horizontal="center" vertical="center" textRotation="255"/>
    </xf>
    <xf numFmtId="0" fontId="91" fillId="0" borderId="41" xfId="0" applyFont="1" applyFill="1" applyBorder="1" applyAlignment="1" applyProtection="1">
      <alignment horizontal="center" vertical="center" textRotation="255"/>
    </xf>
    <xf numFmtId="0" fontId="91" fillId="0" borderId="28" xfId="0" applyFont="1" applyBorder="1" applyAlignment="1" applyProtection="1">
      <alignment horizontal="left" vertical="center" indent="1"/>
    </xf>
    <xf numFmtId="0" fontId="91" fillId="0" borderId="29" xfId="0" applyFont="1" applyBorder="1" applyAlignment="1" applyProtection="1">
      <alignment horizontal="left" vertical="center" indent="1"/>
    </xf>
    <xf numFmtId="0" fontId="91" fillId="0" borderId="6" xfId="0" applyFont="1" applyBorder="1" applyAlignment="1" applyProtection="1">
      <alignment vertical="center" textRotation="255"/>
    </xf>
    <xf numFmtId="0" fontId="91" fillId="0" borderId="67" xfId="0" applyFont="1" applyBorder="1" applyAlignment="1" applyProtection="1">
      <alignment vertical="center" textRotation="255"/>
    </xf>
    <xf numFmtId="0" fontId="91" fillId="0" borderId="140" xfId="0" applyFont="1" applyFill="1" applyBorder="1" applyAlignment="1" applyProtection="1">
      <alignment vertical="center" wrapText="1"/>
    </xf>
    <xf numFmtId="38" fontId="91" fillId="10" borderId="90" xfId="1" applyFont="1" applyFill="1" applyBorder="1" applyAlignment="1" applyProtection="1">
      <alignment horizontal="center" vertical="center" shrinkToFit="1"/>
    </xf>
    <xf numFmtId="38" fontId="91" fillId="10" borderId="91" xfId="1" applyFont="1" applyFill="1" applyBorder="1" applyAlignment="1" applyProtection="1">
      <alignment horizontal="center" vertical="center" shrinkToFit="1"/>
    </xf>
    <xf numFmtId="38" fontId="91" fillId="10" borderId="92" xfId="1" applyFont="1" applyFill="1" applyBorder="1" applyAlignment="1" applyProtection="1">
      <alignment horizontal="center" vertical="center" shrinkToFit="1"/>
    </xf>
    <xf numFmtId="38" fontId="49" fillId="10" borderId="90" xfId="1" applyFont="1" applyFill="1" applyBorder="1" applyAlignment="1" applyProtection="1">
      <alignment horizontal="center" vertical="center" shrinkToFit="1"/>
    </xf>
    <xf numFmtId="38" fontId="49" fillId="10" borderId="91" xfId="1" applyFont="1" applyFill="1" applyBorder="1" applyAlignment="1" applyProtection="1">
      <alignment horizontal="center" vertical="center" shrinkToFit="1"/>
    </xf>
    <xf numFmtId="38" fontId="49" fillId="10" borderId="92" xfId="1" applyFont="1" applyFill="1" applyBorder="1" applyAlignment="1" applyProtection="1">
      <alignment horizontal="center" vertical="center" shrinkToFit="1"/>
    </xf>
    <xf numFmtId="0" fontId="91" fillId="3" borderId="8" xfId="0" applyFont="1" applyFill="1" applyBorder="1" applyAlignment="1" applyProtection="1">
      <alignment horizontal="center" vertical="center"/>
    </xf>
    <xf numFmtId="0" fontId="91" fillId="10" borderId="100" xfId="0" applyFont="1" applyFill="1" applyBorder="1" applyAlignment="1">
      <alignment horizontal="right" vertical="center"/>
    </xf>
    <xf numFmtId="0" fontId="91" fillId="10" borderId="66" xfId="0" applyFont="1" applyFill="1" applyBorder="1" applyAlignment="1">
      <alignment horizontal="right" vertical="center"/>
    </xf>
    <xf numFmtId="0" fontId="91" fillId="0" borderId="30" xfId="0" applyFont="1" applyBorder="1" applyAlignment="1" applyProtection="1">
      <alignment horizontal="left" vertical="center" indent="1"/>
    </xf>
    <xf numFmtId="0" fontId="91" fillId="0" borderId="69" xfId="0" applyFont="1" applyBorder="1" applyAlignment="1" applyProtection="1">
      <alignment horizontal="left" vertical="center" indent="1"/>
    </xf>
    <xf numFmtId="0" fontId="91" fillId="0" borderId="31" xfId="0" applyFont="1" applyBorder="1" applyAlignment="1" applyProtection="1">
      <alignment horizontal="left" vertical="center" indent="1"/>
    </xf>
    <xf numFmtId="0" fontId="91" fillId="0" borderId="32" xfId="0" applyFont="1" applyBorder="1" applyAlignment="1" applyProtection="1">
      <alignment horizontal="left" vertical="center" indent="1"/>
    </xf>
    <xf numFmtId="0" fontId="91" fillId="0" borderId="44" xfId="0" applyFont="1" applyBorder="1" applyAlignment="1" applyProtection="1">
      <alignment horizontal="left" vertical="center" wrapText="1"/>
    </xf>
    <xf numFmtId="0" fontId="91" fillId="0" borderId="90" xfId="0" applyFont="1" applyBorder="1" applyAlignment="1">
      <alignment horizontal="left" vertical="center" indent="1"/>
    </xf>
    <xf numFmtId="0" fontId="91" fillId="0" borderId="91" xfId="0" applyFont="1" applyBorder="1" applyAlignment="1">
      <alignment horizontal="left" vertical="center" indent="1"/>
    </xf>
    <xf numFmtId="0" fontId="91" fillId="0" borderId="164" xfId="0" applyFont="1" applyBorder="1" applyAlignment="1">
      <alignment horizontal="left" vertical="center" wrapText="1" indent="1"/>
    </xf>
    <xf numFmtId="0" fontId="91" fillId="0" borderId="165" xfId="0" applyFont="1" applyBorder="1" applyAlignment="1">
      <alignment horizontal="left" vertical="center" indent="1"/>
    </xf>
    <xf numFmtId="0" fontId="91" fillId="0" borderId="42" xfId="0" applyFont="1" applyBorder="1" applyAlignment="1">
      <alignment horizontal="left" vertical="center"/>
    </xf>
    <xf numFmtId="0" fontId="91" fillId="0" borderId="44" xfId="0" applyFont="1" applyBorder="1" applyAlignment="1">
      <alignment horizontal="left" vertical="center"/>
    </xf>
    <xf numFmtId="0" fontId="91" fillId="0" borderId="43" xfId="0" applyFont="1" applyBorder="1" applyAlignment="1">
      <alignment horizontal="left" vertical="center"/>
    </xf>
    <xf numFmtId="0" fontId="91" fillId="3" borderId="7" xfId="0" applyFont="1" applyFill="1" applyBorder="1" applyAlignment="1" applyProtection="1">
      <alignment horizontal="center" vertical="center"/>
    </xf>
    <xf numFmtId="0" fontId="91" fillId="3" borderId="9" xfId="0" applyFont="1" applyFill="1" applyBorder="1" applyAlignment="1" applyProtection="1">
      <alignment horizontal="center" vertical="center"/>
    </xf>
    <xf numFmtId="0" fontId="91" fillId="0" borderId="28" xfId="0" applyFont="1" applyBorder="1" applyAlignment="1">
      <alignment vertical="center"/>
    </xf>
    <xf numFmtId="0" fontId="91" fillId="0" borderId="29" xfId="0" applyFont="1" applyBorder="1" applyAlignment="1">
      <alignment vertical="center"/>
    </xf>
    <xf numFmtId="0" fontId="91" fillId="0" borderId="30" xfId="0" applyFont="1" applyBorder="1" applyAlignment="1">
      <alignment vertical="center"/>
    </xf>
    <xf numFmtId="0" fontId="91" fillId="0" borderId="68" xfId="0" applyFont="1" applyBorder="1" applyAlignment="1">
      <alignment vertical="center"/>
    </xf>
    <xf numFmtId="0" fontId="91" fillId="0" borderId="69" xfId="0" applyFont="1" applyBorder="1" applyAlignment="1">
      <alignment vertical="center"/>
    </xf>
    <xf numFmtId="0" fontId="91" fillId="0" borderId="70" xfId="0" applyFont="1" applyBorder="1" applyAlignment="1">
      <alignment vertical="center"/>
    </xf>
    <xf numFmtId="0" fontId="91" fillId="0" borderId="45" xfId="0" applyFont="1" applyBorder="1" applyAlignment="1" applyProtection="1">
      <alignment horizontal="left" vertical="center" indent="1"/>
    </xf>
    <xf numFmtId="0" fontId="91" fillId="0" borderId="46" xfId="0" applyFont="1" applyBorder="1" applyAlignment="1" applyProtection="1">
      <alignment horizontal="left" vertical="center" indent="1"/>
    </xf>
    <xf numFmtId="0" fontId="91" fillId="0" borderId="43" xfId="0" applyFont="1" applyBorder="1" applyAlignment="1" applyProtection="1">
      <alignment vertical="center" textRotation="255"/>
    </xf>
    <xf numFmtId="0" fontId="91" fillId="10" borderId="90" xfId="0" applyFont="1" applyFill="1" applyBorder="1" applyAlignment="1" applyProtection="1">
      <alignment horizontal="left" vertical="center" indent="1"/>
    </xf>
    <xf numFmtId="0" fontId="91" fillId="10" borderId="91" xfId="0" applyFont="1" applyFill="1" applyBorder="1" applyAlignment="1" applyProtection="1">
      <alignment horizontal="left" vertical="center" indent="1"/>
    </xf>
    <xf numFmtId="0" fontId="91" fillId="0" borderId="68" xfId="0" applyFont="1" applyBorder="1" applyAlignment="1" applyProtection="1">
      <alignment horizontal="left" vertical="center" indent="1"/>
    </xf>
    <xf numFmtId="0" fontId="91" fillId="0" borderId="7" xfId="0" applyFont="1" applyBorder="1" applyAlignment="1" applyProtection="1">
      <alignment vertical="center"/>
    </xf>
    <xf numFmtId="0" fontId="91" fillId="0" borderId="8" xfId="0" applyFont="1" applyBorder="1" applyAlignment="1" applyProtection="1">
      <alignment vertical="center"/>
    </xf>
    <xf numFmtId="0" fontId="91" fillId="0" borderId="45" xfId="0" applyFont="1" applyBorder="1" applyAlignment="1" applyProtection="1">
      <alignment vertical="center"/>
    </xf>
    <xf numFmtId="0" fontId="91" fillId="0" borderId="46" xfId="0" applyFont="1" applyBorder="1" applyAlignment="1" applyProtection="1">
      <alignment vertical="center"/>
    </xf>
    <xf numFmtId="0" fontId="91" fillId="0" borderId="137" xfId="0" applyFont="1" applyBorder="1" applyAlignment="1" applyProtection="1">
      <alignment horizontal="center" vertical="center"/>
    </xf>
    <xf numFmtId="0" fontId="91" fillId="0" borderId="138" xfId="0" applyFont="1" applyBorder="1" applyAlignment="1" applyProtection="1">
      <alignment horizontal="center" vertical="center"/>
    </xf>
    <xf numFmtId="0" fontId="91" fillId="0" borderId="139" xfId="0" applyFont="1" applyBorder="1" applyAlignment="1" applyProtection="1">
      <alignment horizontal="center" vertical="center"/>
    </xf>
    <xf numFmtId="0" fontId="91" fillId="0" borderId="9" xfId="0" applyFont="1" applyBorder="1" applyAlignment="1" applyProtection="1">
      <alignment vertical="center"/>
    </xf>
    <xf numFmtId="38" fontId="91" fillId="10" borderId="25" xfId="1" applyFont="1" applyFill="1" applyBorder="1" applyAlignment="1" applyProtection="1">
      <alignment horizontal="center" vertical="center" shrinkToFit="1"/>
    </xf>
    <xf numFmtId="38" fontId="91" fillId="10" borderId="26" xfId="1" applyFont="1" applyFill="1" applyBorder="1" applyAlignment="1" applyProtection="1">
      <alignment horizontal="center" vertical="center" shrinkToFit="1"/>
    </xf>
    <xf numFmtId="38" fontId="91" fillId="10" borderId="27" xfId="1" applyFont="1" applyFill="1" applyBorder="1" applyAlignment="1" applyProtection="1">
      <alignment horizontal="center" vertical="center" shrinkToFit="1"/>
    </xf>
    <xf numFmtId="38" fontId="49" fillId="10" borderId="25" xfId="1" applyFont="1" applyFill="1" applyBorder="1" applyAlignment="1" applyProtection="1">
      <alignment horizontal="center" vertical="center" shrinkToFit="1"/>
    </xf>
    <xf numFmtId="38" fontId="49" fillId="10" borderId="26" xfId="1" applyFont="1" applyFill="1" applyBorder="1" applyAlignment="1" applyProtection="1">
      <alignment horizontal="center" vertical="center" shrinkToFit="1"/>
    </xf>
    <xf numFmtId="38" fontId="49" fillId="10" borderId="27" xfId="1" applyFont="1" applyFill="1" applyBorder="1" applyAlignment="1" applyProtection="1">
      <alignment horizontal="center" vertical="center" shrinkToFit="1"/>
    </xf>
    <xf numFmtId="0" fontId="91" fillId="0" borderId="34" xfId="0" applyFont="1" applyBorder="1" applyAlignment="1" applyProtection="1">
      <alignment horizontal="center" vertical="center" wrapText="1"/>
    </xf>
    <xf numFmtId="0" fontId="91" fillId="0" borderId="36" xfId="0" applyFont="1" applyBorder="1" applyAlignment="1" applyProtection="1">
      <alignment horizontal="center" vertical="center" wrapText="1"/>
    </xf>
    <xf numFmtId="0" fontId="91" fillId="0" borderId="38" xfId="0" applyFont="1" applyBorder="1" applyAlignment="1" applyProtection="1">
      <alignment horizontal="center" vertical="center" wrapText="1"/>
    </xf>
    <xf numFmtId="0" fontId="91" fillId="0" borderId="39" xfId="0" applyFont="1" applyBorder="1" applyAlignment="1" applyProtection="1">
      <alignment horizontal="center" vertical="center" wrapText="1"/>
    </xf>
    <xf numFmtId="0" fontId="91" fillId="0" borderId="101" xfId="0" applyFont="1" applyBorder="1" applyAlignment="1" applyProtection="1">
      <alignment horizontal="center" vertical="center" wrapText="1"/>
    </xf>
    <xf numFmtId="0" fontId="91" fillId="0" borderId="60" xfId="0" applyFont="1" applyBorder="1" applyAlignment="1" applyProtection="1">
      <alignment horizontal="center" vertical="center" wrapText="1"/>
    </xf>
    <xf numFmtId="0" fontId="91" fillId="10" borderId="141" xfId="0" applyFont="1" applyFill="1" applyBorder="1" applyAlignment="1" applyProtection="1">
      <alignment horizontal="right" vertical="center"/>
    </xf>
    <xf numFmtId="0" fontId="91" fillId="10" borderId="142" xfId="0" applyFont="1" applyFill="1" applyBorder="1" applyAlignment="1" applyProtection="1">
      <alignment horizontal="right" vertical="center"/>
    </xf>
    <xf numFmtId="0" fontId="91" fillId="0" borderId="141" xfId="0" applyFont="1" applyBorder="1" applyAlignment="1">
      <alignment vertical="center" wrapText="1"/>
    </xf>
    <xf numFmtId="0" fontId="91" fillId="0" borderId="142" xfId="0" applyFont="1" applyBorder="1" applyAlignment="1">
      <alignment vertical="center" wrapText="1"/>
    </xf>
    <xf numFmtId="0" fontId="91" fillId="0" borderId="143" xfId="0" applyFont="1" applyBorder="1" applyAlignment="1">
      <alignment vertical="center" wrapText="1"/>
    </xf>
    <xf numFmtId="0" fontId="91" fillId="0" borderId="7" xfId="0" applyFont="1" applyBorder="1" applyAlignment="1">
      <alignment vertical="center"/>
    </xf>
    <xf numFmtId="0" fontId="91" fillId="0" borderId="8" xfId="0" applyFont="1" applyBorder="1" applyAlignment="1">
      <alignment vertical="center"/>
    </xf>
    <xf numFmtId="0" fontId="91" fillId="0" borderId="9" xfId="0" applyFont="1" applyBorder="1" applyAlignment="1">
      <alignment vertical="center"/>
    </xf>
    <xf numFmtId="38" fontId="91" fillId="0" borderId="137" xfId="1" applyFont="1" applyBorder="1" applyProtection="1">
      <alignment vertical="center"/>
    </xf>
    <xf numFmtId="38" fontId="91" fillId="0" borderId="138" xfId="1" applyFont="1" applyBorder="1" applyProtection="1">
      <alignment vertical="center"/>
    </xf>
    <xf numFmtId="38" fontId="91" fillId="0" borderId="139" xfId="1" applyFont="1" applyBorder="1" applyProtection="1">
      <alignment vertical="center"/>
    </xf>
    <xf numFmtId="0" fontId="91" fillId="10" borderId="7" xfId="0" applyFont="1" applyFill="1" applyBorder="1" applyAlignment="1">
      <alignment horizontal="right" vertical="center"/>
    </xf>
    <xf numFmtId="0" fontId="91" fillId="10" borderId="8" xfId="0" applyFont="1" applyFill="1" applyBorder="1" applyAlignment="1">
      <alignment horizontal="right" vertical="center"/>
    </xf>
    <xf numFmtId="0" fontId="91" fillId="0" borderId="140" xfId="0" applyFont="1" applyBorder="1" applyAlignment="1" applyProtection="1">
      <alignment horizontal="center" vertical="center" textRotation="255"/>
    </xf>
    <xf numFmtId="0" fontId="91" fillId="0" borderId="43" xfId="0" applyFont="1" applyBorder="1" applyAlignment="1" applyProtection="1">
      <alignment horizontal="center" vertical="center" textRotation="255"/>
    </xf>
    <xf numFmtId="0" fontId="91" fillId="8" borderId="42" xfId="0" applyFont="1" applyFill="1" applyBorder="1" applyAlignment="1" applyProtection="1">
      <alignment vertical="center" textRotation="255"/>
    </xf>
    <xf numFmtId="0" fontId="91" fillId="8" borderId="99" xfId="0" applyFont="1" applyFill="1" applyBorder="1" applyAlignment="1" applyProtection="1">
      <alignment vertical="center" textRotation="255"/>
    </xf>
    <xf numFmtId="0" fontId="158" fillId="0" borderId="6" xfId="0" applyFont="1" applyFill="1" applyBorder="1" applyAlignment="1" applyProtection="1">
      <alignment horizontal="center" vertical="center" textRotation="255" wrapText="1"/>
    </xf>
    <xf numFmtId="0" fontId="158" fillId="0" borderId="67" xfId="0" applyFont="1" applyFill="1" applyBorder="1" applyAlignment="1" applyProtection="1">
      <alignment horizontal="center" vertical="center" textRotation="255" wrapText="1"/>
    </xf>
    <xf numFmtId="38" fontId="49" fillId="10" borderId="38" xfId="1" applyFont="1" applyFill="1" applyBorder="1" applyAlignment="1" applyProtection="1">
      <alignment horizontal="center" vertical="center" shrinkToFit="1"/>
    </xf>
    <xf numFmtId="38" fontId="49" fillId="10" borderId="0" xfId="1" applyFont="1" applyFill="1" applyBorder="1" applyAlignment="1" applyProtection="1">
      <alignment horizontal="center" vertical="center" shrinkToFit="1"/>
    </xf>
    <xf numFmtId="38" fontId="49" fillId="10" borderId="39" xfId="1" applyFont="1" applyFill="1" applyBorder="1" applyAlignment="1" applyProtection="1">
      <alignment horizontal="center" vertical="center" shrinkToFit="1"/>
    </xf>
    <xf numFmtId="0" fontId="91" fillId="0" borderId="91" xfId="0" applyFont="1" applyBorder="1" applyAlignment="1" applyProtection="1">
      <alignment horizontal="left" vertical="center" indent="1"/>
    </xf>
    <xf numFmtId="0" fontId="81" fillId="0" borderId="71" xfId="0" applyFont="1" applyBorder="1">
      <alignment vertical="center"/>
    </xf>
    <xf numFmtId="0" fontId="81" fillId="0" borderId="72" xfId="0" applyFont="1" applyBorder="1">
      <alignment vertical="center"/>
    </xf>
    <xf numFmtId="3" fontId="81" fillId="0" borderId="105" xfId="0" applyNumberFormat="1" applyFont="1" applyBorder="1" applyAlignment="1">
      <alignment horizontal="center" vertical="center" shrinkToFit="1"/>
    </xf>
    <xf numFmtId="3" fontId="81" fillId="0" borderId="106" xfId="0" applyNumberFormat="1" applyFont="1" applyBorder="1" applyAlignment="1">
      <alignment horizontal="center" vertical="center" shrinkToFit="1"/>
    </xf>
    <xf numFmtId="0" fontId="81" fillId="0" borderId="259" xfId="0" applyFont="1" applyBorder="1">
      <alignment vertical="center"/>
    </xf>
    <xf numFmtId="3" fontId="81" fillId="0" borderId="224" xfId="0" applyNumberFormat="1" applyFont="1" applyBorder="1" applyAlignment="1">
      <alignment horizontal="center" vertical="center" shrinkToFit="1"/>
    </xf>
    <xf numFmtId="3" fontId="81" fillId="0" borderId="225" xfId="0" applyNumberFormat="1" applyFont="1" applyBorder="1" applyAlignment="1">
      <alignment horizontal="center" vertical="center" shrinkToFit="1"/>
    </xf>
    <xf numFmtId="38" fontId="91" fillId="10" borderId="38" xfId="1" applyFont="1" applyFill="1" applyBorder="1" applyAlignment="1" applyProtection="1">
      <alignment horizontal="center" vertical="center" shrinkToFit="1"/>
    </xf>
    <xf numFmtId="38" fontId="91" fillId="10" borderId="0" xfId="1" applyFont="1" applyFill="1" applyBorder="1" applyAlignment="1" applyProtection="1">
      <alignment horizontal="center" vertical="center" shrinkToFit="1"/>
    </xf>
    <xf numFmtId="38" fontId="91" fillId="10" borderId="39" xfId="1" applyFont="1" applyFill="1" applyBorder="1" applyAlignment="1" applyProtection="1">
      <alignment horizontal="center" vertical="center" shrinkToFit="1"/>
    </xf>
    <xf numFmtId="0" fontId="38" fillId="8" borderId="7" xfId="0" applyFont="1" applyFill="1" applyBorder="1" applyAlignment="1" applyProtection="1">
      <alignment horizontal="center" vertical="center"/>
    </xf>
    <xf numFmtId="0" fontId="38" fillId="8" borderId="8" xfId="0" applyFont="1" applyFill="1" applyBorder="1" applyAlignment="1" applyProtection="1">
      <alignment horizontal="center" vertical="center"/>
    </xf>
    <xf numFmtId="0" fontId="38" fillId="8" borderId="9" xfId="0" applyFont="1" applyFill="1" applyBorder="1" applyAlignment="1" applyProtection="1">
      <alignment horizontal="center" vertical="center"/>
    </xf>
    <xf numFmtId="0" fontId="55" fillId="3" borderId="43" xfId="0" applyFont="1" applyFill="1" applyBorder="1" applyAlignment="1" applyProtection="1">
      <alignment horizontal="center" vertical="center"/>
    </xf>
    <xf numFmtId="0" fontId="55" fillId="3" borderId="103" xfId="0" applyFont="1" applyFill="1" applyBorder="1" applyAlignment="1" applyProtection="1">
      <alignment horizontal="center" vertical="center"/>
    </xf>
    <xf numFmtId="0" fontId="55" fillId="10" borderId="7" xfId="0" applyFont="1" applyFill="1" applyBorder="1" applyAlignment="1" applyProtection="1">
      <alignment horizontal="center" vertical="center"/>
    </xf>
    <xf numFmtId="0" fontId="55" fillId="10" borderId="9" xfId="0" applyFont="1" applyFill="1" applyBorder="1" applyAlignment="1" applyProtection="1">
      <alignment horizontal="center" vertical="center"/>
    </xf>
    <xf numFmtId="0" fontId="55" fillId="0" borderId="6" xfId="0" applyFont="1" applyBorder="1" applyAlignment="1" applyProtection="1">
      <alignment horizontal="center" vertical="center"/>
    </xf>
    <xf numFmtId="0" fontId="55" fillId="10" borderId="43" xfId="0" applyFont="1" applyFill="1" applyBorder="1" applyAlignment="1" applyProtection="1">
      <alignment horizontal="center" vertical="center"/>
    </xf>
    <xf numFmtId="0" fontId="55" fillId="0" borderId="99" xfId="0" applyFont="1" applyBorder="1" applyAlignment="1" applyProtection="1">
      <alignment horizontal="center" vertical="center"/>
    </xf>
    <xf numFmtId="0" fontId="55" fillId="0" borderId="6" xfId="0" applyFont="1" applyFill="1" applyBorder="1" applyAlignment="1">
      <alignment horizontal="center" vertical="center"/>
    </xf>
    <xf numFmtId="0" fontId="70" fillId="20" borderId="184" xfId="1251" applyFont="1" applyFill="1" applyBorder="1" applyAlignment="1">
      <alignment horizontal="center" vertical="center"/>
    </xf>
    <xf numFmtId="0" fontId="70" fillId="20" borderId="185" xfId="1251" applyFont="1" applyFill="1" applyBorder="1" applyAlignment="1">
      <alignment horizontal="center" vertical="center"/>
    </xf>
    <xf numFmtId="0" fontId="70" fillId="20" borderId="187" xfId="1251" applyFont="1" applyFill="1" applyBorder="1" applyAlignment="1">
      <alignment horizontal="center" vertical="center"/>
    </xf>
    <xf numFmtId="0" fontId="70" fillId="20" borderId="192" xfId="1251" applyFont="1" applyFill="1" applyBorder="1" applyAlignment="1">
      <alignment horizontal="center" vertical="center"/>
    </xf>
    <xf numFmtId="38" fontId="70" fillId="20" borderId="188" xfId="1252" applyFont="1" applyFill="1" applyBorder="1" applyAlignment="1">
      <alignment horizontal="center" vertical="center"/>
    </xf>
    <xf numFmtId="38" fontId="70" fillId="20" borderId="193" xfId="1252" applyFont="1" applyFill="1" applyBorder="1" applyAlignment="1">
      <alignment horizontal="center" vertical="center"/>
    </xf>
    <xf numFmtId="0" fontId="70" fillId="18" borderId="196" xfId="1251" applyFont="1" applyFill="1" applyBorder="1" applyAlignment="1">
      <alignment horizontal="center" vertical="center"/>
    </xf>
    <xf numFmtId="0" fontId="70" fillId="18" borderId="156" xfId="1251" applyFont="1" applyFill="1" applyBorder="1" applyAlignment="1">
      <alignment horizontal="center" vertical="center"/>
    </xf>
    <xf numFmtId="0" fontId="70" fillId="18" borderId="80" xfId="1251" applyFont="1" applyFill="1" applyBorder="1" applyAlignment="1">
      <alignment horizontal="center" vertical="center"/>
    </xf>
    <xf numFmtId="0" fontId="70" fillId="18" borderId="232" xfId="1251" applyFont="1" applyFill="1" applyBorder="1" applyAlignment="1">
      <alignment horizontal="center" vertical="center"/>
    </xf>
    <xf numFmtId="0" fontId="70" fillId="18" borderId="39" xfId="1251" applyFont="1" applyFill="1" applyBorder="1" applyAlignment="1">
      <alignment horizontal="center" vertical="center"/>
    </xf>
    <xf numFmtId="0" fontId="70" fillId="18" borderId="154" xfId="1251" applyFont="1" applyFill="1" applyBorder="1" applyAlignment="1">
      <alignment horizontal="center" vertical="center"/>
    </xf>
    <xf numFmtId="194" fontId="55" fillId="0" borderId="57" xfId="1252" applyNumberFormat="1" applyFont="1" applyBorder="1" applyAlignment="1">
      <alignment horizontal="center" vertical="center"/>
    </xf>
    <xf numFmtId="194" fontId="55" fillId="0" borderId="218" xfId="1252" applyNumberFormat="1" applyFont="1" applyBorder="1" applyAlignment="1">
      <alignment horizontal="center" vertical="center"/>
    </xf>
    <xf numFmtId="0" fontId="70" fillId="20" borderId="183" xfId="1251" applyFont="1" applyFill="1" applyBorder="1" applyAlignment="1">
      <alignment horizontal="center" vertical="center" wrapText="1"/>
    </xf>
    <xf numFmtId="0" fontId="70" fillId="20" borderId="189" xfId="1251" applyFont="1" applyFill="1" applyBorder="1" applyAlignment="1">
      <alignment horizontal="center" vertical="center" wrapText="1"/>
    </xf>
    <xf numFmtId="38" fontId="70" fillId="20" borderId="247" xfId="1252" applyFont="1" applyFill="1" applyBorder="1" applyAlignment="1">
      <alignment horizontal="center" vertical="center"/>
    </xf>
    <xf numFmtId="38" fontId="70" fillId="20" borderId="248" xfId="1252" applyFont="1" applyFill="1" applyBorder="1" applyAlignment="1">
      <alignment horizontal="center" vertical="center"/>
    </xf>
    <xf numFmtId="222" fontId="70" fillId="0" borderId="251" xfId="1252" applyNumberFormat="1" applyFont="1" applyFill="1" applyBorder="1" applyAlignment="1" applyProtection="1">
      <alignment horizontal="center" vertical="center"/>
      <protection locked="0"/>
    </xf>
    <xf numFmtId="222" fontId="70" fillId="0" borderId="252" xfId="1252" applyNumberFormat="1" applyFont="1" applyFill="1" applyBorder="1" applyAlignment="1" applyProtection="1">
      <alignment horizontal="center" vertical="center"/>
      <protection locked="0"/>
    </xf>
    <xf numFmtId="222" fontId="70" fillId="0" borderId="253" xfId="1252" applyNumberFormat="1" applyFont="1" applyFill="1" applyBorder="1" applyAlignment="1" applyProtection="1">
      <alignment horizontal="center" vertical="center"/>
      <protection locked="0"/>
    </xf>
    <xf numFmtId="0" fontId="179" fillId="0" borderId="0" xfId="1251" applyFont="1" applyBorder="1" applyAlignment="1">
      <alignment horizontal="center" vertical="center"/>
    </xf>
    <xf numFmtId="0" fontId="179" fillId="0" borderId="87" xfId="1251" applyFont="1" applyBorder="1" applyAlignment="1">
      <alignment horizontal="center" vertical="center"/>
    </xf>
    <xf numFmtId="0" fontId="179" fillId="0" borderId="97" xfId="1251" applyFont="1" applyBorder="1" applyAlignment="1">
      <alignment horizontal="center" vertical="center"/>
    </xf>
    <xf numFmtId="207" fontId="179" fillId="0" borderId="213" xfId="1251" applyNumberFormat="1" applyFont="1" applyBorder="1" applyAlignment="1">
      <alignment horizontal="center" vertical="center"/>
    </xf>
    <xf numFmtId="207" fontId="179" fillId="0" borderId="214" xfId="1251" applyNumberFormat="1" applyFont="1" applyBorder="1" applyAlignment="1">
      <alignment horizontal="center" vertical="center"/>
    </xf>
    <xf numFmtId="206" fontId="70" fillId="0" borderId="0" xfId="1252" applyNumberFormat="1" applyFont="1" applyBorder="1" applyAlignment="1">
      <alignment vertical="center" wrapText="1"/>
    </xf>
    <xf numFmtId="0" fontId="78" fillId="0" borderId="0" xfId="22" applyFont="1">
      <alignment vertical="center"/>
    </xf>
    <xf numFmtId="0" fontId="144" fillId="0" borderId="0" xfId="22" applyFont="1" applyAlignment="1">
      <alignment horizontal="left" vertical="center"/>
    </xf>
    <xf numFmtId="0" fontId="209" fillId="8" borderId="57" xfId="22" applyFont="1" applyFill="1" applyBorder="1" applyAlignment="1">
      <alignment horizontal="center" vertical="center"/>
    </xf>
    <xf numFmtId="0" fontId="209" fillId="8" borderId="56" xfId="22" applyFont="1" applyFill="1" applyBorder="1" applyAlignment="1">
      <alignment horizontal="center" vertical="center"/>
    </xf>
    <xf numFmtId="0" fontId="209" fillId="8" borderId="61" xfId="22" applyFont="1" applyFill="1" applyBorder="1" applyAlignment="1">
      <alignment horizontal="center" vertical="center"/>
    </xf>
    <xf numFmtId="197" fontId="87" fillId="0" borderId="7" xfId="2" applyNumberFormat="1" applyFont="1" applyBorder="1" applyAlignment="1">
      <alignment horizontal="center" vertical="center" shrinkToFit="1"/>
    </xf>
    <xf numFmtId="197" fontId="87" fillId="0" borderId="9" xfId="2" applyNumberFormat="1" applyFont="1" applyBorder="1" applyAlignment="1">
      <alignment horizontal="center" vertical="center" shrinkToFit="1"/>
    </xf>
    <xf numFmtId="0" fontId="87" fillId="10" borderId="74" xfId="2" applyFont="1" applyFill="1" applyBorder="1" applyAlignment="1">
      <alignment horizontal="center" vertical="center" wrapText="1"/>
    </xf>
    <xf numFmtId="0" fontId="87" fillId="10" borderId="76" xfId="2" applyFont="1" applyFill="1" applyBorder="1" applyAlignment="1">
      <alignment horizontal="center" vertical="center" wrapText="1"/>
    </xf>
    <xf numFmtId="0" fontId="87" fillId="10" borderId="79" xfId="2" applyFont="1" applyFill="1" applyBorder="1" applyAlignment="1">
      <alignment horizontal="center" vertical="center" wrapText="1"/>
    </xf>
    <xf numFmtId="197" fontId="87" fillId="10" borderId="48" xfId="2" applyNumberFormat="1" applyFont="1" applyFill="1" applyBorder="1" applyAlignment="1">
      <alignment horizontal="center" vertical="center" shrinkToFit="1"/>
    </xf>
    <xf numFmtId="197" fontId="87" fillId="10" borderId="49" xfId="2" applyNumberFormat="1" applyFont="1" applyFill="1" applyBorder="1" applyAlignment="1">
      <alignment horizontal="center" vertical="center" shrinkToFit="1"/>
    </xf>
    <xf numFmtId="197" fontId="87" fillId="10" borderId="64" xfId="2" applyNumberFormat="1" applyFont="1" applyFill="1" applyBorder="1" applyAlignment="1">
      <alignment horizontal="center" vertical="center" shrinkToFit="1"/>
    </xf>
    <xf numFmtId="197" fontId="87" fillId="0" borderId="77" xfId="2" applyNumberFormat="1" applyFont="1" applyBorder="1" applyAlignment="1">
      <alignment horizontal="center" vertical="center" shrinkToFit="1"/>
    </xf>
    <xf numFmtId="197" fontId="87" fillId="0" borderId="80" xfId="2" applyNumberFormat="1" applyFont="1" applyBorder="1" applyAlignment="1">
      <alignment horizontal="center" vertical="center" shrinkToFit="1"/>
    </xf>
    <xf numFmtId="0" fontId="87" fillId="3" borderId="98" xfId="2" applyFont="1" applyFill="1" applyBorder="1" applyAlignment="1">
      <alignment horizontal="right" vertical="center" shrinkToFit="1"/>
    </xf>
    <xf numFmtId="0" fontId="87" fillId="3" borderId="109" xfId="2" applyFont="1" applyFill="1" applyBorder="1" applyAlignment="1">
      <alignment horizontal="right" vertical="center" shrinkToFit="1"/>
    </xf>
    <xf numFmtId="197" fontId="87" fillId="15" borderId="7" xfId="2" applyNumberFormat="1" applyFont="1" applyFill="1" applyBorder="1" applyAlignment="1">
      <alignment horizontal="center" vertical="center" shrinkToFit="1"/>
    </xf>
    <xf numFmtId="197" fontId="87" fillId="15" borderId="9" xfId="2" applyNumberFormat="1" applyFont="1" applyFill="1" applyBorder="1" applyAlignment="1">
      <alignment horizontal="center" vertical="center" shrinkToFit="1"/>
    </xf>
    <xf numFmtId="197" fontId="87" fillId="16" borderId="7" xfId="2" applyNumberFormat="1" applyFont="1" applyFill="1" applyBorder="1" applyAlignment="1">
      <alignment horizontal="center" vertical="center" shrinkToFit="1"/>
    </xf>
    <xf numFmtId="197" fontId="87" fillId="16" borderId="9" xfId="2" applyNumberFormat="1" applyFont="1" applyFill="1" applyBorder="1" applyAlignment="1">
      <alignment horizontal="center" vertical="center" shrinkToFit="1"/>
    </xf>
    <xf numFmtId="0" fontId="87" fillId="13" borderId="116" xfId="2" applyFont="1" applyFill="1" applyBorder="1" applyAlignment="1">
      <alignment horizontal="center" vertical="center" shrinkToFit="1"/>
    </xf>
    <xf numFmtId="0" fontId="87" fillId="13" borderId="117" xfId="2" applyFont="1" applyFill="1" applyBorder="1" applyAlignment="1">
      <alignment horizontal="center" vertical="center" shrinkToFit="1"/>
    </xf>
    <xf numFmtId="0" fontId="87" fillId="10" borderId="73" xfId="2" applyFont="1" applyFill="1" applyBorder="1" applyAlignment="1">
      <alignment horizontal="center" vertical="center" wrapText="1"/>
    </xf>
    <xf numFmtId="0" fontId="87" fillId="10" borderId="75" xfId="2" applyFont="1" applyFill="1" applyBorder="1" applyAlignment="1">
      <alignment horizontal="center" vertical="center" wrapText="1"/>
    </xf>
    <xf numFmtId="0" fontId="87" fillId="10" borderId="78" xfId="2" applyFont="1" applyFill="1" applyBorder="1" applyAlignment="1">
      <alignment horizontal="center" vertical="center" wrapText="1"/>
    </xf>
    <xf numFmtId="5" fontId="87" fillId="10" borderId="74" xfId="2" applyNumberFormat="1" applyFont="1" applyFill="1" applyBorder="1" applyAlignment="1">
      <alignment horizontal="center" vertical="center"/>
    </xf>
    <xf numFmtId="5" fontId="87" fillId="10" borderId="76" xfId="2" applyNumberFormat="1" applyFont="1" applyFill="1" applyBorder="1" applyAlignment="1">
      <alignment horizontal="center" vertical="center"/>
    </xf>
    <xf numFmtId="5" fontId="87" fillId="10" borderId="79" xfId="2" applyNumberFormat="1" applyFont="1" applyFill="1" applyBorder="1" applyAlignment="1">
      <alignment horizontal="center" vertical="center"/>
    </xf>
    <xf numFmtId="0" fontId="87" fillId="10" borderId="115" xfId="2" applyFont="1" applyFill="1" applyBorder="1" applyAlignment="1">
      <alignment horizontal="center" vertical="center" wrapText="1"/>
    </xf>
    <xf numFmtId="0" fontId="87" fillId="10" borderId="112" xfId="2" applyFont="1" applyFill="1" applyBorder="1" applyAlignment="1">
      <alignment horizontal="center" vertical="center" wrapText="1"/>
    </xf>
    <xf numFmtId="0" fontId="87" fillId="10" borderId="114" xfId="2" applyFont="1" applyFill="1" applyBorder="1" applyAlignment="1">
      <alignment horizontal="center" vertical="center" wrapText="1"/>
    </xf>
    <xf numFmtId="0" fontId="158" fillId="10" borderId="7" xfId="6" applyFont="1" applyFill="1" applyBorder="1" applyAlignment="1">
      <alignment horizontal="center" vertical="center"/>
    </xf>
    <xf numFmtId="0" fontId="158" fillId="10" borderId="8" xfId="6" applyFont="1" applyFill="1" applyBorder="1" applyAlignment="1">
      <alignment horizontal="center" vertical="center"/>
    </xf>
    <xf numFmtId="0" fontId="158" fillId="10" borderId="9" xfId="6" applyFont="1" applyFill="1" applyBorder="1" applyAlignment="1">
      <alignment horizontal="center" vertical="center"/>
    </xf>
    <xf numFmtId="0" fontId="87" fillId="0" borderId="7" xfId="1255" applyNumberFormat="1" applyFont="1" applyFill="1" applyBorder="1" applyAlignment="1" applyProtection="1">
      <alignment horizontal="center" vertical="center" wrapText="1" shrinkToFit="1"/>
      <protection locked="0"/>
    </xf>
    <xf numFmtId="0" fontId="87" fillId="0" borderId="8" xfId="1255" applyNumberFormat="1" applyFont="1" applyFill="1" applyBorder="1" applyAlignment="1" applyProtection="1">
      <alignment horizontal="center" vertical="center" wrapText="1" shrinkToFit="1"/>
      <protection locked="0"/>
    </xf>
    <xf numFmtId="0" fontId="87" fillId="0" borderId="9" xfId="1255" applyNumberFormat="1" applyFont="1" applyFill="1" applyBorder="1" applyAlignment="1" applyProtection="1">
      <alignment horizontal="center" vertical="center" wrapText="1" shrinkToFit="1"/>
      <protection locked="0"/>
    </xf>
    <xf numFmtId="0" fontId="158" fillId="10" borderId="7" xfId="6" applyFont="1" applyFill="1" applyBorder="1" applyAlignment="1">
      <alignment horizontal="center" vertical="center" wrapText="1"/>
    </xf>
    <xf numFmtId="49" fontId="87" fillId="9" borderId="7" xfId="6" applyNumberFormat="1" applyFont="1" applyFill="1" applyBorder="1" applyAlignment="1" applyProtection="1">
      <alignment horizontal="center" vertical="center"/>
      <protection locked="0"/>
    </xf>
    <xf numFmtId="49" fontId="87" fillId="9" borderId="8" xfId="6" applyNumberFormat="1" applyFont="1" applyFill="1" applyBorder="1" applyAlignment="1" applyProtection="1">
      <alignment horizontal="center" vertical="center"/>
      <protection locked="0"/>
    </xf>
    <xf numFmtId="49" fontId="87" fillId="9" borderId="9" xfId="6" applyNumberFormat="1" applyFont="1" applyFill="1" applyBorder="1" applyAlignment="1" applyProtection="1">
      <alignment horizontal="center" vertical="center"/>
      <protection locked="0"/>
    </xf>
    <xf numFmtId="0" fontId="124" fillId="9" borderId="8" xfId="6" applyFont="1" applyFill="1" applyBorder="1" applyAlignment="1">
      <alignment horizontal="left" vertical="center"/>
    </xf>
    <xf numFmtId="0" fontId="124" fillId="9" borderId="9" xfId="6" applyFont="1" applyFill="1" applyBorder="1" applyAlignment="1">
      <alignment horizontal="left" vertical="center"/>
    </xf>
    <xf numFmtId="0" fontId="211" fillId="0" borderId="7" xfId="6" applyNumberFormat="1" applyFont="1" applyBorder="1" applyAlignment="1">
      <alignment horizontal="left" vertical="center" shrinkToFit="1"/>
    </xf>
    <xf numFmtId="0" fontId="211" fillId="0" borderId="8" xfId="6" applyNumberFormat="1" applyFont="1" applyBorder="1" applyAlignment="1">
      <alignment horizontal="left" vertical="center" shrinkToFit="1"/>
    </xf>
    <xf numFmtId="0" fontId="94" fillId="9" borderId="7" xfId="6" applyFont="1" applyFill="1" applyBorder="1" applyAlignment="1" applyProtection="1">
      <alignment horizontal="center" vertical="center" shrinkToFit="1"/>
      <protection locked="0"/>
    </xf>
    <xf numFmtId="0" fontId="94" fillId="9" borderId="8" xfId="6" applyFont="1" applyFill="1" applyBorder="1" applyAlignment="1" applyProtection="1">
      <alignment horizontal="center" vertical="center" shrinkToFit="1"/>
      <protection locked="0"/>
    </xf>
    <xf numFmtId="0" fontId="94" fillId="9" borderId="9" xfId="6" applyFont="1" applyFill="1" applyBorder="1" applyAlignment="1" applyProtection="1">
      <alignment horizontal="center" vertical="center" shrinkToFit="1"/>
      <protection locked="0"/>
    </xf>
    <xf numFmtId="3" fontId="211" fillId="0" borderId="7" xfId="1255" applyNumberFormat="1" applyFont="1" applyFill="1" applyBorder="1" applyAlignment="1" applyProtection="1">
      <alignment horizontal="center" vertical="center" wrapText="1" shrinkToFit="1"/>
    </xf>
    <xf numFmtId="3" fontId="211" fillId="0" borderId="8" xfId="1255" applyNumberFormat="1" applyFont="1" applyFill="1" applyBorder="1" applyAlignment="1" applyProtection="1">
      <alignment horizontal="center" vertical="center" wrapText="1" shrinkToFit="1"/>
    </xf>
    <xf numFmtId="3" fontId="211" fillId="0" borderId="9" xfId="1255" applyNumberFormat="1" applyFont="1" applyFill="1" applyBorder="1" applyAlignment="1" applyProtection="1">
      <alignment horizontal="center" vertical="center" wrapText="1" shrinkToFit="1"/>
    </xf>
    <xf numFmtId="0" fontId="83" fillId="9" borderId="0" xfId="6" applyFont="1" applyFill="1" applyAlignment="1">
      <alignment vertical="center" wrapText="1"/>
    </xf>
    <xf numFmtId="0" fontId="87" fillId="0" borderId="7" xfId="6" applyFont="1" applyBorder="1" applyAlignment="1" applyProtection="1">
      <alignment horizontal="center" vertical="center"/>
      <protection locked="0"/>
    </xf>
    <xf numFmtId="0" fontId="87" fillId="0" borderId="8" xfId="6" applyFont="1" applyBorder="1" applyAlignment="1" applyProtection="1">
      <alignment horizontal="center" vertical="center"/>
      <protection locked="0"/>
    </xf>
    <xf numFmtId="0" fontId="87" fillId="0" borderId="9" xfId="6" applyFont="1" applyBorder="1" applyAlignment="1" applyProtection="1">
      <alignment horizontal="center" vertical="center"/>
      <protection locked="0"/>
    </xf>
    <xf numFmtId="38" fontId="211" fillId="0" borderId="7" xfId="9" applyFont="1" applyFill="1" applyBorder="1" applyAlignment="1" applyProtection="1">
      <alignment horizontal="center" vertical="center" shrinkToFit="1"/>
    </xf>
    <xf numFmtId="38" fontId="211" fillId="0" borderId="8" xfId="9" applyFont="1" applyFill="1" applyBorder="1" applyAlignment="1" applyProtection="1">
      <alignment horizontal="center" vertical="center" shrinkToFit="1"/>
    </xf>
    <xf numFmtId="38" fontId="211" fillId="0" borderId="9" xfId="9" applyFont="1" applyFill="1" applyBorder="1" applyAlignment="1" applyProtection="1">
      <alignment horizontal="center" vertical="center" shrinkToFit="1"/>
    </xf>
    <xf numFmtId="0" fontId="83" fillId="9" borderId="0" xfId="6" applyFont="1" applyFill="1" applyAlignment="1">
      <alignment vertical="center" shrinkToFit="1"/>
    </xf>
    <xf numFmtId="0" fontId="158" fillId="10" borderId="7" xfId="6" applyFont="1" applyFill="1" applyBorder="1" applyAlignment="1">
      <alignment horizontal="center" vertical="center" wrapText="1" shrinkToFit="1"/>
    </xf>
    <xf numFmtId="0" fontId="158" fillId="10" borderId="8" xfId="6" applyFont="1" applyFill="1" applyBorder="1" applyAlignment="1">
      <alignment horizontal="center" vertical="center" wrapText="1" shrinkToFit="1"/>
    </xf>
    <xf numFmtId="0" fontId="158" fillId="10" borderId="9" xfId="6" applyFont="1" applyFill="1" applyBorder="1" applyAlignment="1">
      <alignment horizontal="center" vertical="center" wrapText="1" shrinkToFit="1"/>
    </xf>
    <xf numFmtId="38" fontId="87" fillId="19" borderId="7" xfId="1255" applyFont="1" applyFill="1" applyBorder="1" applyAlignment="1" applyProtection="1">
      <alignment horizontal="center" vertical="center" wrapText="1" shrinkToFit="1"/>
      <protection locked="0"/>
    </xf>
    <xf numFmtId="38" fontId="87" fillId="19" borderId="8" xfId="1255" applyFont="1" applyFill="1" applyBorder="1" applyAlignment="1" applyProtection="1">
      <alignment horizontal="center" vertical="center" wrapText="1" shrinkToFit="1"/>
      <protection locked="0"/>
    </xf>
    <xf numFmtId="38" fontId="87" fillId="19" borderId="9" xfId="1255" applyFont="1" applyFill="1" applyBorder="1" applyAlignment="1" applyProtection="1">
      <alignment horizontal="center" vertical="center" wrapText="1" shrinkToFit="1"/>
      <protection locked="0"/>
    </xf>
    <xf numFmtId="0" fontId="83" fillId="9" borderId="0" xfId="6" applyFont="1" applyFill="1" applyAlignment="1">
      <alignment wrapText="1"/>
    </xf>
    <xf numFmtId="0" fontId="83" fillId="9" borderId="37" xfId="6" applyFont="1" applyFill="1" applyBorder="1" applyAlignment="1">
      <alignment wrapText="1"/>
    </xf>
    <xf numFmtId="38" fontId="211" fillId="0" borderId="7" xfId="1255" applyFont="1" applyFill="1" applyBorder="1" applyAlignment="1" applyProtection="1">
      <alignment horizontal="center" vertical="center" wrapText="1" shrinkToFit="1"/>
    </xf>
    <xf numFmtId="38" fontId="211" fillId="0" borderId="8" xfId="1255" applyFont="1" applyFill="1" applyBorder="1" applyAlignment="1" applyProtection="1">
      <alignment horizontal="center" vertical="center" wrapText="1" shrinkToFit="1"/>
    </xf>
    <xf numFmtId="38" fontId="211" fillId="0" borderId="9" xfId="1255" applyFont="1" applyFill="1" applyBorder="1" applyAlignment="1" applyProtection="1">
      <alignment horizontal="center" vertical="center" wrapText="1" shrinkToFit="1"/>
    </xf>
    <xf numFmtId="38" fontId="87" fillId="0" borderId="7" xfId="9" applyFont="1" applyFill="1" applyBorder="1" applyAlignment="1" applyProtection="1">
      <alignment horizontal="center" vertical="center" shrinkToFit="1"/>
      <protection locked="0"/>
    </xf>
    <xf numFmtId="38" fontId="87" fillId="0" borderId="8" xfId="9" applyFont="1" applyFill="1" applyBorder="1" applyAlignment="1" applyProtection="1">
      <alignment horizontal="center" vertical="center" shrinkToFit="1"/>
      <protection locked="0"/>
    </xf>
    <xf numFmtId="38" fontId="87" fillId="0" borderId="9" xfId="9" applyFont="1" applyFill="1" applyBorder="1" applyAlignment="1" applyProtection="1">
      <alignment horizontal="center" vertical="center" shrinkToFit="1"/>
      <protection locked="0"/>
    </xf>
    <xf numFmtId="0" fontId="83" fillId="0" borderId="0" xfId="6" applyFont="1" applyAlignment="1">
      <alignment vertical="center" shrinkToFit="1"/>
    </xf>
    <xf numFmtId="0" fontId="83" fillId="0" borderId="0" xfId="6" applyFont="1" applyAlignment="1">
      <alignment vertical="center" wrapText="1"/>
    </xf>
    <xf numFmtId="0" fontId="83" fillId="9" borderId="0" xfId="6" applyFont="1" applyFill="1" applyAlignment="1">
      <alignment vertical="center" wrapText="1" shrinkToFit="1"/>
    </xf>
    <xf numFmtId="0" fontId="122" fillId="0" borderId="7" xfId="6" applyFont="1" applyBorder="1" applyAlignment="1" applyProtection="1">
      <alignment horizontal="left" vertical="center"/>
      <protection locked="0" hidden="1"/>
    </xf>
    <xf numFmtId="0" fontId="122" fillId="0" borderId="8" xfId="6" applyFont="1" applyBorder="1" applyAlignment="1" applyProtection="1">
      <alignment horizontal="left" vertical="center"/>
      <protection locked="0" hidden="1"/>
    </xf>
    <xf numFmtId="0" fontId="122" fillId="0" borderId="9" xfId="6" applyFont="1" applyBorder="1" applyAlignment="1" applyProtection="1">
      <alignment horizontal="left" vertical="center"/>
      <protection locked="0" hidden="1"/>
    </xf>
    <xf numFmtId="198" fontId="162" fillId="9" borderId="45" xfId="6" applyNumberFormat="1" applyFont="1" applyFill="1" applyBorder="1" applyAlignment="1">
      <alignment horizontal="right" vertical="center"/>
    </xf>
    <xf numFmtId="198" fontId="162" fillId="9" borderId="46" xfId="6" applyNumberFormat="1" applyFont="1" applyFill="1" applyBorder="1" applyAlignment="1">
      <alignment horizontal="right" vertical="center"/>
    </xf>
    <xf numFmtId="198" fontId="162" fillId="9" borderId="47" xfId="6" applyNumberFormat="1" applyFont="1" applyFill="1" applyBorder="1" applyAlignment="1">
      <alignment horizontal="right" vertical="center"/>
    </xf>
    <xf numFmtId="0" fontId="122" fillId="0" borderId="45" xfId="6" applyFont="1" applyBorder="1" applyAlignment="1" applyProtection="1">
      <alignment horizontal="left" vertical="center"/>
      <protection locked="0" hidden="1"/>
    </xf>
    <xf numFmtId="0" fontId="122" fillId="0" borderId="46" xfId="6" applyFont="1" applyBorder="1" applyAlignment="1" applyProtection="1">
      <alignment horizontal="left" vertical="center"/>
      <protection locked="0" hidden="1"/>
    </xf>
    <xf numFmtId="0" fontId="122" fillId="0" borderId="47" xfId="6" applyFont="1" applyBorder="1" applyAlignment="1" applyProtection="1">
      <alignment horizontal="left" vertical="center"/>
      <protection locked="0" hidden="1"/>
    </xf>
    <xf numFmtId="0" fontId="83" fillId="15" borderId="6" xfId="6" applyFont="1" applyFill="1" applyBorder="1" applyAlignment="1" applyProtection="1">
      <alignment horizontal="center" vertical="center"/>
      <protection hidden="1"/>
    </xf>
    <xf numFmtId="197" fontId="83" fillId="0" borderId="6" xfId="2" applyNumberFormat="1" applyFont="1" applyBorder="1" applyAlignment="1">
      <alignment horizontal="center" vertical="center" shrinkToFit="1"/>
    </xf>
    <xf numFmtId="0" fontId="87" fillId="10" borderId="6" xfId="6" applyFont="1" applyFill="1" applyBorder="1" applyAlignment="1">
      <alignment horizontal="center" vertical="center"/>
    </xf>
    <xf numFmtId="197" fontId="87" fillId="16" borderId="8" xfId="2" applyNumberFormat="1" applyFont="1" applyFill="1" applyBorder="1" applyAlignment="1">
      <alignment horizontal="center" vertical="center" shrinkToFit="1"/>
    </xf>
    <xf numFmtId="197" fontId="87" fillId="15" borderId="6" xfId="2" applyNumberFormat="1" applyFont="1" applyFill="1" applyBorder="1" applyAlignment="1">
      <alignment horizontal="center" vertical="center" shrinkToFit="1"/>
    </xf>
    <xf numFmtId="197" fontId="87" fillId="9" borderId="6" xfId="2" applyNumberFormat="1" applyFont="1" applyFill="1" applyBorder="1" applyAlignment="1">
      <alignment horizontal="center" vertical="center" wrapText="1" shrinkToFit="1"/>
    </xf>
    <xf numFmtId="0" fontId="87" fillId="10" borderId="34" xfId="2" applyFont="1" applyFill="1" applyBorder="1" applyAlignment="1">
      <alignment horizontal="center" vertical="center" wrapText="1"/>
    </xf>
    <xf numFmtId="0" fontId="87" fillId="10" borderId="35" xfId="2" applyFont="1" applyFill="1" applyBorder="1" applyAlignment="1">
      <alignment horizontal="center" vertical="center" wrapText="1"/>
    </xf>
    <xf numFmtId="0" fontId="87" fillId="10" borderId="36" xfId="2" applyFont="1" applyFill="1" applyBorder="1" applyAlignment="1">
      <alignment horizontal="center" vertical="center" wrapText="1"/>
    </xf>
    <xf numFmtId="0" fontId="87" fillId="10" borderId="40" xfId="2" applyFont="1" applyFill="1" applyBorder="1" applyAlignment="1">
      <alignment horizontal="center" vertical="center" wrapText="1"/>
    </xf>
    <xf numFmtId="0" fontId="87" fillId="10" borderId="37" xfId="2" applyFont="1" applyFill="1" applyBorder="1" applyAlignment="1">
      <alignment horizontal="center" vertical="center" wrapText="1"/>
    </xf>
    <xf numFmtId="0" fontId="87" fillId="10" borderId="41" xfId="2" applyFont="1" applyFill="1" applyBorder="1" applyAlignment="1">
      <alignment horizontal="center" vertical="center" wrapText="1"/>
    </xf>
    <xf numFmtId="0" fontId="87" fillId="10" borderId="6" xfId="2" applyFont="1" applyFill="1" applyBorder="1" applyAlignment="1">
      <alignment horizontal="center" vertical="center" wrapText="1"/>
    </xf>
    <xf numFmtId="5" fontId="87" fillId="10" borderId="6" xfId="2" applyNumberFormat="1" applyFont="1" applyFill="1" applyBorder="1" applyAlignment="1">
      <alignment horizontal="center" vertical="center"/>
    </xf>
    <xf numFmtId="197" fontId="87" fillId="0" borderId="35" xfId="2" applyNumberFormat="1" applyFont="1" applyBorder="1" applyAlignment="1">
      <alignment horizontal="center" vertical="center" shrinkToFit="1"/>
    </xf>
    <xf numFmtId="197" fontId="87" fillId="0" borderId="36" xfId="2" applyNumberFormat="1" applyFont="1" applyBorder="1" applyAlignment="1">
      <alignment horizontal="center" vertical="center" shrinkToFit="1"/>
    </xf>
    <xf numFmtId="197" fontId="87" fillId="0" borderId="37" xfId="2" applyNumberFormat="1" applyFont="1" applyBorder="1" applyAlignment="1">
      <alignment horizontal="center" vertical="center" shrinkToFit="1"/>
    </xf>
    <xf numFmtId="197" fontId="87" fillId="0" borderId="41" xfId="2" applyNumberFormat="1" applyFont="1" applyBorder="1" applyAlignment="1">
      <alignment horizontal="center" vertical="center" shrinkToFit="1"/>
    </xf>
    <xf numFmtId="197" fontId="83" fillId="16" borderId="7" xfId="2" applyNumberFormat="1" applyFont="1" applyFill="1" applyBorder="1" applyAlignment="1">
      <alignment horizontal="center" vertical="center" shrinkToFit="1"/>
    </xf>
    <xf numFmtId="197" fontId="83" fillId="16" borderId="8" xfId="2" applyNumberFormat="1" applyFont="1" applyFill="1" applyBorder="1" applyAlignment="1">
      <alignment horizontal="center" vertical="center" shrinkToFit="1"/>
    </xf>
    <xf numFmtId="197" fontId="83" fillId="16" borderId="9" xfId="2" applyNumberFormat="1" applyFont="1" applyFill="1" applyBorder="1" applyAlignment="1">
      <alignment horizontal="center" vertical="center" shrinkToFit="1"/>
    </xf>
    <xf numFmtId="0" fontId="154" fillId="9" borderId="7" xfId="6" applyFont="1" applyFill="1" applyBorder="1" applyAlignment="1" applyProtection="1">
      <alignment horizontal="left" vertical="center" shrinkToFit="1"/>
      <protection locked="0"/>
    </xf>
    <xf numFmtId="0" fontId="154" fillId="9" borderId="8" xfId="6" applyFont="1" applyFill="1" applyBorder="1" applyAlignment="1" applyProtection="1">
      <alignment horizontal="left" vertical="center" shrinkToFit="1"/>
      <protection locked="0"/>
    </xf>
    <xf numFmtId="0" fontId="154" fillId="9" borderId="9" xfId="6" applyFont="1" applyFill="1" applyBorder="1" applyAlignment="1" applyProtection="1">
      <alignment horizontal="left" vertical="center" shrinkToFit="1"/>
      <protection locked="0"/>
    </xf>
    <xf numFmtId="198" fontId="158" fillId="9" borderId="7" xfId="6" applyNumberFormat="1" applyFont="1" applyFill="1" applyBorder="1" applyAlignment="1" applyProtection="1">
      <alignment horizontal="right" vertical="center"/>
      <protection locked="0"/>
    </xf>
    <xf numFmtId="198" fontId="158" fillId="9" borderId="8" xfId="6" applyNumberFormat="1" applyFont="1" applyFill="1" applyBorder="1" applyAlignment="1" applyProtection="1">
      <alignment horizontal="right" vertical="center"/>
      <protection locked="0"/>
    </xf>
    <xf numFmtId="198" fontId="158" fillId="9" borderId="9" xfId="6" applyNumberFormat="1" applyFont="1" applyFill="1" applyBorder="1" applyAlignment="1" applyProtection="1">
      <alignment horizontal="right" vertical="center"/>
      <protection locked="0"/>
    </xf>
    <xf numFmtId="198" fontId="162" fillId="9" borderId="7" xfId="6" applyNumberFormat="1" applyFont="1" applyFill="1" applyBorder="1" applyAlignment="1">
      <alignment horizontal="right" vertical="center"/>
    </xf>
    <xf numFmtId="198" fontId="162" fillId="9" borderId="8" xfId="6" applyNumberFormat="1" applyFont="1" applyFill="1" applyBorder="1" applyAlignment="1">
      <alignment horizontal="right" vertical="center"/>
    </xf>
    <xf numFmtId="198" fontId="162" fillId="9" borderId="9" xfId="6" applyNumberFormat="1" applyFont="1" applyFill="1" applyBorder="1" applyAlignment="1">
      <alignment horizontal="right" vertical="center"/>
    </xf>
    <xf numFmtId="0" fontId="158" fillId="10" borderId="6" xfId="6" applyFont="1" applyFill="1" applyBorder="1" applyAlignment="1">
      <alignment horizontal="center" vertical="center" wrapText="1" shrinkToFit="1"/>
    </xf>
    <xf numFmtId="0" fontId="158" fillId="10" borderId="6" xfId="6" applyFont="1" applyFill="1" applyBorder="1" applyAlignment="1">
      <alignment horizontal="center" vertical="center"/>
    </xf>
    <xf numFmtId="38" fontId="211" fillId="19" borderId="7" xfId="1255" applyFont="1" applyFill="1" applyBorder="1" applyAlignment="1" applyProtection="1">
      <alignment horizontal="center" vertical="center" wrapText="1" shrinkToFit="1"/>
    </xf>
    <xf numFmtId="38" fontId="211" fillId="19" borderId="8" xfId="1255" applyFont="1" applyFill="1" applyBorder="1" applyAlignment="1" applyProtection="1">
      <alignment horizontal="center" vertical="center" wrapText="1" shrinkToFit="1"/>
    </xf>
    <xf numFmtId="38" fontId="211" fillId="19" borderId="9" xfId="1255" applyFont="1" applyFill="1" applyBorder="1" applyAlignment="1" applyProtection="1">
      <alignment horizontal="center" vertical="center" wrapText="1" shrinkToFit="1"/>
    </xf>
    <xf numFmtId="0" fontId="87" fillId="0" borderId="6" xfId="1255" applyNumberFormat="1" applyFont="1" applyFill="1" applyBorder="1" applyAlignment="1" applyProtection="1">
      <alignment horizontal="center" vertical="center" wrapText="1" shrinkToFit="1"/>
      <protection locked="0"/>
    </xf>
    <xf numFmtId="0" fontId="122" fillId="0" borderId="43" xfId="6" applyFont="1" applyBorder="1" applyAlignment="1" applyProtection="1">
      <alignment horizontal="left" vertical="center"/>
      <protection hidden="1"/>
    </xf>
    <xf numFmtId="0" fontId="154" fillId="9" borderId="0" xfId="6" applyFont="1" applyFill="1" applyBorder="1" applyAlignment="1" applyProtection="1">
      <alignment horizontal="right" vertical="center"/>
    </xf>
    <xf numFmtId="0" fontId="154" fillId="9" borderId="39" xfId="6" applyFont="1" applyFill="1" applyBorder="1" applyAlignment="1" applyProtection="1">
      <alignment horizontal="right" vertical="center"/>
    </xf>
    <xf numFmtId="198" fontId="225" fillId="9" borderId="43" xfId="6" applyNumberFormat="1" applyFont="1" applyFill="1" applyBorder="1" applyAlignment="1" applyProtection="1">
      <alignment horizontal="right" vertical="center"/>
    </xf>
    <xf numFmtId="0" fontId="154" fillId="9" borderId="45" xfId="6" applyFont="1" applyFill="1" applyBorder="1" applyAlignment="1" applyProtection="1">
      <alignment horizontal="left" vertical="center" shrinkToFit="1"/>
      <protection locked="0"/>
    </xf>
    <xf numFmtId="0" fontId="154" fillId="9" borderId="46" xfId="6" applyFont="1" applyFill="1" applyBorder="1" applyAlignment="1" applyProtection="1">
      <alignment horizontal="left" vertical="center" shrinkToFit="1"/>
      <protection locked="0"/>
    </xf>
    <xf numFmtId="0" fontId="154" fillId="9" borderId="47" xfId="6" applyFont="1" applyFill="1" applyBorder="1" applyAlignment="1" applyProtection="1">
      <alignment horizontal="left" vertical="center" shrinkToFit="1"/>
      <protection locked="0"/>
    </xf>
    <xf numFmtId="198" fontId="158" fillId="9" borderId="45" xfId="6" applyNumberFormat="1" applyFont="1" applyFill="1" applyBorder="1" applyAlignment="1" applyProtection="1">
      <alignment horizontal="right" vertical="center"/>
      <protection locked="0"/>
    </xf>
    <xf numFmtId="198" fontId="158" fillId="9" borderId="46" xfId="6" applyNumberFormat="1" applyFont="1" applyFill="1" applyBorder="1" applyAlignment="1" applyProtection="1">
      <alignment horizontal="right" vertical="center"/>
      <protection locked="0"/>
    </xf>
    <xf numFmtId="198" fontId="158" fillId="9" borderId="47" xfId="6" applyNumberFormat="1" applyFont="1" applyFill="1" applyBorder="1" applyAlignment="1" applyProtection="1">
      <alignment horizontal="right" vertical="center"/>
      <protection locked="0"/>
    </xf>
    <xf numFmtId="0" fontId="158" fillId="10" borderId="6" xfId="6" applyFont="1" applyFill="1" applyBorder="1" applyAlignment="1">
      <alignment horizontal="center" vertical="center" wrapText="1"/>
    </xf>
    <xf numFmtId="3" fontId="211" fillId="0" borderId="6" xfId="6" applyNumberFormat="1" applyFont="1" applyFill="1" applyBorder="1" applyAlignment="1">
      <alignment horizontal="center" vertical="center"/>
    </xf>
    <xf numFmtId="0" fontId="83" fillId="9" borderId="0" xfId="6" applyFont="1" applyFill="1" applyAlignment="1" applyProtection="1">
      <alignment horizontal="left" vertical="center" wrapText="1"/>
    </xf>
    <xf numFmtId="0" fontId="87" fillId="9" borderId="6" xfId="6" applyFont="1" applyFill="1" applyBorder="1" applyAlignment="1">
      <alignment horizontal="left" vertical="center" shrinkToFit="1"/>
    </xf>
    <xf numFmtId="0" fontId="87" fillId="9" borderId="7" xfId="6" applyFont="1" applyFill="1" applyBorder="1" applyAlignment="1">
      <alignment horizontal="left" vertical="center" shrinkToFit="1"/>
    </xf>
    <xf numFmtId="0" fontId="83" fillId="9" borderId="9" xfId="6" applyFont="1" applyFill="1" applyBorder="1" applyAlignment="1">
      <alignment horizontal="left" vertical="center"/>
    </xf>
    <xf numFmtId="0" fontId="83" fillId="9" borderId="6" xfId="6" applyFont="1" applyFill="1" applyBorder="1" applyAlignment="1">
      <alignment horizontal="left" vertical="center"/>
    </xf>
    <xf numFmtId="0" fontId="154" fillId="9" borderId="7" xfId="6" applyFont="1" applyFill="1" applyBorder="1" applyAlignment="1" applyProtection="1">
      <alignment horizontal="left" vertical="center" wrapText="1" shrinkToFit="1"/>
      <protection locked="0"/>
    </xf>
    <xf numFmtId="0" fontId="154" fillId="9" borderId="8" xfId="6" applyFont="1" applyFill="1" applyBorder="1" applyAlignment="1" applyProtection="1">
      <alignment horizontal="left" vertical="center" wrapText="1" shrinkToFit="1"/>
      <protection locked="0"/>
    </xf>
    <xf numFmtId="0" fontId="154" fillId="9" borderId="9" xfId="6" applyFont="1" applyFill="1" applyBorder="1" applyAlignment="1" applyProtection="1">
      <alignment horizontal="left" vertical="center" wrapText="1" shrinkToFit="1"/>
      <protection locked="0"/>
    </xf>
    <xf numFmtId="0" fontId="154" fillId="9" borderId="7" xfId="6" applyFont="1" applyFill="1" applyBorder="1" applyAlignment="1" applyProtection="1">
      <alignment horizontal="left" vertical="center"/>
      <protection locked="0"/>
    </xf>
    <xf numFmtId="0" fontId="154" fillId="9" borderId="8" xfId="6" applyFont="1" applyFill="1" applyBorder="1" applyAlignment="1" applyProtection="1">
      <alignment horizontal="left" vertical="center"/>
      <protection locked="0"/>
    </xf>
    <xf numFmtId="0" fontId="154" fillId="9" borderId="9" xfId="6" applyFont="1" applyFill="1" applyBorder="1" applyAlignment="1" applyProtection="1">
      <alignment horizontal="left" vertical="center"/>
      <protection locked="0"/>
    </xf>
    <xf numFmtId="197" fontId="83" fillId="16" borderId="7" xfId="2" applyNumberFormat="1" applyFont="1" applyFill="1" applyBorder="1" applyAlignment="1">
      <alignment horizontal="center" vertical="center" wrapText="1" shrinkToFit="1"/>
    </xf>
    <xf numFmtId="0" fontId="154" fillId="9" borderId="45" xfId="6" applyFont="1" applyFill="1" applyBorder="1" applyAlignment="1" applyProtection="1">
      <alignment horizontal="left" vertical="center"/>
      <protection locked="0"/>
    </xf>
    <xf numFmtId="0" fontId="154" fillId="9" borderId="46" xfId="6" applyFont="1" applyFill="1" applyBorder="1" applyAlignment="1" applyProtection="1">
      <alignment horizontal="left" vertical="center"/>
      <protection locked="0"/>
    </xf>
    <xf numFmtId="0" fontId="154" fillId="9" borderId="47" xfId="6" applyFont="1" applyFill="1" applyBorder="1" applyAlignment="1" applyProtection="1">
      <alignment horizontal="left" vertical="center"/>
      <protection locked="0"/>
    </xf>
    <xf numFmtId="0" fontId="162" fillId="0" borderId="7" xfId="6" applyNumberFormat="1" applyFont="1" applyBorder="1" applyAlignment="1">
      <alignment horizontal="left" vertical="center" shrinkToFit="1"/>
    </xf>
    <xf numFmtId="0" fontId="162" fillId="0" borderId="8" xfId="6" applyNumberFormat="1" applyFont="1" applyBorder="1" applyAlignment="1">
      <alignment horizontal="left" vertical="center" shrinkToFit="1"/>
    </xf>
    <xf numFmtId="38" fontId="70" fillId="3" borderId="227" xfId="1249" applyFont="1" applyFill="1" applyBorder="1" applyAlignment="1" applyProtection="1">
      <alignment horizontal="center" vertical="center"/>
    </xf>
    <xf numFmtId="38" fontId="70" fillId="3" borderId="230" xfId="1249" applyFont="1" applyFill="1" applyBorder="1" applyAlignment="1" applyProtection="1">
      <alignment horizontal="center" vertical="center"/>
    </xf>
    <xf numFmtId="0" fontId="53" fillId="18" borderId="238" xfId="1248" applyFont="1" applyFill="1" applyBorder="1" applyAlignment="1" applyProtection="1">
      <alignment horizontal="center" vertical="center"/>
    </xf>
    <xf numFmtId="0" fontId="53" fillId="18" borderId="75" xfId="1248" applyFont="1" applyFill="1" applyBorder="1" applyAlignment="1" applyProtection="1">
      <alignment horizontal="center" vertical="center"/>
    </xf>
    <xf numFmtId="0" fontId="53" fillId="18" borderId="78" xfId="1248" applyFont="1" applyFill="1" applyBorder="1" applyAlignment="1" applyProtection="1">
      <alignment horizontal="center" vertical="center"/>
    </xf>
    <xf numFmtId="38" fontId="70" fillId="10" borderId="152" xfId="1" applyFont="1" applyFill="1" applyBorder="1" applyAlignment="1" applyProtection="1">
      <alignment horizontal="center" vertical="center"/>
    </xf>
    <xf numFmtId="38" fontId="70" fillId="10" borderId="153" xfId="1" applyFont="1" applyFill="1" applyBorder="1" applyAlignment="1" applyProtection="1">
      <alignment horizontal="center" vertical="center"/>
    </xf>
    <xf numFmtId="38" fontId="70" fillId="10" borderId="154" xfId="1" applyFont="1" applyFill="1" applyBorder="1" applyAlignment="1" applyProtection="1">
      <alignment horizontal="center" vertical="center"/>
    </xf>
    <xf numFmtId="0" fontId="70" fillId="3" borderId="183" xfId="1248" applyFont="1" applyFill="1" applyBorder="1" applyAlignment="1" applyProtection="1">
      <alignment horizontal="center" vertical="center" wrapText="1"/>
    </xf>
    <xf numFmtId="0" fontId="70" fillId="3" borderId="189" xfId="1248" applyFont="1" applyFill="1" applyBorder="1" applyAlignment="1" applyProtection="1">
      <alignment horizontal="center" vertical="center"/>
    </xf>
    <xf numFmtId="0" fontId="70" fillId="3" borderId="184" xfId="1248" applyFont="1" applyFill="1" applyBorder="1" applyAlignment="1" applyProtection="1">
      <alignment horizontal="center" vertical="center"/>
    </xf>
    <xf numFmtId="0" fontId="70" fillId="3" borderId="185" xfId="1248" applyFont="1" applyFill="1" applyBorder="1" applyAlignment="1" applyProtection="1">
      <alignment horizontal="center" vertical="center"/>
    </xf>
    <xf numFmtId="0" fontId="70" fillId="3" borderId="186" xfId="1248" applyFont="1" applyFill="1" applyBorder="1" applyAlignment="1" applyProtection="1">
      <alignment horizontal="center" vertical="center"/>
    </xf>
    <xf numFmtId="0" fontId="70" fillId="3" borderId="226" xfId="1248" applyFont="1" applyFill="1" applyBorder="1" applyAlignment="1" applyProtection="1">
      <alignment horizontal="center" vertical="center"/>
    </xf>
    <xf numFmtId="0" fontId="70" fillId="3" borderId="229" xfId="1248" applyFont="1" applyFill="1" applyBorder="1" applyAlignment="1" applyProtection="1">
      <alignment horizontal="center" vertical="center"/>
    </xf>
    <xf numFmtId="0" fontId="53" fillId="18" borderId="196" xfId="1248" applyFont="1" applyFill="1" applyBorder="1" applyAlignment="1" applyProtection="1">
      <alignment horizontal="center" vertical="center"/>
    </xf>
    <xf numFmtId="0" fontId="53" fillId="18" borderId="156" xfId="1248" applyFont="1" applyFill="1" applyBorder="1" applyAlignment="1" applyProtection="1">
      <alignment horizontal="center" vertical="center"/>
    </xf>
    <xf numFmtId="0" fontId="53" fillId="18" borderId="80" xfId="1248" applyFont="1" applyFill="1" applyBorder="1" applyAlignment="1" applyProtection="1">
      <alignment horizontal="center" vertical="center"/>
    </xf>
    <xf numFmtId="0" fontId="53" fillId="18" borderId="232" xfId="1248" applyFont="1" applyFill="1" applyBorder="1" applyAlignment="1" applyProtection="1">
      <alignment horizontal="center" vertical="center"/>
    </xf>
    <xf numFmtId="0" fontId="53" fillId="18" borderId="39" xfId="1248" applyFont="1" applyFill="1" applyBorder="1" applyAlignment="1" applyProtection="1">
      <alignment horizontal="center" vertical="center"/>
    </xf>
    <xf numFmtId="0" fontId="70" fillId="10" borderId="245" xfId="1248" applyFont="1" applyFill="1" applyBorder="1" applyAlignment="1" applyProtection="1">
      <alignment horizontal="center" vertical="center"/>
    </xf>
    <xf numFmtId="0" fontId="70" fillId="10" borderId="109" xfId="1248" applyFont="1" applyFill="1" applyBorder="1" applyAlignment="1" applyProtection="1">
      <alignment horizontal="center" vertical="center"/>
    </xf>
    <xf numFmtId="0" fontId="70" fillId="10" borderId="246" xfId="1248" applyFont="1" applyFill="1" applyBorder="1" applyAlignment="1" applyProtection="1">
      <alignment horizontal="center" vertical="center"/>
    </xf>
    <xf numFmtId="0" fontId="70" fillId="10" borderId="152" xfId="1248" applyFont="1" applyFill="1" applyBorder="1" applyAlignment="1" applyProtection="1">
      <alignment horizontal="center" vertical="center"/>
    </xf>
    <xf numFmtId="0" fontId="70" fillId="10" borderId="153" xfId="1248" applyFont="1" applyFill="1" applyBorder="1" applyAlignment="1" applyProtection="1">
      <alignment horizontal="center" vertical="center"/>
    </xf>
    <xf numFmtId="0" fontId="70" fillId="10" borderId="154" xfId="1248" applyFont="1" applyFill="1" applyBorder="1" applyAlignment="1" applyProtection="1">
      <alignment horizontal="center" vertical="center"/>
    </xf>
    <xf numFmtId="0" fontId="70" fillId="10" borderId="184" xfId="1248" applyFont="1" applyFill="1" applyBorder="1" applyAlignment="1" applyProtection="1">
      <alignment horizontal="center" vertical="center"/>
    </xf>
    <xf numFmtId="0" fontId="70" fillId="10" borderId="185" xfId="1248" applyFont="1" applyFill="1" applyBorder="1" applyAlignment="1" applyProtection="1">
      <alignment horizontal="center" vertical="center"/>
    </xf>
    <xf numFmtId="0" fontId="70" fillId="10" borderId="186" xfId="1248" applyFont="1" applyFill="1" applyBorder="1" applyAlignment="1" applyProtection="1">
      <alignment horizontal="center" vertical="center"/>
    </xf>
    <xf numFmtId="0" fontId="70" fillId="3" borderId="157" xfId="1248" applyFont="1" applyFill="1" applyBorder="1" applyAlignment="1" applyProtection="1">
      <alignment horizontal="center" vertical="center" wrapText="1"/>
    </xf>
    <xf numFmtId="0" fontId="70" fillId="3" borderId="60" xfId="1248" applyFont="1" applyFill="1" applyBorder="1" applyAlignment="1" applyProtection="1">
      <alignment horizontal="center" vertical="center"/>
    </xf>
    <xf numFmtId="38" fontId="70" fillId="3" borderId="227" xfId="1" applyFont="1" applyFill="1" applyBorder="1" applyAlignment="1" applyProtection="1">
      <alignment horizontal="center" vertical="center"/>
    </xf>
    <xf numFmtId="38" fontId="70" fillId="3" borderId="230" xfId="1" applyFont="1" applyFill="1" applyBorder="1" applyAlignment="1" applyProtection="1">
      <alignment horizontal="center" vertical="center"/>
    </xf>
    <xf numFmtId="0" fontId="70" fillId="3" borderId="90" xfId="1248" applyFont="1" applyFill="1" applyBorder="1" applyAlignment="1" applyProtection="1">
      <alignment horizontal="center" vertical="center"/>
    </xf>
    <xf numFmtId="0" fontId="70" fillId="3" borderId="91" xfId="1248" applyFont="1" applyFill="1" applyBorder="1" applyAlignment="1" applyProtection="1">
      <alignment horizontal="center" vertical="center"/>
    </xf>
    <xf numFmtId="0" fontId="70" fillId="3" borderId="242" xfId="1248" applyFont="1" applyFill="1" applyBorder="1" applyAlignment="1" applyProtection="1">
      <alignment horizontal="center" vertical="center"/>
    </xf>
    <xf numFmtId="0" fontId="70" fillId="3" borderId="244" xfId="1248" applyFont="1" applyFill="1" applyBorder="1" applyAlignment="1" applyProtection="1">
      <alignment horizontal="center" vertical="center"/>
    </xf>
    <xf numFmtId="38" fontId="70" fillId="3" borderId="149" xfId="1249" applyFont="1" applyFill="1" applyBorder="1" applyAlignment="1" applyProtection="1">
      <alignment horizontal="center" vertical="center"/>
    </xf>
    <xf numFmtId="0" fontId="70" fillId="3" borderId="156" xfId="1248" applyFont="1" applyFill="1" applyBorder="1" applyAlignment="1" applyProtection="1">
      <alignment horizontal="center" vertical="center" wrapText="1"/>
    </xf>
    <xf numFmtId="0" fontId="172" fillId="0" borderId="6" xfId="2" applyFont="1" applyBorder="1" applyAlignment="1">
      <alignment vertical="center"/>
    </xf>
    <xf numFmtId="0" fontId="172" fillId="0" borderId="8" xfId="2" applyFont="1" applyBorder="1" applyAlignment="1" applyProtection="1">
      <alignment vertical="center"/>
      <protection locked="0"/>
    </xf>
    <xf numFmtId="0" fontId="172" fillId="0" borderId="0" xfId="2" applyFont="1" applyAlignment="1">
      <alignment vertical="center"/>
    </xf>
    <xf numFmtId="0" fontId="207" fillId="0" borderId="0" xfId="2" applyFont="1" applyAlignment="1">
      <alignment vertical="center" wrapText="1"/>
    </xf>
    <xf numFmtId="0" fontId="165" fillId="0" borderId="0" xfId="2" applyFont="1" applyAlignment="1">
      <alignment horizontal="left" vertical="center"/>
    </xf>
    <xf numFmtId="0" fontId="191" fillId="8" borderId="7" xfId="22" applyFont="1" applyFill="1" applyBorder="1" applyAlignment="1" applyProtection="1">
      <alignment horizontal="center" vertical="center"/>
    </xf>
    <xf numFmtId="0" fontId="191" fillId="8" borderId="8" xfId="22" applyFont="1" applyFill="1" applyBorder="1" applyAlignment="1" applyProtection="1">
      <alignment horizontal="center" vertical="center"/>
    </xf>
    <xf numFmtId="0" fontId="191" fillId="8" borderId="9" xfId="22" applyFont="1" applyFill="1" applyBorder="1" applyAlignment="1" applyProtection="1">
      <alignment horizontal="center" vertical="center"/>
    </xf>
    <xf numFmtId="0" fontId="70" fillId="0" borderId="6" xfId="0" applyFont="1" applyBorder="1" applyProtection="1">
      <alignment vertical="center"/>
    </xf>
    <xf numFmtId="0" fontId="70" fillId="10" borderId="7" xfId="0" applyFont="1" applyFill="1" applyBorder="1" applyAlignment="1" applyProtection="1">
      <alignment horizontal="center" vertical="center"/>
    </xf>
    <xf numFmtId="0" fontId="70" fillId="10" borderId="8" xfId="0" applyFont="1" applyFill="1" applyBorder="1" applyAlignment="1" applyProtection="1">
      <alignment horizontal="center" vertical="center"/>
    </xf>
    <xf numFmtId="0" fontId="70" fillId="10" borderId="9" xfId="0" applyFont="1" applyFill="1" applyBorder="1" applyAlignment="1" applyProtection="1">
      <alignment horizontal="center" vertical="center"/>
    </xf>
    <xf numFmtId="0" fontId="70" fillId="10" borderId="42" xfId="22" applyFont="1" applyFill="1" applyBorder="1" applyAlignment="1" applyProtection="1">
      <alignment horizontal="center" vertical="center"/>
    </xf>
    <xf numFmtId="0" fontId="70" fillId="0" borderId="67" xfId="0" applyFont="1" applyBorder="1" applyProtection="1">
      <alignment vertical="center"/>
    </xf>
    <xf numFmtId="0" fontId="70" fillId="16" borderId="44" xfId="0" applyFont="1" applyFill="1" applyBorder="1" applyAlignment="1" applyProtection="1">
      <alignment horizontal="center" vertical="center" textRotation="255"/>
    </xf>
    <xf numFmtId="0" fontId="70" fillId="16" borderId="40" xfId="0" applyFont="1" applyFill="1" applyBorder="1" applyAlignment="1" applyProtection="1">
      <alignment horizontal="center" vertical="center" textRotation="255"/>
    </xf>
    <xf numFmtId="0" fontId="70" fillId="10" borderId="43" xfId="0" applyFont="1" applyFill="1" applyBorder="1" applyAlignment="1" applyProtection="1">
      <alignment horizontal="right" vertical="center"/>
    </xf>
    <xf numFmtId="0" fontId="70" fillId="10" borderId="40" xfId="0" applyFont="1" applyFill="1" applyBorder="1" applyAlignment="1" applyProtection="1">
      <alignment horizontal="right" vertical="center"/>
    </xf>
    <xf numFmtId="0" fontId="70" fillId="10" borderId="99" xfId="0" applyFont="1" applyFill="1" applyBorder="1" applyAlignment="1" applyProtection="1">
      <alignment horizontal="right" vertical="center"/>
    </xf>
    <xf numFmtId="0" fontId="44" fillId="0" borderId="42" xfId="0" applyFont="1" applyBorder="1" applyAlignment="1" applyProtection="1">
      <alignment vertical="center" wrapText="1"/>
    </xf>
    <xf numFmtId="0" fontId="44" fillId="0" borderId="99" xfId="0" applyFont="1" applyBorder="1" applyAlignment="1" applyProtection="1">
      <alignment vertical="center" wrapText="1"/>
    </xf>
    <xf numFmtId="0" fontId="70" fillId="0" borderId="42" xfId="0" applyFont="1" applyBorder="1" applyProtection="1">
      <alignment vertical="center"/>
    </xf>
    <xf numFmtId="0" fontId="70" fillId="0" borderId="34" xfId="0" applyFont="1" applyBorder="1" applyProtection="1">
      <alignment vertical="center"/>
    </xf>
    <xf numFmtId="0" fontId="70" fillId="0" borderId="45" xfId="0" applyFont="1" applyBorder="1" applyProtection="1">
      <alignment vertical="center"/>
    </xf>
    <xf numFmtId="0" fontId="70" fillId="0" borderId="46" xfId="0" applyFont="1" applyBorder="1" applyProtection="1">
      <alignment vertical="center"/>
    </xf>
    <xf numFmtId="0" fontId="70" fillId="0" borderId="47" xfId="0" applyFont="1" applyBorder="1" applyProtection="1">
      <alignment vertical="center"/>
    </xf>
    <xf numFmtId="0" fontId="70" fillId="4" borderId="42" xfId="0" applyFont="1" applyFill="1" applyBorder="1" applyAlignment="1" applyProtection="1">
      <alignment horizontal="center" vertical="center" textRotation="255"/>
    </xf>
    <xf numFmtId="0" fontId="70" fillId="4" borderId="44" xfId="0" applyFont="1" applyFill="1" applyBorder="1" applyAlignment="1" applyProtection="1">
      <alignment horizontal="center" vertical="center" textRotation="255"/>
    </xf>
    <xf numFmtId="0" fontId="70" fillId="4" borderId="99" xfId="0" applyFont="1" applyFill="1" applyBorder="1" applyAlignment="1" applyProtection="1">
      <alignment horizontal="center" vertical="center" textRotation="255"/>
    </xf>
    <xf numFmtId="0" fontId="70" fillId="21" borderId="42" xfId="0" applyFont="1" applyFill="1" applyBorder="1" applyAlignment="1" applyProtection="1">
      <alignment horizontal="center" vertical="center" textRotation="255"/>
    </xf>
    <xf numFmtId="0" fontId="70" fillId="21" borderId="44" xfId="0" applyFont="1" applyFill="1" applyBorder="1" applyAlignment="1" applyProtection="1">
      <alignment horizontal="center" vertical="center" textRotation="255"/>
    </xf>
    <xf numFmtId="0" fontId="70" fillId="21" borderId="99" xfId="0" applyFont="1" applyFill="1" applyBorder="1" applyAlignment="1" applyProtection="1">
      <alignment horizontal="center" vertical="center" textRotation="255"/>
    </xf>
    <xf numFmtId="0" fontId="70" fillId="0" borderId="7" xfId="0" applyFont="1" applyBorder="1" applyProtection="1">
      <alignment vertical="center"/>
    </xf>
    <xf numFmtId="0" fontId="70" fillId="0" borderId="8" xfId="0" applyFont="1" applyBorder="1" applyProtection="1">
      <alignment vertical="center"/>
    </xf>
    <xf numFmtId="0" fontId="70" fillId="0" borderId="9" xfId="0" applyFont="1" applyBorder="1" applyProtection="1">
      <alignment vertical="center"/>
    </xf>
    <xf numFmtId="0" fontId="158" fillId="10" borderId="100" xfId="12" applyFont="1" applyFill="1" applyBorder="1" applyAlignment="1">
      <alignment horizontal="center" vertical="center" shrinkToFit="1"/>
    </xf>
    <xf numFmtId="0" fontId="158" fillId="10" borderId="66" xfId="12" applyFont="1" applyFill="1" applyBorder="1" applyAlignment="1">
      <alignment horizontal="center" vertical="center" shrinkToFit="1"/>
    </xf>
    <xf numFmtId="0" fontId="158" fillId="10" borderId="104" xfId="12" applyFont="1" applyFill="1" applyBorder="1" applyAlignment="1">
      <alignment horizontal="center" vertical="center" shrinkToFit="1"/>
    </xf>
    <xf numFmtId="225" fontId="162" fillId="0" borderId="100" xfId="12" applyNumberFormat="1" applyFont="1" applyBorder="1" applyAlignment="1">
      <alignment vertical="center" shrinkToFit="1"/>
    </xf>
    <xf numFmtId="225" fontId="162" fillId="0" borderId="66" xfId="12" applyNumberFormat="1" applyFont="1" applyBorder="1" applyAlignment="1">
      <alignment vertical="center" shrinkToFit="1"/>
    </xf>
    <xf numFmtId="38" fontId="162" fillId="0" borderId="100" xfId="1246" applyFont="1" applyBorder="1" applyAlignment="1" applyProtection="1">
      <alignment vertical="center" shrinkToFit="1"/>
    </xf>
    <xf numFmtId="38" fontId="162" fillId="0" borderId="66" xfId="1246" applyFont="1" applyBorder="1" applyAlignment="1" applyProtection="1">
      <alignment vertical="center" shrinkToFit="1"/>
    </xf>
    <xf numFmtId="0" fontId="158" fillId="10" borderId="7" xfId="12" applyFont="1" applyFill="1" applyBorder="1" applyAlignment="1">
      <alignment horizontal="center" vertical="center" shrinkToFit="1"/>
    </xf>
    <xf numFmtId="0" fontId="158" fillId="10" borderId="8" xfId="12" applyFont="1" applyFill="1" applyBorder="1" applyAlignment="1">
      <alignment horizontal="center" vertical="center" shrinkToFit="1"/>
    </xf>
    <xf numFmtId="0" fontId="158" fillId="10" borderId="9" xfId="12" applyFont="1" applyFill="1" applyBorder="1" applyAlignment="1">
      <alignment horizontal="center" vertical="center" shrinkToFit="1"/>
    </xf>
    <xf numFmtId="225" fontId="158" fillId="0" borderId="7" xfId="12" applyNumberFormat="1" applyFont="1" applyBorder="1" applyAlignment="1" applyProtection="1">
      <alignment horizontal="right" vertical="center" shrinkToFit="1"/>
      <protection locked="0"/>
    </xf>
    <xf numFmtId="225" fontId="158" fillId="0" borderId="8" xfId="12" applyNumberFormat="1" applyFont="1" applyBorder="1" applyAlignment="1" applyProtection="1">
      <alignment horizontal="right" vertical="center" shrinkToFit="1"/>
      <protection locked="0"/>
    </xf>
    <xf numFmtId="38" fontId="162" fillId="0" borderId="7" xfId="1246" applyFont="1" applyBorder="1" applyAlignment="1" applyProtection="1">
      <alignment vertical="center" shrinkToFit="1"/>
    </xf>
    <xf numFmtId="38" fontId="162" fillId="0" borderId="8" xfId="1246" applyFont="1" applyBorder="1" applyAlignment="1" applyProtection="1">
      <alignment vertical="center" shrinkToFit="1"/>
    </xf>
    <xf numFmtId="0" fontId="158" fillId="10" borderId="101" xfId="12" applyFont="1" applyFill="1" applyBorder="1" applyAlignment="1">
      <alignment horizontal="center" vertical="center" shrinkToFit="1"/>
    </xf>
    <xf numFmtId="0" fontId="158" fillId="10" borderId="59" xfId="12" applyFont="1" applyFill="1" applyBorder="1" applyAlignment="1">
      <alignment horizontal="center" vertical="center" shrinkToFit="1"/>
    </xf>
    <xf numFmtId="0" fontId="158" fillId="10" borderId="60" xfId="12" applyFont="1" applyFill="1" applyBorder="1" applyAlignment="1">
      <alignment horizontal="center" vertical="center" shrinkToFit="1"/>
    </xf>
    <xf numFmtId="225" fontId="158" fillId="0" borderId="101" xfId="12" applyNumberFormat="1" applyFont="1" applyBorder="1" applyAlignment="1" applyProtection="1">
      <alignment horizontal="right" vertical="center" shrinkToFit="1"/>
      <protection locked="0"/>
    </xf>
    <xf numFmtId="225" fontId="158" fillId="0" borderId="59" xfId="12" applyNumberFormat="1" applyFont="1" applyBorder="1" applyAlignment="1" applyProtection="1">
      <alignment horizontal="right" vertical="center" shrinkToFit="1"/>
      <protection locked="0"/>
    </xf>
    <xf numFmtId="38" fontId="162" fillId="0" borderId="101" xfId="1246" applyFont="1" applyBorder="1" applyAlignment="1" applyProtection="1">
      <alignment vertical="center" shrinkToFit="1"/>
    </xf>
    <xf numFmtId="38" fontId="162" fillId="0" borderId="59" xfId="1246" applyFont="1" applyBorder="1" applyAlignment="1" applyProtection="1">
      <alignment vertical="center" shrinkToFit="1"/>
    </xf>
    <xf numFmtId="0" fontId="159" fillId="10" borderId="7" xfId="12" applyFont="1" applyFill="1" applyBorder="1" applyAlignment="1">
      <alignment horizontal="center" vertical="center"/>
    </xf>
    <xf numFmtId="0" fontId="159" fillId="10" borderId="8" xfId="12" applyFont="1" applyFill="1" applyBorder="1" applyAlignment="1">
      <alignment horizontal="center" vertical="center"/>
    </xf>
    <xf numFmtId="49" fontId="158" fillId="10" borderId="7" xfId="12" applyNumberFormat="1" applyFont="1" applyFill="1" applyBorder="1" applyAlignment="1">
      <alignment horizontal="center" vertical="center" shrinkToFit="1"/>
    </xf>
    <xf numFmtId="49" fontId="158" fillId="10" borderId="8" xfId="12" applyNumberFormat="1" applyFont="1" applyFill="1" applyBorder="1" applyAlignment="1">
      <alignment horizontal="center" vertical="center" shrinkToFit="1"/>
    </xf>
    <xf numFmtId="49" fontId="158" fillId="10" borderId="9" xfId="12" applyNumberFormat="1" applyFont="1" applyFill="1" applyBorder="1" applyAlignment="1">
      <alignment horizontal="center" vertical="center" shrinkToFit="1"/>
    </xf>
    <xf numFmtId="0" fontId="162" fillId="0" borderId="8" xfId="6" applyFont="1" applyBorder="1" applyAlignment="1">
      <alignment vertical="center" wrapText="1" shrinkToFit="1"/>
    </xf>
    <xf numFmtId="0" fontId="162" fillId="0" borderId="9" xfId="6" applyFont="1" applyBorder="1" applyAlignment="1">
      <alignment vertical="center" wrapText="1" shrinkToFit="1"/>
    </xf>
    <xf numFmtId="0" fontId="158" fillId="0" borderId="7" xfId="6" applyFont="1" applyBorder="1" applyAlignment="1" applyProtection="1">
      <alignment horizontal="left" vertical="center" indent="1" shrinkToFit="1"/>
      <protection locked="0"/>
    </xf>
    <xf numFmtId="0" fontId="158" fillId="0" borderId="8" xfId="6" applyFont="1" applyBorder="1" applyAlignment="1" applyProtection="1">
      <alignment horizontal="left" vertical="center" indent="1" shrinkToFit="1"/>
      <protection locked="0"/>
    </xf>
    <xf numFmtId="0" fontId="158" fillId="0" borderId="9" xfId="6" applyFont="1" applyBorder="1" applyAlignment="1" applyProtection="1">
      <alignment horizontal="left" vertical="center" indent="1" shrinkToFit="1"/>
      <protection locked="0"/>
    </xf>
    <xf numFmtId="2" fontId="162" fillId="0" borderId="7" xfId="6" applyNumberFormat="1" applyFont="1" applyBorder="1" applyAlignment="1">
      <alignment vertical="center"/>
    </xf>
    <xf numFmtId="2" fontId="162" fillId="0" borderId="8" xfId="6" applyNumberFormat="1" applyFont="1" applyBorder="1" applyAlignment="1">
      <alignment vertical="center"/>
    </xf>
    <xf numFmtId="0" fontId="158" fillId="0" borderId="7" xfId="6" applyFont="1" applyBorder="1" applyAlignment="1" applyProtection="1">
      <alignment horizontal="right" vertical="center"/>
      <protection locked="0"/>
    </xf>
    <xf numFmtId="0" fontId="158" fillId="0" borderId="8" xfId="6" applyFont="1" applyBorder="1" applyAlignment="1" applyProtection="1">
      <alignment horizontal="right" vertical="center"/>
      <protection locked="0"/>
    </xf>
    <xf numFmtId="0" fontId="158" fillId="0" borderId="8" xfId="12" applyFont="1" applyBorder="1">
      <alignment vertical="center"/>
    </xf>
    <xf numFmtId="49" fontId="158" fillId="0" borderId="7" xfId="6" applyNumberFormat="1" applyFont="1" applyBorder="1" applyAlignment="1" applyProtection="1">
      <alignment horizontal="left" vertical="center" indent="1" shrinkToFit="1"/>
      <protection locked="0"/>
    </xf>
    <xf numFmtId="49" fontId="158" fillId="0" borderId="8" xfId="6" applyNumberFormat="1" applyFont="1" applyBorder="1" applyAlignment="1" applyProtection="1">
      <alignment horizontal="left" vertical="center" indent="1" shrinkToFit="1"/>
      <protection locked="0"/>
    </xf>
    <xf numFmtId="49" fontId="158" fillId="0" borderId="9" xfId="6" applyNumberFormat="1" applyFont="1" applyBorder="1" applyAlignment="1" applyProtection="1">
      <alignment horizontal="left" vertical="center" indent="1" shrinkToFit="1"/>
      <protection locked="0"/>
    </xf>
    <xf numFmtId="0" fontId="158" fillId="0" borderId="8" xfId="12" applyFont="1" applyBorder="1" applyAlignment="1">
      <alignment vertical="center" wrapText="1"/>
    </xf>
    <xf numFmtId="38" fontId="171" fillId="0" borderId="7" xfId="1255" applyFont="1" applyFill="1" applyBorder="1" applyAlignment="1" applyProtection="1">
      <alignment horizontal="right" vertical="center"/>
    </xf>
    <xf numFmtId="38" fontId="171" fillId="0" borderId="8" xfId="1255" applyFont="1" applyFill="1" applyBorder="1" applyAlignment="1" applyProtection="1">
      <alignment horizontal="right" vertical="center"/>
    </xf>
    <xf numFmtId="221" fontId="162" fillId="0" borderId="7" xfId="1246" applyNumberFormat="1" applyFont="1" applyBorder="1" applyAlignment="1" applyProtection="1">
      <alignment vertical="center" shrinkToFit="1"/>
    </xf>
    <xf numFmtId="221" fontId="162" fillId="0" borderId="8" xfId="1246" applyNumberFormat="1" applyFont="1" applyBorder="1" applyAlignment="1" applyProtection="1">
      <alignment vertical="center" shrinkToFit="1"/>
    </xf>
    <xf numFmtId="38" fontId="162" fillId="0" borderId="0" xfId="1246" applyFont="1" applyFill="1" applyBorder="1" applyAlignment="1" applyProtection="1">
      <alignment horizontal="center" vertical="center" shrinkToFit="1"/>
    </xf>
    <xf numFmtId="221" fontId="162" fillId="0" borderId="100" xfId="1246" applyNumberFormat="1" applyFont="1" applyBorder="1" applyAlignment="1" applyProtection="1">
      <alignment vertical="center" shrinkToFit="1"/>
    </xf>
    <xf numFmtId="221" fontId="162" fillId="0" borderId="66" xfId="1246" applyNumberFormat="1" applyFont="1" applyBorder="1" applyAlignment="1" applyProtection="1">
      <alignment vertical="center" shrinkToFit="1"/>
    </xf>
    <xf numFmtId="221" fontId="162" fillId="0" borderId="101" xfId="1246" applyNumberFormat="1" applyFont="1" applyBorder="1" applyAlignment="1" applyProtection="1">
      <alignment vertical="center" shrinkToFit="1"/>
    </xf>
    <xf numFmtId="221" fontId="162" fillId="0" borderId="59" xfId="1246" applyNumberFormat="1" applyFont="1" applyBorder="1" applyAlignment="1" applyProtection="1">
      <alignment vertical="center" shrinkToFit="1"/>
    </xf>
    <xf numFmtId="225" fontId="162" fillId="0" borderId="7" xfId="6" applyNumberFormat="1" applyFont="1" applyBorder="1" applyAlignment="1">
      <alignment horizontal="right" vertical="center"/>
    </xf>
    <xf numFmtId="225" fontId="162" fillId="0" borderId="8" xfId="6" applyNumberFormat="1" applyFont="1" applyBorder="1" applyAlignment="1">
      <alignment horizontal="right" vertical="center"/>
    </xf>
    <xf numFmtId="49" fontId="158" fillId="0" borderId="7" xfId="6" applyNumberFormat="1" applyFont="1" applyBorder="1" applyAlignment="1" applyProtection="1">
      <alignment horizontal="left" vertical="center"/>
      <protection locked="0"/>
    </xf>
    <xf numFmtId="49" fontId="158" fillId="0" borderId="8" xfId="6" applyNumberFormat="1" applyFont="1" applyBorder="1" applyAlignment="1" applyProtection="1">
      <alignment horizontal="left" vertical="center"/>
      <protection locked="0"/>
    </xf>
    <xf numFmtId="49" fontId="158" fillId="0" borderId="9" xfId="6" applyNumberFormat="1" applyFont="1" applyBorder="1" applyAlignment="1" applyProtection="1">
      <alignment horizontal="left" vertical="center"/>
      <protection locked="0"/>
    </xf>
    <xf numFmtId="0" fontId="159" fillId="10" borderId="9" xfId="12" applyFont="1" applyFill="1" applyBorder="1" applyAlignment="1">
      <alignment horizontal="center" vertical="center"/>
    </xf>
    <xf numFmtId="49" fontId="158" fillId="0" borderId="0" xfId="12" applyNumberFormat="1" applyFont="1" applyAlignment="1">
      <alignment horizontal="center" vertical="center" shrinkToFit="1"/>
    </xf>
    <xf numFmtId="219" fontId="158" fillId="0" borderId="8" xfId="6" applyNumberFormat="1" applyFont="1" applyBorder="1" applyAlignment="1" applyProtection="1">
      <alignment horizontal="right" vertical="center"/>
      <protection locked="0"/>
    </xf>
    <xf numFmtId="221" fontId="158" fillId="0" borderId="8" xfId="6" applyNumberFormat="1" applyFont="1" applyBorder="1" applyAlignment="1" applyProtection="1">
      <alignment horizontal="right" vertical="center"/>
      <protection locked="0"/>
    </xf>
    <xf numFmtId="0" fontId="158" fillId="10" borderId="7" xfId="6" applyFont="1" applyFill="1" applyBorder="1" applyAlignment="1" applyProtection="1">
      <alignment horizontal="center" vertical="center" wrapText="1" shrinkToFit="1"/>
    </xf>
    <xf numFmtId="0" fontId="158" fillId="10" borderId="8" xfId="6" applyFont="1" applyFill="1" applyBorder="1" applyAlignment="1" applyProtection="1">
      <alignment horizontal="center" vertical="center" wrapText="1" shrinkToFit="1"/>
    </xf>
    <xf numFmtId="0" fontId="158" fillId="10" borderId="9" xfId="6" applyFont="1" applyFill="1" applyBorder="1" applyAlignment="1" applyProtection="1">
      <alignment horizontal="center" vertical="center" wrapText="1" shrinkToFit="1"/>
    </xf>
    <xf numFmtId="38" fontId="87" fillId="0" borderId="7" xfId="1" applyFont="1" applyFill="1" applyBorder="1" applyAlignment="1" applyProtection="1">
      <alignment horizontal="right" vertical="center" indent="1" shrinkToFit="1"/>
      <protection locked="0"/>
    </xf>
    <xf numFmtId="38" fontId="87" fillId="0" borderId="8" xfId="1" applyFont="1" applyFill="1" applyBorder="1" applyAlignment="1" applyProtection="1">
      <alignment horizontal="right" vertical="center" indent="1" shrinkToFit="1"/>
      <protection locked="0"/>
    </xf>
    <xf numFmtId="38" fontId="87" fillId="0" borderId="9" xfId="1" applyFont="1" applyFill="1" applyBorder="1" applyAlignment="1" applyProtection="1">
      <alignment horizontal="right" vertical="center" indent="1" shrinkToFit="1"/>
      <protection locked="0"/>
    </xf>
    <xf numFmtId="0" fontId="158" fillId="10" borderId="7" xfId="6" applyFont="1" applyFill="1" applyBorder="1" applyAlignment="1" applyProtection="1">
      <alignment horizontal="center" vertical="center"/>
    </xf>
    <xf numFmtId="0" fontId="158" fillId="10" borderId="8" xfId="6" applyFont="1" applyFill="1" applyBorder="1" applyAlignment="1" applyProtection="1">
      <alignment horizontal="center" vertical="center"/>
    </xf>
    <xf numFmtId="0" fontId="158" fillId="10" borderId="9" xfId="6" applyFont="1" applyFill="1" applyBorder="1" applyAlignment="1" applyProtection="1">
      <alignment horizontal="center" vertical="center"/>
    </xf>
    <xf numFmtId="0" fontId="87" fillId="0" borderId="7" xfId="1255" applyNumberFormat="1" applyFont="1" applyFill="1" applyBorder="1" applyAlignment="1" applyProtection="1">
      <alignment horizontal="left" vertical="center" indent="1" shrinkToFit="1"/>
      <protection locked="0"/>
    </xf>
    <xf numFmtId="0" fontId="87" fillId="0" borderId="8" xfId="1255" applyNumberFormat="1" applyFont="1" applyFill="1" applyBorder="1" applyAlignment="1" applyProtection="1">
      <alignment horizontal="left" vertical="center" indent="1" shrinkToFit="1"/>
      <protection locked="0"/>
    </xf>
    <xf numFmtId="0" fontId="87" fillId="0" borderId="9" xfId="1255" applyNumberFormat="1" applyFont="1" applyFill="1" applyBorder="1" applyAlignment="1" applyProtection="1">
      <alignment horizontal="left" vertical="center" indent="1" shrinkToFit="1"/>
      <protection locked="0"/>
    </xf>
    <xf numFmtId="38" fontId="87" fillId="0" borderId="6" xfId="1255" applyFont="1" applyFill="1" applyBorder="1" applyAlignment="1" applyProtection="1">
      <alignment horizontal="right" vertical="center" wrapText="1" indent="1" shrinkToFit="1"/>
      <protection locked="0"/>
    </xf>
    <xf numFmtId="0" fontId="83" fillId="9" borderId="0" xfId="6" applyFont="1" applyFill="1" applyAlignment="1" applyProtection="1">
      <alignment horizontal="left" vertical="center"/>
    </xf>
    <xf numFmtId="38" fontId="211" fillId="0" borderId="6" xfId="1255" applyFont="1" applyFill="1" applyBorder="1" applyAlignment="1" applyProtection="1">
      <alignment horizontal="right" vertical="center" wrapText="1" indent="1" shrinkToFit="1"/>
    </xf>
    <xf numFmtId="0" fontId="158" fillId="9" borderId="0" xfId="6" applyFont="1" applyFill="1" applyAlignment="1" applyProtection="1">
      <alignment vertical="top" wrapText="1"/>
    </xf>
    <xf numFmtId="0" fontId="158" fillId="9" borderId="0" xfId="6" applyFont="1" applyFill="1" applyProtection="1">
      <alignment vertical="center"/>
    </xf>
    <xf numFmtId="0" fontId="87" fillId="0" borderId="6" xfId="6" applyFont="1" applyBorder="1" applyAlignment="1" applyProtection="1">
      <alignment horizontal="right" vertical="center"/>
      <protection locked="0"/>
    </xf>
    <xf numFmtId="0" fontId="87" fillId="0" borderId="8" xfId="6" applyFont="1" applyBorder="1" applyAlignment="1" applyProtection="1">
      <alignment horizontal="right" vertical="center"/>
      <protection locked="0"/>
    </xf>
    <xf numFmtId="0" fontId="87" fillId="0" borderId="9" xfId="6" applyFont="1" applyBorder="1" applyAlignment="1" applyProtection="1">
      <alignment horizontal="right" vertical="center"/>
      <protection locked="0"/>
    </xf>
    <xf numFmtId="0" fontId="162" fillId="0" borderId="8" xfId="6" applyFont="1" applyBorder="1" applyAlignment="1" applyProtection="1">
      <alignment vertical="center" wrapText="1" shrinkToFit="1"/>
    </xf>
    <xf numFmtId="0" fontId="162" fillId="0" borderId="9" xfId="6" applyFont="1" applyBorder="1" applyAlignment="1" applyProtection="1">
      <alignment vertical="center" wrapText="1" shrinkToFit="1"/>
    </xf>
    <xf numFmtId="0" fontId="158" fillId="10" borderId="7" xfId="6" applyFont="1" applyFill="1" applyBorder="1" applyAlignment="1" applyProtection="1">
      <alignment horizontal="center" vertical="center" wrapText="1"/>
    </xf>
    <xf numFmtId="49" fontId="87" fillId="0" borderId="7" xfId="6" applyNumberFormat="1" applyFont="1" applyBorder="1" applyAlignment="1" applyProtection="1">
      <alignment horizontal="left" vertical="center" indent="1" shrinkToFit="1"/>
      <protection locked="0"/>
    </xf>
    <xf numFmtId="49" fontId="87" fillId="0" borderId="8" xfId="6" applyNumberFormat="1" applyFont="1" applyBorder="1" applyAlignment="1" applyProtection="1">
      <alignment horizontal="left" vertical="center" indent="1" shrinkToFit="1"/>
      <protection locked="0"/>
    </xf>
    <xf numFmtId="49" fontId="87" fillId="0" borderId="9" xfId="6" applyNumberFormat="1" applyFont="1" applyBorder="1" applyAlignment="1" applyProtection="1">
      <alignment horizontal="left" vertical="center" indent="1" shrinkToFit="1"/>
      <protection locked="0"/>
    </xf>
    <xf numFmtId="3" fontId="211" fillId="9" borderId="6" xfId="6" applyNumberFormat="1" applyFont="1" applyFill="1" applyBorder="1" applyAlignment="1" applyProtection="1">
      <alignment horizontal="right" vertical="center" wrapText="1" indent="1"/>
    </xf>
    <xf numFmtId="38" fontId="211" fillId="0" borderId="6" xfId="9" applyFont="1" applyFill="1" applyBorder="1" applyAlignment="1" applyProtection="1">
      <alignment horizontal="right" vertical="center" indent="1" shrinkToFit="1"/>
    </xf>
    <xf numFmtId="0" fontId="158" fillId="9" borderId="0" xfId="6" applyFont="1" applyFill="1" applyBorder="1" applyAlignment="1" applyProtection="1">
      <alignment horizontal="left" vertical="center"/>
    </xf>
    <xf numFmtId="0" fontId="158" fillId="9" borderId="0" xfId="6" applyFont="1" applyFill="1" applyAlignment="1" applyProtection="1">
      <alignment horizontal="left" vertical="center"/>
    </xf>
    <xf numFmtId="38" fontId="87" fillId="0" borderId="6" xfId="1255" applyFont="1" applyFill="1" applyBorder="1" applyAlignment="1" applyProtection="1">
      <alignment horizontal="right" vertical="center" wrapText="1" indent="1" shrinkToFit="1"/>
    </xf>
    <xf numFmtId="0" fontId="87" fillId="0" borderId="7" xfId="6" applyFont="1" applyBorder="1" applyAlignment="1" applyProtection="1">
      <alignment horizontal="right" vertical="center" indent="1"/>
      <protection locked="0"/>
    </xf>
    <xf numFmtId="0" fontId="87" fillId="0" borderId="8" xfId="6" applyFont="1" applyBorder="1" applyAlignment="1" applyProtection="1">
      <alignment horizontal="right" vertical="center" indent="1"/>
      <protection locked="0"/>
    </xf>
    <xf numFmtId="0" fontId="87" fillId="0" borderId="9" xfId="6" applyFont="1" applyBorder="1" applyAlignment="1" applyProtection="1">
      <alignment horizontal="right" vertical="center" indent="1"/>
      <protection locked="0"/>
    </xf>
    <xf numFmtId="38" fontId="87" fillId="0" borderId="6" xfId="1255" applyFont="1" applyFill="1" applyBorder="1" applyAlignment="1" applyProtection="1">
      <alignment horizontal="right" vertical="center" indent="1" shrinkToFit="1"/>
      <protection locked="0"/>
    </xf>
    <xf numFmtId="38" fontId="211" fillId="0" borderId="6" xfId="1255" applyFont="1" applyFill="1" applyBorder="1" applyAlignment="1" applyProtection="1">
      <alignment horizontal="right" vertical="center" indent="1" shrinkToFit="1"/>
    </xf>
    <xf numFmtId="0" fontId="47" fillId="0" borderId="264" xfId="0" applyFont="1" applyBorder="1" applyAlignment="1" applyProtection="1">
      <alignment horizontal="center" vertical="center" shrinkToFit="1"/>
    </xf>
    <xf numFmtId="0" fontId="47" fillId="0" borderId="265" xfId="0" applyFont="1" applyBorder="1" applyAlignment="1" applyProtection="1">
      <alignment horizontal="center" vertical="center" shrinkToFit="1"/>
    </xf>
    <xf numFmtId="0" fontId="47" fillId="0" borderId="264" xfId="0" applyFont="1" applyBorder="1" applyAlignment="1" applyProtection="1">
      <alignment horizontal="left" vertical="center" indent="1" shrinkToFit="1"/>
    </xf>
    <xf numFmtId="0" fontId="47" fillId="0" borderId="8" xfId="0" applyFont="1" applyBorder="1" applyAlignment="1" applyProtection="1">
      <alignment horizontal="left" vertical="center" indent="1" shrinkToFit="1"/>
    </xf>
    <xf numFmtId="0" fontId="47" fillId="0" borderId="265" xfId="0" applyFont="1" applyBorder="1" applyAlignment="1" applyProtection="1">
      <alignment horizontal="left" vertical="center" indent="1" shrinkToFit="1"/>
    </xf>
    <xf numFmtId="0" fontId="47" fillId="0" borderId="8" xfId="0" applyFont="1" applyBorder="1" applyAlignment="1" applyProtection="1">
      <alignment horizontal="center" vertical="center" shrinkToFit="1"/>
    </xf>
    <xf numFmtId="0" fontId="210" fillId="0" borderId="0" xfId="1256" applyAlignment="1" applyProtection="1">
      <alignment horizontal="left" vertical="center"/>
      <protection hidden="1"/>
    </xf>
    <xf numFmtId="0" fontId="221" fillId="0" borderId="0" xfId="1257" applyAlignment="1" applyProtection="1">
      <alignment horizontal="left" vertical="center"/>
      <protection hidden="1"/>
    </xf>
    <xf numFmtId="49" fontId="47" fillId="9" borderId="0" xfId="6" applyNumberFormat="1" applyFont="1" applyFill="1" applyAlignment="1" applyProtection="1">
      <alignment horizontal="left" vertical="top" wrapText="1" shrinkToFit="1"/>
      <protection hidden="1"/>
    </xf>
    <xf numFmtId="0" fontId="1" fillId="0" borderId="0" xfId="1258" applyAlignment="1" applyProtection="1">
      <alignment horizontal="left" vertical="center"/>
      <protection hidden="1"/>
    </xf>
    <xf numFmtId="180" fontId="47" fillId="9" borderId="0" xfId="12" applyNumberFormat="1" applyFont="1" applyFill="1" applyAlignment="1" applyProtection="1">
      <alignment horizontal="right" vertical="center" shrinkToFit="1"/>
      <protection hidden="1"/>
    </xf>
    <xf numFmtId="49" fontId="221" fillId="9" borderId="0" xfId="1257" applyNumberFormat="1" applyFill="1" applyAlignment="1" applyProtection="1">
      <alignment horizontal="left" vertical="top"/>
      <protection hidden="1"/>
    </xf>
    <xf numFmtId="0" fontId="65" fillId="9" borderId="37" xfId="6" applyFont="1" applyFill="1" applyBorder="1" applyAlignment="1" applyProtection="1">
      <alignment horizontal="left" vertical="center" shrinkToFit="1"/>
      <protection hidden="1"/>
    </xf>
    <xf numFmtId="0" fontId="65" fillId="9" borderId="264" xfId="6" applyFont="1" applyFill="1" applyBorder="1" applyAlignment="1" applyProtection="1">
      <alignment horizontal="left" vertical="center" indent="1" shrinkToFit="1"/>
      <protection hidden="1"/>
    </xf>
  </cellXfs>
  <cellStyles count="1259">
    <cellStyle name="パーセント 10" xfId="1244" xr:uid="{709D9CAE-D39A-4AA6-8D9C-FE598D570ACA}"/>
    <cellStyle name="パーセント 10 2" xfId="1253" xr:uid="{908A0D47-B968-4B1A-9464-C4F56383BD62}"/>
    <cellStyle name="パーセント 2" xfId="38" xr:uid="{08DF19F2-1482-4400-A395-C387DC5C128B}"/>
    <cellStyle name="パーセント 2 2" xfId="83" xr:uid="{9EE66512-3C5D-48EB-A46F-F086C7DDB4B5}"/>
    <cellStyle name="パーセント 2 3" xfId="129" xr:uid="{C9755BCE-1DA7-4A4D-BAD2-34C3A00BC27B}"/>
    <cellStyle name="パーセント 3" xfId="51" xr:uid="{DC7D26F6-5984-4483-A7A4-4D7A7E3E22BA}"/>
    <cellStyle name="パーセント 3 2" xfId="68" xr:uid="{DFB5B187-8011-41E6-9381-09B3A2185DD0}"/>
    <cellStyle name="パーセント 3 2 2" xfId="109" xr:uid="{77BAD56D-7508-4752-BF6A-4952A24A8153}"/>
    <cellStyle name="パーセント 3 2 2 2" xfId="216" xr:uid="{8ED4EDCA-4C9D-4884-A6A8-889A8F77113B}"/>
    <cellStyle name="パーセント 3 2 2 2 2" xfId="507" xr:uid="{963348EF-BD31-4D51-A609-D765CE10BCE3}"/>
    <cellStyle name="パーセント 3 2 2 2 2 2" xfId="1092" xr:uid="{68E54EF6-DA60-4103-B6DF-3E95443F13F0}"/>
    <cellStyle name="パーセント 3 2 2 2 3" xfId="801" xr:uid="{2861E522-4DF7-4F49-BB0E-D3A1B5F0F982}"/>
    <cellStyle name="パーセント 3 2 2 3" xfId="268" xr:uid="{7A2592F4-C32F-4CB9-B26A-143C1A1DE0C4}"/>
    <cellStyle name="パーセント 3 2 2 3 2" xfId="559" xr:uid="{52975CC5-6185-439D-832E-DE18FC27BDDA}"/>
    <cellStyle name="パーセント 3 2 2 3 2 2" xfId="1144" xr:uid="{CB0088EB-FDB6-430C-83DD-1A0FA00721EB}"/>
    <cellStyle name="パーセント 3 2 2 3 3" xfId="853" xr:uid="{8C50CE83-6C4E-4E6C-BAA7-2B769ED30C6E}"/>
    <cellStyle name="パーセント 3 2 2 4" xfId="410" xr:uid="{27B4A042-D29D-4AD9-ABCD-2782AD139386}"/>
    <cellStyle name="パーセント 3 2 2 4 2" xfId="995" xr:uid="{AA00F496-1660-48ED-B46C-1F608E609F04}"/>
    <cellStyle name="パーセント 3 2 2 5" xfId="704" xr:uid="{EEE9E199-F228-4B8B-88AE-9E27CAC558BA}"/>
    <cellStyle name="パーセント 3 2 3" xfId="131" xr:uid="{9C13583A-64A3-45F9-92B7-FA172D708FF1}"/>
    <cellStyle name="パーセント 3 2 3 2" xfId="235" xr:uid="{DC58EDD9-FD15-4DCD-B116-80BF9B026AA6}"/>
    <cellStyle name="パーセント 3 2 3 2 2" xfId="526" xr:uid="{69A0F531-186C-43BB-B47B-3E4233A90F53}"/>
    <cellStyle name="パーセント 3 2 3 2 2 2" xfId="1111" xr:uid="{3C73E2C8-CD9D-4D7E-B0C7-6E27CAA1BF26}"/>
    <cellStyle name="パーセント 3 2 3 2 3" xfId="820" xr:uid="{4C1193E5-7561-45A6-A54B-82C36DD2EB94}"/>
    <cellStyle name="パーセント 3 2 3 3" xfId="269" xr:uid="{86CDE879-520B-4BF4-BA6D-D21C451EC164}"/>
    <cellStyle name="パーセント 3 2 3 3 2" xfId="560" xr:uid="{22EC8927-0415-4828-AD39-EFE62190663E}"/>
    <cellStyle name="パーセント 3 2 3 3 2 2" xfId="1145" xr:uid="{3AC7BDCE-603B-496B-8946-D861AA6187C9}"/>
    <cellStyle name="パーセント 3 2 3 3 3" xfId="854" xr:uid="{AE91B7DB-E06D-42FC-B1EA-9B97955CA77E}"/>
    <cellStyle name="パーセント 3 2 3 4" xfId="429" xr:uid="{19F268AF-6715-4385-843B-D800476A5BAD}"/>
    <cellStyle name="パーセント 3 2 3 4 2" xfId="1014" xr:uid="{402BA2EA-47C9-41B3-AB96-468CAB304BD9}"/>
    <cellStyle name="パーセント 3 2 3 5" xfId="723" xr:uid="{4AC35211-6718-4A17-85C5-7D9C9A48E3AF}"/>
    <cellStyle name="パーセント 3 2 4" xfId="183" xr:uid="{749FDE46-68D5-481A-A71B-6C96D0AA78D3}"/>
    <cellStyle name="パーセント 3 2 4 2" xfId="475" xr:uid="{FCAC9598-2EFA-4E77-8340-5F28F26A90DF}"/>
    <cellStyle name="パーセント 3 2 4 2 2" xfId="1060" xr:uid="{6A57D4AA-0E20-40BB-A821-9CCE474ECB5A}"/>
    <cellStyle name="パーセント 3 2 4 3" xfId="769" xr:uid="{1F1054A0-B280-4B80-BFF0-5BCEDEB3FFF0}"/>
    <cellStyle name="パーセント 3 2 5" xfId="270" xr:uid="{5EC8E632-46D6-4AFA-9258-7EA30C0E61B4}"/>
    <cellStyle name="パーセント 3 2 5 2" xfId="561" xr:uid="{25FEAE43-8457-4775-BE58-6E8AA205836B}"/>
    <cellStyle name="パーセント 3 2 5 2 2" xfId="1146" xr:uid="{25E99198-F2C6-4649-A655-255443D22343}"/>
    <cellStyle name="パーセント 3 2 5 3" xfId="855" xr:uid="{169D8658-6650-4648-86AA-AD6F68F8F3C8}"/>
    <cellStyle name="パーセント 3 2 6" xfId="378" xr:uid="{1511CF35-8E1E-4FBE-A597-65B5DC9A3DF8}"/>
    <cellStyle name="パーセント 3 2 6 2" xfId="963" xr:uid="{0B573862-DF4E-4E94-9E3F-65C5E44F167D}"/>
    <cellStyle name="パーセント 3 2 7" xfId="671" xr:uid="{7591BD9C-DD24-415B-9E29-DB5A61400600}"/>
    <cellStyle name="パーセント 3 3" xfId="96" xr:uid="{8918659C-B5C3-434C-8C2F-A69275D53E0D}"/>
    <cellStyle name="パーセント 3 3 2" xfId="203" xr:uid="{6492AC13-3230-4027-800D-79BD3D2CAAE2}"/>
    <cellStyle name="パーセント 3 3 2 2" xfId="494" xr:uid="{D7610BD8-201B-4F1C-A6F5-7BA8BE2C905E}"/>
    <cellStyle name="パーセント 3 3 2 2 2" xfId="1079" xr:uid="{C389535C-6E3D-42B1-91AB-9FC713B891FF}"/>
    <cellStyle name="パーセント 3 3 2 3" xfId="788" xr:uid="{DAF75F0E-2C8D-4020-A5D4-992243F09B4B}"/>
    <cellStyle name="パーセント 3 3 3" xfId="271" xr:uid="{C24CD567-2475-4FF4-8B0F-AA74DAC1C483}"/>
    <cellStyle name="パーセント 3 3 3 2" xfId="562" xr:uid="{70B9636B-6F43-4917-BAB0-D2F8A36DED36}"/>
    <cellStyle name="パーセント 3 3 3 2 2" xfId="1147" xr:uid="{E444931B-F1E4-4C96-A93A-FAA8B057A06D}"/>
    <cellStyle name="パーセント 3 3 3 3" xfId="856" xr:uid="{8D2BD32E-459D-4A89-B820-E70EE9E284B0}"/>
    <cellStyle name="パーセント 3 3 4" xfId="397" xr:uid="{3A87C0C6-F47F-430D-B89D-07A0F07A3097}"/>
    <cellStyle name="パーセント 3 3 4 2" xfId="982" xr:uid="{0E9EF237-0A8B-4AFF-B97F-0FCACAA84023}"/>
    <cellStyle name="パーセント 3 3 5" xfId="691" xr:uid="{C3421DF2-7CB7-4B10-9823-BB270A56A486}"/>
    <cellStyle name="パーセント 3 4" xfId="130" xr:uid="{A940E2FE-74CA-43B1-A72D-E0B6F55B0F4B}"/>
    <cellStyle name="パーセント 3 5" xfId="170" xr:uid="{2744B33C-DAB8-4540-B4A2-A039B4FCBD10}"/>
    <cellStyle name="パーセント 3 5 2" xfId="462" xr:uid="{962580EA-E9AB-4F3F-B873-F9DA02272E65}"/>
    <cellStyle name="パーセント 3 5 2 2" xfId="1047" xr:uid="{1CC96CD1-FB8F-4B12-A4A5-F4ED039CAFCD}"/>
    <cellStyle name="パーセント 3 5 3" xfId="756" xr:uid="{88D7829D-6479-478F-9F57-81F844B66863}"/>
    <cellStyle name="パーセント 3 6" xfId="272" xr:uid="{E7667E86-DBC9-4070-83AD-C16E3C5C54F4}"/>
    <cellStyle name="パーセント 3 6 2" xfId="563" xr:uid="{E8C631C0-888C-4197-8428-87D393857626}"/>
    <cellStyle name="パーセント 3 6 2 2" xfId="1148" xr:uid="{7A4395BA-A009-42CB-8D16-8A3B6AFAF2D6}"/>
    <cellStyle name="パーセント 3 6 3" xfId="857" xr:uid="{8E5F51B9-4803-4AFF-B01C-557C2716111F}"/>
    <cellStyle name="パーセント 3 7" xfId="365" xr:uid="{3CE876C6-AF3B-46F9-9F8B-E4496EB49ABB}"/>
    <cellStyle name="パーセント 3 7 2" xfId="950" xr:uid="{0D12A1B9-EC42-4EE1-B186-E8B40465993B}"/>
    <cellStyle name="パーセント 3 8" xfId="658" xr:uid="{9A6D1176-36A3-4D82-B1C7-46F789EBE1F8}"/>
    <cellStyle name="パーセント 4" xfId="58" xr:uid="{B660E113-7FF1-4907-80FD-6E1786AB61B4}"/>
    <cellStyle name="パーセント 5" xfId="84" xr:uid="{DF1E8ED3-34F8-41D6-8090-557926AFA918}"/>
    <cellStyle name="パーセント 6" xfId="85" xr:uid="{02D8CBA8-313C-41D5-8B9E-ECA42C0A7C7E}"/>
    <cellStyle name="パーセント 7" xfId="202" xr:uid="{234B51FF-EDBC-4787-A24E-CFD9B3D2CA91}"/>
    <cellStyle name="パーセント 8" xfId="690" xr:uid="{3413C042-17CC-4F03-84DF-88CBE789B921}"/>
    <cellStyle name="パーセント 9" xfId="95" xr:uid="{11896DB3-E772-463E-87DE-C635AA5428EC}"/>
    <cellStyle name="ハイパーリンク" xfId="1256" builtinId="8"/>
    <cellStyle name="ハイパーリンク 2" xfId="30" xr:uid="{8F464F24-D700-4329-AB03-A0AB334B0D3D}"/>
    <cellStyle name="ハイパーリンク 3" xfId="1257" xr:uid="{9AD146CD-F444-44B6-A3E7-481628D7394D}"/>
    <cellStyle name="桁区切り" xfId="1" builtinId="6"/>
    <cellStyle name="桁区切り 10" xfId="1242" xr:uid="{4D4ABBE5-CD9D-483A-A794-08F4473961A4}"/>
    <cellStyle name="桁区切り 10 2" xfId="1252" xr:uid="{5807D38C-E011-44E8-9C70-CAD45014A169}"/>
    <cellStyle name="桁区切り 11" xfId="1246" xr:uid="{4C061D94-DBDE-471B-AD71-6EA2FA52AA09}"/>
    <cellStyle name="桁区切り 11 2" xfId="1255" xr:uid="{CA259CF9-AC89-45BE-82DB-5C3A6089684F}"/>
    <cellStyle name="桁区切り 2" xfId="4" xr:uid="{6D44879B-6DDC-4D4C-9695-0ED5C8545AC2}"/>
    <cellStyle name="桁区切り 2 2" xfId="7" xr:uid="{19487B04-C556-464B-A8D5-6C7C4EA3E26B}"/>
    <cellStyle name="桁区切り 2 2 2" xfId="9" xr:uid="{E1035E3B-662D-4284-B314-03A518B1658C}"/>
    <cellStyle name="桁区切り 2 3" xfId="18" xr:uid="{3E1DCBB4-C142-4590-A3FD-AABD126EF848}"/>
    <cellStyle name="桁区切り 2 4" xfId="34" xr:uid="{DE4A9154-A2EE-4ABC-89C1-B902502AC559}"/>
    <cellStyle name="桁区切り 3" xfId="10" xr:uid="{0674C40E-9C8A-4E1B-9250-34BDAA1D92D5}"/>
    <cellStyle name="桁区切り 3 2" xfId="71" xr:uid="{F234CAE2-A2A6-455E-A78B-609A623E1419}"/>
    <cellStyle name="桁区切り 3 2 2" xfId="112" xr:uid="{C4DD4111-5667-408C-9112-29CFE2CED11E}"/>
    <cellStyle name="桁区切り 3 2 2 2" xfId="219" xr:uid="{E620DF64-228D-49F1-A3C4-A7C8CD686BA4}"/>
    <cellStyle name="桁区切り 3 2 2 2 2" xfId="510" xr:uid="{54088103-957C-4A39-B882-15CBD250A87D}"/>
    <cellStyle name="桁区切り 3 2 2 2 2 2" xfId="1095" xr:uid="{F7A7EDBB-F31B-459A-8C3F-751533386EBD}"/>
    <cellStyle name="桁区切り 3 2 2 2 3" xfId="804" xr:uid="{C56F5394-2D23-4D93-BB28-EBB9DE8BA268}"/>
    <cellStyle name="桁区切り 3 2 2 3" xfId="273" xr:uid="{487E2399-12C8-4CE3-9AA4-A3AC094CF13F}"/>
    <cellStyle name="桁区切り 3 2 2 3 2" xfId="564" xr:uid="{167177D1-9663-48DB-B32D-87F397C811C6}"/>
    <cellStyle name="桁区切り 3 2 2 3 2 2" xfId="1149" xr:uid="{3B073BD6-E911-4A90-8F18-C43601947E34}"/>
    <cellStyle name="桁区切り 3 2 2 3 3" xfId="858" xr:uid="{185A0F5A-932D-4CAE-8127-B29D4DC6509C}"/>
    <cellStyle name="桁区切り 3 2 2 4" xfId="413" xr:uid="{6F1B6DF1-99E6-4EAA-B066-E4DEB6A269C6}"/>
    <cellStyle name="桁区切り 3 2 2 4 2" xfId="998" xr:uid="{997F5A75-D988-49BD-ABAC-A8B13F031A8D}"/>
    <cellStyle name="桁区切り 3 2 2 5" xfId="707" xr:uid="{2EDF038D-9B51-47EB-86C8-69519B392880}"/>
    <cellStyle name="桁区切り 3 2 3" xfId="133" xr:uid="{1F527A41-16BF-4BAA-9916-76452D372158}"/>
    <cellStyle name="桁区切り 3 2 3 2" xfId="236" xr:uid="{E009782A-6873-47C6-96FA-9EAC0729014A}"/>
    <cellStyle name="桁区切り 3 2 3 2 2" xfId="527" xr:uid="{29813E02-D779-48AD-B543-341956B52967}"/>
    <cellStyle name="桁区切り 3 2 3 2 2 2" xfId="1112" xr:uid="{CB30B8E2-CF2E-40E7-8C99-A50701125BE8}"/>
    <cellStyle name="桁区切り 3 2 3 2 3" xfId="821" xr:uid="{C1C26DE1-F4E2-454A-B905-76FAC0C40343}"/>
    <cellStyle name="桁区切り 3 2 3 3" xfId="274" xr:uid="{3BF19247-AD3B-4800-BBA5-C59FF601FC27}"/>
    <cellStyle name="桁区切り 3 2 3 3 2" xfId="565" xr:uid="{36655DEE-D2C2-4053-8720-857C50223254}"/>
    <cellStyle name="桁区切り 3 2 3 3 2 2" xfId="1150" xr:uid="{5A16E023-ED27-46D0-B8C9-58A2AB2FA611}"/>
    <cellStyle name="桁区切り 3 2 3 3 3" xfId="859" xr:uid="{68522D2D-FC32-40B1-8317-A542BAFA06C4}"/>
    <cellStyle name="桁区切り 3 2 3 4" xfId="430" xr:uid="{A618EA27-4835-4B38-86C4-EC907F58893E}"/>
    <cellStyle name="桁区切り 3 2 3 4 2" xfId="1015" xr:uid="{877DB667-19B0-460C-AD3C-6C20167E4FD8}"/>
    <cellStyle name="桁区切り 3 2 3 5" xfId="724" xr:uid="{7A0F9B55-0945-42BA-BA0A-C659670BB926}"/>
    <cellStyle name="桁区切り 3 2 4" xfId="186" xr:uid="{6DC3FC42-604E-4DA4-A0AA-AE40CF904342}"/>
    <cellStyle name="桁区切り 3 2 4 2" xfId="478" xr:uid="{C5D7F56C-1B6A-4F89-8A8B-143F56881107}"/>
    <cellStyle name="桁区切り 3 2 4 2 2" xfId="1063" xr:uid="{8AF42FEC-2321-4747-A755-7354145B3A4B}"/>
    <cellStyle name="桁区切り 3 2 4 3" xfId="772" xr:uid="{6A7077A6-FA5B-4755-8DA6-3D50FB94BC5C}"/>
    <cellStyle name="桁区切り 3 2 5" xfId="275" xr:uid="{B3C3E4B5-F0F3-4D7E-BCD9-E8AC6E7EABF5}"/>
    <cellStyle name="桁区切り 3 2 5 2" xfId="566" xr:uid="{B917A3F7-7CC7-43EE-A0CD-C77BAB16CF59}"/>
    <cellStyle name="桁区切り 3 2 5 2 2" xfId="1151" xr:uid="{AE7D372B-650D-45E4-AFCF-02BE28B7A0F0}"/>
    <cellStyle name="桁区切り 3 2 5 3" xfId="860" xr:uid="{62673C1E-88FF-425B-9E01-6E9A539F8D62}"/>
    <cellStyle name="桁区切り 3 2 6" xfId="381" xr:uid="{279CE640-E4CF-4509-B7AA-A0BEF3E97DEF}"/>
    <cellStyle name="桁区切り 3 2 6 2" xfId="966" xr:uid="{9B74D6BF-A583-42D4-97CC-52E9F07CFAA2}"/>
    <cellStyle name="桁区切り 3 2 7" xfId="674" xr:uid="{148E2931-4591-4603-89A6-EB53352AD907}"/>
    <cellStyle name="桁区切り 3 2 8" xfId="1249" xr:uid="{2A585BCA-E615-44FF-B8C3-080EAE65741B}"/>
    <cellStyle name="桁区切り 3 3" xfId="99" xr:uid="{BAF722D6-FD06-4CF6-85C6-D3BFB6DB99A3}"/>
    <cellStyle name="桁区切り 3 3 2" xfId="206" xr:uid="{0422B0B4-084F-4EB6-AC99-1DBBA7BA9DF1}"/>
    <cellStyle name="桁区切り 3 3 2 2" xfId="497" xr:uid="{7B3A8222-0FB9-4061-854B-39C77583B816}"/>
    <cellStyle name="桁区切り 3 3 2 2 2" xfId="1082" xr:uid="{2B220897-6C1A-4D6E-AE4A-417B48402EDA}"/>
    <cellStyle name="桁区切り 3 3 2 3" xfId="791" xr:uid="{EA003A36-FC51-42DA-8925-B9D0E2291794}"/>
    <cellStyle name="桁区切り 3 3 3" xfId="276" xr:uid="{FF09086B-3370-491C-8673-3A49ED4B9E1F}"/>
    <cellStyle name="桁区切り 3 3 3 2" xfId="567" xr:uid="{1DA21B89-AC9D-406F-AC7B-340B04701E91}"/>
    <cellStyle name="桁区切り 3 3 3 2 2" xfId="1152" xr:uid="{6400C040-16F7-44CA-9778-51946E510A65}"/>
    <cellStyle name="桁区切り 3 3 3 3" xfId="861" xr:uid="{FED2D84E-EB03-4EDF-A06F-CDE1D34105E3}"/>
    <cellStyle name="桁区切り 3 3 4" xfId="400" xr:uid="{A499CD7F-FB2C-4D4B-BC4B-13D0361BA3ED}"/>
    <cellStyle name="桁区切り 3 3 4 2" xfId="985" xr:uid="{EA3BEA8A-179B-4596-BADA-832DCE56DD45}"/>
    <cellStyle name="桁区切り 3 3 5" xfId="694" xr:uid="{22A6C062-C8D0-47CF-9CAA-C826AB8F08D2}"/>
    <cellStyle name="桁区切り 3 4" xfId="132" xr:uid="{50B80AA5-006E-43C8-99B2-DD59073A7F8D}"/>
    <cellStyle name="桁区切り 3 5" xfId="173" xr:uid="{B94D15EA-4B88-4CC6-A7D7-3DD1CAED3E5B}"/>
    <cellStyle name="桁区切り 3 5 2" xfId="465" xr:uid="{69BC27A4-1A6B-4894-94D1-70721BED81BD}"/>
    <cellStyle name="桁区切り 3 5 2 2" xfId="1050" xr:uid="{B7AA5B8A-8B5C-4374-A1B1-66EFB67EA4D9}"/>
    <cellStyle name="桁区切り 3 5 3" xfId="759" xr:uid="{2A1512D0-D081-4430-AABE-6CC31708E5E3}"/>
    <cellStyle name="桁区切り 3 6" xfId="277" xr:uid="{00EE4FAF-A6E8-4548-BAE5-3FCE6E84E805}"/>
    <cellStyle name="桁区切り 3 6 2" xfId="568" xr:uid="{BB6C9D81-B2C6-4AB3-8052-3F7D92044B81}"/>
    <cellStyle name="桁区切り 3 6 2 2" xfId="1153" xr:uid="{B00F366C-4E30-4BD7-9A07-1E1D622D0AC3}"/>
    <cellStyle name="桁区切り 3 6 3" xfId="862" xr:uid="{61E7A822-1115-4070-B180-2B6BACCC11D6}"/>
    <cellStyle name="桁区切り 3 7" xfId="368" xr:uid="{1690A2AA-8C54-4808-B419-A06EAA5478FD}"/>
    <cellStyle name="桁区切り 3 7 2" xfId="953" xr:uid="{1FD5226D-BC4B-419D-974B-048D0C7A229F}"/>
    <cellStyle name="桁区切り 3 8" xfId="661" xr:uid="{38981D09-9FC3-4285-994F-C23E99CFCF44}"/>
    <cellStyle name="桁区切り 3 9" xfId="55" xr:uid="{94E8578D-F5EE-4753-8F1F-B340D94D7293}"/>
    <cellStyle name="桁区切り 4" xfId="25" xr:uid="{A3AAA36A-37C5-40B9-AA79-81E8C54D86AA}"/>
    <cellStyle name="桁区切り 4 10" xfId="278" xr:uid="{D98AC79D-4E5C-450C-AB19-752AC40D0236}"/>
    <cellStyle name="桁区切り 4 10 2" xfId="569" xr:uid="{D7909728-F268-4FBB-90F5-4E43DAA927F4}"/>
    <cellStyle name="桁区切り 4 10 2 2" xfId="1154" xr:uid="{F1A9ED14-7134-498A-987D-560F5CCC062A}"/>
    <cellStyle name="桁区切り 4 10 3" xfId="863" xr:uid="{A3B223AF-938B-4023-8DA3-6B25A9BCD4FD}"/>
    <cellStyle name="桁区切り 4 11" xfId="370" xr:uid="{96ED19BC-0AEB-4E1C-AB7E-ADF9ADE6B357}"/>
    <cellStyle name="桁区切り 4 11 2" xfId="955" xr:uid="{0CA566C8-1F14-44D6-883E-8BB71EA41AC0}"/>
    <cellStyle name="桁区切り 4 12" xfId="663" xr:uid="{C037C621-F6CC-44D3-9048-486334E11518}"/>
    <cellStyle name="桁区切り 4 13" xfId="57" xr:uid="{99C61E55-41AC-4842-9CCC-C5EA1E8ECD35}"/>
    <cellStyle name="桁区切り 4 2" xfId="62" xr:uid="{02092A22-A608-4ED4-AAEF-D68B972B2898}"/>
    <cellStyle name="桁区切り 4 2 2" xfId="73" xr:uid="{1C83068B-F931-4CCE-B9AA-6B4A6130F74C}"/>
    <cellStyle name="桁区切り 4 2 2 2" xfId="114" xr:uid="{C48A1341-0FAD-4B27-BDE3-94B474A10CDA}"/>
    <cellStyle name="桁区切り 4 2 2 2 2" xfId="221" xr:uid="{9A19D16E-A4B4-4C2C-9AAE-CE57AD2E601D}"/>
    <cellStyle name="桁区切り 4 2 2 2 2 2" xfId="512" xr:uid="{BB48F024-3528-467A-903C-7F1D98EDB0F9}"/>
    <cellStyle name="桁区切り 4 2 2 2 2 2 2" xfId="1097" xr:uid="{C1D5A255-646B-4AB5-A0A4-49F84D38B5AF}"/>
    <cellStyle name="桁区切り 4 2 2 2 2 3" xfId="806" xr:uid="{E968F1ED-51C6-4F41-A1DE-CB2CEB1B4BE9}"/>
    <cellStyle name="桁区切り 4 2 2 2 3" xfId="279" xr:uid="{B76797D8-1FCA-4584-A64B-8194EF257C16}"/>
    <cellStyle name="桁区切り 4 2 2 2 3 2" xfId="570" xr:uid="{57DE1327-FCC4-4F5B-BF69-7A4D956C2694}"/>
    <cellStyle name="桁区切り 4 2 2 2 3 2 2" xfId="1155" xr:uid="{2C89FA85-10BE-4CDE-B6EF-9FC0D4DD8DDD}"/>
    <cellStyle name="桁区切り 4 2 2 2 3 3" xfId="864" xr:uid="{A9197A8C-88B9-473D-B6F2-E8D75DA32AF8}"/>
    <cellStyle name="桁区切り 4 2 2 2 4" xfId="415" xr:uid="{C21FEF28-366D-4722-9D76-3A653AD03D12}"/>
    <cellStyle name="桁区切り 4 2 2 2 4 2" xfId="1000" xr:uid="{BD22F0AF-976C-4A6A-98C1-7751F9929F8A}"/>
    <cellStyle name="桁区切り 4 2 2 2 5" xfId="709" xr:uid="{B2BD1F97-A6BF-4ACE-80C7-A552456A88AB}"/>
    <cellStyle name="桁区切り 4 2 2 3" xfId="136" xr:uid="{A1599BB4-AF15-448A-A4B4-696346DFA850}"/>
    <cellStyle name="桁区切り 4 2 2 3 2" xfId="238" xr:uid="{40B33D42-2FB5-4EAD-B51D-6C6741D85A7F}"/>
    <cellStyle name="桁区切り 4 2 2 3 2 2" xfId="529" xr:uid="{7815B260-2D4B-464B-A4A4-3FFC40F845AD}"/>
    <cellStyle name="桁区切り 4 2 2 3 2 2 2" xfId="1114" xr:uid="{C6012993-D741-432D-9286-9D6B387AB805}"/>
    <cellStyle name="桁区切り 4 2 2 3 2 3" xfId="823" xr:uid="{5F04694D-736A-4E05-9041-61AF35B8297B}"/>
    <cellStyle name="桁区切り 4 2 2 3 3" xfId="280" xr:uid="{0DF1471D-F15A-4DE3-99BE-06B05475FE74}"/>
    <cellStyle name="桁区切り 4 2 2 3 3 2" xfId="571" xr:uid="{AF3CEC9E-B53B-4AAC-BD84-2A435710F9F5}"/>
    <cellStyle name="桁区切り 4 2 2 3 3 2 2" xfId="1156" xr:uid="{58896354-FB39-45CB-A44B-EA9E2AC91807}"/>
    <cellStyle name="桁区切り 4 2 2 3 3 3" xfId="865" xr:uid="{E3FAF34F-28C6-4F39-93FC-34EEB407DE23}"/>
    <cellStyle name="桁区切り 4 2 2 3 4" xfId="432" xr:uid="{646EA36D-5C05-46C8-AAF4-2070B9435F34}"/>
    <cellStyle name="桁区切り 4 2 2 3 4 2" xfId="1017" xr:uid="{C7D0BC47-8C97-4FBD-A598-2AC37F4C1E7F}"/>
    <cellStyle name="桁区切り 4 2 2 3 5" xfId="726" xr:uid="{A42D5D82-AD19-4C99-BA45-DDD9E510A3A5}"/>
    <cellStyle name="桁区切り 4 2 2 4" xfId="188" xr:uid="{B1C125E0-16AC-4638-A3DB-2A1EC1E92373}"/>
    <cellStyle name="桁区切り 4 2 2 4 2" xfId="480" xr:uid="{92C26DE0-C1D9-49DD-BF3A-EF3DD54E690B}"/>
    <cellStyle name="桁区切り 4 2 2 4 2 2" xfId="1065" xr:uid="{844B9452-EA0F-4840-8A9D-FE5215E9927A}"/>
    <cellStyle name="桁区切り 4 2 2 4 3" xfId="774" xr:uid="{0BE729AA-5BC6-46C2-B006-1C8C6FB88B9E}"/>
    <cellStyle name="桁区切り 4 2 2 5" xfId="281" xr:uid="{9FD6592A-170D-42E6-8CA3-379A11A8A118}"/>
    <cellStyle name="桁区切り 4 2 2 5 2" xfId="572" xr:uid="{8DFA9088-C8BB-4F37-9A48-3189D50917B2}"/>
    <cellStyle name="桁区切り 4 2 2 5 2 2" xfId="1157" xr:uid="{BAB9001F-6E5F-4132-B603-A0E936BD7FD0}"/>
    <cellStyle name="桁区切り 4 2 2 5 3" xfId="866" xr:uid="{1916753F-A506-4DD2-B1B4-0E69F881A177}"/>
    <cellStyle name="桁区切り 4 2 2 6" xfId="383" xr:uid="{E4CBE9A6-6FAF-4E6A-9049-9861F5879BA8}"/>
    <cellStyle name="桁区切り 4 2 2 6 2" xfId="968" xr:uid="{E3D3EDFB-8601-46A1-B42F-3B0B3D1E8328}"/>
    <cellStyle name="桁区切り 4 2 2 7" xfId="676" xr:uid="{F2B29393-CC85-49EC-8015-27F8889A451C}"/>
    <cellStyle name="桁区切り 4 2 3" xfId="103" xr:uid="{07D38E97-F4B7-41C5-96B2-D42EA4114168}"/>
    <cellStyle name="桁区切り 4 2 3 2" xfId="210" xr:uid="{3019B5A2-606A-4F01-A730-FA203A4F0098}"/>
    <cellStyle name="桁区切り 4 2 3 2 2" xfId="501" xr:uid="{FA3C613F-F47C-4EBD-BBD2-340B2BB8665D}"/>
    <cellStyle name="桁区切り 4 2 3 2 2 2" xfId="1086" xr:uid="{43A1A777-F224-4E29-ABF3-4F3F31A3AAA4}"/>
    <cellStyle name="桁区切り 4 2 3 2 3" xfId="795" xr:uid="{269EAF99-F71D-4A56-8734-C2B2B36D74B1}"/>
    <cellStyle name="桁区切り 4 2 3 3" xfId="282" xr:uid="{EF75F24B-9082-4AF2-B595-2BE1B6917848}"/>
    <cellStyle name="桁区切り 4 2 3 3 2" xfId="573" xr:uid="{5BA96F31-98EC-4404-96CD-1830B276BCD0}"/>
    <cellStyle name="桁区切り 4 2 3 3 2 2" xfId="1158" xr:uid="{E03F3DCA-6C56-41A5-9541-8F48F79D630A}"/>
    <cellStyle name="桁区切り 4 2 3 3 3" xfId="867" xr:uid="{0960D9A7-D943-4365-9FA4-4E96235D7877}"/>
    <cellStyle name="桁区切り 4 2 3 4" xfId="404" xr:uid="{F9B9D1CA-4429-4874-AC81-D344C6FE1C50}"/>
    <cellStyle name="桁区切り 4 2 3 4 2" xfId="989" xr:uid="{09586971-1BFE-4C1B-B702-2FDFABE261BB}"/>
    <cellStyle name="桁区切り 4 2 3 5" xfId="698" xr:uid="{26D7F17C-797C-4290-91E4-EB5B7A7557E7}"/>
    <cellStyle name="桁区切り 4 2 4" xfId="135" xr:uid="{AEAA10FC-1F91-4BA7-8996-A5AD18FA48F4}"/>
    <cellStyle name="桁区切り 4 2 4 2" xfId="237" xr:uid="{989D4E96-886D-4E09-AC9A-EF6987C86233}"/>
    <cellStyle name="桁区切り 4 2 4 2 2" xfId="528" xr:uid="{4ADB6F6A-B697-46D2-B4FB-DF02C908CD8A}"/>
    <cellStyle name="桁区切り 4 2 4 2 2 2" xfId="1113" xr:uid="{11B29B13-A2A8-4F29-9B50-2A8EFA4D27F7}"/>
    <cellStyle name="桁区切り 4 2 4 2 3" xfId="822" xr:uid="{8F268AE2-2A13-4B6A-9FF4-03FE43D53007}"/>
    <cellStyle name="桁区切り 4 2 4 3" xfId="283" xr:uid="{14560381-9F6D-42DD-8088-CC624F7EDCA8}"/>
    <cellStyle name="桁区切り 4 2 4 3 2" xfId="574" xr:uid="{8277F1B3-6111-48A1-87C0-D891D472AC29}"/>
    <cellStyle name="桁区切り 4 2 4 3 2 2" xfId="1159" xr:uid="{F21D5436-8E42-4ADB-856C-668A4DB7863B}"/>
    <cellStyle name="桁区切り 4 2 4 3 3" xfId="868" xr:uid="{2F1D40EC-77EE-4814-9112-10B7B07E9C6B}"/>
    <cellStyle name="桁区切り 4 2 4 4" xfId="431" xr:uid="{DD6A6CEF-4DBB-4A18-A8CB-481E4C124DC6}"/>
    <cellStyle name="桁区切り 4 2 4 4 2" xfId="1016" xr:uid="{33953168-7F18-4D21-A107-05A7550F2B0C}"/>
    <cellStyle name="桁区切り 4 2 4 5" xfId="725" xr:uid="{6D1A1978-0FF8-4674-99C0-E692D72D71BC}"/>
    <cellStyle name="桁区切り 4 2 5" xfId="177" xr:uid="{E0056C38-DB0C-4C84-89CC-96F4AFF8AA66}"/>
    <cellStyle name="桁区切り 4 2 5 2" xfId="469" xr:uid="{61287395-E0D6-4A40-8E1E-5366A26F29BA}"/>
    <cellStyle name="桁区切り 4 2 5 2 2" xfId="1054" xr:uid="{FFD8E574-D8E9-422C-A42B-B2C4FE5815D1}"/>
    <cellStyle name="桁区切り 4 2 5 3" xfId="763" xr:uid="{8A79AB25-4A0D-45D7-8690-FB03D73EDF25}"/>
    <cellStyle name="桁区切り 4 2 6" xfId="284" xr:uid="{EF0E4FBF-B119-42FE-8FFD-E171381EB0E4}"/>
    <cellStyle name="桁区切り 4 2 6 2" xfId="575" xr:uid="{65AB8991-FD3C-490E-B7EC-B7268FD72638}"/>
    <cellStyle name="桁区切り 4 2 6 2 2" xfId="1160" xr:uid="{D3197DA6-32AE-4A09-AF04-AF8366ED677F}"/>
    <cellStyle name="桁区切り 4 2 6 3" xfId="869" xr:uid="{8799C831-C19E-4060-A496-88306E403D24}"/>
    <cellStyle name="桁区切り 4 2 7" xfId="372" xr:uid="{7A1FF18B-79B4-48A5-9A1E-4414A13677A0}"/>
    <cellStyle name="桁区切り 4 2 7 2" xfId="957" xr:uid="{16BD99D4-2665-40DD-A329-D7544BD74DF4}"/>
    <cellStyle name="桁区切り 4 2 8" xfId="665" xr:uid="{70AFA1A5-E1A8-4531-82B3-255EA9140749}"/>
    <cellStyle name="桁区切り 4 3" xfId="64" xr:uid="{630096C5-E71F-4753-AEF7-03F11748122A}"/>
    <cellStyle name="桁区切り 4 3 2" xfId="74" xr:uid="{707EB271-A24D-4E9C-B2F1-D6326F4C2BD9}"/>
    <cellStyle name="桁区切り 4 3 2 2" xfId="115" xr:uid="{5A522255-11FC-4611-9453-6F490A9F504E}"/>
    <cellStyle name="桁区切り 4 3 2 2 2" xfId="222" xr:uid="{EF4AC8E0-E8D2-4A92-BB04-B66F5BB695C6}"/>
    <cellStyle name="桁区切り 4 3 2 2 2 2" xfId="513" xr:uid="{02AAAA88-E59C-4B15-B4D2-FBC916B9EF43}"/>
    <cellStyle name="桁区切り 4 3 2 2 2 2 2" xfId="1098" xr:uid="{EB7F3FB2-E384-4DCE-9FBF-BC0D0E3988B4}"/>
    <cellStyle name="桁区切り 4 3 2 2 2 3" xfId="807" xr:uid="{CC9CC380-30E8-4397-ADB7-28014CE52C7F}"/>
    <cellStyle name="桁区切り 4 3 2 2 3" xfId="285" xr:uid="{6C3458A3-A1E1-46F0-9E5C-8A98218E0E43}"/>
    <cellStyle name="桁区切り 4 3 2 2 3 2" xfId="576" xr:uid="{42CBADBA-208B-44C4-B143-4B37B780E240}"/>
    <cellStyle name="桁区切り 4 3 2 2 3 2 2" xfId="1161" xr:uid="{44908EE7-F882-40F2-9C02-CFDAFA2FBE9A}"/>
    <cellStyle name="桁区切り 4 3 2 2 3 3" xfId="870" xr:uid="{028A5F04-DA4F-42C2-A150-58E90DAA5EB9}"/>
    <cellStyle name="桁区切り 4 3 2 2 4" xfId="416" xr:uid="{D30960CC-846B-43F9-B416-E65D57B5A709}"/>
    <cellStyle name="桁区切り 4 3 2 2 4 2" xfId="1001" xr:uid="{0F45B8D3-A298-4E8E-AC2A-26A0EA54F3D1}"/>
    <cellStyle name="桁区切り 4 3 2 2 5" xfId="710" xr:uid="{EBDD1670-491A-42A4-923E-1A35439C0569}"/>
    <cellStyle name="桁区切り 4 3 2 3" xfId="138" xr:uid="{E2ED6DA0-39CD-43C8-B7D5-B6E1646152C8}"/>
    <cellStyle name="桁区切り 4 3 2 3 2" xfId="240" xr:uid="{FFE58784-FBAF-477C-9408-9496F1F24FAD}"/>
    <cellStyle name="桁区切り 4 3 2 3 2 2" xfId="531" xr:uid="{8BD3377E-09E3-41D3-AA02-B85D622070CD}"/>
    <cellStyle name="桁区切り 4 3 2 3 2 2 2" xfId="1116" xr:uid="{E3AA0A45-849C-49C8-BDF2-D3CC074431AA}"/>
    <cellStyle name="桁区切り 4 3 2 3 2 3" xfId="825" xr:uid="{164476CE-336B-4ED0-A8FF-90A0F8DAA3B7}"/>
    <cellStyle name="桁区切り 4 3 2 3 3" xfId="286" xr:uid="{2275B5A4-8F90-4F15-B9E5-2325FF14A1E1}"/>
    <cellStyle name="桁区切り 4 3 2 3 3 2" xfId="577" xr:uid="{62A02C88-9BE0-4718-9C2E-54BEC64215C5}"/>
    <cellStyle name="桁区切り 4 3 2 3 3 2 2" xfId="1162" xr:uid="{3C351121-7E41-4B5F-B67D-6A7BEF8D6E09}"/>
    <cellStyle name="桁区切り 4 3 2 3 3 3" xfId="871" xr:uid="{52F5D292-3DBB-46CF-9038-95F1A0AB3255}"/>
    <cellStyle name="桁区切り 4 3 2 3 4" xfId="434" xr:uid="{BFE3726D-A0C1-4E8C-B4DF-A74EED6D8E74}"/>
    <cellStyle name="桁区切り 4 3 2 3 4 2" xfId="1019" xr:uid="{76A50FFC-D413-4BEE-BDF8-68C5F6E8D300}"/>
    <cellStyle name="桁区切り 4 3 2 3 5" xfId="728" xr:uid="{2FE9DCC8-60BB-4B47-A7F3-7846E0551CB3}"/>
    <cellStyle name="桁区切り 4 3 2 4" xfId="189" xr:uid="{42A86CB1-1FC6-49AA-980B-4A51D67DA628}"/>
    <cellStyle name="桁区切り 4 3 2 4 2" xfId="481" xr:uid="{52F165CB-4493-4586-A990-714EF0264BE3}"/>
    <cellStyle name="桁区切り 4 3 2 4 2 2" xfId="1066" xr:uid="{67BD3426-DD85-4D11-8F31-4C5705B12DFB}"/>
    <cellStyle name="桁区切り 4 3 2 4 3" xfId="775" xr:uid="{BA47B638-C8E0-4446-ADA5-E0A7CFF62329}"/>
    <cellStyle name="桁区切り 4 3 2 5" xfId="287" xr:uid="{FE12205B-0E0F-4FCA-B464-2511B120FC8B}"/>
    <cellStyle name="桁区切り 4 3 2 5 2" xfId="578" xr:uid="{72E92874-2EFE-4EB4-8E3F-222F11262DCC}"/>
    <cellStyle name="桁区切り 4 3 2 5 2 2" xfId="1163" xr:uid="{DE308173-A4D0-44E1-8C0E-342EA6EF3E04}"/>
    <cellStyle name="桁区切り 4 3 2 5 3" xfId="872" xr:uid="{30D0ADB1-7F77-4D91-A14E-9F5CF3B5C3E2}"/>
    <cellStyle name="桁区切り 4 3 2 6" xfId="384" xr:uid="{CD3CCA9A-14A8-4E64-AED5-70CFD4E5A0D1}"/>
    <cellStyle name="桁区切り 4 3 2 6 2" xfId="969" xr:uid="{7D305D74-0049-45FC-982E-0D5E2B8056A0}"/>
    <cellStyle name="桁区切り 4 3 2 7" xfId="677" xr:uid="{68F2FAB8-1329-48A8-A8BF-1969C8418BDC}"/>
    <cellStyle name="桁区切り 4 3 3" xfId="105" xr:uid="{CA2C141E-5DF4-47EF-8D52-B4D0DDC05303}"/>
    <cellStyle name="桁区切り 4 3 3 2" xfId="212" xr:uid="{894D5BED-DEE7-477B-8F76-265D13579280}"/>
    <cellStyle name="桁区切り 4 3 3 2 2" xfId="503" xr:uid="{909C608C-C48C-48E5-A4C2-57B5D137A357}"/>
    <cellStyle name="桁区切り 4 3 3 2 2 2" xfId="1088" xr:uid="{41E3FDA9-C80C-425F-9BE8-F81578FE2AF2}"/>
    <cellStyle name="桁区切り 4 3 3 2 3" xfId="797" xr:uid="{AE530714-4EC4-4E01-8C41-7E16F8FECAA4}"/>
    <cellStyle name="桁区切り 4 3 3 3" xfId="288" xr:uid="{49D2868A-6DB9-41B2-9BB9-615D5D83E813}"/>
    <cellStyle name="桁区切り 4 3 3 3 2" xfId="579" xr:uid="{22FDC84D-1ED0-4F34-9DA5-3DDE56DDF63B}"/>
    <cellStyle name="桁区切り 4 3 3 3 2 2" xfId="1164" xr:uid="{FF82FAC2-AEBC-410B-B032-A7DFCDBE434E}"/>
    <cellStyle name="桁区切り 4 3 3 3 3" xfId="873" xr:uid="{CDEA417C-7DB1-4AD2-B9F2-01618CEE04E7}"/>
    <cellStyle name="桁区切り 4 3 3 4" xfId="406" xr:uid="{1AA98BFB-8065-401A-8E51-C9DF7CA98258}"/>
    <cellStyle name="桁区切り 4 3 3 4 2" xfId="991" xr:uid="{44DD79D9-C396-49BA-8591-643F60705F24}"/>
    <cellStyle name="桁区切り 4 3 3 5" xfId="700" xr:uid="{CD4B909D-75B0-4B89-8770-914EE3E447A5}"/>
    <cellStyle name="桁区切り 4 3 4" xfId="137" xr:uid="{8E3771B8-69C6-4118-B8B0-E36675A201DE}"/>
    <cellStyle name="桁区切り 4 3 4 2" xfId="239" xr:uid="{3908EEC9-2FF2-4B83-979D-5265BD9DB0B8}"/>
    <cellStyle name="桁区切り 4 3 4 2 2" xfId="530" xr:uid="{ED24B13C-FED1-4D30-B164-BA83654B6E1C}"/>
    <cellStyle name="桁区切り 4 3 4 2 2 2" xfId="1115" xr:uid="{3202EC6E-1C6E-4489-B59C-D223F306F97F}"/>
    <cellStyle name="桁区切り 4 3 4 2 3" xfId="824" xr:uid="{1CF9D7CB-C1E2-484D-9DFC-8D2B517572AB}"/>
    <cellStyle name="桁区切り 4 3 4 3" xfId="289" xr:uid="{415ACCBC-C517-4162-9B56-3F84B9B05889}"/>
    <cellStyle name="桁区切り 4 3 4 3 2" xfId="580" xr:uid="{F3ACA107-81B2-4C22-8A08-6B4482C48B9A}"/>
    <cellStyle name="桁区切り 4 3 4 3 2 2" xfId="1165" xr:uid="{7D865241-3351-4F7F-835E-613BEE72A973}"/>
    <cellStyle name="桁区切り 4 3 4 3 3" xfId="874" xr:uid="{FE9CF4C9-B16C-4B84-A457-29240E05AE6B}"/>
    <cellStyle name="桁区切り 4 3 4 4" xfId="433" xr:uid="{9D0B3B12-2F83-46D0-B3E9-2C5CC2F7A779}"/>
    <cellStyle name="桁区切り 4 3 4 4 2" xfId="1018" xr:uid="{08564C23-CF51-460B-B242-1A6DAFBD7608}"/>
    <cellStyle name="桁区切り 4 3 4 5" xfId="727" xr:uid="{FE2663FF-5DD3-4D1C-A4BE-CD266490139C}"/>
    <cellStyle name="桁区切り 4 3 5" xfId="179" xr:uid="{E15EEBCA-10B1-4CB1-86C2-7F14D281B188}"/>
    <cellStyle name="桁区切り 4 3 5 2" xfId="471" xr:uid="{549E42E1-4BCC-4314-B4DB-C83E4ED499CB}"/>
    <cellStyle name="桁区切り 4 3 5 2 2" xfId="1056" xr:uid="{88D745DE-01D0-443C-A220-4ED3D7A2938A}"/>
    <cellStyle name="桁区切り 4 3 5 3" xfId="765" xr:uid="{702955A7-B36C-40D3-B2B7-D4F63ACAE314}"/>
    <cellStyle name="桁区切り 4 3 6" xfId="290" xr:uid="{A378AB3F-F4F1-4648-A4BF-972101C78082}"/>
    <cellStyle name="桁区切り 4 3 6 2" xfId="581" xr:uid="{3BC64EE2-7EB1-4808-8A09-24EC0174CD1E}"/>
    <cellStyle name="桁区切り 4 3 6 2 2" xfId="1166" xr:uid="{9C8533D0-544A-4867-82B2-20A5ABED6D1B}"/>
    <cellStyle name="桁区切り 4 3 6 3" xfId="875" xr:uid="{A83BAF12-7CDF-4EFB-95C2-55DEEFEFB4BF}"/>
    <cellStyle name="桁区切り 4 3 7" xfId="374" xr:uid="{BEA67135-113C-404A-BBF0-C0E7121713D6}"/>
    <cellStyle name="桁区切り 4 3 7 2" xfId="959" xr:uid="{C8F1C07B-AA3A-477A-B305-821D9F4B72A3}"/>
    <cellStyle name="桁区切り 4 3 8" xfId="667" xr:uid="{22D674DE-F461-4C28-AB39-E547893000AA}"/>
    <cellStyle name="桁区切り 4 4" xfId="67" xr:uid="{FB62D062-4660-40A7-9912-9552274F8B2C}"/>
    <cellStyle name="桁区切り 4 4 2" xfId="75" xr:uid="{03C4C720-2B61-4276-8998-5EA835388CD2}"/>
    <cellStyle name="桁区切り 4 4 2 2" xfId="116" xr:uid="{C12717B1-B645-46EA-8403-B5511FA29E5A}"/>
    <cellStyle name="桁区切り 4 4 2 2 2" xfId="223" xr:uid="{BB4AF9AF-6097-4783-92EB-4D254DEEE74B}"/>
    <cellStyle name="桁区切り 4 4 2 2 2 2" xfId="514" xr:uid="{4F56A0D7-4A08-47DF-8403-9996CE3F74B8}"/>
    <cellStyle name="桁区切り 4 4 2 2 2 2 2" xfId="1099" xr:uid="{A4325A23-15A9-43C6-953F-1633835E3BDB}"/>
    <cellStyle name="桁区切り 4 4 2 2 2 3" xfId="808" xr:uid="{F9827B59-2055-4539-A120-B70269436283}"/>
    <cellStyle name="桁区切り 4 4 2 2 3" xfId="291" xr:uid="{7CD5B831-51F5-4937-8B35-9B4A1CDEF41C}"/>
    <cellStyle name="桁区切り 4 4 2 2 3 2" xfId="582" xr:uid="{742D10D7-006C-4ED5-842E-F57B02461647}"/>
    <cellStyle name="桁区切り 4 4 2 2 3 2 2" xfId="1167" xr:uid="{22D132B8-CD80-4DDA-A599-DB3734768FBE}"/>
    <cellStyle name="桁区切り 4 4 2 2 3 3" xfId="876" xr:uid="{1D560189-2CF6-4D7E-B88E-45F785B31BE4}"/>
    <cellStyle name="桁区切り 4 4 2 2 4" xfId="417" xr:uid="{D4044A66-8C7E-475C-AB1C-71566A125649}"/>
    <cellStyle name="桁区切り 4 4 2 2 4 2" xfId="1002" xr:uid="{C48AADC0-1488-4AE9-A8AC-DC80EFB6ED50}"/>
    <cellStyle name="桁区切り 4 4 2 2 5" xfId="711" xr:uid="{ABE7BBCB-5A26-44C1-9A4B-05325B870A9F}"/>
    <cellStyle name="桁区切り 4 4 2 3" xfId="140" xr:uid="{24743D08-6AD0-404B-B096-0E928FA1272B}"/>
    <cellStyle name="桁区切り 4 4 2 3 2" xfId="242" xr:uid="{13B39042-0686-4C50-8197-ACC2CBDC843C}"/>
    <cellStyle name="桁区切り 4 4 2 3 2 2" xfId="533" xr:uid="{F26E8AF7-008E-47A9-9186-AF9BD4CB53F4}"/>
    <cellStyle name="桁区切り 4 4 2 3 2 2 2" xfId="1118" xr:uid="{5AA4EA41-9DD5-4901-9FD8-524CEDFB7015}"/>
    <cellStyle name="桁区切り 4 4 2 3 2 3" xfId="827" xr:uid="{0C0DE4AF-7B0F-4FBF-BFC5-2FAD93F36A9A}"/>
    <cellStyle name="桁区切り 4 4 2 3 3" xfId="292" xr:uid="{4752B8CF-F07B-4063-A95E-0026BC1E6A96}"/>
    <cellStyle name="桁区切り 4 4 2 3 3 2" xfId="583" xr:uid="{E3A6AB9D-33F7-456C-AC19-41E527EFE0A3}"/>
    <cellStyle name="桁区切り 4 4 2 3 3 2 2" xfId="1168" xr:uid="{B5687C00-5BA3-4D13-9517-6E0B696857DF}"/>
    <cellStyle name="桁区切り 4 4 2 3 3 3" xfId="877" xr:uid="{C0F0E54E-DA0E-4122-A49B-A5BA4C77DEEB}"/>
    <cellStyle name="桁区切り 4 4 2 3 4" xfId="436" xr:uid="{635CFCCB-3A2C-460A-BA0A-6EE2330521A6}"/>
    <cellStyle name="桁区切り 4 4 2 3 4 2" xfId="1021" xr:uid="{C32679F8-94A0-40E9-AB21-6DDC10DEF47C}"/>
    <cellStyle name="桁区切り 4 4 2 3 5" xfId="730" xr:uid="{AA971892-8364-4114-AF4D-5621EF1AA9E6}"/>
    <cellStyle name="桁区切り 4 4 2 4" xfId="190" xr:uid="{DFB4F53F-EB03-43DD-874E-574D2D79430D}"/>
    <cellStyle name="桁区切り 4 4 2 4 2" xfId="482" xr:uid="{85887479-CF7F-4875-A4F3-6CD5530F677B}"/>
    <cellStyle name="桁区切り 4 4 2 4 2 2" xfId="1067" xr:uid="{D0FDF57A-197F-4281-946B-EC4BAC1106A4}"/>
    <cellStyle name="桁区切り 4 4 2 4 3" xfId="776" xr:uid="{5D7F8645-5237-40EC-BD23-9885EE478A78}"/>
    <cellStyle name="桁区切り 4 4 2 5" xfId="293" xr:uid="{CCB88524-6D2E-4627-AF84-BD48007A4E97}"/>
    <cellStyle name="桁区切り 4 4 2 5 2" xfId="584" xr:uid="{987983F7-B4DB-4BCA-A78A-B799E0CFB902}"/>
    <cellStyle name="桁区切り 4 4 2 5 2 2" xfId="1169" xr:uid="{9C5D8F8B-CB78-4C0A-936D-4AA97908AB39}"/>
    <cellStyle name="桁区切り 4 4 2 5 3" xfId="878" xr:uid="{4F393CE8-25FA-4FBD-ACE3-D2A8520D663F}"/>
    <cellStyle name="桁区切り 4 4 2 6" xfId="385" xr:uid="{A9C3C00B-9726-4833-9D6C-3C6EBCE67555}"/>
    <cellStyle name="桁区切り 4 4 2 6 2" xfId="970" xr:uid="{FFD9B275-647D-4350-9B17-365E684774FB}"/>
    <cellStyle name="桁区切り 4 4 2 7" xfId="678" xr:uid="{59B92DC0-0C71-4A31-BE48-56E859538076}"/>
    <cellStyle name="桁区切り 4 4 3" xfId="108" xr:uid="{98F01B06-AA27-471C-83D9-8F6AAD6A160D}"/>
    <cellStyle name="桁区切り 4 4 3 2" xfId="215" xr:uid="{AA06960C-536D-41C8-8102-BB0FAB4C2859}"/>
    <cellStyle name="桁区切り 4 4 3 2 2" xfId="506" xr:uid="{6196865B-85AF-4536-9F08-40656F46A412}"/>
    <cellStyle name="桁区切り 4 4 3 2 2 2" xfId="1091" xr:uid="{722A21B8-FAAD-4952-93B4-43E9A49557B8}"/>
    <cellStyle name="桁区切り 4 4 3 2 3" xfId="800" xr:uid="{879B921F-660E-4811-85AF-238F5F1CA54D}"/>
    <cellStyle name="桁区切り 4 4 3 3" xfId="294" xr:uid="{1323BDB2-DC3D-4C21-BD28-E656F179FA4C}"/>
    <cellStyle name="桁区切り 4 4 3 3 2" xfId="585" xr:uid="{B9E82EBA-9D4D-4DAE-964A-D70483D0ADC5}"/>
    <cellStyle name="桁区切り 4 4 3 3 2 2" xfId="1170" xr:uid="{C7941810-9F81-4CC8-BC53-E291EDDCBAE6}"/>
    <cellStyle name="桁区切り 4 4 3 3 3" xfId="879" xr:uid="{ECF6D58A-85A3-475C-85C3-67D581DC187C}"/>
    <cellStyle name="桁区切り 4 4 3 4" xfId="409" xr:uid="{715B5522-3755-4F49-9642-427B59FD0675}"/>
    <cellStyle name="桁区切り 4 4 3 4 2" xfId="994" xr:uid="{BD6EACAE-0D63-4855-B23D-B02274309673}"/>
    <cellStyle name="桁区切り 4 4 3 5" xfId="703" xr:uid="{DE18A779-1BC6-466F-984F-D16413624320}"/>
    <cellStyle name="桁区切り 4 4 4" xfId="139" xr:uid="{61E6AF3E-01AB-47F1-8757-C53B60383939}"/>
    <cellStyle name="桁区切り 4 4 4 2" xfId="241" xr:uid="{A698F90E-7409-42DB-B8A2-46DC1CB6E01F}"/>
    <cellStyle name="桁区切り 4 4 4 2 2" xfId="532" xr:uid="{953AAB51-BDE7-4363-86E7-0826F716DB86}"/>
    <cellStyle name="桁区切り 4 4 4 2 2 2" xfId="1117" xr:uid="{676A35E6-621A-4003-92F9-4A64326CA4E4}"/>
    <cellStyle name="桁区切り 4 4 4 2 3" xfId="826" xr:uid="{D01CB11F-70A7-42AA-9952-CF56067A96C6}"/>
    <cellStyle name="桁区切り 4 4 4 3" xfId="295" xr:uid="{50568420-442B-4092-8EEF-D06F1F36CEA4}"/>
    <cellStyle name="桁区切り 4 4 4 3 2" xfId="586" xr:uid="{4ADAE01A-05E9-436E-ACAC-81934F74A1A8}"/>
    <cellStyle name="桁区切り 4 4 4 3 2 2" xfId="1171" xr:uid="{68C816EE-0256-488C-9451-D04AFA8F5145}"/>
    <cellStyle name="桁区切り 4 4 4 3 3" xfId="880" xr:uid="{5A591EC2-C061-4F8C-9FFE-D9E095B9BB67}"/>
    <cellStyle name="桁区切り 4 4 4 4" xfId="435" xr:uid="{F1647908-097A-430C-9F3D-EF181B65D7DD}"/>
    <cellStyle name="桁区切り 4 4 4 4 2" xfId="1020" xr:uid="{0F953FBD-949B-4931-920A-B2EC4827A3CB}"/>
    <cellStyle name="桁区切り 4 4 4 5" xfId="729" xr:uid="{1D3D8E04-5782-4C00-9FD7-057E132C2F27}"/>
    <cellStyle name="桁区切り 4 4 5" xfId="182" xr:uid="{A753CB29-F835-44F1-AB14-DB41959B9941}"/>
    <cellStyle name="桁区切り 4 4 5 2" xfId="474" xr:uid="{51C0CC07-2350-4DDC-AFB8-9682952E68C8}"/>
    <cellStyle name="桁区切り 4 4 5 2 2" xfId="1059" xr:uid="{EA3BAD70-42C5-4250-9781-79C47A5B0E1F}"/>
    <cellStyle name="桁区切り 4 4 5 3" xfId="768" xr:uid="{4C45887E-A39B-4332-BBD6-3B51E1A91FF5}"/>
    <cellStyle name="桁区切り 4 4 6" xfId="296" xr:uid="{5F403108-5BEC-4619-8F4D-3A41FA211B85}"/>
    <cellStyle name="桁区切り 4 4 6 2" xfId="587" xr:uid="{365ABA8B-2662-4E04-8433-7C106261A915}"/>
    <cellStyle name="桁区切り 4 4 6 2 2" xfId="1172" xr:uid="{8631122E-40FC-4B01-8516-AF086FE7FD41}"/>
    <cellStyle name="桁区切り 4 4 6 3" xfId="881" xr:uid="{9F4FCEBE-AF6E-4E70-A5DE-479AE031CBE7}"/>
    <cellStyle name="桁区切り 4 4 7" xfId="377" xr:uid="{4E1CBCE5-B027-4973-9EC6-82783B1FF88F}"/>
    <cellStyle name="桁区切り 4 4 7 2" xfId="962" xr:uid="{E8DDD938-8C8A-4738-AB78-14F57B0AC95C}"/>
    <cellStyle name="桁区切り 4 4 8" xfId="670" xr:uid="{124DD89D-0A66-466B-8C6F-A00C50CA426D}"/>
    <cellStyle name="桁区切り 4 5" xfId="72" xr:uid="{23CAFEFF-C95A-4D0D-8BD7-A6BBBE5D5FFB}"/>
    <cellStyle name="桁区切り 4 5 2" xfId="113" xr:uid="{5A935DB3-E22E-46EA-98C0-50D7F0F40C39}"/>
    <cellStyle name="桁区切り 4 5 2 2" xfId="220" xr:uid="{621F49F0-EEEE-4643-A497-D7360DD39EA7}"/>
    <cellStyle name="桁区切り 4 5 2 2 2" xfId="511" xr:uid="{E7E9D95D-A596-4778-94F0-9630CAE73090}"/>
    <cellStyle name="桁区切り 4 5 2 2 2 2" xfId="1096" xr:uid="{F0229B0F-2933-4411-A46E-5E194769C53A}"/>
    <cellStyle name="桁区切り 4 5 2 2 3" xfId="805" xr:uid="{6AF7768D-5F88-4213-9412-DFEEC321B459}"/>
    <cellStyle name="桁区切り 4 5 2 3" xfId="297" xr:uid="{835EAEB9-6233-4450-A761-FA94F4DC201F}"/>
    <cellStyle name="桁区切り 4 5 2 3 2" xfId="588" xr:uid="{58EF98AF-6BD6-4DDA-A23D-365DA77E975C}"/>
    <cellStyle name="桁区切り 4 5 2 3 2 2" xfId="1173" xr:uid="{851DD1C9-CB05-410E-B6F7-C69C41C510E1}"/>
    <cellStyle name="桁区切り 4 5 2 3 3" xfId="882" xr:uid="{20C12629-4989-4A6A-9414-F9D53CBE7B8E}"/>
    <cellStyle name="桁区切り 4 5 2 4" xfId="414" xr:uid="{E79D8F2B-5C9A-46E0-8FD5-F61BF2049011}"/>
    <cellStyle name="桁区切り 4 5 2 4 2" xfId="999" xr:uid="{1B9F6980-2122-484B-AD97-6C8B70879649}"/>
    <cellStyle name="桁区切り 4 5 2 5" xfId="708" xr:uid="{16EF44C0-F58B-4AAF-B6BB-467ED85CFB24}"/>
    <cellStyle name="桁区切り 4 5 3" xfId="141" xr:uid="{F1E30F48-DC5F-4D02-98AD-E76076926A2E}"/>
    <cellStyle name="桁区切り 4 5 3 2" xfId="243" xr:uid="{4203BBD6-C8FE-4003-9C68-0E7BE336C039}"/>
    <cellStyle name="桁区切り 4 5 3 2 2" xfId="534" xr:uid="{23F9FF6E-AE22-40D7-901C-E391F32ED059}"/>
    <cellStyle name="桁区切り 4 5 3 2 2 2" xfId="1119" xr:uid="{BCBE009A-264E-4271-B655-5DC3E5BD1384}"/>
    <cellStyle name="桁区切り 4 5 3 2 3" xfId="828" xr:uid="{69E96E11-6AC2-46E6-ACAB-D70F9BAE190E}"/>
    <cellStyle name="桁区切り 4 5 3 3" xfId="298" xr:uid="{75A4DFE7-A32B-4610-A1B2-AD64507AB9B0}"/>
    <cellStyle name="桁区切り 4 5 3 3 2" xfId="589" xr:uid="{4B3BE70C-5326-4601-B55E-3E102ADC73F2}"/>
    <cellStyle name="桁区切り 4 5 3 3 2 2" xfId="1174" xr:uid="{A98D51DB-6011-49C9-9111-FD2FD0192ACE}"/>
    <cellStyle name="桁区切り 4 5 3 3 3" xfId="883" xr:uid="{EC85FD04-1FDA-4938-8812-03710D25A5CC}"/>
    <cellStyle name="桁区切り 4 5 3 4" xfId="437" xr:uid="{2F9301AB-628C-4058-AA5E-6608152B1C91}"/>
    <cellStyle name="桁区切り 4 5 3 4 2" xfId="1022" xr:uid="{854122F6-2129-4FA5-929C-2CED236266F8}"/>
    <cellStyle name="桁区切り 4 5 3 5" xfId="731" xr:uid="{02BF787D-2A35-44E1-A600-1A83013BC065}"/>
    <cellStyle name="桁区切り 4 5 4" xfId="187" xr:uid="{D4C075C5-F4C1-4546-8EDE-C3CAAE4FD87D}"/>
    <cellStyle name="桁区切り 4 5 4 2" xfId="479" xr:uid="{66987FE5-C97A-4885-9D2E-995810B32AFE}"/>
    <cellStyle name="桁区切り 4 5 4 2 2" xfId="1064" xr:uid="{81A6F421-87C3-4CED-8175-971B27F1AAF1}"/>
    <cellStyle name="桁区切り 4 5 4 3" xfId="773" xr:uid="{136D506A-09A6-4910-B3D5-6311498B1E59}"/>
    <cellStyle name="桁区切り 4 5 5" xfId="299" xr:uid="{B6B88667-F1AA-4760-A480-30A566D34EC8}"/>
    <cellStyle name="桁区切り 4 5 5 2" xfId="590" xr:uid="{8E965637-AF71-4BB9-B8D4-A25EB54293E4}"/>
    <cellStyle name="桁区切り 4 5 5 2 2" xfId="1175" xr:uid="{C06F8209-96BB-47D2-A220-CB8AE50E9C93}"/>
    <cellStyle name="桁区切り 4 5 5 3" xfId="884" xr:uid="{5C0B0FFF-F286-4339-A794-C15BD19541F8}"/>
    <cellStyle name="桁区切り 4 5 6" xfId="382" xr:uid="{9FA55244-C1CD-47BC-B261-F65714EE4B05}"/>
    <cellStyle name="桁区切り 4 5 6 2" xfId="967" xr:uid="{744D259A-6333-45F3-BE8C-8DD1501E20D4}"/>
    <cellStyle name="桁区切り 4 5 7" xfId="675" xr:uid="{6891FB5D-89CB-4597-8176-3DDA4D5C52C9}"/>
    <cellStyle name="桁区切り 4 6" xfId="86" xr:uid="{C472E48B-9D21-4B34-91C2-65FEFEC36CE2}"/>
    <cellStyle name="桁区切り 4 7" xfId="101" xr:uid="{8B43D3C3-B4C9-4595-833A-8F9DE2D410E0}"/>
    <cellStyle name="桁区切り 4 7 2" xfId="208" xr:uid="{FE2A35EC-83EC-4D38-B3C5-DD522E988F52}"/>
    <cellStyle name="桁区切り 4 7 2 2" xfId="499" xr:uid="{EA072F98-EE67-4174-A256-1D19E0A26D09}"/>
    <cellStyle name="桁区切り 4 7 2 2 2" xfId="1084" xr:uid="{5B15B801-2BC0-4BC1-B472-EFEA1D692D6B}"/>
    <cellStyle name="桁区切り 4 7 2 3" xfId="793" xr:uid="{E8FDE887-0B69-42C2-AD78-D1A877563959}"/>
    <cellStyle name="桁区切り 4 7 3" xfId="300" xr:uid="{4F9DD1C1-FFF3-4B50-AB3C-35BAE8775966}"/>
    <cellStyle name="桁区切り 4 7 3 2" xfId="591" xr:uid="{36F1487D-D918-4B93-A137-352EF91B72D7}"/>
    <cellStyle name="桁区切り 4 7 3 2 2" xfId="1176" xr:uid="{8E244D99-368B-4495-92AB-355BA67125CE}"/>
    <cellStyle name="桁区切り 4 7 3 3" xfId="885" xr:uid="{63AFA1BA-0514-4864-808D-125E1A37D2D2}"/>
    <cellStyle name="桁区切り 4 7 4" xfId="402" xr:uid="{1451F31B-F6B0-4917-AE6C-A7F491E5B10E}"/>
    <cellStyle name="桁区切り 4 7 4 2" xfId="987" xr:uid="{C9773598-E6B3-4714-8ABD-471CDE8C5054}"/>
    <cellStyle name="桁区切り 4 7 5" xfId="696" xr:uid="{9CA643A9-DD66-45A7-81C2-A3CA769BDB0E}"/>
    <cellStyle name="桁区切り 4 8" xfId="134" xr:uid="{B0A71587-B878-4A31-899F-39DDE28AD6C7}"/>
    <cellStyle name="桁区切り 4 9" xfId="175" xr:uid="{FAE152E2-7AA7-4FE7-A556-34B044803A9F}"/>
    <cellStyle name="桁区切り 4 9 2" xfId="467" xr:uid="{E2D33B72-5522-4141-A746-5E02D3F82180}"/>
    <cellStyle name="桁区切り 4 9 2 2" xfId="1052" xr:uid="{5D725614-3CCD-4EBC-919E-1F069F39C707}"/>
    <cellStyle name="桁区切り 4 9 3" xfId="761" xr:uid="{7C88B289-DB22-41DE-922B-BCCA87E053B5}"/>
    <cellStyle name="桁区切り 5" xfId="17" xr:uid="{75258DE4-EB6C-4F97-8474-B3ACF2EEC32C}"/>
    <cellStyle name="桁区切り 5 2" xfId="87" xr:uid="{0C03FE8A-232E-47C6-B782-F6520F70AA02}"/>
    <cellStyle name="桁区切り 6" xfId="26" xr:uid="{8A7CA29D-71D1-4F36-AC60-9735DDC5B769}"/>
    <cellStyle name="桁区切り 6 2" xfId="88" xr:uid="{57EF8C6B-9B65-42A5-AB36-66A8296077FC}"/>
    <cellStyle name="桁区切り 7" xfId="31" xr:uid="{7856A7CC-72AB-40F2-8B83-8D16A8382419}"/>
    <cellStyle name="桁区切り 8" xfId="657" xr:uid="{1FB35C53-298D-487E-B52F-328D64C6371E}"/>
    <cellStyle name="桁区切り 9" xfId="29" xr:uid="{BACA4F9C-1780-4D1C-B021-82D0FC77C918}"/>
    <cellStyle name="通貨 2" xfId="11" xr:uid="{E693A4ED-AFCE-439E-895B-E16663596A27}"/>
    <cellStyle name="通貨 2 2" xfId="16" xr:uid="{6405E334-5185-4781-A145-9FD0A19BAAA4}"/>
    <cellStyle name="通貨 2 2 2" xfId="37" xr:uid="{678F07CF-9D1B-47F0-A43B-8B1EA54C48BB}"/>
    <cellStyle name="通貨 2 3" xfId="19" xr:uid="{0C3EF493-DF4E-4DF7-BC74-5C5A09BC1FE5}"/>
    <cellStyle name="通貨 2 4" xfId="33" xr:uid="{D8537389-7188-49DE-BB1A-1F927F247B09}"/>
    <cellStyle name="標準" xfId="0" builtinId="0"/>
    <cellStyle name="標準 10" xfId="2" xr:uid="{12893B62-DE16-433E-8774-F3F7EBFD2523}"/>
    <cellStyle name="標準 11" xfId="14" xr:uid="{78B96891-C06D-4B06-917B-BE862BF71353}"/>
    <cellStyle name="標準 11 2" xfId="93" xr:uid="{5C3E6CBE-019A-4E4E-A0B4-34E56BD0DE07}"/>
    <cellStyle name="標準 11 3" xfId="15" xr:uid="{858FEB86-5841-4FF8-A23F-E4721CDFDADE}"/>
    <cellStyle name="標準 11 3 2" xfId="244" xr:uid="{69F4780B-6A3E-487C-A380-0AE7D58B6CE6}"/>
    <cellStyle name="標準 11 3 2 2" xfId="535" xr:uid="{BE940EA6-B7FB-4D2E-A13C-0410E9C36AE0}"/>
    <cellStyle name="標準 11 3 2 2 2" xfId="1120" xr:uid="{EBB44A75-DCA0-4225-A1AA-264CA7793DBA}"/>
    <cellStyle name="標準 11 3 2 3" xfId="829" xr:uid="{88D4892A-4254-4657-BC33-CB3DC375E757}"/>
    <cellStyle name="標準 11 3 2 4" xfId="1248" xr:uid="{EB67F120-1595-40FB-94E2-4DB5846E3A66}"/>
    <cellStyle name="標準 11 3 3" xfId="301" xr:uid="{87510B32-7485-4F33-8E1A-C728411EDC55}"/>
    <cellStyle name="標準 11 3 3 2" xfId="592" xr:uid="{C8B5EDE1-F2E5-432A-925E-0610075636C0}"/>
    <cellStyle name="標準 11 3 3 2 2" xfId="1177" xr:uid="{0A2390D7-1A1B-4567-BB34-59345965AD01}"/>
    <cellStyle name="標準 11 3 3 3" xfId="886" xr:uid="{4B577AE5-4BDF-4C07-88FA-7C8CA11F01B0}"/>
    <cellStyle name="標準 11 3 4" xfId="438" xr:uid="{59BAE829-4EF5-4524-B9E6-C9ADC4ECC03E}"/>
    <cellStyle name="標準 11 3 4 2" xfId="1023" xr:uid="{07C6CDCB-4415-41D0-946E-BC0EED3923AD}"/>
    <cellStyle name="標準 11 3 5" xfId="732" xr:uid="{56E84B45-C9EB-447E-912D-788023128171}"/>
    <cellStyle name="標準 11 3 6" xfId="36" xr:uid="{C66919D1-5381-42F3-A3A8-98BEB0D3BD11}"/>
    <cellStyle name="標準 12" xfId="89" xr:uid="{77592F3A-F08E-4C17-9CF1-75EB2EC88BE1}"/>
    <cellStyle name="標準 12 2" xfId="143" xr:uid="{CBA39BF1-FA18-41D3-80ED-DD825DA7C8AC}"/>
    <cellStyle name="標準 12 2 2" xfId="246" xr:uid="{480E0BB9-6C84-442C-8D84-5B8D0FA2D221}"/>
    <cellStyle name="標準 12 2 2 2" xfId="537" xr:uid="{34226FA5-E6D6-4C25-B06C-82BFDA74F7C4}"/>
    <cellStyle name="標準 12 2 2 2 2" xfId="1122" xr:uid="{9C698994-15A9-468D-A1C7-1C43EDD10594}"/>
    <cellStyle name="標準 12 2 2 3" xfId="831" xr:uid="{D8506EA5-4F46-4651-B59D-5ADD4D8F5CC8}"/>
    <cellStyle name="標準 12 2 3" xfId="302" xr:uid="{10BE0D78-5D11-453F-A73D-0D260E5A62B5}"/>
    <cellStyle name="標準 12 2 3 2" xfId="593" xr:uid="{2AEEDE45-32B1-42E5-A55E-8E693B265A82}"/>
    <cellStyle name="標準 12 2 3 2 2" xfId="1178" xr:uid="{1A8DC970-BA64-4DDD-8C2B-FF56EC9A6E31}"/>
    <cellStyle name="標準 12 2 3 3" xfId="887" xr:uid="{6AE40959-43F7-41FC-B797-F4D2608CFBF9}"/>
    <cellStyle name="標準 12 2 4" xfId="440" xr:uid="{338413A5-3379-45F8-8826-269E61904A14}"/>
    <cellStyle name="標準 12 2 4 2" xfId="1025" xr:uid="{FBD8DCFA-1177-493C-BDE2-A6BBF4895DD8}"/>
    <cellStyle name="標準 12 2 5" xfId="734" xr:uid="{F304CA8A-2334-4EE7-B258-70E44FE2353D}"/>
    <cellStyle name="標準 12 3" xfId="142" xr:uid="{FD0B8E61-CF55-4EEA-83AB-C07165C1D008}"/>
    <cellStyle name="標準 12 3 2" xfId="245" xr:uid="{6876F171-6452-4DA0-89F3-A0C1D942AA56}"/>
    <cellStyle name="標準 12 3 2 2" xfId="536" xr:uid="{D71F0BFF-0A1A-470B-8CC6-8323A6B3D7E3}"/>
    <cellStyle name="標準 12 3 2 2 2" xfId="1121" xr:uid="{40F186FF-67C2-4DA5-8B18-7C04DCDE1EBE}"/>
    <cellStyle name="標準 12 3 2 3" xfId="830" xr:uid="{97F15208-860C-4AD3-BAA5-5BE4EAC70269}"/>
    <cellStyle name="標準 12 3 3" xfId="303" xr:uid="{C6FA1D1D-DAEC-44F1-B26B-074BD885AA9B}"/>
    <cellStyle name="標準 12 3 3 2" xfId="594" xr:uid="{E8D49CE6-2F81-402C-9B3D-7CE17CE8FC4C}"/>
    <cellStyle name="標準 12 3 3 2 2" xfId="1179" xr:uid="{52172558-3EB4-44B7-85A3-3D6D2077BD80}"/>
    <cellStyle name="標準 12 3 3 3" xfId="888" xr:uid="{8D4505CD-1383-415D-B81D-C85A2EE4B830}"/>
    <cellStyle name="標準 12 3 4" xfId="439" xr:uid="{602E6C59-E3C9-4EB9-8C42-49AEB615994A}"/>
    <cellStyle name="標準 12 3 4 2" xfId="1024" xr:uid="{31EDCF5B-1E80-4820-B65F-F67B376A9C68}"/>
    <cellStyle name="標準 12 3 5" xfId="733" xr:uid="{1E444C0F-EE98-421F-985C-BEE56E852517}"/>
    <cellStyle name="標準 13" xfId="90" xr:uid="{4836DF17-DB82-4B6C-AE74-F6E2E9577C94}"/>
    <cellStyle name="標準 14" xfId="91" xr:uid="{3CD1FD48-E372-4B2F-A5C8-C7DDEAB1F8CA}"/>
    <cellStyle name="標準 14 2" xfId="94" xr:uid="{C3DFFF63-DCF3-4751-9204-79E77262F64F}"/>
    <cellStyle name="標準 14 2 2" xfId="126" xr:uid="{30045193-ADD6-42E9-95A4-1A832AD25A87}"/>
    <cellStyle name="標準 14 2 2 2" xfId="233" xr:uid="{3D369F8F-3A9F-4FDA-AF97-F1C37717346E}"/>
    <cellStyle name="標準 14 2 2 2 2" xfId="524" xr:uid="{86A9D0A3-906E-4747-9FAF-EA717000C648}"/>
    <cellStyle name="標準 14 2 2 2 2 2" xfId="1109" xr:uid="{423C1092-2A7B-4048-A170-40E85525DA93}"/>
    <cellStyle name="標準 14 2 2 2 3" xfId="818" xr:uid="{AE3093E4-38BF-4BD3-9A3C-351F74A23651}"/>
    <cellStyle name="標準 14 2 2 3" xfId="304" xr:uid="{0157D06A-7148-4DAC-8474-0A7F5B7C5C6E}"/>
    <cellStyle name="標準 14 2 2 3 2" xfId="595" xr:uid="{2CE4D36E-387F-4300-87D9-2A2F548E6C18}"/>
    <cellStyle name="標準 14 2 2 3 2 2" xfId="1180" xr:uid="{9648E129-43FC-4091-8C64-022C307A2828}"/>
    <cellStyle name="標準 14 2 2 3 3" xfId="889" xr:uid="{BB1147BE-EE95-4F00-8AC4-E878D1EA404D}"/>
    <cellStyle name="標準 14 2 2 4" xfId="427" xr:uid="{FF5C16CA-D0BA-4C98-9432-B84824351A3C}"/>
    <cellStyle name="標準 14 2 2 4 2" xfId="1012" xr:uid="{CF46F651-D704-4093-BD82-B11D33353BD3}"/>
    <cellStyle name="標準 14 2 2 5" xfId="721" xr:uid="{A41CC590-6CFD-4178-AD46-3F26464D6E89}"/>
    <cellStyle name="標準 14 2 3" xfId="145" xr:uid="{59179263-6B8B-452E-B310-1F3F2F8C26C3}"/>
    <cellStyle name="標準 14 2 3 2" xfId="248" xr:uid="{37F39940-08A5-4429-97B2-BD1C3173D4B4}"/>
    <cellStyle name="標準 14 2 3 2 2" xfId="539" xr:uid="{711F9DFD-3445-4765-AB48-5F346754F7C1}"/>
    <cellStyle name="標準 14 2 3 2 2 2" xfId="1124" xr:uid="{380DC048-AB5F-4DFA-9288-7F43A309FB6F}"/>
    <cellStyle name="標準 14 2 3 2 3" xfId="833" xr:uid="{1359DFDB-6207-4FEF-9FD9-16EDBCC3000B}"/>
    <cellStyle name="標準 14 2 3 3" xfId="305" xr:uid="{64811CCC-4D2E-453F-BE18-4FC03AB5269A}"/>
    <cellStyle name="標準 14 2 3 3 2" xfId="596" xr:uid="{F9D07452-B18B-4DDB-A286-F7D90DD4996C}"/>
    <cellStyle name="標準 14 2 3 3 2 2" xfId="1181" xr:uid="{AB4675B7-6246-4C5C-B158-2160B4B35BA9}"/>
    <cellStyle name="標準 14 2 3 3 3" xfId="890" xr:uid="{246C823D-141F-47A4-A978-2EABBDDBD148}"/>
    <cellStyle name="標準 14 2 3 4" xfId="442" xr:uid="{EAE57851-2A86-49FA-82DB-ED67B2195042}"/>
    <cellStyle name="標準 14 2 3 4 2" xfId="1027" xr:uid="{2F39C98B-8F84-454F-82B8-91C99082FBAD}"/>
    <cellStyle name="標準 14 2 3 5" xfId="736" xr:uid="{A8C665E5-2207-4727-8B96-CEE54FDADAA0}"/>
    <cellStyle name="標準 14 2 4" xfId="200" xr:uid="{60BC8B5D-8335-4CDF-9507-BDCDD47AD942}"/>
    <cellStyle name="標準 14 2 4 2" xfId="492" xr:uid="{64D35F55-F90D-461F-B2A2-E0E19A7FF8BF}"/>
    <cellStyle name="標準 14 2 4 2 2" xfId="1077" xr:uid="{58D54E40-B606-4712-9013-D41B33DE8D55}"/>
    <cellStyle name="標準 14 2 4 3" xfId="786" xr:uid="{0DDFF4E1-B4E9-4D60-8BE1-40B0F28DF248}"/>
    <cellStyle name="標準 14 2 5" xfId="306" xr:uid="{C346AC65-3ECC-406A-82A6-A2E24B6153BF}"/>
    <cellStyle name="標準 14 2 5 2" xfId="597" xr:uid="{5E1B7B07-FE91-4C72-8936-F0C89131E78C}"/>
    <cellStyle name="標準 14 2 5 2 2" xfId="1182" xr:uid="{D1D4B4ED-ED79-413A-B708-0BAD235DF74E}"/>
    <cellStyle name="標準 14 2 5 3" xfId="891" xr:uid="{AB04E318-7DB3-48F6-B639-ED5A8239A481}"/>
    <cellStyle name="標準 14 2 6" xfId="395" xr:uid="{17F10C3E-BA6D-497E-A9D8-A87119A98D3A}"/>
    <cellStyle name="標準 14 2 6 2" xfId="980" xr:uid="{5BA5AE5F-5088-40E5-9BF4-69D7E278F99B}"/>
    <cellStyle name="標準 14 2 7" xfId="688" xr:uid="{99D6C96F-7CD7-4934-B66F-FF0A08CC9E35}"/>
    <cellStyle name="標準 14 2 8" xfId="1241" xr:uid="{8EE3E95E-29D1-43B8-B665-81FE913ACC29}"/>
    <cellStyle name="標準 14 3" xfId="124" xr:uid="{E24DE6A2-C69E-421B-BC95-64FCA264D45E}"/>
    <cellStyle name="標準 14 3 2" xfId="231" xr:uid="{3AF9F8CA-8670-420C-B415-FC7F768F4921}"/>
    <cellStyle name="標準 14 3 2 2" xfId="522" xr:uid="{A1136616-A1D1-4655-BF8B-DF8FBF105E65}"/>
    <cellStyle name="標準 14 3 2 2 2" xfId="1107" xr:uid="{A1DD9425-CB0F-4F14-9B58-5DF8E3C7639E}"/>
    <cellStyle name="標準 14 3 2 3" xfId="816" xr:uid="{5AA3E95C-DADB-4C0E-B4FC-5B659D528C73}"/>
    <cellStyle name="標準 14 3 3" xfId="307" xr:uid="{B215A9CE-BDA9-4B0C-B189-9E3C0C9F3EDE}"/>
    <cellStyle name="標準 14 3 3 2" xfId="598" xr:uid="{CF18B315-2A55-41A2-BFE0-37A19B4A5BE0}"/>
    <cellStyle name="標準 14 3 3 2 2" xfId="1183" xr:uid="{C428F15E-566B-4079-8CCC-E3975376688E}"/>
    <cellStyle name="標準 14 3 3 3" xfId="892" xr:uid="{61F454C4-6584-40BB-8F76-0CC808C62684}"/>
    <cellStyle name="標準 14 3 4" xfId="425" xr:uid="{D5C97CBC-D354-4F8E-87CC-AD54A5ABC3A7}"/>
    <cellStyle name="標準 14 3 4 2" xfId="1010" xr:uid="{33F2C6A1-9964-4688-B425-3432950D1254}"/>
    <cellStyle name="標準 14 3 5" xfId="719" xr:uid="{D17E6A5B-73C8-45D3-B8A6-8142E938596C}"/>
    <cellStyle name="標準 14 4" xfId="144" xr:uid="{CD0044CA-C38C-4857-9038-2D5D07504C53}"/>
    <cellStyle name="標準 14 4 2" xfId="247" xr:uid="{AFE22101-B3EA-4AE5-939C-42DE63D2979D}"/>
    <cellStyle name="標準 14 4 2 2" xfId="538" xr:uid="{8DBAB6BC-6724-4DDD-BF6D-E019E3A88DA6}"/>
    <cellStyle name="標準 14 4 2 2 2" xfId="1123" xr:uid="{3123F7B3-ABBD-449F-BB36-870E5E807BC1}"/>
    <cellStyle name="標準 14 4 2 3" xfId="832" xr:uid="{13DFEAE5-4A4B-4B3E-AB21-370F71584BF2}"/>
    <cellStyle name="標準 14 4 3" xfId="308" xr:uid="{22740DAE-A123-4B0C-A161-3137E0FC042F}"/>
    <cellStyle name="標準 14 4 3 2" xfId="599" xr:uid="{1CC4CD47-7304-40F2-B193-CE64C315634F}"/>
    <cellStyle name="標準 14 4 3 2 2" xfId="1184" xr:uid="{BEDA4E48-2CBF-4D47-9F72-EFEEE83C6EFF}"/>
    <cellStyle name="標準 14 4 3 3" xfId="893" xr:uid="{7020BCD7-D461-409D-95B6-38A8BC3BB1C4}"/>
    <cellStyle name="標準 14 4 4" xfId="441" xr:uid="{7B6CB593-3423-44D7-BF0D-E8636926E4F3}"/>
    <cellStyle name="標準 14 4 4 2" xfId="1026" xr:uid="{F8E2AEC7-092F-43E0-9575-F61B2D4C5E9B}"/>
    <cellStyle name="標準 14 4 5" xfId="735" xr:uid="{653DF7DA-865C-4244-B4BD-72A28FAE8EC5}"/>
    <cellStyle name="標準 14 5" xfId="198" xr:uid="{95D6FC49-576D-4526-B750-A2745BEEECBD}"/>
    <cellStyle name="標準 14 5 2" xfId="490" xr:uid="{F3176E58-6CC9-449E-BC80-BF309D2FB42C}"/>
    <cellStyle name="標準 14 5 2 2" xfId="1075" xr:uid="{213D0501-86C7-4A9A-99B5-C6C360241AEF}"/>
    <cellStyle name="標準 14 5 3" xfId="784" xr:uid="{21F8E5B6-33EA-40B9-A058-7505DC771906}"/>
    <cellStyle name="標準 14 6" xfId="309" xr:uid="{142BAEA4-714A-476A-A91F-983AD9972B63}"/>
    <cellStyle name="標準 14 6 2" xfId="600" xr:uid="{EA2717D3-8850-418A-92B2-CCAD20F06F8F}"/>
    <cellStyle name="標準 14 6 2 2" xfId="1185" xr:uid="{CB135FF9-9471-46DB-B71B-06E2426CDD2A}"/>
    <cellStyle name="標準 14 6 3" xfId="894" xr:uid="{E946DB12-FCE8-43A6-AC5E-EA442BDAD419}"/>
    <cellStyle name="標準 14 7" xfId="393" xr:uid="{A45901C9-E03A-4981-A672-CD0914DD9BE7}"/>
    <cellStyle name="標準 14 7 2" xfId="978" xr:uid="{E2CA32BE-92CF-4215-AF72-EA9B924F7DAC}"/>
    <cellStyle name="標準 14 8" xfId="686" xr:uid="{36DF8F9A-7E59-445E-9EAB-75D1856DB974}"/>
    <cellStyle name="標準 15" xfId="169" xr:uid="{D37141B4-9763-4C6F-9411-87F9C75D6E62}"/>
    <cellStyle name="標準 16" xfId="168" xr:uid="{B03CE4D5-989F-417B-A50C-1351EDC2A667}"/>
    <cellStyle name="標準 17" xfId="656" xr:uid="{590C3D6F-FCC2-4E2A-A4B7-2648588F1F81}"/>
    <cellStyle name="標準 18" xfId="28" xr:uid="{33F0B363-BC88-4D60-AF8C-3EE2C998A2E8}"/>
    <cellStyle name="標準 19" xfId="1243" xr:uid="{4C8ADB39-A7C6-43A3-9723-332DF5EF250C}"/>
    <cellStyle name="標準 19 2" xfId="1251" xr:uid="{6F880B42-1EBE-40B8-A7FD-1613D874783C}"/>
    <cellStyle name="標準 2" xfId="5" xr:uid="{3FE95C8A-B0E1-40F3-A63F-67334443F743}"/>
    <cellStyle name="標準 2 2" xfId="6" xr:uid="{A2AC71A3-D15F-450F-A71B-64BAA056329C}"/>
    <cellStyle name="標準 2 2 2" xfId="39" xr:uid="{06CC986F-C4BC-4C39-A1B7-1B79FD4A0A1F}"/>
    <cellStyle name="標準 2 2_★H25補正 ＺＥＢ 様式及び作成要領 記入例(2)　（書類関係②）システム提案概要" xfId="45" xr:uid="{11D5752A-86D1-4F3E-9118-EBA844616582}"/>
    <cellStyle name="標準 2 3" xfId="40" xr:uid="{D00EA44C-702C-46A7-A461-8FFFC4962532}"/>
    <cellStyle name="標準 2 3 2" xfId="41" xr:uid="{2C9CF843-1E61-49B0-85DC-7C3348EB9A49}"/>
    <cellStyle name="標準 2 3_★H25補正 ＺＥＢ 様式及び作成要領 記入例(2)　（書類関係②）システム提案概要" xfId="46" xr:uid="{0FD48E39-B63C-451C-BB20-53E6F1CD12D6}"/>
    <cellStyle name="標準 2 4" xfId="42" xr:uid="{C9D16256-ADBF-4DF8-9380-244EE6CA75BC}"/>
    <cellStyle name="標準 2 4 2" xfId="1254" xr:uid="{66CDD1DC-157D-4294-A837-0BEE082B2E27}"/>
    <cellStyle name="標準 2 5" xfId="52" xr:uid="{CA861B2A-2929-4C68-86F9-F7AEFEEAE8F8}"/>
    <cellStyle name="標準 2 5 2" xfId="147" xr:uid="{F522B665-BB28-4377-97B1-75B145F133BC}"/>
    <cellStyle name="標準 2 6" xfId="146" xr:uid="{D609AFD3-0D0A-465E-BB58-1D752D4E6603}"/>
    <cellStyle name="標準 2_★H25補正 ＺＥＢ 様式及び作成要領 記入例(2)　（書類関係②）システム提案概要" xfId="47" xr:uid="{42814235-377B-4FE3-B702-728BD16926D7}"/>
    <cellStyle name="標準 20" xfId="1245" xr:uid="{6BBF152C-74B5-4A3E-B0C8-E0DF404395F6}"/>
    <cellStyle name="標準 21" xfId="1258" xr:uid="{3F983842-C94A-467A-BAE0-1AE55D9E9837}"/>
    <cellStyle name="標準 3" xfId="8" xr:uid="{A334B74A-28EB-4B51-87C8-E2F6E100DA1F}"/>
    <cellStyle name="標準 3 2" xfId="43" xr:uid="{15F629E8-8713-4996-8F23-CF0F5A461D31}"/>
    <cellStyle name="標準 4" xfId="13" xr:uid="{08BF7108-4063-4109-85AD-E3880E8936EE}"/>
    <cellStyle name="標準 4 2" xfId="20" xr:uid="{0943C84C-6B34-464F-A9D2-AD0816520C49}"/>
    <cellStyle name="標準 4 2 2" xfId="22" xr:uid="{68A8078F-81BD-4123-9A8F-809544693B54}"/>
    <cellStyle name="標準 4 2 2 2" xfId="24" xr:uid="{0891B8B9-1644-4599-9491-9CABECE7E2AF}"/>
    <cellStyle name="標準 4 2 2 3" xfId="1247" xr:uid="{00C54C86-1F8B-4662-A0A3-D18E546E80DF}"/>
    <cellStyle name="標準 4 2 2 4" xfId="1250" xr:uid="{3C384E9E-2568-4296-899C-EA4CB07B3520}"/>
    <cellStyle name="標準 4 2 3" xfId="48" xr:uid="{7791C6EB-30AC-4C99-B927-C883493C6528}"/>
    <cellStyle name="標準 4 3" xfId="50" xr:uid="{9582FE28-6AF6-41FF-A3A3-B1A860EB500F}"/>
    <cellStyle name="標準 4 4" xfId="128" xr:uid="{355D3392-6C2F-45C1-8EE1-488C5C8E4A24}"/>
    <cellStyle name="標準 4 5" xfId="44" xr:uid="{286AC08D-136C-486E-95EF-7EC84103FF19}"/>
    <cellStyle name="標準 4_★H25補正 ＺＥＢ 様式及び作成要領 記入例(2)　（書類関係②）システム提案概要" xfId="49" xr:uid="{E9E912CB-49C7-4007-AE5A-9051BDB251D6}"/>
    <cellStyle name="標準 5" xfId="21" xr:uid="{3A0655E9-C869-4C97-8755-162C619640AA}"/>
    <cellStyle name="標準 5 10" xfId="366" xr:uid="{6D1B7BA1-D4A7-4518-8A25-41F3D16C3078}"/>
    <cellStyle name="標準 5 10 2" xfId="951" xr:uid="{4C2E0213-2ECA-4305-BBA2-000DA57DF134}"/>
    <cellStyle name="標準 5 11" xfId="659" xr:uid="{7AB8D868-7C68-429E-BBDC-D4D493DB8C47}"/>
    <cellStyle name="標準 5 12" xfId="53" xr:uid="{7C351AAD-F3C6-4276-99CA-4F24EEDB3836}"/>
    <cellStyle name="標準 5 2" xfId="82" xr:uid="{EFB6FBC9-7BF1-4EC4-BF36-0E35DB62329B}"/>
    <cellStyle name="標準 5 2 2" xfId="123" xr:uid="{5C813B82-F2BB-4B9E-934F-996B1D2AED69}"/>
    <cellStyle name="標準 5 2 2 2" xfId="230" xr:uid="{7B908759-2F5B-4737-8F96-22DECFF2BB02}"/>
    <cellStyle name="標準 5 2 2 2 2" xfId="521" xr:uid="{394AE9F6-4096-4AB7-8F49-94F3521BDDAA}"/>
    <cellStyle name="標準 5 2 2 2 2 2" xfId="1106" xr:uid="{B0161264-8E5E-4336-8FBF-25A5D370DDD7}"/>
    <cellStyle name="標準 5 2 2 2 3" xfId="815" xr:uid="{94191FA3-F1B1-41E1-A386-B9EEFF3D772A}"/>
    <cellStyle name="標準 5 2 2 3" xfId="310" xr:uid="{2D3EF72D-C402-4549-9B82-09D1265B5BAC}"/>
    <cellStyle name="標準 5 2 2 3 2" xfId="601" xr:uid="{1B5812A0-069F-4CBA-B653-8E299BCFEFD6}"/>
    <cellStyle name="標準 5 2 2 3 2 2" xfId="1186" xr:uid="{87D5BF92-935A-45F6-8DCB-FC4D87CE440B}"/>
    <cellStyle name="標準 5 2 2 3 3" xfId="895" xr:uid="{D3AD83BB-6BAA-4987-BE2A-FCF9F1584F76}"/>
    <cellStyle name="標準 5 2 2 4" xfId="424" xr:uid="{97E825D0-7EA1-4883-8A79-9365317B4C58}"/>
    <cellStyle name="標準 5 2 2 4 2" xfId="1009" xr:uid="{2BDA1AF4-7A03-4D22-9F72-5BE7B2B5AF10}"/>
    <cellStyle name="標準 5 2 2 5" xfId="718" xr:uid="{291DB8D5-6EC5-4A67-BEBE-3DD81519AF8C}"/>
    <cellStyle name="標準 5 2 3" xfId="149" xr:uid="{1D96E7CE-53A3-4D27-9165-0684A1D84904}"/>
    <cellStyle name="標準 5 2 3 2" xfId="249" xr:uid="{4F8DC8EB-6C33-4E75-A8FE-0A011A07B1C2}"/>
    <cellStyle name="標準 5 2 3 2 2" xfId="540" xr:uid="{9A7F6C8E-DE51-4B73-846F-48E2740AEF18}"/>
    <cellStyle name="標準 5 2 3 2 2 2" xfId="1125" xr:uid="{91007AF1-5238-4924-BEBB-2B54E724C144}"/>
    <cellStyle name="標準 5 2 3 2 3" xfId="834" xr:uid="{9C4FBA71-A819-404D-8002-FF60D49AEC47}"/>
    <cellStyle name="標準 5 2 3 3" xfId="311" xr:uid="{06D721BD-D894-463D-8DDA-7617314BF99C}"/>
    <cellStyle name="標準 5 2 3 3 2" xfId="602" xr:uid="{0492D801-3133-496D-B030-90444620637A}"/>
    <cellStyle name="標準 5 2 3 3 2 2" xfId="1187" xr:uid="{25C0D73E-4227-41EB-BCC3-FDDFF2B304EF}"/>
    <cellStyle name="標準 5 2 3 3 3" xfId="896" xr:uid="{73B52FE5-5413-467D-B24A-47CBD8657648}"/>
    <cellStyle name="標準 5 2 3 4" xfId="443" xr:uid="{63CEB8DF-270B-4519-94C0-BB9244A735A2}"/>
    <cellStyle name="標準 5 2 3 4 2" xfId="1028" xr:uid="{91F12BB0-3BEE-4183-978C-138C3C845D0F}"/>
    <cellStyle name="標準 5 2 3 5" xfId="737" xr:uid="{0D4D554D-81CD-438A-ACB0-BC0B02A8568C}"/>
    <cellStyle name="標準 5 2 4" xfId="197" xr:uid="{1F88BE10-D2BC-4FC6-9793-9F8E78BF07D3}"/>
    <cellStyle name="標準 5 2 4 2" xfId="489" xr:uid="{0E1A0E66-7874-49C5-9C95-569A324AF6D8}"/>
    <cellStyle name="標準 5 2 4 2 2" xfId="1074" xr:uid="{B6F8F3D9-7783-41D6-8C93-E1D06F7F2F56}"/>
    <cellStyle name="標準 5 2 4 3" xfId="783" xr:uid="{D07AA3B2-DA9A-4FFC-BB63-D2E3D2319054}"/>
    <cellStyle name="標準 5 2 5" xfId="312" xr:uid="{39EC181F-6FFA-4A7F-A9CA-DFDDE441FF66}"/>
    <cellStyle name="標準 5 2 5 2" xfId="603" xr:uid="{831590EB-231D-4F23-8E18-9E0E02A9B541}"/>
    <cellStyle name="標準 5 2 5 2 2" xfId="1188" xr:uid="{C8639C1C-9431-478B-91D8-E9E5BDE7DB2A}"/>
    <cellStyle name="標準 5 2 5 3" xfId="897" xr:uid="{8285F2C6-40FA-4CEA-81E2-405D7ECEC234}"/>
    <cellStyle name="標準 5 2 6" xfId="392" xr:uid="{DDB61C9A-1CDB-4EDB-9371-88294828C4FD}"/>
    <cellStyle name="標準 5 2 6 2" xfId="977" xr:uid="{F23F8C23-CACF-483F-AECB-B5689C6DD1AF}"/>
    <cellStyle name="標準 5 2 7" xfId="685" xr:uid="{6C921434-D40E-445D-BF3C-03BD381D7BFB}"/>
    <cellStyle name="標準 5 3" xfId="69" xr:uid="{A0A8BF42-45D5-45F9-A7B0-44FE31797FA0}"/>
    <cellStyle name="標準 5 3 2" xfId="110" xr:uid="{C7CB6F97-B029-400B-9558-032D664CC027}"/>
    <cellStyle name="標準 5 3 2 2" xfId="217" xr:uid="{FD3E94BA-1D9F-43B3-8FF0-75BBD4768D92}"/>
    <cellStyle name="標準 5 3 2 2 2" xfId="508" xr:uid="{2283425C-CB4B-4A2B-A865-87B6D6758114}"/>
    <cellStyle name="標準 5 3 2 2 2 2" xfId="1093" xr:uid="{B8848849-D93C-43E1-A7B9-596D961C289B}"/>
    <cellStyle name="標準 5 3 2 2 3" xfId="802" xr:uid="{D142EEF4-8A13-4F6F-99F5-6D1961551C02}"/>
    <cellStyle name="標準 5 3 2 3" xfId="313" xr:uid="{E3005BB8-F150-4AD1-8085-2246D857ACB9}"/>
    <cellStyle name="標準 5 3 2 3 2" xfId="604" xr:uid="{6312C669-24F8-4FC9-8B15-A61C19D289FE}"/>
    <cellStyle name="標準 5 3 2 3 2 2" xfId="1189" xr:uid="{0B91E504-B154-4417-B35C-2F64DF8F4B39}"/>
    <cellStyle name="標準 5 3 2 3 3" xfId="898" xr:uid="{956ABA0B-88CC-48C6-A290-0A44D68CD506}"/>
    <cellStyle name="標準 5 3 2 4" xfId="411" xr:uid="{E5A25CEA-DD29-4A74-BE9A-A35E4CD4F833}"/>
    <cellStyle name="標準 5 3 2 4 2" xfId="996" xr:uid="{7584FDEF-22BF-47A3-A956-75DA6FF5790F}"/>
    <cellStyle name="標準 5 3 2 5" xfId="705" xr:uid="{C72D0F01-580E-45AD-BB76-52ED5534912F}"/>
    <cellStyle name="標準 5 3 3" xfId="150" xr:uid="{72C7A3E1-2274-42A7-BA2E-12D8AC406DAE}"/>
    <cellStyle name="標準 5 3 3 2" xfId="250" xr:uid="{14946D06-BF13-4045-90B8-DB7175FB7F16}"/>
    <cellStyle name="標準 5 3 3 2 2" xfId="541" xr:uid="{064ED806-2F05-4F6B-8BA9-EEE596D63B7D}"/>
    <cellStyle name="標準 5 3 3 2 2 2" xfId="1126" xr:uid="{3A4000E8-4D54-4785-AF01-DB2DEAE5D388}"/>
    <cellStyle name="標準 5 3 3 2 3" xfId="835" xr:uid="{F8BC0F62-1FA4-45DF-A2A2-F10C1FFD42CE}"/>
    <cellStyle name="標準 5 3 3 3" xfId="314" xr:uid="{26095779-CCC8-4156-9DF7-97154FCBDDD2}"/>
    <cellStyle name="標準 5 3 3 3 2" xfId="605" xr:uid="{32EFA029-28B1-4A02-BAA0-0456A07D985D}"/>
    <cellStyle name="標準 5 3 3 3 2 2" xfId="1190" xr:uid="{A8DE1C41-75D5-4DD9-B542-FA77E46CA246}"/>
    <cellStyle name="標準 5 3 3 3 3" xfId="899" xr:uid="{7CB776FB-3CA2-4EA2-A8E3-9725D12D5310}"/>
    <cellStyle name="標準 5 3 3 4" xfId="444" xr:uid="{2F906139-15C0-4E22-AB13-115C42CDA31B}"/>
    <cellStyle name="標準 5 3 3 4 2" xfId="1029" xr:uid="{E063D291-B37E-4C7E-9F76-13E997142C30}"/>
    <cellStyle name="標準 5 3 3 5" xfId="738" xr:uid="{5F8CA8B1-472A-4CF9-9BE6-B956519502BA}"/>
    <cellStyle name="標準 5 3 4" xfId="184" xr:uid="{A0263A3D-60B3-4DFA-BAB0-70B500956209}"/>
    <cellStyle name="標準 5 3 4 2" xfId="476" xr:uid="{433C15BF-B474-4E03-B187-5FE5D9DC444F}"/>
    <cellStyle name="標準 5 3 4 2 2" xfId="1061" xr:uid="{C5CC9365-0962-46BC-A1DC-821C3B95AB7A}"/>
    <cellStyle name="標準 5 3 4 3" xfId="770" xr:uid="{FC723BB7-D640-4651-B7C5-A94A2039D84D}"/>
    <cellStyle name="標準 5 3 5" xfId="315" xr:uid="{1DDB1C60-F828-4573-A9A4-3C7A19E575D5}"/>
    <cellStyle name="標準 5 3 5 2" xfId="606" xr:uid="{357E7201-FCB3-42F7-B04F-EFC12B985ED8}"/>
    <cellStyle name="標準 5 3 5 2 2" xfId="1191" xr:uid="{D8BADCFA-CDB0-4A71-9BAE-B87AF7FE3995}"/>
    <cellStyle name="標準 5 3 5 3" xfId="900" xr:uid="{0D6C6828-FBB4-4B38-A59C-AF1223391BEC}"/>
    <cellStyle name="標準 5 3 6" xfId="379" xr:uid="{46BEECF5-26F3-4048-893E-EF2D415EC205}"/>
    <cellStyle name="標準 5 3 6 2" xfId="964" xr:uid="{33326759-22C0-49A4-B5BA-38A8F94CA6D5}"/>
    <cellStyle name="標準 5 3 7" xfId="672" xr:uid="{DB33B652-41E7-4F65-810D-0A395ABE0BA4}"/>
    <cellStyle name="標準 5 4" xfId="92" xr:uid="{249323B1-6DA4-4C8C-A3B3-C5ADBA689951}"/>
    <cellStyle name="標準 5 4 2" xfId="125" xr:uid="{3430ECF2-591D-40EF-B7EC-3A3E950C9741}"/>
    <cellStyle name="標準 5 4 2 2" xfId="232" xr:uid="{4BB2981F-BD04-498E-899C-2EAFEE6E848B}"/>
    <cellStyle name="標準 5 4 2 2 2" xfId="523" xr:uid="{67D48C0A-7948-4CDC-BE8C-5DB8C5F684FA}"/>
    <cellStyle name="標準 5 4 2 2 2 2" xfId="1108" xr:uid="{52F1F88C-85A0-4AEA-9CE6-F08C72ACF6E7}"/>
    <cellStyle name="標準 5 4 2 2 3" xfId="817" xr:uid="{4F325C24-9ABC-4870-9611-2306C8249DD7}"/>
    <cellStyle name="標準 5 4 2 3" xfId="316" xr:uid="{21D04DA1-2747-4C25-825E-814930642248}"/>
    <cellStyle name="標準 5 4 2 3 2" xfId="607" xr:uid="{CE951F1C-4919-4A9F-BE42-1127F686CF3D}"/>
    <cellStyle name="標準 5 4 2 3 2 2" xfId="1192" xr:uid="{F151445F-E944-418A-91A6-9AD0E135CDC3}"/>
    <cellStyle name="標準 5 4 2 3 3" xfId="901" xr:uid="{5FB30266-82F4-4074-919E-B183EE8DDA84}"/>
    <cellStyle name="標準 5 4 2 4" xfId="426" xr:uid="{2CA4623E-A1FD-4F58-BAE6-B338301D244D}"/>
    <cellStyle name="標準 5 4 2 4 2" xfId="1011" xr:uid="{196C42EB-C4D6-4CC4-BC8A-4864A47D07BB}"/>
    <cellStyle name="標準 5 4 2 5" xfId="720" xr:uid="{132C61E4-F95A-417D-ABE8-AAB44728BDE2}"/>
    <cellStyle name="標準 5 4 3" xfId="151" xr:uid="{FC80BE1B-1A73-4255-BB9D-0F9BDA36F89F}"/>
    <cellStyle name="標準 5 4 3 2" xfId="251" xr:uid="{E639B208-F17E-44B5-9C41-7724A6179902}"/>
    <cellStyle name="標準 5 4 3 2 2" xfId="542" xr:uid="{D036681D-BEF1-4AEE-99A8-6FE394D1E47B}"/>
    <cellStyle name="標準 5 4 3 2 2 2" xfId="1127" xr:uid="{603F0A99-525E-46CF-BE9F-6B560557B4B3}"/>
    <cellStyle name="標準 5 4 3 2 3" xfId="836" xr:uid="{1E750A14-BE36-47AC-BE1B-9324285E1686}"/>
    <cellStyle name="標準 5 4 3 3" xfId="317" xr:uid="{79D06406-8B2A-47F6-A85F-EC86EECCFD99}"/>
    <cellStyle name="標準 5 4 3 3 2" xfId="608" xr:uid="{E2E4D80D-8D27-45BC-8B3C-FD2D74E816AA}"/>
    <cellStyle name="標準 5 4 3 3 2 2" xfId="1193" xr:uid="{C49C9FFF-A47D-4EA1-8312-5263521815D0}"/>
    <cellStyle name="標準 5 4 3 3 3" xfId="902" xr:uid="{EF6F977B-D0FF-471F-B95E-FB341182CE40}"/>
    <cellStyle name="標準 5 4 3 4" xfId="445" xr:uid="{E814432A-85B4-42E2-8884-94CDF4FA2C90}"/>
    <cellStyle name="標準 5 4 3 4 2" xfId="1030" xr:uid="{D5B1DE49-1078-45EF-9914-4766CDEF54C1}"/>
    <cellStyle name="標準 5 4 3 5" xfId="739" xr:uid="{E3E38818-D7EE-4F43-8900-5D041ED3B30D}"/>
    <cellStyle name="標準 5 4 4" xfId="199" xr:uid="{3DBD7878-395F-441D-8118-DBE326F1AFA6}"/>
    <cellStyle name="標準 5 4 4 2" xfId="491" xr:uid="{70B5FF41-ECFC-4B71-80D1-02434E522105}"/>
    <cellStyle name="標準 5 4 4 2 2" xfId="1076" xr:uid="{AAEC89AF-49D1-4488-BF6A-2B39991BAC8F}"/>
    <cellStyle name="標準 5 4 4 3" xfId="785" xr:uid="{35CE0841-1005-42A4-98B9-850FD7052EE7}"/>
    <cellStyle name="標準 5 4 5" xfId="318" xr:uid="{7BA07C34-30E7-4079-964E-8E3D767A86E5}"/>
    <cellStyle name="標準 5 4 5 2" xfId="609" xr:uid="{7893F7B8-890C-4C97-9D0A-EE739601E090}"/>
    <cellStyle name="標準 5 4 5 2 2" xfId="1194" xr:uid="{39B4FF18-C8C1-40AE-A5C1-B4E51F1EF693}"/>
    <cellStyle name="標準 5 4 5 3" xfId="903" xr:uid="{A70D2013-07D4-438A-9FA3-8150C9679181}"/>
    <cellStyle name="標準 5 4 6" xfId="394" xr:uid="{8D165A7B-995C-41D3-A93B-EA31777894A9}"/>
    <cellStyle name="標準 5 4 6 2" xfId="979" xr:uid="{D25A33B7-CC58-45B2-8FAC-3C56284D12CF}"/>
    <cellStyle name="標準 5 4 7" xfId="687" xr:uid="{4D3097A2-C148-4DB0-BA3B-126FFB85FA53}"/>
    <cellStyle name="標準 5 5" xfId="32" xr:uid="{21FADC72-0CE8-4060-8518-C0AD66B7ABC2}"/>
    <cellStyle name="標準 5 5 2" xfId="127" xr:uid="{51225C57-61BC-4E6F-9EE5-EA06DEA96307}"/>
    <cellStyle name="標準 5 5 2 2" xfId="153" xr:uid="{A486E499-9940-4D56-8BFF-706A537FF762}"/>
    <cellStyle name="標準 5 5 2 2 2" xfId="253" xr:uid="{A858CA47-92B1-40A6-8DC4-DFECFCE03225}"/>
    <cellStyle name="標準 5 5 2 2 2 2" xfId="544" xr:uid="{597679BA-402E-4C0F-BCF7-FA708FD1F629}"/>
    <cellStyle name="標準 5 5 2 2 2 2 2" xfId="1129" xr:uid="{6C2C0FD2-0978-4E50-98E6-BB13B7D6F31E}"/>
    <cellStyle name="標準 5 5 2 2 2 3" xfId="838" xr:uid="{B2AE7164-2F07-421B-AB10-F0B6FFD49A6C}"/>
    <cellStyle name="標準 5 5 2 2 3" xfId="319" xr:uid="{28550420-76A2-4401-9741-062E73083FB5}"/>
    <cellStyle name="標準 5 5 2 2 3 2" xfId="610" xr:uid="{59456458-4D67-44E0-BD9D-77790CEDCEBB}"/>
    <cellStyle name="標準 5 5 2 2 3 2 2" xfId="1195" xr:uid="{53CFD728-952A-43BD-89B6-4C71B28D44BF}"/>
    <cellStyle name="標準 5 5 2 2 3 3" xfId="904" xr:uid="{9D991289-0D99-4387-A38D-9F58FFA24F93}"/>
    <cellStyle name="標準 5 5 2 2 4" xfId="447" xr:uid="{0EF3896C-836E-4B57-A9DC-FE59C465BB31}"/>
    <cellStyle name="標準 5 5 2 2 4 2" xfId="1032" xr:uid="{6F264342-1504-4229-A72C-38CF5F2C42D1}"/>
    <cellStyle name="標準 5 5 2 2 5" xfId="741" xr:uid="{B9157DD1-73D0-4386-B489-13D3D065ACC5}"/>
    <cellStyle name="標準 5 5 2 3" xfId="234" xr:uid="{016F111C-363B-4F3C-9245-1880714B88B4}"/>
    <cellStyle name="標準 5 5 2 3 2" xfId="525" xr:uid="{F6CD09AD-8E4C-4842-B062-9E5FF852235A}"/>
    <cellStyle name="標準 5 5 2 3 2 2" xfId="1110" xr:uid="{B291C747-02F6-4052-A975-5B26D65515F8}"/>
    <cellStyle name="標準 5 5 2 3 3" xfId="819" xr:uid="{F24410E4-4F4D-4EBA-8CED-FC6E2F609788}"/>
    <cellStyle name="標準 5 5 2 4" xfId="320" xr:uid="{20BB6388-5797-4E92-9316-E24933F36B1D}"/>
    <cellStyle name="標準 5 5 2 4 2" xfId="611" xr:uid="{48708410-74DE-4EDA-AAF8-E79B2DD0C4F3}"/>
    <cellStyle name="標準 5 5 2 4 2 2" xfId="1196" xr:uid="{CEF0727B-1F2D-4CA4-A166-E468509F14FE}"/>
    <cellStyle name="標準 5 5 2 4 3" xfId="905" xr:uid="{6642F7DE-A36F-4431-9CB7-7E09374C11F6}"/>
    <cellStyle name="標準 5 5 2 5" xfId="428" xr:uid="{18208E21-24F3-42BD-A4EB-C744894D01F5}"/>
    <cellStyle name="標準 5 5 2 5 2" xfId="1013" xr:uid="{9621F33A-998B-4A04-9439-2228F9F5F23A}"/>
    <cellStyle name="標準 5 5 2 6" xfId="722" xr:uid="{6E628CBB-654C-445E-86D9-45AA294DAA0E}"/>
    <cellStyle name="標準 5 5 3" xfId="154" xr:uid="{E6974615-3207-4B17-92AC-5C3741E743EF}"/>
    <cellStyle name="標準 5 5 3 2" xfId="254" xr:uid="{AD6E3203-44AE-49BF-B031-8F66891348E9}"/>
    <cellStyle name="標準 5 5 3 2 2" xfId="545" xr:uid="{0F7EDD34-2F75-48C5-A737-8BA293E944CD}"/>
    <cellStyle name="標準 5 5 3 2 2 2" xfId="1130" xr:uid="{F0556712-B841-499F-8F2A-D5121B5C28FC}"/>
    <cellStyle name="標準 5 5 3 2 3" xfId="839" xr:uid="{F9C6D0B0-F073-43FF-9E9B-9E91C2D9FD8C}"/>
    <cellStyle name="標準 5 5 3 3" xfId="321" xr:uid="{91DF56FF-0BB0-427D-80ED-8EAD3D1E54C7}"/>
    <cellStyle name="標準 5 5 3 3 2" xfId="612" xr:uid="{659F5F0E-E0B6-4B06-8EC4-83BC09EEC8B5}"/>
    <cellStyle name="標準 5 5 3 3 2 2" xfId="1197" xr:uid="{5FC33186-D2AC-45A4-8EDE-23AAC421CABC}"/>
    <cellStyle name="標準 5 5 3 3 3" xfId="906" xr:uid="{5AA931CE-89CA-47A2-A1FD-681D5B755018}"/>
    <cellStyle name="標準 5 5 3 4" xfId="448" xr:uid="{52314EF5-4791-439D-9942-C3A731853FAB}"/>
    <cellStyle name="標準 5 5 3 4 2" xfId="1033" xr:uid="{3D0C9058-E900-4277-A640-CA0E5E3ACC86}"/>
    <cellStyle name="標準 5 5 3 5" xfId="742" xr:uid="{4B2CE1E6-030A-4383-B545-DF75A9CD8BE2}"/>
    <cellStyle name="標準 5 5 4" xfId="152" xr:uid="{CDB89992-A040-4FAC-ADD5-0638EDFED5AA}"/>
    <cellStyle name="標準 5 5 4 2" xfId="252" xr:uid="{49973506-81AD-45E3-AD4F-073E720E4D84}"/>
    <cellStyle name="標準 5 5 4 2 2" xfId="543" xr:uid="{EFBE7121-2541-4A54-BBF0-FB8A81DFBCD3}"/>
    <cellStyle name="標準 5 5 4 2 2 2" xfId="1128" xr:uid="{FDB46953-9BCE-4974-B749-2EE0CF96D20D}"/>
    <cellStyle name="標準 5 5 4 2 3" xfId="837" xr:uid="{5CC78E5C-5290-4D0F-8966-E38C1625B758}"/>
    <cellStyle name="標準 5 5 4 3" xfId="322" xr:uid="{5D9A8BA2-A595-4BA3-9623-97F53558C42D}"/>
    <cellStyle name="標準 5 5 4 3 2" xfId="613" xr:uid="{0E497A58-1301-4393-8731-432A965096BE}"/>
    <cellStyle name="標準 5 5 4 3 2 2" xfId="1198" xr:uid="{49DDE360-4C0E-4321-B4D1-12FBE30CE95A}"/>
    <cellStyle name="標準 5 5 4 3 3" xfId="907" xr:uid="{A9888C6E-C3B5-4C22-882C-B3C14F855228}"/>
    <cellStyle name="標準 5 5 4 4" xfId="446" xr:uid="{8B9EE676-6406-469D-BDC1-965C60C2638C}"/>
    <cellStyle name="標準 5 5 4 4 2" xfId="1031" xr:uid="{08335F20-5A55-4290-9F8C-EB95C0D3A2A2}"/>
    <cellStyle name="標準 5 5 4 5" xfId="740" xr:uid="{53439191-3C66-443B-BAED-84E55E029DBB}"/>
    <cellStyle name="標準 5 5 5" xfId="201" xr:uid="{F80EBEAF-E6AC-463D-947B-17FCE75B1D46}"/>
    <cellStyle name="標準 5 5 5 2" xfId="493" xr:uid="{23FEF1E7-02E8-4A6E-8EB6-29C55D0F8283}"/>
    <cellStyle name="標準 5 5 5 2 2" xfId="1078" xr:uid="{CD3FD2E7-2724-4886-8EE3-F75A16B9AB76}"/>
    <cellStyle name="標準 5 5 5 3" xfId="787" xr:uid="{9FB3CE89-AF5A-456A-81E9-0AC9D0504C81}"/>
    <cellStyle name="標準 5 5 6" xfId="323" xr:uid="{BC67AB76-7E3D-49D0-86C2-174B0D64461E}"/>
    <cellStyle name="標準 5 5 6 2" xfId="614" xr:uid="{234812F5-E06E-4950-B790-61F8B355C011}"/>
    <cellStyle name="標準 5 5 6 2 2" xfId="1199" xr:uid="{CD95EF76-082A-4019-A41B-582566833DDD}"/>
    <cellStyle name="標準 5 5 6 3" xfId="908" xr:uid="{F57ADA02-C0AF-4C4B-83D6-523B38A9A2A6}"/>
    <cellStyle name="標準 5 5 7" xfId="396" xr:uid="{9FE59838-3E23-410D-AF4D-B856D2C93390}"/>
    <cellStyle name="標準 5 5 7 2" xfId="981" xr:uid="{F0E711E3-64C4-40E1-AC07-A9B93FE7D27E}"/>
    <cellStyle name="標準 5 5 8" xfId="689" xr:uid="{ED97922B-31E0-439F-9080-5227CC756449}"/>
    <cellStyle name="標準 5 6" xfId="97" xr:uid="{AF329079-605C-4833-97FD-69948591BC4D}"/>
    <cellStyle name="標準 5 6 2" xfId="204" xr:uid="{4DF7745A-C399-453D-936D-4F5B93E3475A}"/>
    <cellStyle name="標準 5 6 2 2" xfId="495" xr:uid="{3BC8E5E0-3258-4841-8556-33977AD334DF}"/>
    <cellStyle name="標準 5 6 2 2 2" xfId="1080" xr:uid="{4ABE1AF6-2CBE-4B4E-8C72-1164B6CB69AC}"/>
    <cellStyle name="標準 5 6 2 3" xfId="789" xr:uid="{A87A3951-555A-4112-AA4A-B620E59EC12C}"/>
    <cellStyle name="標準 5 6 3" xfId="324" xr:uid="{BBCF9EA2-9295-4BD5-A8A8-3CCF8F9B6F3F}"/>
    <cellStyle name="標準 5 6 3 2" xfId="615" xr:uid="{29E165A4-046F-43F4-BBCF-E8CD2726EF23}"/>
    <cellStyle name="標準 5 6 3 2 2" xfId="1200" xr:uid="{D40D010E-6513-4D83-A6CE-4218E669DC98}"/>
    <cellStyle name="標準 5 6 3 3" xfId="909" xr:uid="{F31597CE-920D-4A34-BBDE-4DD2809D42A3}"/>
    <cellStyle name="標準 5 6 4" xfId="398" xr:uid="{27CA52AB-64BB-4E74-A487-5436CBB71176}"/>
    <cellStyle name="標準 5 6 4 2" xfId="983" xr:uid="{B26607BB-6D5A-4967-9F6C-88376E82E222}"/>
    <cellStyle name="標準 5 6 5" xfId="692" xr:uid="{C08354AA-3E0E-4CEF-93DB-4462045A9956}"/>
    <cellStyle name="標準 5 7" xfId="148" xr:uid="{61C6C966-6FA5-4E8E-BB79-6B823667F376}"/>
    <cellStyle name="標準 5 8" xfId="171" xr:uid="{EE4D2BA6-1C02-4864-ABE8-B49BC7364BA7}"/>
    <cellStyle name="標準 5 8 2" xfId="463" xr:uid="{ACD40DD2-1B43-4139-9B1D-A03671C8C58B}"/>
    <cellStyle name="標準 5 8 2 2" xfId="1048" xr:uid="{1A1792EC-9FA1-4409-A8F8-4680A90482E7}"/>
    <cellStyle name="標準 5 8 3" xfId="757" xr:uid="{1D6B2DEB-F18B-4FA0-9D25-9BA071730B74}"/>
    <cellStyle name="標準 5 9" xfId="325" xr:uid="{0DEE1A27-580C-4AFA-AC80-7CCDDC530968}"/>
    <cellStyle name="標準 5 9 2" xfId="616" xr:uid="{09DB6151-B1B5-4FFA-A793-E98E953B5D46}"/>
    <cellStyle name="標準 5 9 2 2" xfId="1201" xr:uid="{5FAD183A-54BD-4939-8BCF-37A9BE553648}"/>
    <cellStyle name="標準 5 9 3" xfId="910" xr:uid="{41FE6E78-3F0A-4227-A37A-AC06B3135C7E}"/>
    <cellStyle name="標準 6" xfId="27" xr:uid="{FC9BF3D6-75E4-4B44-A81E-7EC2343380A5}"/>
    <cellStyle name="標準 6 10" xfId="54" xr:uid="{EC09C998-0C6B-4EED-A038-7383EB9396A6}"/>
    <cellStyle name="標準 6 2" xfId="81" xr:uid="{494CDFD1-301A-4556-9D2E-948421B3B72B}"/>
    <cellStyle name="標準 6 2 2" xfId="122" xr:uid="{F277671C-E047-4447-9A52-072CBA4CF4FE}"/>
    <cellStyle name="標準 6 2 2 2" xfId="229" xr:uid="{DEB4AADD-3174-43E6-8AC2-6D43A4716C1E}"/>
    <cellStyle name="標準 6 2 2 2 2" xfId="520" xr:uid="{4B6AD4D9-50D2-4CBC-AC4B-1A97FBC568D3}"/>
    <cellStyle name="標準 6 2 2 2 2 2" xfId="1105" xr:uid="{47E22B3C-816B-47AE-817D-CE464BC606DA}"/>
    <cellStyle name="標準 6 2 2 2 3" xfId="814" xr:uid="{410C9CE0-448B-4E6E-B6F6-D2E10BDADEA1}"/>
    <cellStyle name="標準 6 2 2 3" xfId="326" xr:uid="{17496FAF-EDC7-4754-A211-2362BFA23B36}"/>
    <cellStyle name="標準 6 2 2 3 2" xfId="617" xr:uid="{C3E64F7F-C057-4079-B4E5-764907A6740B}"/>
    <cellStyle name="標準 6 2 2 3 2 2" xfId="1202" xr:uid="{26146008-B922-495D-8999-6922393B1203}"/>
    <cellStyle name="標準 6 2 2 3 3" xfId="911" xr:uid="{EE3F495F-EF7A-4CBA-8EDE-737F5B7E85F3}"/>
    <cellStyle name="標準 6 2 2 4" xfId="423" xr:uid="{53E02F95-0D6D-4F75-80D7-2FDFECB9CE6A}"/>
    <cellStyle name="標準 6 2 2 4 2" xfId="1008" xr:uid="{3E2B721B-FD7E-41DA-ADB4-01A0C12DECAC}"/>
    <cellStyle name="標準 6 2 2 5" xfId="717" xr:uid="{763BD6A7-3BC6-4CBD-AE82-CA64AB8FD02A}"/>
    <cellStyle name="標準 6 2 3" xfId="156" xr:uid="{4944DB51-371B-45A3-A472-4B31E5FE4DE6}"/>
    <cellStyle name="標準 6 2 3 2" xfId="256" xr:uid="{89E94AC1-1D6E-4523-8842-DE448AD258C2}"/>
    <cellStyle name="標準 6 2 3 2 2" xfId="547" xr:uid="{16955407-EED3-4233-96BC-AEF719D3975A}"/>
    <cellStyle name="標準 6 2 3 2 2 2" xfId="1132" xr:uid="{3433F553-3C79-4D05-87C7-6C2DE1DA0613}"/>
    <cellStyle name="標準 6 2 3 2 3" xfId="841" xr:uid="{3C59D8B8-8D9C-467E-91E4-5B452DF1901F}"/>
    <cellStyle name="標準 6 2 3 3" xfId="327" xr:uid="{9E47C577-E708-450F-9D09-F1610F8766EC}"/>
    <cellStyle name="標準 6 2 3 3 2" xfId="618" xr:uid="{5B094BBE-5CCC-4494-A443-F20D575FEFD3}"/>
    <cellStyle name="標準 6 2 3 3 2 2" xfId="1203" xr:uid="{B78D4BB5-AAF4-40A2-9907-8CF02607F685}"/>
    <cellStyle name="標準 6 2 3 3 3" xfId="912" xr:uid="{0224C8FF-24E1-4DDC-BB63-0B5135F55E72}"/>
    <cellStyle name="標準 6 2 3 4" xfId="450" xr:uid="{4D6E6801-408F-46BE-A4A3-C5E26BB762F3}"/>
    <cellStyle name="標準 6 2 3 4 2" xfId="1035" xr:uid="{B958EDC8-3906-42F3-A720-711E935FD507}"/>
    <cellStyle name="標準 6 2 3 5" xfId="744" xr:uid="{6F9CAF7F-0F71-476E-A432-937094F7E06C}"/>
    <cellStyle name="標準 6 2 4" xfId="196" xr:uid="{0603F710-7ECA-4AB9-8A8E-7AD8C42CF126}"/>
    <cellStyle name="標準 6 2 4 2" xfId="488" xr:uid="{F26B600A-F53C-4ABE-B5B1-CB13ED90C988}"/>
    <cellStyle name="標準 6 2 4 2 2" xfId="1073" xr:uid="{F48FF2C6-52B4-48EA-8C72-4217EBCF9B93}"/>
    <cellStyle name="標準 6 2 4 3" xfId="782" xr:uid="{898CA540-167A-43FF-84CE-19F46B0FD2BB}"/>
    <cellStyle name="標準 6 2 5" xfId="328" xr:uid="{AC800E89-8A34-4D83-9D44-AA6A8A3BE437}"/>
    <cellStyle name="標準 6 2 5 2" xfId="619" xr:uid="{F7179A66-41BE-48D2-B8A2-E1A8541439B2}"/>
    <cellStyle name="標準 6 2 5 2 2" xfId="1204" xr:uid="{418A0EB2-3167-484C-8DEF-3B200EB788C7}"/>
    <cellStyle name="標準 6 2 5 3" xfId="913" xr:uid="{8C2501E3-0D32-4A4D-ADB4-ABCCE61B4196}"/>
    <cellStyle name="標準 6 2 6" xfId="391" xr:uid="{49151EFE-BA1A-4CA1-A37D-AC50BDE96DBB}"/>
    <cellStyle name="標準 6 2 6 2" xfId="976" xr:uid="{41E8080B-CC12-4DA7-B2FF-CB24F01CAEE4}"/>
    <cellStyle name="標準 6 2 7" xfId="684" xr:uid="{CEA16601-F768-42EA-953D-2F5EED8BDF9C}"/>
    <cellStyle name="標準 6 3" xfId="70" xr:uid="{7A7BD1B1-CB4C-44DB-B226-A3BAFE613824}"/>
    <cellStyle name="標準 6 3 2" xfId="111" xr:uid="{9CEE299A-42F7-4A46-B5CB-34711FF2927B}"/>
    <cellStyle name="標準 6 3 2 2" xfId="218" xr:uid="{C0689FA1-221F-40FB-872C-E7B3E3D65A27}"/>
    <cellStyle name="標準 6 3 2 2 2" xfId="509" xr:uid="{FB85431C-307C-4B37-8ED9-F8C25F91F9E7}"/>
    <cellStyle name="標準 6 3 2 2 2 2" xfId="1094" xr:uid="{BD262410-69BD-4E6C-A703-BAC610747D39}"/>
    <cellStyle name="標準 6 3 2 2 3" xfId="803" xr:uid="{67216FE4-072F-4E27-ADB3-E2551402726D}"/>
    <cellStyle name="標準 6 3 2 3" xfId="329" xr:uid="{764E0A9F-0BB4-4542-8802-1913F03303A1}"/>
    <cellStyle name="標準 6 3 2 3 2" xfId="620" xr:uid="{48091A14-CCD0-4ED6-A808-DF0EB31E9FD7}"/>
    <cellStyle name="標準 6 3 2 3 2 2" xfId="1205" xr:uid="{9C585F51-7358-489F-B030-D534AB379F69}"/>
    <cellStyle name="標準 6 3 2 3 3" xfId="914" xr:uid="{34AA80D1-0AD0-4F7C-BA6D-A51CB90C5B3E}"/>
    <cellStyle name="標準 6 3 2 4" xfId="412" xr:uid="{17E4FF61-61F2-4E24-9697-2EA0175B4710}"/>
    <cellStyle name="標準 6 3 2 4 2" xfId="997" xr:uid="{700A1FE6-D981-44CF-89BB-0C29F88A166A}"/>
    <cellStyle name="標準 6 3 2 5" xfId="706" xr:uid="{A9578A16-BAD8-4EDE-9121-F33089DDDD46}"/>
    <cellStyle name="標準 6 3 3" xfId="157" xr:uid="{7561E195-4EF2-4307-AA4C-18F5D9AE32B2}"/>
    <cellStyle name="標準 6 3 3 2" xfId="257" xr:uid="{44A4F9FA-CD72-4BE3-95B8-504A709E0C47}"/>
    <cellStyle name="標準 6 3 3 2 2" xfId="548" xr:uid="{E5D671CD-528C-4E3A-B82E-05C6C526D889}"/>
    <cellStyle name="標準 6 3 3 2 2 2" xfId="1133" xr:uid="{A0BE40F8-904E-4E67-9674-A1BD5856EB39}"/>
    <cellStyle name="標準 6 3 3 2 3" xfId="842" xr:uid="{05DE0034-6E07-411C-9DD4-540026DB7500}"/>
    <cellStyle name="標準 6 3 3 3" xfId="330" xr:uid="{DD3E5BDA-8055-45FF-B870-3C78C6A14EBC}"/>
    <cellStyle name="標準 6 3 3 3 2" xfId="621" xr:uid="{C5A928A8-ADF8-4DEF-9C7C-03FBF4D37568}"/>
    <cellStyle name="標準 6 3 3 3 2 2" xfId="1206" xr:uid="{9080910F-4B0F-42B5-8AE4-41CF39FDAD41}"/>
    <cellStyle name="標準 6 3 3 3 3" xfId="915" xr:uid="{C3205F6E-1B3B-4FEA-889E-57DBF5E346BE}"/>
    <cellStyle name="標準 6 3 3 4" xfId="451" xr:uid="{DE5E2DC7-E263-4850-8B28-B306CD698B97}"/>
    <cellStyle name="標準 6 3 3 4 2" xfId="1036" xr:uid="{2C8C4942-9639-4C83-875F-8FC668CBAA0D}"/>
    <cellStyle name="標準 6 3 3 5" xfId="745" xr:uid="{0AE959BF-6F70-4417-B18B-457994FB6261}"/>
    <cellStyle name="標準 6 3 4" xfId="185" xr:uid="{6D8143BA-23EB-4FF3-A768-C6C8F7FC74AF}"/>
    <cellStyle name="標準 6 3 4 2" xfId="477" xr:uid="{49D37694-D9D4-4F08-AB63-6AFFA248A465}"/>
    <cellStyle name="標準 6 3 4 2 2" xfId="1062" xr:uid="{9309A1DD-4D2A-4582-9D69-F01E6599C7C0}"/>
    <cellStyle name="標準 6 3 4 3" xfId="771" xr:uid="{D093B647-D489-430B-A258-9F30E6E1B540}"/>
    <cellStyle name="標準 6 3 5" xfId="331" xr:uid="{1022A012-06FC-4090-9EFB-2F51C6D63DFA}"/>
    <cellStyle name="標準 6 3 5 2" xfId="622" xr:uid="{727F6E16-2CB7-42D8-A049-85D37A1BD3F8}"/>
    <cellStyle name="標準 6 3 5 2 2" xfId="1207" xr:uid="{24478016-3291-46FD-A973-FF98DE8943BC}"/>
    <cellStyle name="標準 6 3 5 3" xfId="916" xr:uid="{5D4793A9-3752-43F8-84BE-70ED6B22C835}"/>
    <cellStyle name="標準 6 3 6" xfId="380" xr:uid="{B52B75A4-1470-44E0-8B1A-6F874CA317D9}"/>
    <cellStyle name="標準 6 3 6 2" xfId="965" xr:uid="{DC99B530-2297-48C3-9BA0-BFF9716CB634}"/>
    <cellStyle name="標準 6 3 7" xfId="673" xr:uid="{3C0275B7-0981-435E-A4F8-E654F7E48BCD}"/>
    <cellStyle name="標準 6 4" xfId="98" xr:uid="{58A71183-A840-43C1-83DF-9CE018F46F84}"/>
    <cellStyle name="標準 6 4 2" xfId="205" xr:uid="{4774B51B-5371-47A0-A57D-E4B09F03A3DE}"/>
    <cellStyle name="標準 6 4 2 2" xfId="496" xr:uid="{4B1DF61B-9F7D-4FEA-BAF3-ABAC187F1845}"/>
    <cellStyle name="標準 6 4 2 2 2" xfId="1081" xr:uid="{28C0479E-1D41-4A6D-92C1-3D63E494299D}"/>
    <cellStyle name="標準 6 4 2 3" xfId="790" xr:uid="{EC37C13D-58E0-4304-A2B3-DE0DFDAAC9B3}"/>
    <cellStyle name="標準 6 4 3" xfId="332" xr:uid="{71F1BB24-411D-4B73-863D-CCB0F86AF6AF}"/>
    <cellStyle name="標準 6 4 3 2" xfId="623" xr:uid="{B7DB1E4D-A67C-4C9D-84B9-0F8B0CEF4A3E}"/>
    <cellStyle name="標準 6 4 3 2 2" xfId="1208" xr:uid="{6FB3AF60-4C7A-4309-9FDA-64C5BA7031DB}"/>
    <cellStyle name="標準 6 4 3 3" xfId="917" xr:uid="{59375B03-FF11-4D64-A0EF-829E627E59A2}"/>
    <cellStyle name="標準 6 4 4" xfId="399" xr:uid="{5359B385-ADAC-441D-BDA5-4E2E0EEED9C1}"/>
    <cellStyle name="標準 6 4 4 2" xfId="984" xr:uid="{404DBBFB-618C-4538-982F-570A1425FD9F}"/>
    <cellStyle name="標準 6 4 5" xfId="693" xr:uid="{A7ED415C-9D02-4B62-AFC4-7E1BDD68F82A}"/>
    <cellStyle name="標準 6 5" xfId="155" xr:uid="{BC269A25-2CE7-410B-BCF1-F9F732FD7DAE}"/>
    <cellStyle name="標準 6 5 2" xfId="255" xr:uid="{EAEC9999-71CF-4D6E-A4CB-788011609D89}"/>
    <cellStyle name="標準 6 5 2 2" xfId="546" xr:uid="{A45010D1-7296-499F-9691-D0A31A29692D}"/>
    <cellStyle name="標準 6 5 2 2 2" xfId="1131" xr:uid="{0E838B1E-D921-4866-BCCA-BA436E3368F0}"/>
    <cellStyle name="標準 6 5 2 3" xfId="840" xr:uid="{EC333D76-228E-4086-B987-F194407ED926}"/>
    <cellStyle name="標準 6 5 3" xfId="333" xr:uid="{F87F741D-3180-4DD4-8789-A52C2CBBDFCB}"/>
    <cellStyle name="標準 6 5 3 2" xfId="624" xr:uid="{423298FE-13B9-47B6-AC31-3A4141826091}"/>
    <cellStyle name="標準 6 5 3 2 2" xfId="1209" xr:uid="{CD62C4A8-B2A4-4223-9248-F446E6B75525}"/>
    <cellStyle name="標準 6 5 3 3" xfId="918" xr:uid="{F49E3C21-A5E4-418C-B0F3-DE841E93F41E}"/>
    <cellStyle name="標準 6 5 4" xfId="449" xr:uid="{B663B159-90D9-4C43-A8D6-30FC8DB532C1}"/>
    <cellStyle name="標準 6 5 4 2" xfId="1034" xr:uid="{F77237AD-AE12-47E0-A10F-FA838C5481F8}"/>
    <cellStyle name="標準 6 5 5" xfId="743" xr:uid="{A61448F0-818C-4626-BB9C-131BF7C4EFE9}"/>
    <cellStyle name="標準 6 6" xfId="172" xr:uid="{0475D0D4-52C7-4EE5-AF27-79021FADC150}"/>
    <cellStyle name="標準 6 6 2" xfId="464" xr:uid="{44260E01-B06A-488A-BAD4-260E5BD49B50}"/>
    <cellStyle name="標準 6 6 2 2" xfId="1049" xr:uid="{E41903FE-C600-4F9A-83E6-980D010E5191}"/>
    <cellStyle name="標準 6 6 3" xfId="758" xr:uid="{11997943-0BF0-47A3-AED2-4F3A5120F5B3}"/>
    <cellStyle name="標準 6 7" xfId="334" xr:uid="{23586F31-862B-4176-800F-E35372B670CE}"/>
    <cellStyle name="標準 6 7 2" xfId="625" xr:uid="{371B064B-626A-477D-8076-10AC743B7009}"/>
    <cellStyle name="標準 6 7 2 2" xfId="1210" xr:uid="{A956C01E-701A-456C-9F32-B7CE26D4BE0C}"/>
    <cellStyle name="標準 6 7 3" xfId="919" xr:uid="{C71B6479-103B-41AB-A12A-B47EE4C81A16}"/>
    <cellStyle name="標準 6 8" xfId="367" xr:uid="{1D5AD4F8-04A1-4573-8EFC-00D89EC01841}"/>
    <cellStyle name="標準 6 8 2" xfId="952" xr:uid="{9764C989-B698-49BF-9764-50A779771510}"/>
    <cellStyle name="標準 6 9" xfId="660" xr:uid="{5630AFB0-1717-4FF1-89F0-E8F84C9EA02A}"/>
    <cellStyle name="標準 7" xfId="56" xr:uid="{722A55D6-4B6D-432D-BA1F-A8544350CFA5}"/>
    <cellStyle name="標準 7 10" xfId="335" xr:uid="{E3FC0972-9895-4DE7-9B78-9C029FF589E3}"/>
    <cellStyle name="標準 7 10 2" xfId="626" xr:uid="{D6D0B475-66B3-4A57-BBF1-AB8A1CB53574}"/>
    <cellStyle name="標準 7 10 2 2" xfId="1211" xr:uid="{87F5BE85-E424-4B4F-BAF4-1F80828256C1}"/>
    <cellStyle name="標準 7 10 3" xfId="920" xr:uid="{B6E3C103-759F-43F3-8C31-2F905F5C7E02}"/>
    <cellStyle name="標準 7 11" xfId="369" xr:uid="{75F14E28-5A79-4C69-AA24-724F9A0A9677}"/>
    <cellStyle name="標準 7 11 2" xfId="954" xr:uid="{A4D881CB-8398-466A-B590-DCCFA76E0714}"/>
    <cellStyle name="標準 7 12" xfId="662" xr:uid="{446608DB-CB52-4C3B-BA71-AD205E58BCC0}"/>
    <cellStyle name="標準 7 2" xfId="12" xr:uid="{8F6D4FD7-B0E0-4674-A64F-85BD203C0B5E}"/>
    <cellStyle name="標準 7 2 2" xfId="77" xr:uid="{C9905D84-2A64-491D-BF53-0271F636BBE6}"/>
    <cellStyle name="標準 7 2 2 2" xfId="118" xr:uid="{34B974F0-BB4E-4503-A6B0-34E88CE2A004}"/>
    <cellStyle name="標準 7 2 2 2 2" xfId="225" xr:uid="{10F4837F-19BD-45C3-8909-BB38747DCBEB}"/>
    <cellStyle name="標準 7 2 2 2 2 2" xfId="516" xr:uid="{57AC9116-6F29-494C-9AC6-5E69D76965F4}"/>
    <cellStyle name="標準 7 2 2 2 2 2 2" xfId="1101" xr:uid="{C151E4F2-6562-4A92-9EFA-00EA3A3311E2}"/>
    <cellStyle name="標準 7 2 2 2 2 3" xfId="810" xr:uid="{8CBF348F-161B-4DC3-9FF6-0BE17F81A736}"/>
    <cellStyle name="標準 7 2 2 2 3" xfId="336" xr:uid="{E5281B94-E2FF-499E-B1F6-72BE699C1212}"/>
    <cellStyle name="標準 7 2 2 2 3 2" xfId="627" xr:uid="{6079E748-2CEA-4C40-B660-F051CBEBC417}"/>
    <cellStyle name="標準 7 2 2 2 3 2 2" xfId="1212" xr:uid="{30A4B6C5-090F-4DA8-850A-280CF8E92E7C}"/>
    <cellStyle name="標準 7 2 2 2 3 3" xfId="921" xr:uid="{EA49F050-87CB-489B-AFC0-7EFD6573F72A}"/>
    <cellStyle name="標準 7 2 2 2 4" xfId="419" xr:uid="{53921955-682D-4786-A461-7BF1287AD92D}"/>
    <cellStyle name="標準 7 2 2 2 4 2" xfId="1004" xr:uid="{C6907C47-BFCD-4ACB-AEF7-7AA5243BA68C}"/>
    <cellStyle name="標準 7 2 2 2 5" xfId="713" xr:uid="{61626B9D-B58C-4A31-B465-094D1E5F1A95}"/>
    <cellStyle name="標準 7 2 2 3" xfId="160" xr:uid="{790566F1-BD6D-4056-B3EB-942AAF64A184}"/>
    <cellStyle name="標準 7 2 2 3 2" xfId="260" xr:uid="{82103181-6EAC-4242-9475-DFC27F129F77}"/>
    <cellStyle name="標準 7 2 2 3 2 2" xfId="551" xr:uid="{5224AC8B-B6E3-44A0-9B4F-EDE33DBAAEBB}"/>
    <cellStyle name="標準 7 2 2 3 2 2 2" xfId="1136" xr:uid="{4C4CEF73-9E4D-4124-8496-BA3E552B2E44}"/>
    <cellStyle name="標準 7 2 2 3 2 3" xfId="845" xr:uid="{D49E6D6A-5BAC-4221-BA1B-127EDF90062A}"/>
    <cellStyle name="標準 7 2 2 3 3" xfId="337" xr:uid="{62421C60-E3FA-4E19-9093-56497976A8BF}"/>
    <cellStyle name="標準 7 2 2 3 3 2" xfId="628" xr:uid="{522FF987-C4FA-4BED-A301-45D6BC844F0D}"/>
    <cellStyle name="標準 7 2 2 3 3 2 2" xfId="1213" xr:uid="{41CD5CCC-C6DC-477D-AA26-8931D02EFEDA}"/>
    <cellStyle name="標準 7 2 2 3 3 3" xfId="922" xr:uid="{3942DD00-8D04-42D2-B084-0EA118562828}"/>
    <cellStyle name="標準 7 2 2 3 4" xfId="454" xr:uid="{C8BF1406-6807-4AD1-AC7E-5DB103D4B791}"/>
    <cellStyle name="標準 7 2 2 3 4 2" xfId="1039" xr:uid="{93EF4C70-D888-4D94-877F-0AA0C0CE4202}"/>
    <cellStyle name="標準 7 2 2 3 5" xfId="748" xr:uid="{3F91739E-5153-4A63-9B53-6476DD660624}"/>
    <cellStyle name="標準 7 2 2 4" xfId="192" xr:uid="{7998233F-4822-4FAB-BCDD-58E1E65C8373}"/>
    <cellStyle name="標準 7 2 2 4 2" xfId="484" xr:uid="{972CC292-D0B1-433D-884E-718FA90862C5}"/>
    <cellStyle name="標準 7 2 2 4 2 2" xfId="1069" xr:uid="{9B2F3E22-6BAC-4078-976C-1E7E81212923}"/>
    <cellStyle name="標準 7 2 2 4 3" xfId="778" xr:uid="{EC823E27-CB48-4A0E-A974-E74E397B7ED9}"/>
    <cellStyle name="標準 7 2 2 5" xfId="338" xr:uid="{0123E90B-695B-4A96-B68F-9DF542952E84}"/>
    <cellStyle name="標準 7 2 2 5 2" xfId="629" xr:uid="{F5F22DD2-E49D-4C94-93FD-8C3F97B64301}"/>
    <cellStyle name="標準 7 2 2 5 2 2" xfId="1214" xr:uid="{FBC12CF1-A45E-4028-AF08-8C6A335F6403}"/>
    <cellStyle name="標準 7 2 2 5 3" xfId="923" xr:uid="{D5433650-D5CB-43E3-AC07-779AA855F62D}"/>
    <cellStyle name="標準 7 2 2 6" xfId="387" xr:uid="{E8E028EC-D8A5-4C15-815B-138CD828173F}"/>
    <cellStyle name="標準 7 2 2 6 2" xfId="972" xr:uid="{157722B8-6CA2-4FCD-AF9A-558406DB2FCD}"/>
    <cellStyle name="標準 7 2 2 7" xfId="680" xr:uid="{A4DB5817-5E2B-493F-ABB7-BD84077AD138}"/>
    <cellStyle name="標準 7 2 3" xfId="35" xr:uid="{3BEF798E-CDBC-4287-9F27-6F74E1F5CF44}"/>
    <cellStyle name="標準 7 2 3 2" xfId="209" xr:uid="{9ECF8582-43F6-401B-8B3D-8BE2C1C3D6D3}"/>
    <cellStyle name="標準 7 2 3 2 2" xfId="500" xr:uid="{6265854F-6247-4D82-AEFD-262997E3AB32}"/>
    <cellStyle name="標準 7 2 3 2 2 2" xfId="1085" xr:uid="{E5CCC96A-4659-4E54-B3C4-A095BB505A1C}"/>
    <cellStyle name="標準 7 2 3 2 3" xfId="794" xr:uid="{E7C40329-6120-44E7-BD10-FFC8C482C0EA}"/>
    <cellStyle name="標準 7 2 3 3" xfId="339" xr:uid="{D0FCA8B8-90EC-44B0-A3A3-590ABD4F84F7}"/>
    <cellStyle name="標準 7 2 3 3 2" xfId="630" xr:uid="{D3E3A0E1-8F6D-4417-A86F-126625728B8F}"/>
    <cellStyle name="標準 7 2 3 3 2 2" xfId="1215" xr:uid="{D0A3A40A-82E3-4910-ACAE-A776AD66E5C6}"/>
    <cellStyle name="標準 7 2 3 3 3" xfId="924" xr:uid="{07B73C9A-C107-4B14-B88A-83B2BBF07AEE}"/>
    <cellStyle name="標準 7 2 3 4" xfId="403" xr:uid="{89F8AF30-DADF-49D5-8A7D-FA3E2209E620}"/>
    <cellStyle name="標準 7 2 3 4 2" xfId="988" xr:uid="{0A9D3DD1-5451-4EB3-8B39-A32B88B68F38}"/>
    <cellStyle name="標準 7 2 3 5" xfId="697" xr:uid="{7C5D18D5-86CD-4706-B6E5-CF5161F5BD3B}"/>
    <cellStyle name="標準 7 2 3 6" xfId="102" xr:uid="{4675C9A4-8E94-42A8-BEA3-355A76BCE963}"/>
    <cellStyle name="標準 7 2 4" xfId="159" xr:uid="{EC13536B-C9C9-4302-ADA5-1616112F6E0C}"/>
    <cellStyle name="標準 7 2 4 2" xfId="259" xr:uid="{5EAC8A7E-31C2-4E48-90B2-0044BC5FC2A6}"/>
    <cellStyle name="標準 7 2 4 2 2" xfId="550" xr:uid="{FA3DFB99-3125-4691-9DC4-D585E10D0911}"/>
    <cellStyle name="標準 7 2 4 2 2 2" xfId="1135" xr:uid="{7E0AEE6A-A013-4F8C-B3C0-63567F2CCFA8}"/>
    <cellStyle name="標準 7 2 4 2 3" xfId="844" xr:uid="{A85AE6DD-BCB5-4A4A-8EDD-BB3D9220FAED}"/>
    <cellStyle name="標準 7 2 4 3" xfId="340" xr:uid="{E5CE957B-C2A2-4A4A-B1E3-D35DA1849AD9}"/>
    <cellStyle name="標準 7 2 4 3 2" xfId="631" xr:uid="{1CD59BEB-09F9-4D6E-96ED-881AF69C34B0}"/>
    <cellStyle name="標準 7 2 4 3 2 2" xfId="1216" xr:uid="{77C3E36D-FFE6-4664-AE2D-281617683100}"/>
    <cellStyle name="標準 7 2 4 3 3" xfId="925" xr:uid="{645E02DC-25AC-4D57-8E4B-326D7AFD7F24}"/>
    <cellStyle name="標準 7 2 4 4" xfId="453" xr:uid="{36205DBC-8D60-4D28-9086-AD506DB6C9BB}"/>
    <cellStyle name="標準 7 2 4 4 2" xfId="1038" xr:uid="{7CAEB741-2EC8-449D-ADC5-668849CEF4EF}"/>
    <cellStyle name="標準 7 2 4 5" xfId="747" xr:uid="{05603539-2173-4B9D-9AFC-356812B7F245}"/>
    <cellStyle name="標準 7 2 5" xfId="176" xr:uid="{20B5E29E-6587-497F-9F52-DE885F82F424}"/>
    <cellStyle name="標準 7 2 5 2" xfId="468" xr:uid="{159DE95A-E397-45A5-BF81-579D11488800}"/>
    <cellStyle name="標準 7 2 5 2 2" xfId="1053" xr:uid="{DA88A4FF-1159-4D25-AD24-9BCECE8E8E69}"/>
    <cellStyle name="標準 7 2 5 3" xfId="762" xr:uid="{2DB2B858-B7FA-415D-BAF7-4574AAD2C573}"/>
    <cellStyle name="標準 7 2 6" xfId="341" xr:uid="{FBB2B96B-301C-4595-9896-F9CACF80C038}"/>
    <cellStyle name="標準 7 2 6 2" xfId="632" xr:uid="{04939C8A-9191-4584-9DFA-02DC95E91881}"/>
    <cellStyle name="標準 7 2 6 2 2" xfId="1217" xr:uid="{C3B08E34-6225-4BEB-BC09-695677CF8846}"/>
    <cellStyle name="標準 7 2 6 3" xfId="926" xr:uid="{015CE679-ECB0-41C3-9902-AAD552C10DC6}"/>
    <cellStyle name="標準 7 2 7" xfId="371" xr:uid="{0DAAB97E-D9C9-4525-AC10-BC250955650D}"/>
    <cellStyle name="標準 7 2 7 2" xfId="956" xr:uid="{646272E2-54CB-46A8-9CC7-89E146AF11F9}"/>
    <cellStyle name="標準 7 2 8" xfId="664" xr:uid="{C057F0BF-D728-4918-AD69-2321322B4CDD}"/>
    <cellStyle name="標準 7 2 9" xfId="61" xr:uid="{7C75DC39-6430-4372-BE13-02B9621BCE3B}"/>
    <cellStyle name="標準 7 3" xfId="63" xr:uid="{E95D10D5-E12B-4CDD-8FC4-CA7C65C88D3D}"/>
    <cellStyle name="標準 7 3 2" xfId="66" xr:uid="{18432944-B981-4D22-B302-70DC340AB1D3}"/>
    <cellStyle name="標準 7 3 2 2" xfId="79" xr:uid="{1ACFD599-04BA-49D7-9E20-35AC0E2EE6A8}"/>
    <cellStyle name="標準 7 3 2 2 2" xfId="120" xr:uid="{0C104BE7-690F-4E47-81F9-68D9A79A3B28}"/>
    <cellStyle name="標準 7 3 2 2 2 2" xfId="227" xr:uid="{CF0DB28D-2350-408D-819F-1AED43A55072}"/>
    <cellStyle name="標準 7 3 2 2 2 2 2" xfId="518" xr:uid="{E4FBA560-D889-44D0-810A-B53FBD29A16D}"/>
    <cellStyle name="標準 7 3 2 2 2 2 2 2" xfId="1103" xr:uid="{42105C5A-35E2-4846-9366-17FA61CC2839}"/>
    <cellStyle name="標準 7 3 2 2 2 2 3" xfId="812" xr:uid="{6CF5E131-2C62-4D4D-84D7-85CEA8039474}"/>
    <cellStyle name="標準 7 3 2 2 2 3" xfId="342" xr:uid="{A00BEE21-F1F1-4ED4-B805-FA63318F11C4}"/>
    <cellStyle name="標準 7 3 2 2 2 3 2" xfId="633" xr:uid="{9A338704-17AD-4A12-ADBC-87C348EB6DE4}"/>
    <cellStyle name="標準 7 3 2 2 2 3 2 2" xfId="1218" xr:uid="{169D94F9-A948-4758-96C3-DCACF37A7860}"/>
    <cellStyle name="標準 7 3 2 2 2 3 3" xfId="927" xr:uid="{7E6A080F-E6A4-4B40-8E56-5500EF0421BC}"/>
    <cellStyle name="標準 7 3 2 2 2 4" xfId="421" xr:uid="{533B8ED6-1461-4848-981B-F409A886295C}"/>
    <cellStyle name="標準 7 3 2 2 2 4 2" xfId="1006" xr:uid="{11026E1A-23D2-4B41-B1B3-7C61C22A31AA}"/>
    <cellStyle name="標準 7 3 2 2 2 5" xfId="715" xr:uid="{F32F4FA4-22C1-423D-89DE-AA5DD1C8E617}"/>
    <cellStyle name="標準 7 3 2 2 3" xfId="163" xr:uid="{AD80630C-B959-4D1D-B0ED-8E4ED88F565C}"/>
    <cellStyle name="標準 7 3 2 2 3 2" xfId="263" xr:uid="{6BA7623B-EA7F-464F-A517-9BA27BD80484}"/>
    <cellStyle name="標準 7 3 2 2 3 2 2" xfId="554" xr:uid="{C47EADE9-976D-4031-ACD3-BAD99B5C9B20}"/>
    <cellStyle name="標準 7 3 2 2 3 2 2 2" xfId="1139" xr:uid="{D343B895-8189-4BD8-8EA6-A868B1A73411}"/>
    <cellStyle name="標準 7 3 2 2 3 2 3" xfId="848" xr:uid="{AB0E2AC3-A434-4537-8A73-6A80C3AA4ADC}"/>
    <cellStyle name="標準 7 3 2 2 3 3" xfId="343" xr:uid="{DB21C3A0-818C-4580-86F7-FF2552C7A493}"/>
    <cellStyle name="標準 7 3 2 2 3 3 2" xfId="634" xr:uid="{0DB7FA55-D57B-4361-996E-DAC1FDD030B9}"/>
    <cellStyle name="標準 7 3 2 2 3 3 2 2" xfId="1219" xr:uid="{6D1039B7-A0C6-48B4-8E8D-CA161129F899}"/>
    <cellStyle name="標準 7 3 2 2 3 3 3" xfId="928" xr:uid="{82954927-7F9C-4D21-9339-C7383DC84927}"/>
    <cellStyle name="標準 7 3 2 2 3 4" xfId="457" xr:uid="{0D105345-FCE3-4E22-9A72-EAB0BE57B741}"/>
    <cellStyle name="標準 7 3 2 2 3 4 2" xfId="1042" xr:uid="{15D24524-C890-4978-A299-D8A7F6F54C83}"/>
    <cellStyle name="標準 7 3 2 2 3 5" xfId="751" xr:uid="{5D9D493C-AD7B-4689-B03D-0BB2BEF588AC}"/>
    <cellStyle name="標準 7 3 2 2 4" xfId="194" xr:uid="{58316993-8F59-401A-8BD8-6D8687E459F6}"/>
    <cellStyle name="標準 7 3 2 2 4 2" xfId="486" xr:uid="{0902FF1A-EDF8-45C0-99FE-8F845228487F}"/>
    <cellStyle name="標準 7 3 2 2 4 2 2" xfId="1071" xr:uid="{246424FD-FA03-4CEB-951C-7B5BCD714E0D}"/>
    <cellStyle name="標準 7 3 2 2 4 3" xfId="780" xr:uid="{61AF657B-7E7B-4005-82DD-4D7A4C6C3212}"/>
    <cellStyle name="標準 7 3 2 2 5" xfId="344" xr:uid="{92DFDF61-66A5-41AF-8E0E-61F322B49AA7}"/>
    <cellStyle name="標準 7 3 2 2 5 2" xfId="635" xr:uid="{6767B736-1F3E-4AB4-A1A0-747B9830F560}"/>
    <cellStyle name="標準 7 3 2 2 5 2 2" xfId="1220" xr:uid="{116288E8-7BAC-4DF5-88E8-BE6524EBFC8D}"/>
    <cellStyle name="標準 7 3 2 2 5 3" xfId="929" xr:uid="{DD072223-17F5-4675-8683-503EC499BAA9}"/>
    <cellStyle name="標準 7 3 2 2 6" xfId="389" xr:uid="{399D9C9E-98A6-4A8E-B650-50C39858E574}"/>
    <cellStyle name="標準 7 3 2 2 6 2" xfId="974" xr:uid="{9A59F846-015F-4446-80A1-D4B1F3C3C306}"/>
    <cellStyle name="標準 7 3 2 2 7" xfId="682" xr:uid="{5EB4EC86-980B-43D9-9B2C-02EF58EB4D1F}"/>
    <cellStyle name="標準 7 3 2 3" xfId="107" xr:uid="{5BCAF8CF-F3A7-4FAA-8C24-36F37E5E9BAE}"/>
    <cellStyle name="標準 7 3 2 3 2" xfId="214" xr:uid="{60A34556-868A-460E-B117-038AF1EB3B44}"/>
    <cellStyle name="標準 7 3 2 3 2 2" xfId="505" xr:uid="{665CC16F-8DAF-4DFA-A70E-8110FD106291}"/>
    <cellStyle name="標準 7 3 2 3 2 2 2" xfId="1090" xr:uid="{C3E372DD-DD26-48D9-91C8-A93B5FEEE4FD}"/>
    <cellStyle name="標準 7 3 2 3 2 3" xfId="799" xr:uid="{96D0EBB8-096C-4E5E-AA0C-1F08D5456003}"/>
    <cellStyle name="標準 7 3 2 3 3" xfId="345" xr:uid="{D0DBA689-9C32-4CD5-8745-AF3CB2FB0CE2}"/>
    <cellStyle name="標準 7 3 2 3 3 2" xfId="636" xr:uid="{C02B08DF-1270-41C5-A950-5482D7D4C64A}"/>
    <cellStyle name="標準 7 3 2 3 3 2 2" xfId="1221" xr:uid="{0353F502-C96E-4B40-B22C-8948A4381219}"/>
    <cellStyle name="標準 7 3 2 3 3 3" xfId="930" xr:uid="{12A04E62-4E94-461B-83F7-ECA52ACA4C65}"/>
    <cellStyle name="標準 7 3 2 3 4" xfId="408" xr:uid="{629222F0-FF89-45A1-890A-5351FB8977BB}"/>
    <cellStyle name="標準 7 3 2 3 4 2" xfId="993" xr:uid="{9E6D88D4-2465-4996-870B-54536FFB12FE}"/>
    <cellStyle name="標準 7 3 2 3 5" xfId="702" xr:uid="{3A1F97C0-F916-417F-BA19-9CDD4A81838B}"/>
    <cellStyle name="標準 7 3 2 4" xfId="162" xr:uid="{836257D8-1A10-47EE-B51E-CA542C553EB1}"/>
    <cellStyle name="標準 7 3 2 4 2" xfId="262" xr:uid="{8B92E02B-042F-4CB9-9FCB-32B94460994C}"/>
    <cellStyle name="標準 7 3 2 4 2 2" xfId="553" xr:uid="{D826C678-41EA-461F-AA66-DB478BCA5BEE}"/>
    <cellStyle name="標準 7 3 2 4 2 2 2" xfId="1138" xr:uid="{644AE621-002C-4CC5-8C83-20D96837F1A1}"/>
    <cellStyle name="標準 7 3 2 4 2 3" xfId="847" xr:uid="{E97CCD87-77E9-4A0C-B9D5-63EF4FF92F4F}"/>
    <cellStyle name="標準 7 3 2 4 3" xfId="346" xr:uid="{A260708F-9AAB-4F10-AC8B-4FE6BF31A255}"/>
    <cellStyle name="標準 7 3 2 4 3 2" xfId="637" xr:uid="{AFC8E7A2-CD0F-4AF9-95F8-2AC77894CD91}"/>
    <cellStyle name="標準 7 3 2 4 3 2 2" xfId="1222" xr:uid="{9165F2C3-E648-4769-8215-115C6A5C0E5A}"/>
    <cellStyle name="標準 7 3 2 4 3 3" xfId="931" xr:uid="{7381E087-C485-4896-A384-1E0187F7B925}"/>
    <cellStyle name="標準 7 3 2 4 4" xfId="456" xr:uid="{CA72060D-0FA4-4C5F-8A60-767E62D144B0}"/>
    <cellStyle name="標準 7 3 2 4 4 2" xfId="1041" xr:uid="{9B0891F9-50A7-418C-A481-C2BF16BBF2B9}"/>
    <cellStyle name="標準 7 3 2 4 5" xfId="750" xr:uid="{FD2D84F8-7844-4A5C-83AE-2634DE7B2C0D}"/>
    <cellStyle name="標準 7 3 2 5" xfId="181" xr:uid="{B36113CB-C745-4B41-9322-32A1C6380F20}"/>
    <cellStyle name="標準 7 3 2 5 2" xfId="473" xr:uid="{7F686317-A7F5-4B5B-93E9-DB8E553123F9}"/>
    <cellStyle name="標準 7 3 2 5 2 2" xfId="1058" xr:uid="{5659E56D-8CF0-4A5F-8147-52E83C5C67B9}"/>
    <cellStyle name="標準 7 3 2 5 3" xfId="767" xr:uid="{0EDF2B47-0E41-445B-8C9D-19A68AA6B0B5}"/>
    <cellStyle name="標準 7 3 2 6" xfId="347" xr:uid="{2A3F5110-4789-4549-80B8-5A9E7AE5B6C4}"/>
    <cellStyle name="標準 7 3 2 6 2" xfId="638" xr:uid="{21C10578-AA5F-4C49-A418-83DD6C496095}"/>
    <cellStyle name="標準 7 3 2 6 2 2" xfId="1223" xr:uid="{D5BA5750-93D8-4F21-8FF8-AE14A269702D}"/>
    <cellStyle name="標準 7 3 2 6 3" xfId="932" xr:uid="{44D9AE2D-7A96-4C55-9366-4D1FE805FCF7}"/>
    <cellStyle name="標準 7 3 2 7" xfId="376" xr:uid="{B19963A6-B834-4E9C-9839-6DD621135AE5}"/>
    <cellStyle name="標準 7 3 2 7 2" xfId="961" xr:uid="{96F62DDB-AAC4-460A-B61C-5A4D883C77E1}"/>
    <cellStyle name="標準 7 3 2 8" xfId="669" xr:uid="{F78F691D-50D8-4DDE-9B64-FF1DA2129EAE}"/>
    <cellStyle name="標準 7 3 3" xfId="78" xr:uid="{50CE061E-A128-4246-8EBB-F42C16BE33ED}"/>
    <cellStyle name="標準 7 3 3 2" xfId="119" xr:uid="{38018B3B-C6F0-4F69-8947-2E138668B0E1}"/>
    <cellStyle name="標準 7 3 3 2 2" xfId="226" xr:uid="{E1950CF5-00E3-459B-80E5-058E2C646CE5}"/>
    <cellStyle name="標準 7 3 3 2 2 2" xfId="517" xr:uid="{3CB67C32-19C4-4B53-B969-0B8CFF11632B}"/>
    <cellStyle name="標準 7 3 3 2 2 2 2" xfId="1102" xr:uid="{56F4159C-4D9E-4077-879A-D932C0184C36}"/>
    <cellStyle name="標準 7 3 3 2 2 3" xfId="811" xr:uid="{BAB32616-1490-4611-B52D-BD2B84F54563}"/>
    <cellStyle name="標準 7 3 3 2 3" xfId="348" xr:uid="{F98D44C0-9E17-4EEF-BCDE-A229EA50E813}"/>
    <cellStyle name="標準 7 3 3 2 3 2" xfId="639" xr:uid="{C4F16535-4756-4020-A1AE-D38DE784452D}"/>
    <cellStyle name="標準 7 3 3 2 3 2 2" xfId="1224" xr:uid="{72E97D31-C4C2-4D0B-AFE7-06A5EBE74D78}"/>
    <cellStyle name="標準 7 3 3 2 3 3" xfId="933" xr:uid="{E90D7D3F-D7BC-4959-B312-649F31150AED}"/>
    <cellStyle name="標準 7 3 3 2 4" xfId="420" xr:uid="{6DC7C495-82C4-4072-B8FE-84ADB5732F0A}"/>
    <cellStyle name="標準 7 3 3 2 4 2" xfId="1005" xr:uid="{8A58836C-60C1-462D-8E16-B0EDCB690624}"/>
    <cellStyle name="標準 7 3 3 2 5" xfId="714" xr:uid="{19993765-0413-48BF-898C-FDE560CF359D}"/>
    <cellStyle name="標準 7 3 3 3" xfId="164" xr:uid="{5C31464B-305B-40E3-B055-F6A0E501CF22}"/>
    <cellStyle name="標準 7 3 3 3 2" xfId="264" xr:uid="{D1B00548-DEBA-4C90-8D7D-A025516F8499}"/>
    <cellStyle name="標準 7 3 3 3 2 2" xfId="555" xr:uid="{161D1C3C-4E94-4124-A997-D66FFC6F5795}"/>
    <cellStyle name="標準 7 3 3 3 2 2 2" xfId="1140" xr:uid="{15AD0140-F998-4FF3-8492-C817BEB73045}"/>
    <cellStyle name="標準 7 3 3 3 2 3" xfId="849" xr:uid="{09761986-A203-4E68-B51B-8EF8543E84D5}"/>
    <cellStyle name="標準 7 3 3 3 3" xfId="349" xr:uid="{10F80419-361F-44CD-991E-AFAB5F7EA244}"/>
    <cellStyle name="標準 7 3 3 3 3 2" xfId="640" xr:uid="{04818423-16B6-4E2D-8AD4-730B51340C73}"/>
    <cellStyle name="標準 7 3 3 3 3 2 2" xfId="1225" xr:uid="{9C00E32A-7D48-47C2-BD15-39B020CC763E}"/>
    <cellStyle name="標準 7 3 3 3 3 3" xfId="934" xr:uid="{FFF2BE45-EECA-411C-B737-A70185968113}"/>
    <cellStyle name="標準 7 3 3 3 4" xfId="458" xr:uid="{E036E85F-B541-4E94-BD48-93D2E98DA33A}"/>
    <cellStyle name="標準 7 3 3 3 4 2" xfId="1043" xr:uid="{D494E3D9-3B96-4030-A179-5F11DF96FFC2}"/>
    <cellStyle name="標準 7 3 3 3 5" xfId="752" xr:uid="{5E15D5D9-F5BD-4002-BB1F-5C2982166F08}"/>
    <cellStyle name="標準 7 3 3 4" xfId="193" xr:uid="{565CFEBE-FA6D-4903-B845-8F6D02B49E84}"/>
    <cellStyle name="標準 7 3 3 4 2" xfId="485" xr:uid="{0CD2D788-1D07-4F61-A55A-033F6CDFB731}"/>
    <cellStyle name="標準 7 3 3 4 2 2" xfId="1070" xr:uid="{45D0066C-B215-410B-906E-986ECB734EC3}"/>
    <cellStyle name="標準 7 3 3 4 3" xfId="779" xr:uid="{118E0116-838C-451A-93AF-500F76665E98}"/>
    <cellStyle name="標準 7 3 3 5" xfId="350" xr:uid="{AA1120AD-EE3F-43A7-A5EB-FE4325F4F016}"/>
    <cellStyle name="標準 7 3 3 5 2" xfId="641" xr:uid="{9C39D1A7-3A4E-47B8-8C09-6388B8DE5F6B}"/>
    <cellStyle name="標準 7 3 3 5 2 2" xfId="1226" xr:uid="{6AF286CF-83C0-4721-815C-7383B51A393F}"/>
    <cellStyle name="標準 7 3 3 5 3" xfId="935" xr:uid="{850A9881-68DB-41A3-90C2-36BA3484EEA7}"/>
    <cellStyle name="標準 7 3 3 6" xfId="388" xr:uid="{C85AF65E-7381-4085-B331-D06B759DAD39}"/>
    <cellStyle name="標準 7 3 3 6 2" xfId="973" xr:uid="{2E927ADC-2622-41DA-B5B5-51E0CBEA4046}"/>
    <cellStyle name="標準 7 3 3 7" xfId="681" xr:uid="{EBF886AB-322D-4E6F-9D57-88658682F795}"/>
    <cellStyle name="標準 7 3 4" xfId="104" xr:uid="{51FF4434-B1E1-4694-B406-F3BEB570A39F}"/>
    <cellStyle name="標準 7 3 4 2" xfId="211" xr:uid="{2D74B8AE-3DC5-4511-ADEB-8DA6D4245E54}"/>
    <cellStyle name="標準 7 3 4 2 2" xfId="502" xr:uid="{CE11E4F1-E9A7-4277-92D5-A227854D03C8}"/>
    <cellStyle name="標準 7 3 4 2 2 2" xfId="1087" xr:uid="{A7C383B1-4050-4DF9-9E5E-8327B48A31FE}"/>
    <cellStyle name="標準 7 3 4 2 3" xfId="796" xr:uid="{1810BDDB-8FB8-487B-BB42-F2B802975CB7}"/>
    <cellStyle name="標準 7 3 4 3" xfId="351" xr:uid="{C6B8D3ED-F119-4FAA-AEB5-DBBBBD53FED8}"/>
    <cellStyle name="標準 7 3 4 3 2" xfId="642" xr:uid="{1B668FE7-EC5D-47F1-87B6-F0D7599606D1}"/>
    <cellStyle name="標準 7 3 4 3 2 2" xfId="1227" xr:uid="{33FE3DA6-2F91-4744-8423-2B0DBC0CB657}"/>
    <cellStyle name="標準 7 3 4 3 3" xfId="936" xr:uid="{ADB83B16-0858-48F2-B5FD-D634ACDB1642}"/>
    <cellStyle name="標準 7 3 4 4" xfId="405" xr:uid="{0DA3E524-EDA9-4E3C-A664-C60BB237E9C6}"/>
    <cellStyle name="標準 7 3 4 4 2" xfId="990" xr:uid="{D2CEF22D-3C8B-43C8-9C99-9244B9E053CB}"/>
    <cellStyle name="標準 7 3 4 5" xfId="699" xr:uid="{344F97B2-1484-4560-B0DE-D1305D8C9B9E}"/>
    <cellStyle name="標準 7 3 5" xfId="161" xr:uid="{9BE85919-48EC-4BD7-939D-CB66AB18BEC2}"/>
    <cellStyle name="標準 7 3 5 2" xfId="261" xr:uid="{D985664F-19A1-4AA9-977B-8745084362A8}"/>
    <cellStyle name="標準 7 3 5 2 2" xfId="552" xr:uid="{B77E6483-E8D9-4DD9-91E6-31D59608AA02}"/>
    <cellStyle name="標準 7 3 5 2 2 2" xfId="1137" xr:uid="{57C8C905-867C-4FA0-812E-C129EDB93AD7}"/>
    <cellStyle name="標準 7 3 5 2 3" xfId="846" xr:uid="{A775C28D-6A23-457D-8E9A-DE2B9EAB90AF}"/>
    <cellStyle name="標準 7 3 5 3" xfId="352" xr:uid="{0758EA88-26F7-4ECB-8F99-83F667D53437}"/>
    <cellStyle name="標準 7 3 5 3 2" xfId="643" xr:uid="{841D5D8F-9CA0-4259-AFA4-FBAF1412BB82}"/>
    <cellStyle name="標準 7 3 5 3 2 2" xfId="1228" xr:uid="{5880BC2B-6DA9-43F2-97E5-79C38B2EB4EF}"/>
    <cellStyle name="標準 7 3 5 3 3" xfId="937" xr:uid="{546F1641-0EB3-40E8-8CB4-0FF0D78E80B1}"/>
    <cellStyle name="標準 7 3 5 4" xfId="455" xr:uid="{82744ED2-C751-41CE-8863-EA63A037E509}"/>
    <cellStyle name="標準 7 3 5 4 2" xfId="1040" xr:uid="{83DCD57D-0F5D-4C34-9226-2F05557844F8}"/>
    <cellStyle name="標準 7 3 5 5" xfId="749" xr:uid="{CBD3FC32-FEE4-4955-B4C0-C89598CB5ABD}"/>
    <cellStyle name="標準 7 3 6" xfId="178" xr:uid="{F7DA9AA2-561A-4741-8BBF-A087CAC57962}"/>
    <cellStyle name="標準 7 3 6 2" xfId="470" xr:uid="{F7CDF3FC-496C-4D29-98A0-E56F401FFB6E}"/>
    <cellStyle name="標準 7 3 6 2 2" xfId="1055" xr:uid="{E4D42394-C190-4651-A575-A0A0F8C6D756}"/>
    <cellStyle name="標準 7 3 6 3" xfId="764" xr:uid="{55D05B8A-EDE6-4B9D-A057-23E064D24C90}"/>
    <cellStyle name="標準 7 3 7" xfId="353" xr:uid="{AA7DE0BE-99E4-4923-9744-0EBA0E1BEF86}"/>
    <cellStyle name="標準 7 3 7 2" xfId="644" xr:uid="{9598D2D0-F1BC-4DA9-8E85-F27694BBB212}"/>
    <cellStyle name="標準 7 3 7 2 2" xfId="1229" xr:uid="{E66E5A81-46A4-4B2D-BE4C-EDFDDD9BD32C}"/>
    <cellStyle name="標準 7 3 7 3" xfId="938" xr:uid="{9A962E23-4F0E-42FB-8A93-83A18576F835}"/>
    <cellStyle name="標準 7 3 8" xfId="373" xr:uid="{B86B5719-5F11-4292-8803-10AE3CF859A0}"/>
    <cellStyle name="標準 7 3 8 2" xfId="958" xr:uid="{0E59EB4A-F01D-48D2-B93E-D98A7580177F}"/>
    <cellStyle name="標準 7 3 9" xfId="666" xr:uid="{62D8F3C9-D01E-49D7-BB69-948EC53658C9}"/>
    <cellStyle name="標準 7 4" xfId="65" xr:uid="{7AF00E5C-0D04-441B-9B8D-9F9965299E17}"/>
    <cellStyle name="標準 7 4 2" xfId="80" xr:uid="{DB0C6724-6AF8-46E5-B6F3-8C5262216455}"/>
    <cellStyle name="標準 7 4 2 2" xfId="121" xr:uid="{AB4A13FF-4486-4EFF-979C-727375E8A38A}"/>
    <cellStyle name="標準 7 4 2 2 2" xfId="228" xr:uid="{C8A23B66-2AD1-46FB-8DCB-6E7349E626B7}"/>
    <cellStyle name="標準 7 4 2 2 2 2" xfId="519" xr:uid="{F0A57D67-F9EB-4B71-B727-939AFC0904B4}"/>
    <cellStyle name="標準 7 4 2 2 2 2 2" xfId="1104" xr:uid="{222F2613-DD9C-40CE-97E5-C387589858FA}"/>
    <cellStyle name="標準 7 4 2 2 2 3" xfId="813" xr:uid="{3C54F7EE-1778-4F75-958C-6DDA657DCC62}"/>
    <cellStyle name="標準 7 4 2 2 3" xfId="354" xr:uid="{6DE29D51-E9DB-4062-A631-808E6F2AC6D7}"/>
    <cellStyle name="標準 7 4 2 2 3 2" xfId="645" xr:uid="{E5333BD6-6612-45B3-8105-59B15F4ED36F}"/>
    <cellStyle name="標準 7 4 2 2 3 2 2" xfId="1230" xr:uid="{8162FEA5-1CE2-4424-ACDF-1ADCAC8CA451}"/>
    <cellStyle name="標準 7 4 2 2 3 3" xfId="939" xr:uid="{B24E7F1D-FA5B-453F-8EF6-18A256D1681D}"/>
    <cellStyle name="標準 7 4 2 2 4" xfId="422" xr:uid="{6269E15E-D60B-4557-9FFC-FD2EFB7D6719}"/>
    <cellStyle name="標準 7 4 2 2 4 2" xfId="1007" xr:uid="{3101FE6F-C3B3-4684-BAAF-29F3E0480858}"/>
    <cellStyle name="標準 7 4 2 2 5" xfId="716" xr:uid="{4B4B455C-151F-40FF-95AE-ABA98B2E9B70}"/>
    <cellStyle name="標準 7 4 2 3" xfId="166" xr:uid="{5AB7F5F7-2600-46E0-AB01-33F223CED473}"/>
    <cellStyle name="標準 7 4 2 3 2" xfId="266" xr:uid="{45738FD5-B6DC-4F68-9D0E-9E94C48F4359}"/>
    <cellStyle name="標準 7 4 2 3 2 2" xfId="557" xr:uid="{AA8DDE15-5E25-4D1D-AFF6-89F8FFBB8894}"/>
    <cellStyle name="標準 7 4 2 3 2 2 2" xfId="1142" xr:uid="{B05C90B1-62AD-4828-9F8B-87DD29A11F0F}"/>
    <cellStyle name="標準 7 4 2 3 2 3" xfId="851" xr:uid="{14316865-4153-44CD-8EBD-2130EED55B36}"/>
    <cellStyle name="標準 7 4 2 3 3" xfId="355" xr:uid="{B4ECD94B-0D97-4ECB-8075-7204BE69123D}"/>
    <cellStyle name="標準 7 4 2 3 3 2" xfId="646" xr:uid="{DAF8D30E-D36D-47BE-AAF7-840B601CD809}"/>
    <cellStyle name="標準 7 4 2 3 3 2 2" xfId="1231" xr:uid="{69FD0AEF-D7C2-4621-A5C7-EFA22E7543D2}"/>
    <cellStyle name="標準 7 4 2 3 3 3" xfId="940" xr:uid="{7C7FD5A7-4036-491C-872D-D3E79162AD8C}"/>
    <cellStyle name="標準 7 4 2 3 4" xfId="460" xr:uid="{0B7826DE-98F9-4AE1-8CFD-AC43129B7419}"/>
    <cellStyle name="標準 7 4 2 3 4 2" xfId="1045" xr:uid="{20FDE47C-BC3B-4539-8638-26B35F9AA006}"/>
    <cellStyle name="標準 7 4 2 3 5" xfId="754" xr:uid="{842FB2E2-B63D-4FEF-A14D-6E86D1FEE51D}"/>
    <cellStyle name="標準 7 4 2 4" xfId="195" xr:uid="{EE5B7DED-A817-4742-9342-C6A605FA3B0F}"/>
    <cellStyle name="標準 7 4 2 4 2" xfId="487" xr:uid="{EB7C9F5B-7C9B-4230-B781-CB4B6341CB7B}"/>
    <cellStyle name="標準 7 4 2 4 2 2" xfId="1072" xr:uid="{1CCD736B-45AE-4BCC-83AE-8678221B5A9B}"/>
    <cellStyle name="標準 7 4 2 4 3" xfId="781" xr:uid="{E4225EC8-0A48-44E3-B02C-FBFDA9E626FF}"/>
    <cellStyle name="標準 7 4 2 5" xfId="356" xr:uid="{7FF8F13F-4BCB-4E35-9EA0-D925D594A8AA}"/>
    <cellStyle name="標準 7 4 2 5 2" xfId="647" xr:uid="{8D252A4F-6FE6-4B2A-BC5A-28FC70FCA0AE}"/>
    <cellStyle name="標準 7 4 2 5 2 2" xfId="1232" xr:uid="{1ED534FF-825D-4DC9-B075-1F2474D007F4}"/>
    <cellStyle name="標準 7 4 2 5 3" xfId="941" xr:uid="{E126DB97-CD5F-4074-93DD-6CBC72C10E57}"/>
    <cellStyle name="標準 7 4 2 6" xfId="390" xr:uid="{974B6954-FA2D-4B10-85CF-40FA2D6C5261}"/>
    <cellStyle name="標準 7 4 2 6 2" xfId="975" xr:uid="{6B243B24-9738-4316-9BE4-33D1C96DD24D}"/>
    <cellStyle name="標準 7 4 2 7" xfId="683" xr:uid="{CA2C2932-A335-495C-B933-5999C50F8A7D}"/>
    <cellStyle name="標準 7 4 3" xfId="106" xr:uid="{1FDC17A1-ECC2-4AA0-BFB4-C05E86FBEA70}"/>
    <cellStyle name="標準 7 4 3 2" xfId="213" xr:uid="{18910433-2163-4994-B191-C5A698F830C4}"/>
    <cellStyle name="標準 7 4 3 2 2" xfId="504" xr:uid="{258643A8-D152-4CAE-BB06-C64DACFFEABC}"/>
    <cellStyle name="標準 7 4 3 2 2 2" xfId="1089" xr:uid="{016289D2-D849-4940-B61D-59CC30165CE4}"/>
    <cellStyle name="標準 7 4 3 2 3" xfId="798" xr:uid="{29C94D97-538E-45E3-98DB-B4C4B644B3E0}"/>
    <cellStyle name="標準 7 4 3 3" xfId="357" xr:uid="{E8F3335B-4879-4B40-9C4A-FD91DFD56D60}"/>
    <cellStyle name="標準 7 4 3 3 2" xfId="648" xr:uid="{996469F3-CA90-4B09-90F9-42AB550E6201}"/>
    <cellStyle name="標準 7 4 3 3 2 2" xfId="1233" xr:uid="{3EDC20A8-41B5-4732-808A-43480B1B671D}"/>
    <cellStyle name="標準 7 4 3 3 3" xfId="942" xr:uid="{D830672D-7F71-4C74-AAF8-1AC789CE0519}"/>
    <cellStyle name="標準 7 4 3 4" xfId="407" xr:uid="{96BEDAD7-C503-4556-A9BF-1C7C973F12D9}"/>
    <cellStyle name="標準 7 4 3 4 2" xfId="992" xr:uid="{5784D536-4C2E-477A-8F65-2D2EBD548B7F}"/>
    <cellStyle name="標準 7 4 3 5" xfId="701" xr:uid="{8D3E7D4A-305B-4548-A0D7-700EE362FE85}"/>
    <cellStyle name="標準 7 4 4" xfId="165" xr:uid="{B21CA3E6-5912-472C-8D2D-CD4571B647F2}"/>
    <cellStyle name="標準 7 4 4 2" xfId="265" xr:uid="{B1FBB0E2-F662-4BD1-BE66-26820CEC0375}"/>
    <cellStyle name="標準 7 4 4 2 2" xfId="556" xr:uid="{ACE274FA-F2EE-44E0-A12B-D7600AF20935}"/>
    <cellStyle name="標準 7 4 4 2 2 2" xfId="1141" xr:uid="{12FC0721-6294-4478-A43B-848CC0D287F4}"/>
    <cellStyle name="標準 7 4 4 2 3" xfId="850" xr:uid="{A8754C29-3AF6-4DBA-964B-9502997A6DCE}"/>
    <cellStyle name="標準 7 4 4 3" xfId="358" xr:uid="{E994E4D5-7464-41B2-960D-BA2874A08216}"/>
    <cellStyle name="標準 7 4 4 3 2" xfId="649" xr:uid="{FA2F3435-80B8-41DB-A10B-46170E786E7C}"/>
    <cellStyle name="標準 7 4 4 3 2 2" xfId="1234" xr:uid="{72F049FB-CFF1-4BFD-B25D-881DF7D503FF}"/>
    <cellStyle name="標準 7 4 4 3 3" xfId="943" xr:uid="{82C13B1B-AC22-42B7-8E3E-C8615D4DCFD9}"/>
    <cellStyle name="標準 7 4 4 4" xfId="459" xr:uid="{AACBEAB4-E12B-490C-83BF-33743A487D65}"/>
    <cellStyle name="標準 7 4 4 4 2" xfId="1044" xr:uid="{3A4AF4B3-6630-4576-96B7-A340AA02E423}"/>
    <cellStyle name="標準 7 4 4 5" xfId="753" xr:uid="{C4B14B57-2F6F-484D-9D5C-006BDF6CC864}"/>
    <cellStyle name="標準 7 4 5" xfId="180" xr:uid="{B59EF834-8E3F-4F8B-803B-B8A078A9AD54}"/>
    <cellStyle name="標準 7 4 5 2" xfId="472" xr:uid="{4A17C0E2-A286-44E4-8D78-DE16E68377C9}"/>
    <cellStyle name="標準 7 4 5 2 2" xfId="1057" xr:uid="{43E02246-5C7A-4930-9DD1-A798DC71BA08}"/>
    <cellStyle name="標準 7 4 5 3" xfId="766" xr:uid="{540BD57C-5FA9-4F3E-B835-E9C38C3CB04C}"/>
    <cellStyle name="標準 7 4 6" xfId="359" xr:uid="{7B165E92-29D7-4C30-9CCF-3D7610F1485C}"/>
    <cellStyle name="標準 7 4 6 2" xfId="650" xr:uid="{328CA4A8-4EF4-4CF3-8E70-0E243EF258C6}"/>
    <cellStyle name="標準 7 4 6 2 2" xfId="1235" xr:uid="{B92E1776-3DA0-4D03-9561-BD031531D688}"/>
    <cellStyle name="標準 7 4 6 3" xfId="944" xr:uid="{72D5279A-31AB-4132-8627-3696E65BEA70}"/>
    <cellStyle name="標準 7 4 7" xfId="375" xr:uid="{2A81B1B0-FE63-4D65-838D-7AF241EB85A6}"/>
    <cellStyle name="標準 7 4 7 2" xfId="960" xr:uid="{237150CD-12C2-475A-9216-5A89DE022D87}"/>
    <cellStyle name="標準 7 4 8" xfId="668" xr:uid="{A26BC6B4-A848-4A6F-92DC-685BDBEB99AE}"/>
    <cellStyle name="標準 7 5" xfId="76" xr:uid="{DC5476A6-D70D-4D99-B07D-941C85DD71CF}"/>
    <cellStyle name="標準 7 5 2" xfId="117" xr:uid="{5B47639F-8FA1-499E-81C2-21615F02E604}"/>
    <cellStyle name="標準 7 5 2 2" xfId="224" xr:uid="{961EF9DA-E28B-46E6-86F3-1531DCA58183}"/>
    <cellStyle name="標準 7 5 2 2 2" xfId="515" xr:uid="{551E87B0-AE84-46AA-9735-02E1C9072258}"/>
    <cellStyle name="標準 7 5 2 2 2 2" xfId="1100" xr:uid="{2C043D55-8926-43CF-B71C-5ABB27A1D289}"/>
    <cellStyle name="標準 7 5 2 2 3" xfId="809" xr:uid="{02DA1ADD-2CDE-429B-9524-00EAEC15BA95}"/>
    <cellStyle name="標準 7 5 2 3" xfId="360" xr:uid="{D1AE131F-12B2-4D4C-AFB5-14E78763E87C}"/>
    <cellStyle name="標準 7 5 2 3 2" xfId="651" xr:uid="{C8A8C5FA-D1E7-43B4-9C01-F5ABCD237D66}"/>
    <cellStyle name="標準 7 5 2 3 2 2" xfId="1236" xr:uid="{5F22CD76-6ED7-4CA9-AAD1-4C76DF11EBB0}"/>
    <cellStyle name="標準 7 5 2 3 3" xfId="945" xr:uid="{BE4F8BC4-B94D-4376-ABA3-6260B3881198}"/>
    <cellStyle name="標準 7 5 2 4" xfId="418" xr:uid="{84B32F88-FA5E-4725-9A4C-73B40F299A57}"/>
    <cellStyle name="標準 7 5 2 4 2" xfId="1003" xr:uid="{BC5BAC90-9FA7-4BD6-A61D-98D8F1EC3834}"/>
    <cellStyle name="標準 7 5 2 5" xfId="712" xr:uid="{0B499573-902F-46B6-8266-DC9FE52EA5B8}"/>
    <cellStyle name="標準 7 5 3" xfId="167" xr:uid="{04B96707-75D9-4B2B-8828-9AAB03C3ADB6}"/>
    <cellStyle name="標準 7 5 3 2" xfId="267" xr:uid="{2554A197-4EDC-462E-BB0F-8BEE12283D3F}"/>
    <cellStyle name="標準 7 5 3 2 2" xfId="558" xr:uid="{DCA818FC-DBD8-4A98-ACF9-04C497D63B27}"/>
    <cellStyle name="標準 7 5 3 2 2 2" xfId="1143" xr:uid="{1BBA8E4D-7661-4AD7-8FC8-3304DA1CD8C2}"/>
    <cellStyle name="標準 7 5 3 2 3" xfId="852" xr:uid="{553E5833-3187-4A39-8202-F98AD8323D12}"/>
    <cellStyle name="標準 7 5 3 3" xfId="361" xr:uid="{C8464940-737B-4593-B41C-6FC5FAF6F090}"/>
    <cellStyle name="標準 7 5 3 3 2" xfId="652" xr:uid="{03C2E73B-A1EB-4458-BA25-FB2BDD5F5A43}"/>
    <cellStyle name="標準 7 5 3 3 2 2" xfId="1237" xr:uid="{B0D85BCF-34C1-4E29-8CFE-FF7C80E015CD}"/>
    <cellStyle name="標準 7 5 3 3 3" xfId="946" xr:uid="{017BC3F1-15F4-47DA-B385-062BDAF701FA}"/>
    <cellStyle name="標準 7 5 3 4" xfId="461" xr:uid="{B71D41F2-2D92-413A-89AE-830F4479C079}"/>
    <cellStyle name="標準 7 5 3 4 2" xfId="1046" xr:uid="{912050EE-CEBA-4387-A67A-D8973AFE7968}"/>
    <cellStyle name="標準 7 5 3 5" xfId="755" xr:uid="{8F3806B1-534D-48F3-8FAD-E21BEAC6BA0D}"/>
    <cellStyle name="標準 7 5 4" xfId="191" xr:uid="{BCEB86CC-0F6B-4E19-B0D8-5009BE455D57}"/>
    <cellStyle name="標準 7 5 4 2" xfId="483" xr:uid="{C35A6209-3B20-447E-B119-7A989BB1F532}"/>
    <cellStyle name="標準 7 5 4 2 2" xfId="1068" xr:uid="{6EE8C061-6B19-459E-833F-017C3F9D9E76}"/>
    <cellStyle name="標準 7 5 4 3" xfId="777" xr:uid="{A5544B5E-CB13-4B98-B1C1-0AED083362B0}"/>
    <cellStyle name="標準 7 5 5" xfId="362" xr:uid="{2B4105FB-A9C2-4DB4-8ABB-E8743CCC9DD3}"/>
    <cellStyle name="標準 7 5 5 2" xfId="653" xr:uid="{67411627-C943-4035-9B61-1E3DA9CBB7D3}"/>
    <cellStyle name="標準 7 5 5 2 2" xfId="1238" xr:uid="{DCFCB8B7-9139-4C6D-8CAE-1AEF433F489F}"/>
    <cellStyle name="標準 7 5 5 3" xfId="947" xr:uid="{7D15E826-CBA1-4076-9359-AE3C3D3B9AA1}"/>
    <cellStyle name="標準 7 5 6" xfId="386" xr:uid="{8BE5B544-E06C-4E68-9A41-B44169D88F58}"/>
    <cellStyle name="標準 7 5 6 2" xfId="971" xr:uid="{A5416BB6-EB8B-4082-8D25-B4AA1450DECE}"/>
    <cellStyle name="標準 7 5 7" xfId="679" xr:uid="{0F7048E6-8FC8-4640-B6BD-26A66BB975E6}"/>
    <cellStyle name="標準 7 6" xfId="3" xr:uid="{2785C55F-24C2-4A1B-94D5-8C7BBCA59F04}"/>
    <cellStyle name="標準 7 7" xfId="100" xr:uid="{16EB8A08-6DB1-480B-9952-65F8EF23FD69}"/>
    <cellStyle name="標準 7 7 2" xfId="207" xr:uid="{A214D22D-4D90-4289-B928-DEEE8DD5018D}"/>
    <cellStyle name="標準 7 7 2 2" xfId="498" xr:uid="{ADC914D8-4243-45C0-B4FC-CF3AC45BC7D9}"/>
    <cellStyle name="標準 7 7 2 2 2" xfId="1083" xr:uid="{DE8BCA8B-EA76-4529-9729-F28355D5E43E}"/>
    <cellStyle name="標準 7 7 2 3" xfId="792" xr:uid="{3DA268C2-EF9A-44DC-A58B-D9A56AE07C4A}"/>
    <cellStyle name="標準 7 7 3" xfId="363" xr:uid="{0B144B93-319B-4C50-9BAF-9BA60B7FB8B1}"/>
    <cellStyle name="標準 7 7 3 2" xfId="654" xr:uid="{2EABBE12-03B3-4856-A986-64CAB22829D3}"/>
    <cellStyle name="標準 7 7 3 2 2" xfId="1239" xr:uid="{F55018F0-4FAE-496A-BDED-651F1B703352}"/>
    <cellStyle name="標準 7 7 3 3" xfId="948" xr:uid="{9B4B18AF-42D0-4DD3-A58C-F7C985FC84D9}"/>
    <cellStyle name="標準 7 7 4" xfId="401" xr:uid="{375AB92F-AC10-4865-9533-22D6DA4B038E}"/>
    <cellStyle name="標準 7 7 4 2" xfId="986" xr:uid="{E9853604-0B85-4364-8395-70957D59C664}"/>
    <cellStyle name="標準 7 7 5" xfId="695" xr:uid="{E72F5C3E-2E92-4481-A968-3D960EA99AC6}"/>
    <cellStyle name="標準 7 8" xfId="158" xr:uid="{FD8AD38F-00DA-459C-B748-54CA6A789F8A}"/>
    <cellStyle name="標準 7 8 2" xfId="258" xr:uid="{659EC124-7E51-4F8B-8488-B929BEF5790A}"/>
    <cellStyle name="標準 7 8 2 2" xfId="549" xr:uid="{7013C69D-0296-4086-8A48-AFC845B4A139}"/>
    <cellStyle name="標準 7 8 2 2 2" xfId="1134" xr:uid="{1988EB0D-FF16-4C0C-AB43-5E8564B42BAB}"/>
    <cellStyle name="標準 7 8 2 3" xfId="843" xr:uid="{A85C0AE8-E12E-446F-84CA-8F8A80152D08}"/>
    <cellStyle name="標準 7 8 3" xfId="364" xr:uid="{5E325C5F-8D85-4A90-A6A1-34482329A564}"/>
    <cellStyle name="標準 7 8 3 2" xfId="655" xr:uid="{D8DC5EF0-75D3-4A4F-8B17-0C3046E0598A}"/>
    <cellStyle name="標準 7 8 3 2 2" xfId="1240" xr:uid="{EC939507-9540-4288-8AA6-C99527D27E81}"/>
    <cellStyle name="標準 7 8 3 3" xfId="949" xr:uid="{265BE279-69D7-471E-9187-104DD9BFEB8B}"/>
    <cellStyle name="標準 7 8 4" xfId="452" xr:uid="{9904D43E-A9DA-47B2-BEB2-6D46B26EED16}"/>
    <cellStyle name="標準 7 8 4 2" xfId="1037" xr:uid="{7A38D29B-C918-4EF9-989C-84D0E71A1BC7}"/>
    <cellStyle name="標準 7 8 5" xfId="746" xr:uid="{EF7F76A9-415F-4AF8-BD28-9540025F3F73}"/>
    <cellStyle name="標準 7 9" xfId="174" xr:uid="{1D0A12CA-AD4D-4450-828C-407156BD49AC}"/>
    <cellStyle name="標準 7 9 2" xfId="466" xr:uid="{97061CEC-A43F-4188-9072-03E243FF3863}"/>
    <cellStyle name="標準 7 9 2 2" xfId="1051" xr:uid="{44BCCF5C-7774-4E37-9E39-FA4EE7D92B3E}"/>
    <cellStyle name="標準 7 9 3" xfId="760" xr:uid="{725FAABB-890E-4CE4-8C50-211064157709}"/>
    <cellStyle name="標準 8" xfId="59" xr:uid="{0E429507-5BD2-4442-ADEF-F55979C8A5F4}"/>
    <cellStyle name="標準 9" xfId="60" xr:uid="{E765A6C5-6F50-496E-8DE5-94D2B9839BE5}"/>
    <cellStyle name="標準 9 2" xfId="23" xr:uid="{2877DBEA-0F29-428E-8A6E-A26F6D16AE7C}"/>
  </cellStyles>
  <dxfs count="911">
    <dxf>
      <font>
        <color rgb="FF5F5F5F"/>
      </font>
    </dxf>
    <dxf>
      <font>
        <color rgb="FF5F5F5F"/>
      </font>
    </dxf>
    <dxf>
      <font>
        <color rgb="FF5F5F5F"/>
      </font>
    </dxf>
    <dxf>
      <font>
        <color rgb="FF5F5F5F"/>
      </font>
    </dxf>
    <dxf>
      <fill>
        <patternFill>
          <bgColor theme="0" tint="-0.34998626667073579"/>
        </patternFill>
      </fill>
    </dxf>
    <dxf>
      <fill>
        <patternFill>
          <bgColor theme="5" tint="0.79998168889431442"/>
        </patternFill>
      </fill>
    </dxf>
    <dxf>
      <fill>
        <patternFill>
          <bgColor theme="0" tint="-0.34998626667073579"/>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patternType="none">
          <bgColor auto="1"/>
        </patternFill>
      </fill>
    </dxf>
    <dxf>
      <fill>
        <patternFill>
          <bgColor theme="5" tint="0.79998168889431442"/>
        </patternFill>
      </fill>
    </dxf>
    <dxf>
      <fill>
        <patternFill>
          <bgColor theme="0" tint="-0.24994659260841701"/>
        </patternFill>
      </fill>
    </dxf>
    <dxf>
      <fill>
        <patternFill>
          <bgColor theme="5" tint="0.79998168889431442"/>
        </patternFill>
      </fill>
    </dxf>
    <dxf>
      <font>
        <u/>
      </font>
    </dxf>
    <dxf>
      <fill>
        <patternFill>
          <bgColor theme="5" tint="0.79998168889431442"/>
        </patternFill>
      </fill>
    </dxf>
    <dxf>
      <font>
        <u/>
      </font>
    </dxf>
    <dxf>
      <fill>
        <patternFill>
          <bgColor theme="0" tint="-0.499984740745262"/>
        </patternFill>
      </fill>
    </dxf>
    <dxf>
      <fill>
        <patternFill>
          <bgColor theme="5" tint="0.79998168889431442"/>
        </patternFill>
      </fill>
    </dxf>
    <dxf>
      <fill>
        <patternFill>
          <bgColor theme="0" tint="-0.34998626667073579"/>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patternType="none">
          <bgColor auto="1"/>
        </patternFill>
      </fill>
    </dxf>
    <dxf>
      <fill>
        <patternFill>
          <bgColor theme="0"/>
        </patternFill>
      </fill>
    </dxf>
    <dxf>
      <fill>
        <patternFill patternType="none">
          <bgColor auto="1"/>
        </patternFill>
      </fill>
    </dxf>
    <dxf>
      <fill>
        <patternFill patternType="none">
          <bgColor auto="1"/>
        </patternFill>
      </fill>
    </dxf>
    <dxf>
      <fill>
        <patternFill>
          <bgColor theme="0"/>
        </patternFill>
      </fill>
    </dxf>
    <dxf>
      <font>
        <u/>
      </font>
    </dxf>
    <dxf>
      <fill>
        <patternFill>
          <bgColor theme="5" tint="0.79998168889431442"/>
        </patternFill>
      </fill>
    </dxf>
    <dxf>
      <font>
        <u/>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ont>
        <u/>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patternType="none">
          <bgColor auto="1"/>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ont>
        <u/>
      </font>
    </dxf>
    <dxf>
      <fill>
        <patternFill>
          <bgColor theme="0" tint="-0.24994659260841701"/>
        </patternFill>
      </fill>
    </dxf>
    <dxf>
      <fill>
        <patternFill>
          <bgColor theme="0" tint="-0.24994659260841701"/>
        </patternFill>
      </fill>
    </dxf>
    <dxf>
      <fill>
        <patternFill patternType="none">
          <bgColor auto="1"/>
        </patternFill>
      </fill>
    </dxf>
    <dxf>
      <fill>
        <patternFill patternType="none">
          <bgColor auto="1"/>
        </patternFill>
      </fill>
    </dxf>
    <dxf>
      <fill>
        <patternFill>
          <bgColor theme="5" tint="0.79998168889431442"/>
        </patternFill>
      </fill>
    </dxf>
    <dxf>
      <fill>
        <patternFill>
          <bgColor theme="5"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5" tint="0.79998168889431442"/>
        </patternFill>
      </fill>
    </dxf>
    <dxf>
      <fill>
        <patternFill>
          <bgColor theme="5"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0" tint="-0.24994659260841701"/>
        </patternFill>
      </fill>
    </dxf>
    <dxf>
      <fill>
        <patternFill>
          <bgColor theme="5" tint="0.79998168889431442"/>
        </patternFill>
      </fill>
    </dxf>
    <dxf>
      <font>
        <u/>
      </font>
    </dxf>
    <dxf>
      <fill>
        <patternFill>
          <bgColor theme="0" tint="-0.499984740745262"/>
        </patternFill>
      </fill>
    </dxf>
    <dxf>
      <fill>
        <patternFill>
          <bgColor theme="0" tint="-0.499984740745262"/>
        </patternFill>
      </fill>
    </dxf>
    <dxf>
      <fill>
        <patternFill>
          <bgColor theme="0" tint="-0.49998474074526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patternType="none">
          <bgColor auto="1"/>
        </patternFill>
      </fill>
    </dxf>
    <dxf>
      <fill>
        <patternFill patternType="none">
          <bgColor auto="1"/>
        </patternFill>
      </fill>
    </dxf>
    <dxf>
      <fill>
        <patternFill patternType="none">
          <bgColor auto="1"/>
        </patternFill>
      </fill>
    </dxf>
    <dxf>
      <font>
        <u/>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patternType="none">
          <bgColor auto="1"/>
        </patternFill>
      </fill>
    </dxf>
    <dxf>
      <fill>
        <patternFill patternType="none">
          <bgColor auto="1"/>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ont>
        <u/>
      </font>
    </dxf>
    <dxf>
      <fill>
        <patternFill patternType="none">
          <bgColor auto="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u/>
      </font>
    </dxf>
    <dxf>
      <fill>
        <patternFill>
          <bgColor theme="5" tint="0.79998168889431442"/>
        </patternFill>
      </fill>
    </dxf>
    <dxf>
      <fill>
        <patternFill>
          <bgColor theme="5" tint="0.79998168889431442"/>
        </patternFill>
      </fill>
    </dxf>
    <dxf>
      <font>
        <u/>
      </font>
    </dxf>
    <dxf>
      <fill>
        <patternFill>
          <bgColor theme="5" tint="0.79998168889431442"/>
        </patternFill>
      </fill>
    </dxf>
    <dxf>
      <font>
        <u/>
      </font>
    </dxf>
    <dxf>
      <fill>
        <patternFill>
          <bgColor theme="5" tint="0.79998168889431442"/>
        </patternFill>
      </fill>
    </dxf>
    <dxf>
      <font>
        <u/>
      </font>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ont>
        <u/>
      </font>
    </dxf>
    <dxf>
      <font>
        <u/>
      </font>
    </dxf>
    <dxf>
      <fill>
        <patternFill>
          <bgColor theme="5" tint="0.79998168889431442"/>
        </patternFill>
      </fill>
    </dxf>
    <dxf>
      <fill>
        <patternFill>
          <bgColor theme="5" tint="0.79998168889431442"/>
        </patternFill>
      </fill>
    </dxf>
    <dxf>
      <fill>
        <patternFill>
          <bgColor theme="5" tint="0.79998168889431442"/>
        </patternFill>
      </fill>
    </dxf>
    <dxf>
      <font>
        <u/>
      </font>
    </dxf>
    <dxf>
      <fill>
        <patternFill>
          <bgColor theme="5" tint="0.79998168889431442"/>
        </patternFill>
      </fill>
    </dxf>
    <dxf>
      <font>
        <u/>
      </font>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ont>
        <u/>
      </font>
    </dxf>
    <dxf>
      <fill>
        <patternFill>
          <bgColor theme="5" tint="0.79998168889431442"/>
        </patternFill>
      </fill>
    </dxf>
    <dxf>
      <fill>
        <patternFill>
          <bgColor theme="5" tint="0.79998168889431442"/>
        </patternFill>
      </fill>
    </dxf>
    <dxf>
      <fill>
        <patternFill>
          <bgColor theme="0" tint="-0.24994659260841701"/>
        </patternFill>
      </fill>
    </dxf>
    <dxf>
      <fill>
        <patternFill>
          <bgColor theme="5" tint="0.79998168889431442"/>
        </patternFill>
      </fill>
    </dxf>
    <dxf>
      <font>
        <u/>
      </font>
    </dxf>
    <dxf>
      <font>
        <u/>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tint="-0.499984740745262"/>
        </patternFill>
      </fill>
    </dxf>
    <dxf>
      <fill>
        <patternFill>
          <bgColor theme="0" tint="-0.499984740745262"/>
        </patternFill>
      </fill>
    </dxf>
    <dxf>
      <fill>
        <patternFill>
          <bgColor theme="0" tint="-0.499984740745262"/>
        </patternFill>
      </fill>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ill>
        <patternFill>
          <bgColor rgb="FFFFCC99"/>
        </patternFill>
      </fill>
    </dxf>
    <dxf>
      <font>
        <u/>
      </font>
    </dxf>
    <dxf>
      <font>
        <u/>
      </font>
    </dxf>
    <dxf>
      <font>
        <u/>
      </font>
    </dxf>
    <dxf>
      <font>
        <u/>
      </font>
    </dxf>
    <dxf>
      <font>
        <u/>
      </font>
    </dxf>
    <dxf>
      <font>
        <u/>
      </font>
    </dxf>
    <dxf>
      <font>
        <u/>
      </font>
    </dxf>
    <dxf>
      <font>
        <u/>
      </font>
    </dxf>
    <dxf>
      <font>
        <u/>
      </font>
    </dxf>
    <dxf>
      <font>
        <u/>
      </font>
    </dxf>
    <dxf>
      <font>
        <u/>
      </font>
    </dxf>
    <dxf>
      <font>
        <u/>
      </font>
    </dxf>
    <dxf>
      <font>
        <u/>
      </font>
    </dxf>
    <dxf>
      <font>
        <color rgb="FF5F5F5F"/>
      </font>
    </dxf>
    <dxf>
      <font>
        <u/>
      </font>
    </dxf>
    <dxf>
      <fill>
        <patternFill>
          <bgColor theme="0" tint="-0.499984740745262"/>
        </patternFill>
      </fill>
    </dxf>
    <dxf>
      <fill>
        <patternFill>
          <bgColor theme="0" tint="-0.499984740745262"/>
        </patternFill>
      </fill>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ill>
        <patternFill>
          <bgColor rgb="FFFFCC99"/>
        </patternFill>
      </fill>
    </dxf>
    <dxf>
      <font>
        <u/>
      </font>
    </dxf>
    <dxf>
      <font>
        <u/>
      </font>
    </dxf>
    <dxf>
      <font>
        <u/>
      </font>
    </dxf>
    <dxf>
      <font>
        <u/>
      </font>
    </dxf>
    <dxf>
      <font>
        <u/>
      </font>
    </dxf>
    <dxf>
      <font>
        <u/>
      </font>
    </dxf>
    <dxf>
      <font>
        <u/>
      </font>
    </dxf>
    <dxf>
      <font>
        <u/>
      </font>
    </dxf>
    <dxf>
      <font>
        <u/>
      </font>
    </dxf>
    <dxf>
      <font>
        <u/>
      </font>
    </dxf>
    <dxf>
      <font>
        <u/>
      </font>
    </dxf>
    <dxf>
      <font>
        <u/>
      </font>
    </dxf>
    <dxf>
      <font>
        <u/>
      </font>
    </dxf>
    <dxf>
      <font>
        <color rgb="FF5F5F5F"/>
      </font>
    </dxf>
    <dxf>
      <font>
        <u/>
      </font>
    </dxf>
    <dxf>
      <fill>
        <patternFill>
          <bgColor theme="0" tint="-0.499984740745262"/>
        </patternFill>
      </fill>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ill>
        <patternFill>
          <bgColor rgb="FFFFCC99"/>
        </patternFill>
      </fill>
    </dxf>
    <dxf>
      <font>
        <u/>
      </font>
    </dxf>
    <dxf>
      <font>
        <u/>
      </font>
    </dxf>
    <dxf>
      <font>
        <u/>
      </font>
    </dxf>
    <dxf>
      <font>
        <u/>
      </font>
    </dxf>
    <dxf>
      <font>
        <u/>
      </font>
    </dxf>
    <dxf>
      <font>
        <u/>
      </font>
    </dxf>
    <dxf>
      <font>
        <u/>
      </font>
    </dxf>
    <dxf>
      <font>
        <u/>
      </font>
    </dxf>
    <dxf>
      <font>
        <u/>
      </font>
    </dxf>
    <dxf>
      <font>
        <u/>
      </font>
    </dxf>
    <dxf>
      <font>
        <u/>
      </font>
    </dxf>
    <dxf>
      <font>
        <u/>
      </font>
    </dxf>
    <dxf>
      <font>
        <u/>
      </font>
    </dxf>
    <dxf>
      <font>
        <color rgb="FF5F5F5F"/>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ill>
        <patternFill>
          <bgColor rgb="FFFFCC99"/>
        </patternFill>
      </fill>
    </dxf>
    <dxf>
      <font>
        <u/>
      </font>
    </dxf>
    <dxf>
      <font>
        <u/>
      </font>
    </dxf>
    <dxf>
      <font>
        <u/>
      </font>
    </dxf>
    <dxf>
      <font>
        <u/>
      </font>
    </dxf>
    <dxf>
      <font>
        <u/>
      </font>
    </dxf>
    <dxf>
      <font>
        <u/>
      </font>
    </dxf>
    <dxf>
      <font>
        <u/>
      </font>
    </dxf>
    <dxf>
      <font>
        <u/>
      </font>
    </dxf>
    <dxf>
      <font>
        <u/>
      </font>
    </dxf>
    <dxf>
      <font>
        <u/>
      </font>
    </dxf>
    <dxf>
      <font>
        <u/>
      </font>
    </dxf>
    <dxf>
      <font>
        <u/>
      </font>
    </dxf>
    <dxf>
      <font>
        <color rgb="FF5F5F5F"/>
      </font>
    </dxf>
    <dxf>
      <font>
        <u/>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A0A0A0"/>
      </font>
      <fill>
        <patternFill patternType="none">
          <bgColor auto="1"/>
        </patternFill>
      </fill>
    </dxf>
    <dxf>
      <fill>
        <patternFill>
          <bgColor rgb="FFFF0000"/>
        </patternFill>
      </fill>
    </dxf>
    <dxf>
      <font>
        <color rgb="FFA0A0A0"/>
      </font>
      <fill>
        <patternFill patternType="none">
          <bgColor auto="1"/>
        </patternFill>
      </fill>
    </dxf>
    <dxf>
      <fill>
        <patternFill patternType="solid">
          <bgColor theme="0"/>
        </patternFill>
      </fill>
    </dxf>
    <dxf>
      <font>
        <b/>
        <i val="0"/>
        <color theme="0"/>
      </font>
      <fill>
        <patternFill>
          <bgColor rgb="FFFF0000"/>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u/>
      </font>
    </dxf>
    <dxf>
      <font>
        <color rgb="FFFF0000"/>
      </font>
    </dxf>
    <dxf>
      <font>
        <color rgb="FFFF0000"/>
      </font>
    </dxf>
    <dxf>
      <font>
        <u/>
      </font>
    </dxf>
    <dxf>
      <fill>
        <patternFill>
          <bgColor rgb="FFDDDDDD"/>
        </patternFill>
      </fill>
    </dxf>
    <dxf>
      <font>
        <u/>
      </font>
    </dxf>
    <dxf>
      <font>
        <u/>
      </font>
    </dxf>
    <dxf>
      <font>
        <u/>
      </font>
    </dxf>
    <dxf>
      <font>
        <u/>
      </font>
    </dxf>
    <dxf>
      <font>
        <color rgb="FF0000FF"/>
      </font>
    </dxf>
    <dxf>
      <font>
        <color rgb="FFFF0000"/>
      </font>
    </dxf>
    <dxf>
      <fill>
        <patternFill>
          <bgColor rgb="FF808080"/>
        </patternFill>
      </fill>
    </dxf>
    <dxf>
      <fill>
        <patternFill>
          <bgColor theme="0" tint="-0.499984740745262"/>
        </patternFill>
      </fill>
    </dxf>
    <dxf>
      <fill>
        <patternFill>
          <bgColor theme="5" tint="0.79998168889431442"/>
        </patternFill>
      </fill>
    </dxf>
    <dxf>
      <fill>
        <patternFill>
          <bgColor theme="0"/>
        </patternFill>
      </fill>
    </dxf>
    <dxf>
      <font>
        <u/>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u/>
      </font>
    </dxf>
    <dxf>
      <font>
        <u/>
      </font>
    </dxf>
    <dxf>
      <font>
        <color rgb="FF5F5F5F"/>
      </font>
    </dxf>
    <dxf>
      <font>
        <u/>
      </font>
    </dxf>
    <dxf>
      <fill>
        <patternFill patternType="none">
          <bgColor auto="1"/>
        </patternFill>
      </fill>
    </dxf>
    <dxf>
      <fill>
        <patternFill>
          <bgColor theme="5" tint="0.79998168889431442"/>
        </patternFill>
      </fill>
    </dxf>
    <dxf>
      <font>
        <u/>
      </font>
    </dxf>
    <dxf>
      <font>
        <color rgb="FF5F5F5F"/>
      </font>
    </dxf>
    <dxf>
      <font>
        <u/>
      </font>
    </dxf>
    <dxf>
      <font>
        <u/>
      </font>
    </dxf>
    <dxf>
      <font>
        <u/>
      </font>
    </dxf>
    <dxf>
      <font>
        <u/>
      </font>
    </dxf>
    <dxf>
      <font>
        <u/>
      </font>
    </dxf>
    <dxf>
      <fill>
        <patternFill>
          <bgColor theme="5"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tint="-0.499984740745262"/>
        </patternFill>
      </fill>
    </dxf>
    <dxf>
      <fill>
        <patternFill>
          <bgColor theme="0" tint="-0.499984740745262"/>
        </patternFill>
      </fill>
    </dxf>
    <dxf>
      <fill>
        <patternFill>
          <bgColor theme="5" tint="0.79998168889431442"/>
        </patternFill>
      </fill>
    </dxf>
    <dxf>
      <fill>
        <patternFill>
          <bgColor theme="0" tint="-0.1499679555650502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patternFill>
      </fill>
    </dxf>
    <dxf>
      <font>
        <u/>
      </font>
    </dxf>
    <dxf>
      <font>
        <u/>
      </font>
    </dxf>
    <dxf>
      <font>
        <u/>
      </font>
    </dxf>
    <dxf>
      <fill>
        <patternFill>
          <bgColor theme="5" tint="0.79998168889431442"/>
        </patternFill>
      </fill>
    </dxf>
    <dxf>
      <fill>
        <patternFill>
          <bgColor theme="0"/>
        </patternFill>
      </fill>
    </dxf>
    <dxf>
      <fill>
        <patternFill>
          <bgColor theme="0" tint="-0.14996795556505021"/>
        </patternFill>
      </fill>
    </dxf>
    <dxf>
      <fill>
        <patternFill>
          <bgColor theme="5" tint="0.79998168889431442"/>
        </patternFill>
      </fill>
    </dxf>
    <dxf>
      <fill>
        <patternFill>
          <bgColor theme="0"/>
        </patternFill>
      </fill>
    </dxf>
    <dxf>
      <fill>
        <patternFill>
          <bgColor theme="0" tint="-0.14996795556505021"/>
        </patternFill>
      </fill>
    </dxf>
    <dxf>
      <fill>
        <patternFill>
          <bgColor theme="5" tint="0.79998168889431442"/>
        </patternFill>
      </fill>
    </dxf>
    <dxf>
      <fill>
        <patternFill>
          <bgColor theme="0"/>
        </patternFill>
      </fill>
    </dxf>
    <dxf>
      <fill>
        <patternFill>
          <bgColor theme="0" tint="-0.14996795556505021"/>
        </patternFill>
      </fill>
    </dxf>
    <dxf>
      <fill>
        <patternFill>
          <bgColor theme="5" tint="0.79998168889431442"/>
        </patternFill>
      </fill>
    </dxf>
    <dxf>
      <fill>
        <patternFill>
          <bgColor theme="0"/>
        </patternFill>
      </fill>
    </dxf>
    <dxf>
      <fill>
        <patternFill>
          <bgColor theme="0" tint="-0.14996795556505021"/>
        </patternFill>
      </fill>
    </dxf>
    <dxf>
      <fill>
        <patternFill>
          <bgColor theme="5" tint="0.79998168889431442"/>
        </patternFill>
      </fill>
    </dxf>
    <dxf>
      <fill>
        <patternFill>
          <bgColor theme="0"/>
        </patternFill>
      </fill>
    </dxf>
    <dxf>
      <font>
        <u/>
      </font>
    </dxf>
    <dxf>
      <font>
        <u/>
      </font>
    </dxf>
    <dxf>
      <font>
        <color rgb="FF5F5F5F"/>
      </font>
    </dxf>
    <dxf>
      <fill>
        <patternFill>
          <bgColor theme="5" tint="0.79998168889431442"/>
        </patternFill>
      </fill>
    </dxf>
    <dxf>
      <fill>
        <patternFill>
          <bgColor theme="0"/>
        </patternFill>
      </fill>
    </dxf>
    <dxf>
      <fill>
        <patternFill>
          <bgColor rgb="FF808080"/>
        </patternFill>
      </fill>
    </dxf>
    <dxf>
      <font>
        <u/>
      </font>
    </dxf>
    <dxf>
      <fill>
        <patternFill>
          <bgColor rgb="FF808080"/>
        </patternFill>
      </fill>
    </dxf>
    <dxf>
      <fill>
        <patternFill>
          <bgColor theme="5" tint="0.79998168889431442"/>
        </patternFill>
      </fill>
    </dxf>
    <dxf>
      <fill>
        <patternFill>
          <bgColor rgb="FFFFFF99"/>
        </patternFill>
      </fill>
    </dxf>
    <dxf>
      <fill>
        <patternFill>
          <bgColor rgb="FFCCFFCC"/>
        </patternFill>
      </fill>
    </dxf>
    <dxf>
      <fill>
        <patternFill>
          <bgColor theme="5" tint="0.79998168889431442"/>
        </patternFill>
      </fill>
    </dxf>
    <dxf>
      <font>
        <color rgb="FF808080"/>
      </font>
      <fill>
        <patternFill>
          <bgColor rgb="FF808080"/>
        </patternFill>
      </fill>
    </dxf>
    <dxf>
      <font>
        <u/>
      </font>
    </dxf>
    <dxf>
      <font>
        <color rgb="FF5F5F5F"/>
      </font>
    </dxf>
    <dxf>
      <font>
        <u/>
      </font>
    </dxf>
    <dxf>
      <font>
        <color rgb="FF5F5F5F"/>
      </font>
    </dxf>
    <dxf>
      <font>
        <color theme="0"/>
      </font>
      <fill>
        <patternFill>
          <bgColor theme="0"/>
        </patternFill>
      </fill>
    </dxf>
    <dxf>
      <font>
        <u/>
      </font>
    </dxf>
    <dxf>
      <font>
        <color rgb="FF5F5F5F"/>
      </font>
    </dxf>
    <dxf>
      <fill>
        <patternFill>
          <bgColor theme="5" tint="0.79998168889431442"/>
        </patternFill>
      </fill>
    </dxf>
    <dxf>
      <font>
        <color rgb="FF808080"/>
      </font>
      <fill>
        <patternFill>
          <bgColor rgb="FF808080"/>
        </patternFill>
      </fill>
    </dxf>
    <dxf>
      <font>
        <u/>
      </font>
    </dxf>
    <dxf>
      <font>
        <color rgb="FF5F5F5F"/>
      </font>
    </dxf>
    <dxf>
      <fill>
        <patternFill>
          <bgColor theme="5" tint="0.79998168889431442"/>
        </patternFill>
      </fill>
    </dxf>
    <dxf>
      <font>
        <color rgb="FF808080"/>
      </font>
      <fill>
        <patternFill>
          <bgColor rgb="FF808080"/>
        </patternFill>
      </fill>
    </dxf>
    <dxf>
      <font>
        <u/>
      </font>
    </dxf>
    <dxf>
      <font>
        <color rgb="FF5F5F5F"/>
      </font>
    </dxf>
    <dxf>
      <fill>
        <patternFill>
          <bgColor theme="5" tint="0.79998168889431442"/>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808080"/>
      </font>
      <fill>
        <patternFill>
          <bgColor rgb="FF808080"/>
        </patternFill>
      </fill>
    </dxf>
    <dxf>
      <font>
        <u/>
      </font>
    </dxf>
    <dxf>
      <font>
        <color rgb="FF5F5F5F"/>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numFmt numFmtId="226" formatCode="yyyy&quot; 年  &quot;mm&quot; 月  &quot;dd&quot; 日&quot;"/>
    </dxf>
    <dxf>
      <numFmt numFmtId="227" formatCode="yyyy&quot; 年  &quot;mm&quot; 月  &quot;_0d&quot; 日&quot;"/>
    </dxf>
    <dxf>
      <numFmt numFmtId="228" formatCode="yyyy&quot; 年  &quot;_0m&quot; 月  &quot;dd&quot; 日&quot;"/>
    </dxf>
    <dxf>
      <numFmt numFmtId="229" formatCode="yyyy&quot; 年  &quot;_0m&quot; 月  &quot;_0d&quot; 日&quo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numFmt numFmtId="226" formatCode="yyyy&quot; 年  &quot;mm&quot; 月  &quot;dd&quot; 日&quot;"/>
    </dxf>
    <dxf>
      <numFmt numFmtId="227" formatCode="yyyy&quot; 年  &quot;mm&quot; 月  &quot;_0d&quot; 日&quot;"/>
    </dxf>
    <dxf>
      <numFmt numFmtId="228" formatCode="yyyy&quot; 年  &quot;_0m&quot; 月  &quot;dd&quot; 日&quot;"/>
    </dxf>
    <dxf>
      <numFmt numFmtId="229" formatCode="yyyy&quot; 年  &quot;_0m&quot; 月  &quot;_0d&quot; 日&quot;"/>
    </dxf>
    <dxf>
      <border>
        <left style="thin">
          <color auto="1"/>
        </left>
        <right style="thin">
          <color auto="1"/>
        </right>
        <top style="thin">
          <color auto="1"/>
        </top>
        <bottom style="thin">
          <color auto="1"/>
        </bottom>
        <vertical/>
        <horizontal/>
      </border>
    </dxf>
    <dxf>
      <font>
        <color rgb="FFFF0000"/>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rgb="FFFF0000"/>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rgb="FFFF0000"/>
      </font>
    </dxf>
    <dxf>
      <border>
        <left style="thin">
          <color auto="1"/>
        </left>
        <right style="thin">
          <color auto="1"/>
        </right>
        <top style="thin">
          <color auto="1"/>
        </top>
        <bottom style="thin">
          <color auto="1"/>
        </bottom>
        <vertical/>
        <horizontal/>
      </border>
    </dxf>
    <dxf>
      <font>
        <color rgb="FFFF0000"/>
      </font>
    </dxf>
    <dxf>
      <border>
        <left style="thin">
          <color auto="1"/>
        </left>
        <right style="thin">
          <color auto="1"/>
        </right>
        <top style="thin">
          <color auto="1"/>
        </top>
        <bottom style="thin">
          <color auto="1"/>
        </bottom>
        <vertical/>
        <horizontal/>
      </border>
    </dxf>
    <dxf>
      <font>
        <color rgb="FFFF0000"/>
      </font>
    </dxf>
    <dxf>
      <border>
        <left style="thin">
          <color auto="1"/>
        </left>
        <right style="thin">
          <color auto="1"/>
        </right>
        <top style="thin">
          <color auto="1"/>
        </top>
        <bottom style="thin">
          <color auto="1"/>
        </bottom>
        <vertical/>
        <horizontal/>
      </border>
    </dxf>
    <dxf>
      <font>
        <color rgb="FFFF0000"/>
      </font>
    </dxf>
    <dxf>
      <border>
        <left style="thin">
          <color auto="1"/>
        </left>
        <right style="thin">
          <color auto="1"/>
        </right>
        <top style="thin">
          <color auto="1"/>
        </top>
        <bottom style="thin">
          <color auto="1"/>
        </bottom>
        <vertical/>
        <horizontal/>
      </border>
    </dxf>
    <dxf>
      <font>
        <color rgb="FFFF0000"/>
      </font>
    </dxf>
    <dxf>
      <border>
        <left style="thin">
          <color auto="1"/>
        </left>
        <right style="thin">
          <color auto="1"/>
        </right>
        <top style="thin">
          <color auto="1"/>
        </top>
        <bottom style="thin">
          <color auto="1"/>
        </bottom>
        <vertical/>
        <horizontal/>
      </border>
    </dxf>
    <dxf>
      <font>
        <color rgb="FFFF0000"/>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rgb="FFFF0000"/>
      </font>
    </dxf>
    <dxf>
      <border>
        <left style="thin">
          <color auto="1"/>
        </left>
        <right style="thin">
          <color auto="1"/>
        </right>
        <top style="thin">
          <color auto="1"/>
        </top>
        <bottom style="thin">
          <color auto="1"/>
        </bottom>
        <vertical/>
        <horizontal/>
      </border>
    </dxf>
    <dxf>
      <font>
        <color rgb="FFFF0000"/>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rgb="FFFF0000"/>
      </font>
    </dxf>
    <dxf>
      <border>
        <left style="thin">
          <color auto="1"/>
        </left>
        <right style="thin">
          <color auto="1"/>
        </right>
        <top style="thin">
          <color auto="1"/>
        </top>
        <bottom style="thin">
          <color auto="1"/>
        </bottom>
        <vertical/>
        <horizontal/>
      </border>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ill>
        <patternFill>
          <bgColor theme="5" tint="0.79998168889431442"/>
        </patternFill>
      </fill>
    </dxf>
    <dxf>
      <font>
        <color theme="6" tint="-0.24994659260841701"/>
      </font>
      <fill>
        <patternFill>
          <bgColor theme="6" tint="-0.24994659260841701"/>
        </patternFill>
      </fill>
    </dxf>
    <dxf>
      <fill>
        <patternFill>
          <bgColor theme="5" tint="0.79998168889431442"/>
        </patternFill>
      </fill>
    </dxf>
    <dxf>
      <font>
        <color theme="6" tint="-0.24994659260841701"/>
      </font>
      <fill>
        <patternFill>
          <bgColor theme="6" tint="-0.2499465926084170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ill>
        <patternFill>
          <bgColor rgb="FF808080"/>
        </patternFill>
      </fill>
    </dxf>
    <dxf>
      <font>
        <color rgb="FF5F5F5F"/>
      </font>
    </dxf>
    <dxf>
      <fill>
        <patternFill>
          <bgColor rgb="FF808080"/>
        </patternFill>
      </fill>
    </dxf>
    <dxf>
      <font>
        <color rgb="FF5F5F5F"/>
      </font>
    </dxf>
    <dxf>
      <fill>
        <patternFill>
          <bgColor rgb="FF808080"/>
        </patternFill>
      </fill>
    </dxf>
    <dxf>
      <font>
        <color rgb="FF5F5F5F"/>
      </font>
    </dxf>
    <dxf>
      <numFmt numFmtId="179" formatCode="ggg\ e\ &quot; 年 &quot;\ m\ &quot; 月 &quot;\ d\ &quot; 日 &quot;"/>
      <fill>
        <patternFill>
          <bgColor rgb="FF808080"/>
        </patternFill>
      </fill>
    </dxf>
    <dxf>
      <font>
        <color rgb="FF5F5F5F"/>
      </font>
    </dxf>
    <dxf>
      <numFmt numFmtId="179" formatCode="ggg\ e\ &quot; 年 &quot;\ m\ &quot; 月 &quot;\ d\ &quot; 日 &quot;"/>
      <fill>
        <patternFill>
          <bgColor rgb="FF808080"/>
        </patternFill>
      </fill>
    </dxf>
    <dxf>
      <font>
        <color rgb="FF5F5F5F"/>
      </font>
    </dxf>
    <dxf>
      <numFmt numFmtId="179" formatCode="ggg\ e\ &quot; 年 &quot;\ m\ &quot; 月 &quot;\ d\ &quot; 日 &quot;"/>
      <fill>
        <patternFill>
          <bgColor rgb="FF808080"/>
        </patternFill>
      </fill>
    </dxf>
    <dxf>
      <fill>
        <patternFill>
          <bgColor theme="0" tint="-0.499984740745262"/>
        </patternFill>
      </fill>
    </dxf>
    <dxf>
      <font>
        <color rgb="FF5F5F5F"/>
      </font>
    </dxf>
    <dxf>
      <fill>
        <patternFill>
          <bgColor theme="0" tint="-0.499984740745262"/>
        </patternFill>
      </fill>
    </dxf>
    <dxf>
      <font>
        <color rgb="FF5F5F5F"/>
      </font>
    </dxf>
    <dxf>
      <fill>
        <patternFill>
          <bgColor theme="0" tint="-0.499984740745262"/>
        </patternFill>
      </fill>
    </dxf>
    <dxf>
      <font>
        <color rgb="FF5F5F5F"/>
      </font>
    </dxf>
    <dxf>
      <fill>
        <patternFill>
          <bgColor theme="0" tint="-0.499984740745262"/>
        </patternFill>
      </fill>
    </dxf>
    <dxf>
      <font>
        <color rgb="FF5F5F5F"/>
      </font>
    </dxf>
    <dxf>
      <fill>
        <patternFill>
          <bgColor theme="0" tint="-0.499984740745262"/>
        </patternFill>
      </fill>
    </dxf>
    <dxf>
      <font>
        <color rgb="FF5F5F5F"/>
      </font>
    </dxf>
    <dxf>
      <fill>
        <patternFill>
          <bgColor theme="0" tint="-0.499984740745262"/>
        </patternFill>
      </fill>
    </dxf>
    <dxf>
      <font>
        <color rgb="FF5F5F5F"/>
      </font>
    </dxf>
    <dxf>
      <fill>
        <patternFill>
          <bgColor theme="0" tint="-0.499984740745262"/>
        </patternFill>
      </fill>
    </dxf>
    <dxf>
      <font>
        <color rgb="FF5F5F5F"/>
      </font>
    </dxf>
    <dxf>
      <fill>
        <patternFill>
          <bgColor theme="0" tint="-0.499984740745262"/>
        </patternFill>
      </fill>
    </dxf>
    <dxf>
      <font>
        <color rgb="FF5F5F5F"/>
      </font>
    </dxf>
    <dxf>
      <fill>
        <patternFill>
          <bgColor theme="0" tint="-0.499984740745262"/>
        </patternFill>
      </fill>
    </dxf>
    <dxf>
      <font>
        <color rgb="FF5F5F5F"/>
      </font>
    </dxf>
    <dxf>
      <fill>
        <patternFill>
          <bgColor theme="0" tint="-0.499984740745262"/>
        </patternFill>
      </fill>
    </dxf>
    <dxf>
      <font>
        <color rgb="FF5F5F5F"/>
      </font>
    </dxf>
    <dxf>
      <fill>
        <patternFill>
          <bgColor theme="0" tint="-0.499984740745262"/>
        </patternFill>
      </fill>
    </dxf>
    <dxf>
      <font>
        <color rgb="FF5F5F5F"/>
      </font>
    </dxf>
    <dxf>
      <fill>
        <patternFill>
          <bgColor theme="0" tint="-0.499984740745262"/>
        </patternFill>
      </fill>
    </dxf>
    <dxf>
      <font>
        <color rgb="FF5F5F5F"/>
      </font>
    </dxf>
    <dxf>
      <font>
        <color rgb="FF5F5F5F"/>
      </font>
    </dxf>
    <dxf>
      <fill>
        <patternFill>
          <bgColor rgb="FF808080"/>
        </patternFill>
      </fill>
    </dxf>
    <dxf>
      <font>
        <color rgb="FF5F5F5F"/>
      </font>
    </dxf>
    <dxf>
      <fill>
        <patternFill>
          <bgColor rgb="FF808080"/>
        </patternFill>
      </fill>
    </dxf>
    <dxf>
      <font>
        <color rgb="FF5F5F5F"/>
      </font>
    </dxf>
    <dxf>
      <fill>
        <patternFill>
          <bgColor rgb="FF808080"/>
        </patternFill>
      </fill>
    </dxf>
    <dxf>
      <fill>
        <patternFill>
          <bgColor theme="0" tint="-0.499984740745262"/>
        </patternFill>
      </fill>
    </dxf>
    <dxf>
      <font>
        <color rgb="FF5F5F5F"/>
      </font>
    </dxf>
    <dxf>
      <fill>
        <patternFill>
          <bgColor rgb="FF808080"/>
        </patternFill>
      </fill>
    </dxf>
    <dxf>
      <fill>
        <patternFill>
          <bgColor theme="0" tint="-0.499984740745262"/>
        </patternFill>
      </fill>
    </dxf>
    <dxf>
      <font>
        <color rgb="FF5F5F5F"/>
      </font>
    </dxf>
    <dxf>
      <fill>
        <patternFill>
          <bgColor rgb="FF808080"/>
        </patternFill>
      </fill>
    </dxf>
    <dxf>
      <fill>
        <patternFill>
          <bgColor theme="0" tint="-0.499984740745262"/>
        </patternFill>
      </fill>
    </dxf>
    <dxf>
      <font>
        <color rgb="FF5F5F5F"/>
      </font>
    </dxf>
    <dxf>
      <fill>
        <patternFill>
          <bgColor rgb="FF808080"/>
        </patternFill>
      </fill>
    </dxf>
    <dxf>
      <font>
        <color rgb="FF5F5F5F"/>
      </font>
    </dxf>
    <dxf>
      <font>
        <color rgb="FF5F5F5F"/>
      </font>
    </dxf>
    <dxf>
      <fill>
        <patternFill>
          <bgColor theme="5" tint="0.79998168889431442"/>
        </patternFill>
      </fill>
    </dxf>
    <dxf>
      <font>
        <color rgb="FF5F5F5F"/>
      </font>
    </dxf>
    <dxf>
      <font>
        <color rgb="FF5F5F5F"/>
      </font>
    </dxf>
    <dxf>
      <font>
        <color rgb="FF5F5F5F"/>
      </font>
    </dxf>
    <dxf>
      <fill>
        <patternFill>
          <bgColor theme="5" tint="0.79998168889431442"/>
        </patternFill>
      </fill>
    </dxf>
    <dxf>
      <fill>
        <patternFill>
          <bgColor theme="5" tint="0.79998168889431442"/>
        </patternFill>
      </fill>
    </dxf>
    <dxf>
      <font>
        <color rgb="FF5F5F5F"/>
      </font>
    </dxf>
    <dxf>
      <fill>
        <patternFill>
          <bgColor theme="5" tint="0.79998168889431442"/>
        </patternFill>
      </fill>
    </dxf>
    <dxf>
      <font>
        <color rgb="FF5F5F5F"/>
      </font>
    </dxf>
    <dxf>
      <font>
        <color rgb="FF5F5F5F"/>
      </font>
    </dxf>
    <dxf>
      <font>
        <color rgb="FF5F5F5F"/>
      </font>
    </dxf>
    <dxf>
      <font>
        <color rgb="FF5F5F5F"/>
      </font>
    </dxf>
    <dxf>
      <font>
        <color rgb="FF5F5F5F"/>
      </font>
    </dxf>
    <dxf>
      <fill>
        <patternFill>
          <bgColor theme="5" tint="0.79998168889431442"/>
        </patternFill>
      </fill>
    </dxf>
    <dxf>
      <font>
        <color rgb="FF5F5F5F"/>
      </font>
    </dxf>
    <dxf>
      <font>
        <color rgb="FF5F5F5F"/>
      </font>
    </dxf>
    <dxf>
      <fill>
        <patternFill>
          <bgColor rgb="FF808080"/>
        </patternFill>
      </fill>
    </dxf>
    <dxf>
      <font>
        <color rgb="FF5F5F5F"/>
      </font>
    </dxf>
    <dxf>
      <fill>
        <patternFill>
          <bgColor rgb="FF808080"/>
        </patternFill>
      </fill>
    </dxf>
    <dxf>
      <font>
        <color rgb="FF5F5F5F"/>
      </font>
    </dxf>
    <dxf>
      <fill>
        <patternFill>
          <bgColor rgb="FF808080"/>
        </patternFill>
      </fill>
    </dxf>
    <dxf>
      <font>
        <color rgb="FF5F5F5F"/>
      </font>
    </dxf>
    <dxf>
      <fill>
        <patternFill>
          <bgColor rgb="FF808080"/>
        </patternFill>
      </fill>
    </dxf>
    <dxf>
      <font>
        <color rgb="FF5F5F5F"/>
      </font>
    </dxf>
    <dxf>
      <fill>
        <patternFill>
          <bgColor rgb="FF808080"/>
        </patternFill>
      </fill>
    </dxf>
    <dxf>
      <font>
        <color rgb="FF5F5F5F"/>
      </font>
    </dxf>
    <dxf>
      <fill>
        <patternFill>
          <bgColor rgb="FF808080"/>
        </patternFill>
      </fill>
    </dxf>
    <dxf>
      <fill>
        <patternFill>
          <bgColor theme="0" tint="-0.499984740745262"/>
        </patternFill>
      </fill>
    </dxf>
    <dxf>
      <font>
        <color rgb="FF5F5F5F"/>
      </font>
    </dxf>
    <dxf>
      <fill>
        <patternFill>
          <bgColor rgb="FF808080"/>
        </patternFill>
      </fill>
    </dxf>
    <dxf>
      <fill>
        <patternFill>
          <bgColor theme="0" tint="-0.499984740745262"/>
        </patternFill>
      </fill>
    </dxf>
    <dxf>
      <font>
        <color rgb="FF5F5F5F"/>
      </font>
    </dxf>
    <dxf>
      <fill>
        <patternFill>
          <bgColor rgb="FF808080"/>
        </patternFill>
      </fill>
    </dxf>
    <dxf>
      <fill>
        <patternFill>
          <bgColor theme="0" tint="-0.499984740745262"/>
        </patternFill>
      </fill>
    </dxf>
    <dxf>
      <font>
        <color rgb="FF5F5F5F"/>
      </font>
    </dxf>
    <dxf>
      <fill>
        <patternFill>
          <bgColor rgb="FF808080"/>
        </patternFill>
      </fill>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ill>
        <patternFill>
          <bgColor theme="0" tint="-0.499984740745262"/>
        </patternFill>
      </fill>
    </dxf>
    <dxf>
      <font>
        <color rgb="FF5F5F5F"/>
      </font>
    </dxf>
    <dxf>
      <fill>
        <patternFill>
          <bgColor theme="0" tint="-0.499984740745262"/>
        </patternFill>
      </fill>
    </dxf>
    <dxf>
      <font>
        <color rgb="FF5F5F5F"/>
      </font>
    </dxf>
    <dxf>
      <fill>
        <patternFill>
          <bgColor theme="0" tint="-0.499984740745262"/>
        </patternFill>
      </fill>
    </dxf>
    <dxf>
      <font>
        <color rgb="FF5F5F5F"/>
      </font>
    </dxf>
    <dxf>
      <fill>
        <patternFill>
          <bgColor theme="0" tint="-0.499984740745262"/>
        </patternFill>
      </fill>
    </dxf>
    <dxf>
      <fill>
        <patternFill>
          <bgColor theme="5" tint="0.79998168889431442"/>
        </patternFill>
      </fill>
    </dxf>
    <dxf>
      <fill>
        <patternFill>
          <bgColor theme="5" tint="0.79998168889431442"/>
        </patternFill>
      </fill>
    </dxf>
    <dxf>
      <fill>
        <patternFill>
          <bgColor theme="5" tint="0.79998168889431442"/>
        </patternFill>
      </fill>
    </dxf>
    <dxf>
      <font>
        <color rgb="FF5F5F5F"/>
      </font>
    </dxf>
    <dxf>
      <font>
        <color rgb="FF5F5F5F"/>
      </font>
    </dxf>
    <dxf>
      <font>
        <color rgb="FF5F5F5F"/>
      </font>
    </dxf>
    <dxf>
      <font>
        <color rgb="FF5F5F5F"/>
      </font>
    </dxf>
    <dxf>
      <font>
        <color rgb="FF5F5F5F"/>
      </font>
    </dxf>
    <dxf>
      <font>
        <color rgb="FF5F5F5F"/>
      </font>
    </dxf>
    <dxf>
      <fill>
        <patternFill>
          <bgColor theme="0" tint="-0.499984740745262"/>
        </patternFill>
      </fill>
    </dxf>
    <dxf>
      <fill>
        <patternFill>
          <bgColor theme="5" tint="0.79998168889431442"/>
        </patternFill>
      </fill>
    </dxf>
    <dxf>
      <fill>
        <patternFill>
          <bgColor theme="5" tint="0.79998168889431442"/>
        </patternFill>
      </fill>
    </dxf>
    <dxf>
      <font>
        <color rgb="FF5F5F5F"/>
      </font>
      <fill>
        <patternFill>
          <bgColor theme="5" tint="0.79998168889431442"/>
        </patternFill>
      </fill>
    </dxf>
    <dxf>
      <fill>
        <patternFill>
          <bgColor theme="5" tint="0.79998168889431442"/>
        </patternFill>
      </fill>
    </dxf>
    <dxf>
      <fill>
        <patternFill>
          <bgColor theme="0" tint="-0.499984740745262"/>
        </patternFill>
      </fill>
    </dxf>
    <dxf>
      <font>
        <color rgb="FF5F5F5F"/>
      </font>
    </dxf>
    <dxf>
      <font>
        <color rgb="FF808080"/>
      </font>
      <fill>
        <patternFill>
          <bgColor theme="6" tint="-0.24994659260841701"/>
        </patternFill>
      </fill>
    </dxf>
    <dxf>
      <font>
        <color rgb="FF5F5F5F"/>
      </font>
    </dxf>
    <dxf>
      <font>
        <color rgb="FF808080"/>
      </font>
      <fill>
        <patternFill>
          <bgColor theme="6" tint="-0.24994659260841701"/>
        </patternFill>
      </fill>
    </dxf>
    <dxf>
      <font>
        <color rgb="FF5F5F5F"/>
      </font>
    </dxf>
    <dxf>
      <font>
        <color rgb="FF808080"/>
      </font>
      <fill>
        <patternFill>
          <bgColor theme="6" tint="-0.24994659260841701"/>
        </patternFill>
      </fill>
    </dxf>
    <dxf>
      <font>
        <color rgb="FF5F5F5F"/>
      </font>
    </dxf>
    <dxf>
      <font>
        <color rgb="FF5F5F5F"/>
      </font>
    </dxf>
    <dxf>
      <fill>
        <patternFill>
          <bgColor theme="5" tint="0.79998168889431442"/>
        </patternFill>
      </fill>
    </dxf>
    <dxf>
      <font>
        <color rgb="FF5F5F5F"/>
      </font>
    </dxf>
    <dxf>
      <numFmt numFmtId="179" formatCode="ggg\ e\ &quot; 年 &quot;\ m\ &quot; 月 &quot;\ d\ &quot; 日 &quot;"/>
      <fill>
        <patternFill>
          <bgColor rgb="FF808080"/>
        </patternFill>
      </fill>
    </dxf>
    <dxf>
      <fill>
        <patternFill>
          <bgColor rgb="FF808080"/>
        </patternFill>
      </fill>
    </dxf>
    <dxf>
      <font>
        <color rgb="FF5F5F5F"/>
      </font>
    </dxf>
    <dxf>
      <font>
        <color rgb="FF5F5F5F"/>
      </font>
    </dxf>
    <dxf>
      <font>
        <color rgb="FF5F5F5F"/>
      </font>
    </dxf>
    <dxf>
      <font>
        <color rgb="FF5F5F5F"/>
      </font>
      <fill>
        <patternFill>
          <bgColor theme="5" tint="0.79998168889431442"/>
        </patternFill>
      </fill>
    </dxf>
    <dxf>
      <fill>
        <patternFill>
          <bgColor theme="5" tint="0.79998168889431442"/>
        </patternFill>
      </fill>
    </dxf>
    <dxf>
      <font>
        <color rgb="FF5F5F5F"/>
      </font>
    </dxf>
    <dxf>
      <font>
        <color rgb="FF5F5F5F"/>
      </font>
    </dxf>
    <dxf>
      <font>
        <color rgb="FF5F5F5F"/>
      </font>
    </dxf>
    <dxf>
      <font>
        <color rgb="FF5F5F5F"/>
      </font>
      <fill>
        <patternFill>
          <bgColor theme="5" tint="0.79998168889431442"/>
        </patternFill>
      </fill>
    </dxf>
    <dxf>
      <fill>
        <patternFill>
          <bgColor theme="5" tint="0.79998168889431442"/>
        </patternFill>
      </fill>
    </dxf>
    <dxf>
      <font>
        <color rgb="FF5F5F5F"/>
      </font>
    </dxf>
    <dxf>
      <font>
        <color rgb="FF5F5F5F"/>
      </font>
      <fill>
        <patternFill>
          <bgColor theme="5" tint="0.79998168889431442"/>
        </patternFill>
      </fill>
    </dxf>
    <dxf>
      <font>
        <color rgb="FF5F5F5F"/>
      </font>
      <fill>
        <patternFill>
          <bgColor theme="5" tint="0.79998168889431442"/>
        </patternFill>
      </fill>
    </dxf>
    <dxf>
      <fill>
        <patternFill>
          <bgColor theme="5" tint="0.79998168889431442"/>
        </patternFill>
      </fill>
    </dxf>
    <dxf>
      <font>
        <color rgb="FF5F5F5F"/>
      </font>
    </dxf>
    <dxf>
      <fill>
        <patternFill>
          <bgColor theme="5" tint="0.79998168889431442"/>
        </patternFill>
      </fill>
    </dxf>
    <dxf>
      <font>
        <color rgb="FF5F5F5F"/>
      </font>
    </dxf>
    <dxf>
      <fill>
        <patternFill>
          <bgColor theme="5" tint="0.79998168889431442"/>
        </patternFill>
      </fill>
    </dxf>
    <dxf>
      <font>
        <color rgb="FF5F5F5F"/>
      </font>
    </dxf>
    <dxf>
      <fill>
        <patternFill>
          <bgColor theme="5" tint="0.79998168889431442"/>
        </patternFill>
      </fill>
    </dxf>
    <dxf>
      <font>
        <color rgb="FF5F5F5F"/>
      </font>
    </dxf>
    <dxf>
      <fill>
        <patternFill>
          <bgColor theme="5" tint="0.79998168889431442"/>
        </patternFill>
      </fill>
    </dxf>
    <dxf>
      <fill>
        <patternFill>
          <bgColor rgb="FF808080"/>
        </patternFill>
      </fill>
    </dxf>
    <dxf>
      <font>
        <color rgb="FF5F5F5F"/>
      </font>
    </dxf>
    <dxf>
      <fill>
        <patternFill>
          <bgColor rgb="FF808080"/>
        </patternFill>
      </fill>
    </dxf>
    <dxf>
      <font>
        <color rgb="FF5F5F5F"/>
      </font>
    </dxf>
    <dxf>
      <fill>
        <patternFill>
          <bgColor rgb="FF808080"/>
        </patternFill>
      </fill>
    </dxf>
    <dxf>
      <fill>
        <patternFill>
          <bgColor theme="0" tint="-0.499984740745262"/>
        </patternFill>
      </fill>
    </dxf>
    <dxf>
      <font>
        <color rgb="FF5F5F5F"/>
      </font>
      <fill>
        <patternFill>
          <bgColor theme="5" tint="0.79998168889431442"/>
        </patternFill>
      </fill>
    </dxf>
    <dxf>
      <fill>
        <patternFill>
          <bgColor theme="5" tint="0.79998168889431442"/>
        </patternFill>
      </fill>
    </dxf>
    <dxf>
      <fill>
        <patternFill>
          <bgColor rgb="FF808080"/>
        </patternFill>
      </fill>
    </dxf>
    <dxf>
      <font>
        <color rgb="FF5F5F5F"/>
      </font>
    </dxf>
    <dxf>
      <fill>
        <patternFill>
          <bgColor rgb="FF808080"/>
        </patternFill>
      </fill>
    </dxf>
    <dxf>
      <font>
        <color rgb="FF5F5F5F"/>
      </font>
    </dxf>
    <dxf>
      <fill>
        <patternFill>
          <bgColor theme="5" tint="0.79998168889431442"/>
        </patternFill>
      </fill>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ill>
        <patternFill>
          <bgColor rgb="FFFF0000"/>
        </patternFill>
      </fill>
    </dxf>
    <dxf>
      <fill>
        <patternFill>
          <bgColor rgb="FFFF0000"/>
        </patternFill>
      </fill>
    </dxf>
    <dxf>
      <font>
        <color rgb="FF5F5F5F"/>
      </font>
    </dxf>
    <dxf>
      <numFmt numFmtId="179" formatCode="ggg\ e\ &quot; 年 &quot;\ m\ &quot; 月 &quot;\ d\ &quot; 日 &quot;"/>
      <fill>
        <patternFill>
          <bgColor rgb="FF808080"/>
        </patternFill>
      </fill>
    </dxf>
    <dxf>
      <font>
        <color rgb="FF5F5F5F"/>
      </font>
    </dxf>
    <dxf>
      <numFmt numFmtId="179" formatCode="ggg\ e\ &quot; 年 &quot;\ m\ &quot; 月 &quot;\ d\ &quot; 日 &quot;"/>
      <fill>
        <patternFill>
          <bgColor rgb="FF808080"/>
        </patternFill>
      </fill>
    </dxf>
    <dxf>
      <font>
        <color rgb="FF5F5F5F"/>
      </font>
    </dxf>
    <dxf>
      <font>
        <color rgb="FF5F5F5F"/>
      </font>
    </dxf>
    <dxf>
      <font>
        <u/>
      </font>
    </dxf>
    <dxf>
      <font>
        <color rgb="FF5F5F5F"/>
      </font>
    </dxf>
    <dxf>
      <font>
        <color rgb="FF808080"/>
      </font>
      <fill>
        <patternFill>
          <bgColor rgb="FF808080"/>
        </patternFill>
      </fill>
    </dxf>
    <dxf>
      <numFmt numFmtId="179" formatCode="ggg\ e\ &quot; 年 &quot;\ m\ &quot; 月 &quot;\ d\ &quot; 日 &quot;"/>
      <fill>
        <patternFill>
          <bgColor rgb="FF808080"/>
        </patternFill>
      </fill>
    </dxf>
    <dxf>
      <fill>
        <patternFill>
          <bgColor theme="5" tint="0.79998168889431442"/>
        </patternFill>
      </fill>
    </dxf>
    <dxf>
      <fill>
        <patternFill>
          <bgColor rgb="FFFF0000"/>
        </patternFill>
      </fill>
    </dxf>
    <dxf>
      <fill>
        <patternFill>
          <bgColor rgb="FF808080"/>
        </patternFill>
      </fill>
    </dxf>
  </dxfs>
  <tableStyles count="0" defaultTableStyle="TableStyleMedium2" defaultPivotStyle="PivotStyleLight16"/>
  <colors>
    <mruColors>
      <color rgb="FFFFFFCC"/>
      <color rgb="FFDDEBF7"/>
      <color rgb="FFCCECFF"/>
      <color rgb="FFA0A0A0"/>
      <color rgb="FF66FFFF"/>
      <color rgb="FFCCFFCC"/>
      <color rgb="FF99FFCC"/>
      <color rgb="FFCCFFFF"/>
      <color rgb="FF848484"/>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styles" Target="styles.xml"/></Relationships>
</file>

<file path=xl/ctrlProps/ctrlProp1.xml><?xml version="1.0" encoding="utf-8"?>
<formControlPr xmlns="http://schemas.microsoft.com/office/spreadsheetml/2009/9/main" objectType="Radio" firstButton="1" fmlaLink="$F$25" lockText="1" noThreeD="1"/>
</file>

<file path=xl/ctrlProps/ctrlProp2.xml><?xml version="1.0" encoding="utf-8"?>
<formControlPr xmlns="http://schemas.microsoft.com/office/spreadsheetml/2009/9/main" objectType="Radio" checked="Checked" lockText="1" noThreeD="1"/>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7</xdr:col>
      <xdr:colOff>732063</xdr:colOff>
      <xdr:row>24</xdr:row>
      <xdr:rowOff>36816</xdr:rowOff>
    </xdr:from>
    <xdr:to>
      <xdr:col>9</xdr:col>
      <xdr:colOff>1551343</xdr:colOff>
      <xdr:row>24</xdr:row>
      <xdr:rowOff>370934</xdr:rowOff>
    </xdr:to>
    <xdr:grpSp>
      <xdr:nvGrpSpPr>
        <xdr:cNvPr id="12" name="グループ化 11">
          <a:extLst>
            <a:ext uri="{FF2B5EF4-FFF2-40B4-BE49-F238E27FC236}">
              <a16:creationId xmlns:a16="http://schemas.microsoft.com/office/drawing/2014/main" id="{00000000-0008-0000-0000-00000C000000}"/>
            </a:ext>
          </a:extLst>
        </xdr:cNvPr>
        <xdr:cNvGrpSpPr/>
      </xdr:nvGrpSpPr>
      <xdr:grpSpPr>
        <a:xfrm>
          <a:off x="7453992" y="8241923"/>
          <a:ext cx="3214137" cy="334118"/>
          <a:chOff x="4650911" y="8388811"/>
          <a:chExt cx="1336358" cy="324000"/>
        </a:xfrm>
      </xdr:grpSpPr>
      <xdr:sp macro="" textlink="">
        <xdr:nvSpPr>
          <xdr:cNvPr id="13" name="正方形/長方形 12">
            <a:extLst>
              <a:ext uri="{FF2B5EF4-FFF2-40B4-BE49-F238E27FC236}">
                <a16:creationId xmlns:a16="http://schemas.microsoft.com/office/drawing/2014/main" id="{00000000-0008-0000-0000-00000D000000}"/>
              </a:ext>
            </a:extLst>
          </xdr:cNvPr>
          <xdr:cNvSpPr/>
        </xdr:nvSpPr>
        <xdr:spPr>
          <a:xfrm>
            <a:off x="4984180" y="8388811"/>
            <a:ext cx="1003089" cy="324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t"/>
          <a:lstStyle/>
          <a:p>
            <a:pPr algn="l"/>
            <a:r>
              <a:rPr kumimoji="1" lang="ja-JP" altLang="en-US" sz="1600" b="0">
                <a:solidFill>
                  <a:sysClr val="windowText" lastClr="000000"/>
                </a:solidFill>
                <a:latin typeface="Yu Gothic UI" panose="020B0500000000000000" pitchFamily="50" charset="-128"/>
                <a:ea typeface="Yu Gothic UI" panose="020B0500000000000000" pitchFamily="50" charset="-128"/>
              </a:rPr>
              <a:t>個人申請</a:t>
            </a:r>
          </a:p>
        </xdr:txBody>
      </xdr:sp>
      <mc:AlternateContent xmlns:mc="http://schemas.openxmlformats.org/markup-compatibility/2006">
        <mc:Choice xmlns:a14="http://schemas.microsoft.com/office/drawing/2010/main" Requires="a14">
          <xdr:sp macro="" textlink="">
            <xdr:nvSpPr>
              <xdr:cNvPr id="29706" name="Option Button 10" hidden="1">
                <a:extLst>
                  <a:ext uri="{63B3BB69-23CF-44E3-9099-C40C66FF867C}">
                    <a14:compatExt spid="_x0000_s29706"/>
                  </a:ext>
                  <a:ext uri="{FF2B5EF4-FFF2-40B4-BE49-F238E27FC236}">
                    <a16:creationId xmlns:a16="http://schemas.microsoft.com/office/drawing/2014/main" id="{00000000-0008-0000-0000-00000A740000}"/>
                  </a:ext>
                </a:extLst>
              </xdr:cNvPr>
              <xdr:cNvSpPr/>
            </xdr:nvSpPr>
            <xdr:spPr bwMode="auto">
              <a:xfrm>
                <a:off x="4650911" y="8468168"/>
                <a:ext cx="1203712" cy="216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grpSp>
    <xdr:clientData/>
  </xdr:twoCellAnchor>
  <xdr:twoCellAnchor>
    <xdr:from>
      <xdr:col>5</xdr:col>
      <xdr:colOff>154460</xdr:colOff>
      <xdr:row>24</xdr:row>
      <xdr:rowOff>41706</xdr:rowOff>
    </xdr:from>
    <xdr:to>
      <xdr:col>5</xdr:col>
      <xdr:colOff>1506217</xdr:colOff>
      <xdr:row>24</xdr:row>
      <xdr:rowOff>375824</xdr:rowOff>
    </xdr:to>
    <xdr:grpSp>
      <xdr:nvGrpSpPr>
        <xdr:cNvPr id="14" name="グループ化 13">
          <a:extLst>
            <a:ext uri="{FF2B5EF4-FFF2-40B4-BE49-F238E27FC236}">
              <a16:creationId xmlns:a16="http://schemas.microsoft.com/office/drawing/2014/main" id="{00000000-0008-0000-0000-00000E000000}"/>
            </a:ext>
          </a:extLst>
        </xdr:cNvPr>
        <xdr:cNvGrpSpPr/>
      </xdr:nvGrpSpPr>
      <xdr:grpSpPr>
        <a:xfrm>
          <a:off x="4685639" y="8246813"/>
          <a:ext cx="1351757" cy="334118"/>
          <a:chOff x="6344663" y="8388811"/>
          <a:chExt cx="1351757" cy="324000"/>
        </a:xfrm>
      </xdr:grpSpPr>
      <xdr:sp macro="" textlink="">
        <xdr:nvSpPr>
          <xdr:cNvPr id="15" name="正方形/長方形 14">
            <a:extLst>
              <a:ext uri="{FF2B5EF4-FFF2-40B4-BE49-F238E27FC236}">
                <a16:creationId xmlns:a16="http://schemas.microsoft.com/office/drawing/2014/main" id="{00000000-0008-0000-0000-00000F000000}"/>
              </a:ext>
            </a:extLst>
          </xdr:cNvPr>
          <xdr:cNvSpPr/>
        </xdr:nvSpPr>
        <xdr:spPr>
          <a:xfrm>
            <a:off x="6693331" y="8388811"/>
            <a:ext cx="1003089" cy="324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t"/>
          <a:lstStyle/>
          <a:p>
            <a:pPr algn="l"/>
            <a:r>
              <a:rPr kumimoji="1" lang="ja-JP" altLang="en-US" sz="1600" b="0">
                <a:solidFill>
                  <a:sysClr val="windowText" lastClr="000000"/>
                </a:solidFill>
                <a:latin typeface="Yu Gothic UI" panose="020B0500000000000000" pitchFamily="50" charset="-128"/>
                <a:ea typeface="Yu Gothic UI" panose="020B0500000000000000" pitchFamily="50" charset="-128"/>
              </a:rPr>
              <a:t>法人申請</a:t>
            </a:r>
          </a:p>
        </xdr:txBody>
      </xdr:sp>
      <mc:AlternateContent xmlns:mc="http://schemas.openxmlformats.org/markup-compatibility/2006">
        <mc:Choice xmlns:a14="http://schemas.microsoft.com/office/drawing/2010/main" Requires="a14">
          <xdr:sp macro="" textlink="">
            <xdr:nvSpPr>
              <xdr:cNvPr id="29707" name="Option Button 11" hidden="1">
                <a:extLst>
                  <a:ext uri="{63B3BB69-23CF-44E3-9099-C40C66FF867C}">
                    <a14:compatExt spid="_x0000_s29707"/>
                  </a:ext>
                  <a:ext uri="{FF2B5EF4-FFF2-40B4-BE49-F238E27FC236}">
                    <a16:creationId xmlns:a16="http://schemas.microsoft.com/office/drawing/2014/main" id="{00000000-0008-0000-0000-00000B740000}"/>
                  </a:ext>
                </a:extLst>
              </xdr:cNvPr>
              <xdr:cNvSpPr/>
            </xdr:nvSpPr>
            <xdr:spPr bwMode="auto">
              <a:xfrm>
                <a:off x="6344663" y="8460181"/>
                <a:ext cx="1203707" cy="216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grp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24</xdr:row>
      <xdr:rowOff>0</xdr:rowOff>
    </xdr:from>
    <xdr:to>
      <xdr:col>2</xdr:col>
      <xdr:colOff>343601</xdr:colOff>
      <xdr:row>31</xdr:row>
      <xdr:rowOff>0</xdr:rowOff>
    </xdr:to>
    <xdr:sp macro="" textlink="">
      <xdr:nvSpPr>
        <xdr:cNvPr id="3" name="正方形/長方形 2">
          <a:extLst>
            <a:ext uri="{FF2B5EF4-FFF2-40B4-BE49-F238E27FC236}">
              <a16:creationId xmlns:a16="http://schemas.microsoft.com/office/drawing/2014/main" id="{00000000-0008-0000-0100-000003000000}"/>
            </a:ext>
          </a:extLst>
        </xdr:cNvPr>
        <xdr:cNvSpPr/>
      </xdr:nvSpPr>
      <xdr:spPr>
        <a:xfrm>
          <a:off x="2163536" y="11919857"/>
          <a:ext cx="343601" cy="3619500"/>
        </a:xfrm>
        <a:prstGeom prst="rect">
          <a:avLst/>
        </a:prstGeom>
        <a:solidFill>
          <a:schemeClr val="bg1">
            <a:lumMod val="85000"/>
          </a:schemeClr>
        </a:solidFill>
        <a:ln w="6350">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ysClr val="windowText" lastClr="000000"/>
              </a:solidFill>
              <a:latin typeface="Meiryo UI" panose="020B0604030504040204" pitchFamily="50" charset="-128"/>
              <a:ea typeface="Meiryo UI" panose="020B0604030504040204" pitchFamily="50" charset="-128"/>
            </a:rPr>
            <a:t>追加補助設備</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26</xdr:col>
      <xdr:colOff>14531</xdr:colOff>
      <xdr:row>21</xdr:row>
      <xdr:rowOff>10830</xdr:rowOff>
    </xdr:from>
    <xdr:to>
      <xdr:col>35</xdr:col>
      <xdr:colOff>420008</xdr:colOff>
      <xdr:row>33</xdr:row>
      <xdr:rowOff>77755</xdr:rowOff>
    </xdr:to>
    <xdr:sp macro="" textlink="">
      <xdr:nvSpPr>
        <xdr:cNvPr id="2" name="フローチャート: 処理 1">
          <a:extLst>
            <a:ext uri="{FF2B5EF4-FFF2-40B4-BE49-F238E27FC236}">
              <a16:creationId xmlns:a16="http://schemas.microsoft.com/office/drawing/2014/main" id="{00000000-0008-0000-0500-000002000000}"/>
            </a:ext>
          </a:extLst>
        </xdr:cNvPr>
        <xdr:cNvSpPr/>
      </xdr:nvSpPr>
      <xdr:spPr>
        <a:xfrm>
          <a:off x="11771102" y="5793866"/>
          <a:ext cx="11794656" cy="3332639"/>
        </a:xfrm>
        <a:prstGeom prst="flowChartProcess">
          <a:avLst/>
        </a:prstGeom>
        <a:solidFill>
          <a:srgbClr val="FFC000">
            <a:alpha val="30196"/>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800" b="1">
              <a:solidFill>
                <a:srgbClr val="FF0000"/>
              </a:solidFill>
              <a:latin typeface="ＭＳ 明朝" panose="02020609040205080304" pitchFamily="17" charset="-128"/>
              <a:ea typeface="ＭＳ 明朝" panose="02020609040205080304" pitchFamily="17" charset="-128"/>
            </a:rPr>
            <a:t>❽に記載し、交付決定をうけた内容は、</a:t>
          </a:r>
          <a:endParaRPr kumimoji="1" lang="en-US" altLang="ja-JP" sz="2800" b="1">
            <a:solidFill>
              <a:srgbClr val="FF0000"/>
            </a:solidFill>
            <a:latin typeface="ＭＳ 明朝" panose="02020609040205080304" pitchFamily="17" charset="-128"/>
            <a:ea typeface="ＭＳ 明朝" panose="02020609040205080304" pitchFamily="17" charset="-128"/>
          </a:endParaRPr>
        </a:p>
        <a:p>
          <a:pPr algn="l"/>
          <a:r>
            <a:rPr kumimoji="1" lang="ja-JP" altLang="en-US" sz="2800" b="1">
              <a:solidFill>
                <a:srgbClr val="FF0000"/>
              </a:solidFill>
              <a:latin typeface="ＭＳ 明朝" panose="02020609040205080304" pitchFamily="17" charset="-128"/>
              <a:ea typeface="ＭＳ 明朝" panose="02020609040205080304" pitchFamily="17" charset="-128"/>
            </a:rPr>
            <a:t>完了実績報告時に、計画通り行ったという証憑を提出いただきます。</a:t>
          </a:r>
          <a:endParaRPr kumimoji="1" lang="en-US" altLang="ja-JP" sz="2800" b="1">
            <a:solidFill>
              <a:srgbClr val="FF0000"/>
            </a:solidFill>
            <a:latin typeface="ＭＳ 明朝" panose="02020609040205080304" pitchFamily="17" charset="-128"/>
            <a:ea typeface="ＭＳ 明朝" panose="02020609040205080304" pitchFamily="17" charset="-128"/>
          </a:endParaRPr>
        </a:p>
        <a:p>
          <a:pPr algn="l"/>
          <a:r>
            <a:rPr kumimoji="1" lang="ja-JP" altLang="en-US" sz="2800" b="1">
              <a:solidFill>
                <a:srgbClr val="FF0000"/>
              </a:solidFill>
              <a:latin typeface="ＭＳ 明朝" panose="02020609040205080304" pitchFamily="17" charset="-128"/>
              <a:ea typeface="ＭＳ 明朝" panose="02020609040205080304" pitchFamily="17" charset="-128"/>
            </a:rPr>
            <a:t>計画通りの広報が行われていない場合は、交付決定の取消しとなる場合があるので注意してください。</a:t>
          </a:r>
          <a:endParaRPr kumimoji="1" lang="en-US" altLang="ja-JP" sz="2800" b="1">
            <a:solidFill>
              <a:srgbClr val="FF0000"/>
            </a:solidFill>
            <a:latin typeface="ＭＳ 明朝" panose="02020609040205080304" pitchFamily="17" charset="-128"/>
            <a:ea typeface="ＭＳ 明朝" panose="02020609040205080304" pitchFamily="17" charset="-128"/>
          </a:endParaRPr>
        </a:p>
        <a:p>
          <a:pPr algn="l"/>
          <a:r>
            <a:rPr kumimoji="1" lang="en-US" altLang="ja-JP" sz="2800" b="1">
              <a:solidFill>
                <a:srgbClr val="FF0000"/>
              </a:solidFill>
              <a:latin typeface="ＭＳ 明朝" panose="02020609040205080304" pitchFamily="17" charset="-128"/>
              <a:ea typeface="ＭＳ 明朝" panose="02020609040205080304" pitchFamily="17" charset="-128"/>
            </a:rPr>
            <a:t>※</a:t>
          </a:r>
          <a:r>
            <a:rPr kumimoji="1" lang="ja-JP" altLang="en-US" sz="2800" b="1">
              <a:solidFill>
                <a:srgbClr val="FF0000"/>
              </a:solidFill>
              <a:latin typeface="ＭＳ 明朝" panose="02020609040205080304" pitchFamily="17" charset="-128"/>
              <a:ea typeface="ＭＳ 明朝" panose="02020609040205080304" pitchFamily="17" charset="-128"/>
            </a:rPr>
            <a:t>このオブジェクトは削除して入力すること。</a:t>
          </a:r>
          <a:endParaRPr kumimoji="1" lang="en-US" altLang="ja-JP" sz="2800" b="1">
            <a:solidFill>
              <a:srgbClr val="FF0000"/>
            </a:solidFill>
            <a:latin typeface="ＭＳ 明朝" panose="02020609040205080304" pitchFamily="17" charset="-128"/>
            <a:ea typeface="ＭＳ 明朝" panose="02020609040205080304" pitchFamily="17" charset="-128"/>
          </a:endParaRPr>
        </a:p>
        <a:p>
          <a:pPr algn="ctr"/>
          <a:endParaRPr kumimoji="1" lang="ja-JP" altLang="en-US" sz="2800" b="1">
            <a:solidFill>
              <a:srgbClr val="FF0000"/>
            </a:solidFill>
            <a:latin typeface="ＭＳ 明朝" panose="02020609040205080304" pitchFamily="17" charset="-128"/>
            <a:ea typeface="ＭＳ 明朝" panose="02020609040205080304" pitchFamily="17"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57</xdr:col>
      <xdr:colOff>294738</xdr:colOff>
      <xdr:row>3</xdr:row>
      <xdr:rowOff>42863</xdr:rowOff>
    </xdr:from>
    <xdr:to>
      <xdr:col>61</xdr:col>
      <xdr:colOff>173831</xdr:colOff>
      <xdr:row>6</xdr:row>
      <xdr:rowOff>286417</xdr:rowOff>
    </xdr:to>
    <xdr:sp macro="" textlink="">
      <xdr:nvSpPr>
        <xdr:cNvPr id="4" name="吹き出し: 四角形 3">
          <a:extLst>
            <a:ext uri="{FF2B5EF4-FFF2-40B4-BE49-F238E27FC236}">
              <a16:creationId xmlns:a16="http://schemas.microsoft.com/office/drawing/2014/main" id="{00000000-0008-0000-0600-000004000000}"/>
            </a:ext>
          </a:extLst>
        </xdr:cNvPr>
        <xdr:cNvSpPr/>
      </xdr:nvSpPr>
      <xdr:spPr>
        <a:xfrm>
          <a:off x="32223611" y="633145"/>
          <a:ext cx="1878002" cy="833835"/>
        </a:xfrm>
        <a:prstGeom prst="wedgeRectCallout">
          <a:avLst>
            <a:gd name="adj1" fmla="val 2701"/>
            <a:gd name="adj2" fmla="val 3731"/>
          </a:avLst>
        </a:prstGeom>
        <a:solidFill>
          <a:srgbClr val="FFCC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0000"/>
              </a:solidFill>
            </a:rPr>
            <a:t>公開時には非表示にします</a:t>
          </a:r>
        </a:p>
      </xdr:txBody>
    </xdr:sp>
    <xdr:clientData/>
  </xdr:twoCellAnchor>
  <xdr:twoCellAnchor>
    <xdr:from>
      <xdr:col>10</xdr:col>
      <xdr:colOff>22413</xdr:colOff>
      <xdr:row>6</xdr:row>
      <xdr:rowOff>481852</xdr:rowOff>
    </xdr:from>
    <xdr:to>
      <xdr:col>14</xdr:col>
      <xdr:colOff>109663</xdr:colOff>
      <xdr:row>312</xdr:row>
      <xdr:rowOff>582706</xdr:rowOff>
    </xdr:to>
    <xdr:grpSp>
      <xdr:nvGrpSpPr>
        <xdr:cNvPr id="2" name="グループ化 1">
          <a:extLst>
            <a:ext uri="{FF2B5EF4-FFF2-40B4-BE49-F238E27FC236}">
              <a16:creationId xmlns:a16="http://schemas.microsoft.com/office/drawing/2014/main" id="{00000000-0008-0000-0600-000002000000}"/>
            </a:ext>
          </a:extLst>
        </xdr:cNvPr>
        <xdr:cNvGrpSpPr/>
      </xdr:nvGrpSpPr>
      <xdr:grpSpPr>
        <a:xfrm>
          <a:off x="5311589" y="1759323"/>
          <a:ext cx="2888721" cy="177153795"/>
          <a:chOff x="6657232" y="-264758"/>
          <a:chExt cx="2879753" cy="202466800"/>
        </a:xfrm>
      </xdr:grpSpPr>
      <xdr:sp macro="" textlink="">
        <xdr:nvSpPr>
          <xdr:cNvPr id="3" name="正方形/長方形 2">
            <a:extLst>
              <a:ext uri="{FF2B5EF4-FFF2-40B4-BE49-F238E27FC236}">
                <a16:creationId xmlns:a16="http://schemas.microsoft.com/office/drawing/2014/main" id="{00000000-0008-0000-0600-000003000000}"/>
              </a:ext>
            </a:extLst>
          </xdr:cNvPr>
          <xdr:cNvSpPr/>
        </xdr:nvSpPr>
        <xdr:spPr>
          <a:xfrm>
            <a:off x="6657232" y="1773079"/>
            <a:ext cx="2795009" cy="200428963"/>
          </a:xfrm>
          <a:prstGeom prst="rect">
            <a:avLst/>
          </a:prstGeom>
          <a:solidFill>
            <a:srgbClr val="ED7D31">
              <a:lumMod val="40000"/>
              <a:lumOff val="60000"/>
              <a:alpha val="30000"/>
            </a:srgbClr>
          </a:solid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5" name="正方形/長方形 4">
            <a:extLst>
              <a:ext uri="{FF2B5EF4-FFF2-40B4-BE49-F238E27FC236}">
                <a16:creationId xmlns:a16="http://schemas.microsoft.com/office/drawing/2014/main" id="{00000000-0008-0000-0600-000005000000}"/>
              </a:ext>
            </a:extLst>
          </xdr:cNvPr>
          <xdr:cNvSpPr/>
        </xdr:nvSpPr>
        <xdr:spPr>
          <a:xfrm>
            <a:off x="6835967" y="-264758"/>
            <a:ext cx="2701018" cy="261448"/>
          </a:xfrm>
          <a:prstGeom prst="rect">
            <a:avLst/>
          </a:prstGeom>
          <a:solidFill>
            <a:srgbClr val="ED7D31">
              <a:lumMod val="40000"/>
              <a:lumOff val="60000"/>
            </a:srgbClr>
          </a:solid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a:t>
            </a:r>
            <a:r>
              <a:rPr kumimoji="1" lang="ja-JP" altLang="en-US"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数式が設定されているためペーストしない</a:t>
            </a:r>
          </a:p>
        </xdr:txBody>
      </xdr:sp>
    </xdr:grpSp>
    <xdr:clientData/>
  </xdr:twoCellAnchor>
  <xdr:twoCellAnchor>
    <xdr:from>
      <xdr:col>47</xdr:col>
      <xdr:colOff>4024</xdr:colOff>
      <xdr:row>5</xdr:row>
      <xdr:rowOff>1</xdr:rowOff>
    </xdr:from>
    <xdr:to>
      <xdr:col>47</xdr:col>
      <xdr:colOff>1167769</xdr:colOff>
      <xdr:row>313</xdr:row>
      <xdr:rowOff>-1</xdr:rowOff>
    </xdr:to>
    <xdr:grpSp>
      <xdr:nvGrpSpPr>
        <xdr:cNvPr id="6" name="グループ化 5">
          <a:extLst>
            <a:ext uri="{FF2B5EF4-FFF2-40B4-BE49-F238E27FC236}">
              <a16:creationId xmlns:a16="http://schemas.microsoft.com/office/drawing/2014/main" id="{00000000-0008-0000-0600-000006000000}"/>
            </a:ext>
          </a:extLst>
        </xdr:cNvPr>
        <xdr:cNvGrpSpPr/>
      </xdr:nvGrpSpPr>
      <xdr:grpSpPr>
        <a:xfrm>
          <a:off x="28836759" y="1109383"/>
          <a:ext cx="1163745" cy="177814940"/>
          <a:chOff x="6657232" y="-604036"/>
          <a:chExt cx="2795009" cy="202806077"/>
        </a:xfrm>
      </xdr:grpSpPr>
      <xdr:sp macro="" textlink="">
        <xdr:nvSpPr>
          <xdr:cNvPr id="7" name="正方形/長方形 6">
            <a:extLst>
              <a:ext uri="{FF2B5EF4-FFF2-40B4-BE49-F238E27FC236}">
                <a16:creationId xmlns:a16="http://schemas.microsoft.com/office/drawing/2014/main" id="{00000000-0008-0000-0600-000007000000}"/>
              </a:ext>
            </a:extLst>
          </xdr:cNvPr>
          <xdr:cNvSpPr/>
        </xdr:nvSpPr>
        <xdr:spPr>
          <a:xfrm>
            <a:off x="6657232" y="2131058"/>
            <a:ext cx="2795009" cy="200070983"/>
          </a:xfrm>
          <a:prstGeom prst="rect">
            <a:avLst/>
          </a:prstGeom>
          <a:solidFill>
            <a:srgbClr val="ED7D31">
              <a:lumMod val="40000"/>
              <a:lumOff val="60000"/>
              <a:alpha val="30000"/>
            </a:srgbClr>
          </a:solid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 name="正方形/長方形 7">
            <a:extLst>
              <a:ext uri="{FF2B5EF4-FFF2-40B4-BE49-F238E27FC236}">
                <a16:creationId xmlns:a16="http://schemas.microsoft.com/office/drawing/2014/main" id="{00000000-0008-0000-0600-000008000000}"/>
              </a:ext>
            </a:extLst>
          </xdr:cNvPr>
          <xdr:cNvSpPr/>
        </xdr:nvSpPr>
        <xdr:spPr>
          <a:xfrm>
            <a:off x="6728311" y="-604036"/>
            <a:ext cx="2610612" cy="923936"/>
          </a:xfrm>
          <a:prstGeom prst="rect">
            <a:avLst/>
          </a:prstGeom>
          <a:solidFill>
            <a:srgbClr val="ED7D31">
              <a:lumMod val="40000"/>
              <a:lumOff val="60000"/>
            </a:srgbClr>
          </a:solid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a:t>
            </a:r>
            <a:r>
              <a:rPr kumimoji="1" lang="ja-JP" altLang="en-US"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数式が設定されているためペーストしない</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48</xdr:col>
      <xdr:colOff>260625</xdr:colOff>
      <xdr:row>16</xdr:row>
      <xdr:rowOff>80455</xdr:rowOff>
    </xdr:from>
    <xdr:to>
      <xdr:col>54</xdr:col>
      <xdr:colOff>610114</xdr:colOff>
      <xdr:row>23</xdr:row>
      <xdr:rowOff>163288</xdr:rowOff>
    </xdr:to>
    <xdr:grpSp>
      <xdr:nvGrpSpPr>
        <xdr:cNvPr id="5" name="グループ化 4">
          <a:extLst>
            <a:ext uri="{FF2B5EF4-FFF2-40B4-BE49-F238E27FC236}">
              <a16:creationId xmlns:a16="http://schemas.microsoft.com/office/drawing/2014/main" id="{00000000-0008-0000-0E00-000005000000}"/>
            </a:ext>
          </a:extLst>
        </xdr:cNvPr>
        <xdr:cNvGrpSpPr/>
      </xdr:nvGrpSpPr>
      <xdr:grpSpPr>
        <a:xfrm>
          <a:off x="45735696" y="4094562"/>
          <a:ext cx="4431632" cy="2178333"/>
          <a:chOff x="11138647" y="46312049"/>
          <a:chExt cx="3653160" cy="732475"/>
        </a:xfrm>
      </xdr:grpSpPr>
      <xdr:sp macro="" textlink="">
        <xdr:nvSpPr>
          <xdr:cNvPr id="6" name="テキスト ボックス 5">
            <a:extLst>
              <a:ext uri="{FF2B5EF4-FFF2-40B4-BE49-F238E27FC236}">
                <a16:creationId xmlns:a16="http://schemas.microsoft.com/office/drawing/2014/main" id="{00000000-0008-0000-0E00-000006000000}"/>
              </a:ext>
            </a:extLst>
          </xdr:cNvPr>
          <xdr:cNvSpPr txBox="1"/>
        </xdr:nvSpPr>
        <xdr:spPr>
          <a:xfrm>
            <a:off x="11631748" y="46312049"/>
            <a:ext cx="3160059" cy="732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400" b="1">
                <a:solidFill>
                  <a:srgbClr val="FF0000"/>
                </a:solidFill>
              </a:rPr>
              <a:t>注）　小計・合計・集計欄の</a:t>
            </a:r>
          </a:p>
          <a:p>
            <a:r>
              <a:rPr kumimoji="1" lang="ja-JP" altLang="en-US" sz="1400" b="1">
                <a:solidFill>
                  <a:srgbClr val="FF0000"/>
                </a:solidFill>
              </a:rPr>
              <a:t>　　　数式に影響が出るため</a:t>
            </a:r>
          </a:p>
          <a:p>
            <a:r>
              <a:rPr kumimoji="1" lang="ja-JP" altLang="en-US" sz="1400" b="1">
                <a:solidFill>
                  <a:srgbClr val="FF0000"/>
                </a:solidFill>
              </a:rPr>
              <a:t>　　　行を追加する場合には、</a:t>
            </a:r>
          </a:p>
          <a:p>
            <a:r>
              <a:rPr kumimoji="1" lang="ja-JP" altLang="en-US" sz="1400" b="1">
                <a:solidFill>
                  <a:srgbClr val="FF0000"/>
                </a:solidFill>
              </a:rPr>
              <a:t>　　　項目の先頭や最後ではなく、</a:t>
            </a:r>
          </a:p>
          <a:p>
            <a:r>
              <a:rPr kumimoji="1" lang="ja-JP" altLang="en-US" sz="1400" b="1">
                <a:solidFill>
                  <a:srgbClr val="FF0000"/>
                </a:solidFill>
              </a:rPr>
              <a:t>　　　中程で行の追加をすること</a:t>
            </a:r>
          </a:p>
        </xdr:txBody>
      </xdr:sp>
      <xdr:sp macro="" textlink="">
        <xdr:nvSpPr>
          <xdr:cNvPr id="7" name="右中かっこ 6">
            <a:extLst>
              <a:ext uri="{FF2B5EF4-FFF2-40B4-BE49-F238E27FC236}">
                <a16:creationId xmlns:a16="http://schemas.microsoft.com/office/drawing/2014/main" id="{00000000-0008-0000-0E00-000007000000}"/>
              </a:ext>
            </a:extLst>
          </xdr:cNvPr>
          <xdr:cNvSpPr/>
        </xdr:nvSpPr>
        <xdr:spPr>
          <a:xfrm>
            <a:off x="11138647" y="46429663"/>
            <a:ext cx="392205" cy="548280"/>
          </a:xfrm>
          <a:prstGeom prst="rightBrace">
            <a:avLst>
              <a:gd name="adj1" fmla="val 19177"/>
              <a:gd name="adj2" fmla="val 50000"/>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190500</xdr:colOff>
      <xdr:row>4</xdr:row>
      <xdr:rowOff>190500</xdr:rowOff>
    </xdr:from>
    <xdr:to>
      <xdr:col>31</xdr:col>
      <xdr:colOff>394204</xdr:colOff>
      <xdr:row>53</xdr:row>
      <xdr:rowOff>225136</xdr:rowOff>
    </xdr:to>
    <xdr:pic>
      <xdr:nvPicPr>
        <xdr:cNvPr id="41534" name="図 41533">
          <a:extLst>
            <a:ext uri="{FF2B5EF4-FFF2-40B4-BE49-F238E27FC236}">
              <a16:creationId xmlns:a16="http://schemas.microsoft.com/office/drawing/2014/main" id="{00000000-0008-0000-1B00-00003EA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1160318"/>
          <a:ext cx="21193340" cy="12763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408222</xdr:colOff>
      <xdr:row>18</xdr:row>
      <xdr:rowOff>148595</xdr:rowOff>
    </xdr:from>
    <xdr:to>
      <xdr:col>29</xdr:col>
      <xdr:colOff>418590</xdr:colOff>
      <xdr:row>24</xdr:row>
      <xdr:rowOff>220190</xdr:rowOff>
    </xdr:to>
    <xdr:sp macro="" textlink="">
      <xdr:nvSpPr>
        <xdr:cNvPr id="11" name="正方形/長方形 10">
          <a:extLst>
            <a:ext uri="{FF2B5EF4-FFF2-40B4-BE49-F238E27FC236}">
              <a16:creationId xmlns:a16="http://schemas.microsoft.com/office/drawing/2014/main" id="{00000000-0008-0000-1B00-00000B000000}"/>
            </a:ext>
          </a:extLst>
        </xdr:cNvPr>
        <xdr:cNvSpPr/>
      </xdr:nvSpPr>
      <xdr:spPr>
        <a:xfrm>
          <a:off x="9621495" y="4755231"/>
          <a:ext cx="10401277" cy="1630232"/>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600">
              <a:solidFill>
                <a:srgbClr val="FF0000"/>
              </a:solidFill>
              <a:latin typeface="メイリオ" panose="020B0604030504040204" pitchFamily="50" charset="-128"/>
              <a:ea typeface="メイリオ" panose="020B0604030504040204" pitchFamily="50" charset="-128"/>
            </a:rPr>
            <a:t>・複数年度事業の場合、すべての年度の予定しているスケジュールを明示すること。</a:t>
          </a:r>
          <a:endParaRPr kumimoji="1" lang="en-US" altLang="ja-JP" sz="1600">
            <a:solidFill>
              <a:srgbClr val="FF0000"/>
            </a:solidFill>
            <a:latin typeface="メイリオ" panose="020B0604030504040204" pitchFamily="50" charset="-128"/>
            <a:ea typeface="メイリオ" panose="020B0604030504040204" pitchFamily="50" charset="-128"/>
          </a:endParaRPr>
        </a:p>
        <a:p>
          <a:pPr algn="l"/>
          <a:r>
            <a:rPr kumimoji="1" lang="ja-JP" altLang="en-US" sz="1600">
              <a:solidFill>
                <a:srgbClr val="FF0000"/>
              </a:solidFill>
              <a:latin typeface="メイリオ" panose="020B0604030504040204" pitchFamily="50" charset="-128"/>
              <a:ea typeface="メイリオ" panose="020B0604030504040204" pitchFamily="50" charset="-128"/>
            </a:rPr>
            <a:t>・事業工程をプロットすること。</a:t>
          </a:r>
          <a:endParaRPr kumimoji="1" lang="en-US" altLang="ja-JP" sz="1600">
            <a:solidFill>
              <a:srgbClr val="FF0000"/>
            </a:solidFill>
            <a:latin typeface="メイリオ" panose="020B0604030504040204" pitchFamily="50" charset="-128"/>
            <a:ea typeface="メイリオ" panose="020B0604030504040204" pitchFamily="50" charset="-128"/>
          </a:endParaRPr>
        </a:p>
      </xdr:txBody>
    </xdr:sp>
    <xdr:clientData/>
  </xdr:twoCellAnchor>
  <xdr:twoCellAnchor>
    <xdr:from>
      <xdr:col>1</xdr:col>
      <xdr:colOff>6928</xdr:colOff>
      <xdr:row>6</xdr:row>
      <xdr:rowOff>0</xdr:rowOff>
    </xdr:from>
    <xdr:to>
      <xdr:col>5</xdr:col>
      <xdr:colOff>140413</xdr:colOff>
      <xdr:row>9</xdr:row>
      <xdr:rowOff>155863</xdr:rowOff>
    </xdr:to>
    <xdr:grpSp>
      <xdr:nvGrpSpPr>
        <xdr:cNvPr id="3" name="グループ化 2">
          <a:extLst>
            <a:ext uri="{FF2B5EF4-FFF2-40B4-BE49-F238E27FC236}">
              <a16:creationId xmlns:a16="http://schemas.microsoft.com/office/drawing/2014/main" id="{00000000-0008-0000-1B00-000003000000}"/>
            </a:ext>
          </a:extLst>
        </xdr:cNvPr>
        <xdr:cNvGrpSpPr/>
      </xdr:nvGrpSpPr>
      <xdr:grpSpPr>
        <a:xfrm>
          <a:off x="211035" y="1524000"/>
          <a:ext cx="2854914" cy="972292"/>
          <a:chOff x="1828800" y="371475"/>
          <a:chExt cx="2181225" cy="638175"/>
        </a:xfrm>
      </xdr:grpSpPr>
      <xdr:sp macro="" textlink="">
        <xdr:nvSpPr>
          <xdr:cNvPr id="41516" name="Rectangle 3628">
            <a:extLst>
              <a:ext uri="{FF2B5EF4-FFF2-40B4-BE49-F238E27FC236}">
                <a16:creationId xmlns:a16="http://schemas.microsoft.com/office/drawing/2014/main" id="{00000000-0008-0000-1B00-00002CA20000}"/>
              </a:ext>
            </a:extLst>
          </xdr:cNvPr>
          <xdr:cNvSpPr>
            <a:spLocks noChangeArrowheads="1"/>
          </xdr:cNvSpPr>
        </xdr:nvSpPr>
        <xdr:spPr bwMode="auto">
          <a:xfrm>
            <a:off x="1828800" y="371475"/>
            <a:ext cx="2181225" cy="600075"/>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1517" name="Rectangle 3629">
            <a:extLst>
              <a:ext uri="{FF2B5EF4-FFF2-40B4-BE49-F238E27FC236}">
                <a16:creationId xmlns:a16="http://schemas.microsoft.com/office/drawing/2014/main" id="{00000000-0008-0000-1B00-00002DA20000}"/>
              </a:ext>
            </a:extLst>
          </xdr:cNvPr>
          <xdr:cNvSpPr>
            <a:spLocks noChangeArrowheads="1"/>
          </xdr:cNvSpPr>
        </xdr:nvSpPr>
        <xdr:spPr bwMode="auto">
          <a:xfrm>
            <a:off x="1828800" y="371475"/>
            <a:ext cx="2181225" cy="600075"/>
          </a:xfrm>
          <a:prstGeom prst="rect">
            <a:avLst/>
          </a:prstGeom>
          <a:noFill/>
          <a:ln w="19050" cap="flat">
            <a:solidFill>
              <a:srgbClr val="FF0000"/>
            </a:solidFill>
            <a:prstDash val="solid"/>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1518" name="Rectangle 3630">
            <a:extLst>
              <a:ext uri="{FF2B5EF4-FFF2-40B4-BE49-F238E27FC236}">
                <a16:creationId xmlns:a16="http://schemas.microsoft.com/office/drawing/2014/main" id="{00000000-0008-0000-1B00-00002EA20000}"/>
              </a:ext>
            </a:extLst>
          </xdr:cNvPr>
          <xdr:cNvSpPr>
            <a:spLocks noChangeArrowheads="1"/>
          </xdr:cNvSpPr>
        </xdr:nvSpPr>
        <xdr:spPr bwMode="auto">
          <a:xfrm>
            <a:off x="2419350" y="476250"/>
            <a:ext cx="96202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2500" b="0" i="0" u="none" strike="noStrike" baseline="0">
                <a:solidFill>
                  <a:srgbClr val="FFFFFF"/>
                </a:solidFill>
                <a:latin typeface="游ゴシック"/>
                <a:ea typeface="游ゴシック"/>
              </a:rPr>
              <a:t>作成例</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56033</xdr:colOff>
      <xdr:row>87</xdr:row>
      <xdr:rowOff>168090</xdr:rowOff>
    </xdr:from>
    <xdr:to>
      <xdr:col>44</xdr:col>
      <xdr:colOff>160350</xdr:colOff>
      <xdr:row>101</xdr:row>
      <xdr:rowOff>0</xdr:rowOff>
    </xdr:to>
    <xdr:pic>
      <xdr:nvPicPr>
        <xdr:cNvPr id="3" name="図 2">
          <a:extLst>
            <a:ext uri="{FF2B5EF4-FFF2-40B4-BE49-F238E27FC236}">
              <a16:creationId xmlns:a16="http://schemas.microsoft.com/office/drawing/2014/main" id="{00000000-0008-0000-1C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1857" y="17178619"/>
          <a:ext cx="9741375" cy="29695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390525</xdr:colOff>
      <xdr:row>108</xdr:row>
      <xdr:rowOff>171450</xdr:rowOff>
    </xdr:from>
    <xdr:to>
      <xdr:col>53</xdr:col>
      <xdr:colOff>209550</xdr:colOff>
      <xdr:row>124</xdr:row>
      <xdr:rowOff>209550</xdr:rowOff>
    </xdr:to>
    <xdr:sp macro="" textlink="">
      <xdr:nvSpPr>
        <xdr:cNvPr id="40962" name="AutoShape 2">
          <a:extLst>
            <a:ext uri="{FF2B5EF4-FFF2-40B4-BE49-F238E27FC236}">
              <a16:creationId xmlns:a16="http://schemas.microsoft.com/office/drawing/2014/main" id="{00000000-0008-0000-1C00-000002A00000}"/>
            </a:ext>
          </a:extLst>
        </xdr:cNvPr>
        <xdr:cNvSpPr>
          <a:spLocks noChangeAspect="1" noChangeArrowheads="1"/>
        </xdr:cNvSpPr>
      </xdr:nvSpPr>
      <xdr:spPr bwMode="auto">
        <a:xfrm>
          <a:off x="390525" y="22183725"/>
          <a:ext cx="12134850" cy="36957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ii.local\SII-fileserver\Users\achimi\Desktop\MAIN\disk1\2019&#24180;&#24230;&#20107;&#26989;\04%20ZEH-M\LCSPA&#36039;&#26009;\&#21029;&#32025;1&#65374;3&#12289;PW\190305_ZEH_&#21029;&#32025;1~3&#65288;&#21336;&#24180;&#24230;&#12539;&#35079;&#25968;&#24180;&#24230;)v2.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ii.local\SII-fileserver\Users\sii491\AppData\Local\Microsoft\Windows\INetCache\Content.Outlook\C5C7SQB6\h31zeb_jissekihoukoku19082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iiad01\zeh_conso\Users\eriko\Downloads\R02zeh_plus_yoshiki_1_3-2_3-3_3-4_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ii.local\SII-fileserver\Users\achimi\Desktop\phdgvdipvnas01.grcore.com\HomeDirectory_CIFSShare\qtree\DOMAIN1\atsuki.nakajima\Folders\Desktop\&#21271;&#28023;&#36947;&#36001;&#22243;\R01_b1_3_keikaku_keihi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選択肢"/>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
      <sheetName val="★中間報告について"/>
      <sheetName val="発注経過表"/>
      <sheetName val="★実績報告について"/>
      <sheetName val="入力シート１"/>
      <sheetName val="入力シート２ "/>
      <sheetName val="①補助事業実績報告書_様式第９"/>
      <sheetName val="③確定検査調書"/>
      <sheetName val="④精算払請求書_様式第１３"/>
      <sheetName val="⑤事業概要書(1)"/>
      <sheetName val="⑥事業概要書(2)"/>
      <sheetName val="⑦数量推移表（まとめ）"/>
      <sheetName val="⑧数量推移表（未評価技術分）"/>
      <sheetName val="全体"/>
      <sheetName val="1年目"/>
      <sheetName val="2年目"/>
      <sheetName val="3年目"/>
      <sheetName val="⑨エネルギー管理計画書"/>
      <sheetName val="⑩BEMS、制御実施内容"/>
    </sheetNames>
    <sheetDataSet>
      <sheetData sheetId="0">
        <row r="3">
          <cell r="B3" t="str">
            <v>単年度</v>
          </cell>
          <cell r="G3" t="str">
            <v>北海道</v>
          </cell>
          <cell r="I3" t="str">
            <v>SRC造</v>
          </cell>
          <cell r="J3" t="str">
            <v>1地域</v>
          </cell>
          <cell r="L3" t="str">
            <v>－</v>
          </cell>
          <cell r="Q3" t="str">
            <v>なし</v>
          </cell>
          <cell r="U3" t="str">
            <v>壁</v>
          </cell>
          <cell r="V3" t="str">
            <v>全量自家消費</v>
          </cell>
          <cell r="AE3" t="str">
            <v>事務所等</v>
          </cell>
        </row>
        <row r="4">
          <cell r="B4" t="str">
            <v>２年度事業（１年目）</v>
          </cell>
          <cell r="G4" t="str">
            <v>青森県</v>
          </cell>
          <cell r="I4" t="str">
            <v>RC造</v>
          </cell>
          <cell r="J4" t="str">
            <v>2地域</v>
          </cell>
          <cell r="Q4" t="str">
            <v>取得済</v>
          </cell>
          <cell r="U4" t="str">
            <v>柱</v>
          </cell>
          <cell r="V4" t="str">
            <v>系統連系（売電しない）</v>
          </cell>
          <cell r="AE4" t="str">
            <v>ホテル等</v>
          </cell>
        </row>
        <row r="5">
          <cell r="B5" t="str">
            <v>３年度事業（１年目）</v>
          </cell>
          <cell r="G5" t="str">
            <v>岩手県</v>
          </cell>
          <cell r="I5" t="str">
            <v>S造</v>
          </cell>
          <cell r="J5" t="str">
            <v>3地域</v>
          </cell>
          <cell r="U5" t="str">
            <v>斜材（筋かいなど）</v>
          </cell>
          <cell r="V5" t="str">
            <v>系統連系（余剰売電）</v>
          </cell>
          <cell r="AE5" t="str">
            <v>病院等</v>
          </cell>
        </row>
        <row r="6">
          <cell r="G6" t="str">
            <v>宮城県</v>
          </cell>
          <cell r="I6" t="str">
            <v>木造</v>
          </cell>
          <cell r="J6" t="str">
            <v>4地域</v>
          </cell>
          <cell r="U6" t="str">
            <v>床版</v>
          </cell>
          <cell r="V6" t="str">
            <v>系統連系（全量売電）</v>
          </cell>
          <cell r="AE6" t="str">
            <v>百貨店等</v>
          </cell>
        </row>
        <row r="7">
          <cell r="G7" t="str">
            <v>秋田県</v>
          </cell>
          <cell r="I7" t="str">
            <v>CLT</v>
          </cell>
          <cell r="J7" t="str">
            <v>5地域</v>
          </cell>
          <cell r="U7" t="str">
            <v>屋根版</v>
          </cell>
          <cell r="AE7" t="str">
            <v>学校等</v>
          </cell>
        </row>
        <row r="8">
          <cell r="G8" t="str">
            <v>山形県</v>
          </cell>
          <cell r="J8" t="str">
            <v>6地域</v>
          </cell>
          <cell r="U8" t="str">
            <v>横架材（梁など）</v>
          </cell>
          <cell r="AE8" t="str">
            <v>集会所等</v>
          </cell>
        </row>
        <row r="9">
          <cell r="G9" t="str">
            <v>福島県</v>
          </cell>
          <cell r="J9" t="str">
            <v>7地域</v>
          </cell>
        </row>
        <row r="10">
          <cell r="G10" t="str">
            <v>茨城県</v>
          </cell>
          <cell r="J10" t="str">
            <v>8地域</v>
          </cell>
        </row>
        <row r="11">
          <cell r="G11" t="str">
            <v>栃木県</v>
          </cell>
        </row>
        <row r="12">
          <cell r="G12" t="str">
            <v>群馬県</v>
          </cell>
        </row>
        <row r="13">
          <cell r="G13" t="str">
            <v>埼玉県</v>
          </cell>
        </row>
        <row r="14">
          <cell r="G14" t="str">
            <v>千葉県</v>
          </cell>
        </row>
        <row r="15">
          <cell r="G15" t="str">
            <v>東京都</v>
          </cell>
        </row>
        <row r="16">
          <cell r="G16" t="str">
            <v>神奈川県</v>
          </cell>
        </row>
        <row r="17">
          <cell r="G17" t="str">
            <v>新潟県</v>
          </cell>
        </row>
        <row r="18">
          <cell r="G18" t="str">
            <v>富山県</v>
          </cell>
        </row>
        <row r="19">
          <cell r="G19" t="str">
            <v>石川県</v>
          </cell>
        </row>
        <row r="20">
          <cell r="G20" t="str">
            <v>福井県</v>
          </cell>
        </row>
        <row r="21">
          <cell r="G21" t="str">
            <v>山梨県</v>
          </cell>
        </row>
        <row r="22">
          <cell r="G22" t="str">
            <v>長野県</v>
          </cell>
        </row>
        <row r="23">
          <cell r="G23" t="str">
            <v>岐阜県</v>
          </cell>
        </row>
        <row r="24">
          <cell r="G24" t="str">
            <v>静岡県</v>
          </cell>
        </row>
        <row r="25">
          <cell r="G25" t="str">
            <v>愛知県</v>
          </cell>
        </row>
        <row r="26">
          <cell r="G26" t="str">
            <v>三重県</v>
          </cell>
        </row>
        <row r="27">
          <cell r="G27" t="str">
            <v>滋賀県</v>
          </cell>
        </row>
        <row r="28">
          <cell r="G28" t="str">
            <v>京都府</v>
          </cell>
        </row>
        <row r="29">
          <cell r="G29" t="str">
            <v>大阪府</v>
          </cell>
        </row>
        <row r="30">
          <cell r="G30" t="str">
            <v>兵庫県</v>
          </cell>
        </row>
        <row r="31">
          <cell r="G31" t="str">
            <v>奈良県</v>
          </cell>
        </row>
        <row r="32">
          <cell r="G32" t="str">
            <v>和歌山県</v>
          </cell>
        </row>
        <row r="33">
          <cell r="G33" t="str">
            <v>鳥取県</v>
          </cell>
        </row>
        <row r="34">
          <cell r="G34" t="str">
            <v>島根県</v>
          </cell>
        </row>
        <row r="35">
          <cell r="G35" t="str">
            <v>岡山県</v>
          </cell>
        </row>
        <row r="36">
          <cell r="G36" t="str">
            <v>広島県</v>
          </cell>
        </row>
        <row r="37">
          <cell r="G37" t="str">
            <v>山口県</v>
          </cell>
        </row>
        <row r="38">
          <cell r="G38" t="str">
            <v>徳島県</v>
          </cell>
        </row>
        <row r="39">
          <cell r="G39" t="str">
            <v>香川県</v>
          </cell>
        </row>
        <row r="40">
          <cell r="G40" t="str">
            <v>愛媛県</v>
          </cell>
        </row>
        <row r="41">
          <cell r="G41" t="str">
            <v>高知県</v>
          </cell>
        </row>
        <row r="42">
          <cell r="G42" t="str">
            <v>福岡県</v>
          </cell>
        </row>
        <row r="43">
          <cell r="G43" t="str">
            <v>佐賀県</v>
          </cell>
        </row>
        <row r="44">
          <cell r="G44" t="str">
            <v>長崎県</v>
          </cell>
        </row>
        <row r="45">
          <cell r="G45" t="str">
            <v>熊本県</v>
          </cell>
        </row>
        <row r="46">
          <cell r="G46" t="str">
            <v>大分県</v>
          </cell>
        </row>
        <row r="47">
          <cell r="G47" t="str">
            <v>宮崎県</v>
          </cell>
        </row>
        <row r="48">
          <cell r="G48" t="str">
            <v>鹿児島県</v>
          </cell>
        </row>
        <row r="49">
          <cell r="G49" t="str">
            <v>沖縄県</v>
          </cell>
        </row>
        <row r="100">
          <cell r="B100" t="str">
            <v>新設</v>
          </cell>
        </row>
        <row r="101">
          <cell r="B101" t="str">
            <v>既設</v>
          </cell>
        </row>
      </sheetData>
      <sheetData sheetId="1"/>
      <sheetData sheetId="2"/>
      <sheetData sheetId="3"/>
      <sheetData sheetId="4">
        <row r="169">
          <cell r="K169" t="str">
            <v>SII-ZB-YYYYMMDD-n-000</v>
          </cell>
        </row>
      </sheetData>
      <sheetData sheetId="5"/>
      <sheetData sheetId="6">
        <row r="87">
          <cell r="O87">
            <v>0</v>
          </cell>
        </row>
      </sheetData>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第1_ZEH+_交付申請書"/>
      <sheetName val="3-2_ZEH+_交付申請額算出表"/>
      <sheetName val="3-2_ZEH+_別紙1蓄電ｼｽﾃﾑ明細"/>
      <sheetName val="3-2_ZEH+_別紙2燃料電池明細"/>
      <sheetName val="3-2_ZEH+_別紙3V2H充電設備明細"/>
      <sheetName val="3-3_ZEH+リース料金計算書"/>
      <sheetName val="3-4_ZEH+_誓約書"/>
      <sheetName val="3-5_ZEH+_ﾁｪｯｸﾘｽﾄ "/>
    </sheetNames>
    <sheetDataSet>
      <sheetData sheetId="0">
        <row r="43">
          <cell r="C43" t="str">
            <v>□</v>
          </cell>
        </row>
      </sheetData>
      <sheetData sheetId="1"/>
      <sheetData sheetId="2"/>
      <sheetData sheetId="3"/>
      <sheetData sheetId="4"/>
      <sheetData sheetId="5"/>
      <sheetData sheetId="6"/>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選択肢"/>
    </sheetNames>
    <sheetDataSet>
      <sheetData sheetId="0"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chemeClr val="bg1"/>
        </a:solidFill>
        <a:ln>
          <a:solidFill>
            <a:srgbClr val="FF0000"/>
          </a:solidFill>
        </a:ln>
      </a:spPr>
      <a:bodyPr vertOverflow="clip" horzOverflow="clip" rtlCol="0" anchor="t"/>
      <a:lstStyle>
        <a:defPPr algn="l">
          <a:defRPr kumimoji="1" sz="1100">
            <a:solidFill>
              <a:srgbClr val="FF0000"/>
            </a:solidFill>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15.bin"/><Relationship Id="rId4" Type="http://schemas.openxmlformats.org/officeDocument/2006/relationships/comments" Target="../comments3.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s://sii.or.jp/privacy/" TargetMode="External"/><Relationship Id="rId7" Type="http://schemas.openxmlformats.org/officeDocument/2006/relationships/drawing" Target="../drawings/drawing7.xml"/><Relationship Id="rId2" Type="http://schemas.openxmlformats.org/officeDocument/2006/relationships/hyperlink" Target="https://sii.or.jp/anonymous_processing/index.html" TargetMode="External"/><Relationship Id="rId1" Type="http://schemas.openxmlformats.org/officeDocument/2006/relationships/hyperlink" Target="https://sii.or.jp/anonymous_processing/index.html" TargetMode="External"/><Relationship Id="rId6" Type="http://schemas.openxmlformats.org/officeDocument/2006/relationships/printerSettings" Target="../printerSettings/printerSettings29.bin"/><Relationship Id="rId5" Type="http://schemas.openxmlformats.org/officeDocument/2006/relationships/hyperlink" Target="mailto:p-support@sii.or.jp" TargetMode="External"/><Relationship Id="rId4" Type="http://schemas.openxmlformats.org/officeDocument/2006/relationships/hyperlink" Target="mailto:p-support@sii.or.jp"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3ADE49-F843-4E04-B92E-0D84B9B5F08C}">
  <sheetPr codeName="Sheet1">
    <pageSetUpPr autoPageBreaks="0"/>
  </sheetPr>
  <dimension ref="A1:M176"/>
  <sheetViews>
    <sheetView showGridLines="0" tabSelected="1" view="pageBreakPreview" zoomScale="70" zoomScaleNormal="55" zoomScaleSheetLayoutView="70" workbookViewId="0">
      <selection activeCell="F11" sqref="F11:I11"/>
    </sheetView>
  </sheetViews>
  <sheetFormatPr defaultColWidth="9" defaultRowHeight="20.25" outlineLevelRow="1"/>
  <cols>
    <col min="1" max="2" width="2.625" style="1106" customWidth="1"/>
    <col min="3" max="3" width="12.625" style="1106" customWidth="1"/>
    <col min="4" max="4" width="10.625" style="1106" customWidth="1"/>
    <col min="5" max="5" width="30.625" style="1106" customWidth="1"/>
    <col min="6" max="6" width="19.875" style="1107" customWidth="1"/>
    <col min="7" max="7" width="8.875" style="1106" customWidth="1"/>
    <col min="8" max="8" width="24.625" style="1106" customWidth="1"/>
    <col min="9" max="9" width="6.75" style="1106" customWidth="1"/>
    <col min="10" max="10" width="58.375" style="1106" customWidth="1"/>
    <col min="11" max="11" width="1.625" style="1106" customWidth="1"/>
    <col min="12" max="12" width="110.125" style="1106" customWidth="1"/>
    <col min="13" max="13" width="5.625" style="1106" customWidth="1"/>
    <col min="14" max="16384" width="9" style="1106"/>
  </cols>
  <sheetData>
    <row r="1" spans="2:13" ht="9.75" customHeight="1">
      <c r="K1" s="1108"/>
      <c r="L1" s="1109"/>
    </row>
    <row r="2" spans="2:13" ht="20.25" customHeight="1">
      <c r="B2" s="1110"/>
      <c r="C2" s="1110" t="s">
        <v>903</v>
      </c>
      <c r="D2" s="1111"/>
      <c r="E2" s="1110"/>
      <c r="F2" s="1110"/>
      <c r="G2" s="1110"/>
      <c r="H2" s="1110"/>
      <c r="I2" s="1110"/>
      <c r="J2" s="1110"/>
      <c r="K2" s="1110"/>
      <c r="L2" s="1110"/>
      <c r="M2" s="1110"/>
    </row>
    <row r="3" spans="2:13">
      <c r="B3" s="1112"/>
      <c r="C3" s="1112" t="s">
        <v>369</v>
      </c>
      <c r="D3" s="1112"/>
      <c r="E3" s="1112"/>
      <c r="F3" s="1112"/>
      <c r="G3" s="1112"/>
      <c r="H3" s="1112"/>
      <c r="I3" s="1112"/>
      <c r="J3" s="1112"/>
      <c r="K3" s="1112"/>
      <c r="L3" s="1112"/>
      <c r="M3" s="1112"/>
    </row>
    <row r="4" spans="2:13">
      <c r="B4" s="1112"/>
      <c r="C4" s="1112" t="s">
        <v>370</v>
      </c>
      <c r="D4" s="1112"/>
      <c r="E4" s="1112"/>
      <c r="F4" s="1112"/>
      <c r="G4" s="1112"/>
      <c r="H4" s="1112"/>
      <c r="I4" s="1112"/>
      <c r="J4" s="1112"/>
      <c r="K4" s="1112"/>
      <c r="L4" s="1112"/>
      <c r="M4" s="1112"/>
    </row>
    <row r="5" spans="2:13">
      <c r="B5" s="1113"/>
      <c r="C5" s="1113" t="s">
        <v>456</v>
      </c>
      <c r="F5" s="1106"/>
    </row>
    <row r="6" spans="2:13">
      <c r="B6" s="1114"/>
      <c r="C6" s="1114" t="s">
        <v>209</v>
      </c>
      <c r="D6" s="1114"/>
      <c r="E6" s="1114"/>
      <c r="F6" s="1114"/>
      <c r="G6" s="1115"/>
      <c r="H6" s="1115"/>
      <c r="I6" s="1115"/>
      <c r="J6" s="1116"/>
      <c r="K6" s="1114"/>
      <c r="L6" s="1114"/>
      <c r="M6" s="1114"/>
    </row>
    <row r="7" spans="2:13" ht="9.75" customHeight="1">
      <c r="F7" s="1106"/>
      <c r="G7" s="1115"/>
      <c r="H7" s="1115"/>
      <c r="I7" s="1115"/>
      <c r="J7" s="1116"/>
    </row>
    <row r="8" spans="2:13">
      <c r="B8" s="1112"/>
      <c r="C8" s="1112" t="s">
        <v>214</v>
      </c>
      <c r="D8" s="1112"/>
      <c r="E8" s="1112"/>
      <c r="F8" s="1112"/>
      <c r="G8" s="1115"/>
      <c r="H8" s="1115"/>
      <c r="I8" s="1115"/>
      <c r="J8" s="1116"/>
      <c r="K8" s="1112"/>
      <c r="L8" s="1112"/>
      <c r="M8" s="1112"/>
    </row>
    <row r="9" spans="2:13">
      <c r="B9" s="1112"/>
      <c r="C9" s="1112" t="s">
        <v>1138</v>
      </c>
      <c r="D9" s="1112"/>
      <c r="E9" s="1112"/>
      <c r="F9" s="1112"/>
      <c r="G9" s="1115"/>
      <c r="H9" s="1115"/>
      <c r="I9" s="1115"/>
      <c r="J9" s="1116"/>
      <c r="K9" s="1112"/>
      <c r="L9" s="1112"/>
      <c r="M9" s="1112"/>
    </row>
    <row r="10" spans="2:13">
      <c r="C10" s="1305" t="s">
        <v>211</v>
      </c>
      <c r="D10" s="1368"/>
      <c r="E10" s="1368"/>
      <c r="F10" s="1368"/>
      <c r="G10" s="1368"/>
      <c r="H10" s="1368"/>
      <c r="I10" s="1368"/>
      <c r="J10" s="1368"/>
      <c r="K10" s="1117"/>
      <c r="L10" s="1118" t="s">
        <v>239</v>
      </c>
    </row>
    <row r="11" spans="2:13" ht="42.75" customHeight="1">
      <c r="B11" s="1119"/>
      <c r="C11" s="1271" t="s">
        <v>975</v>
      </c>
      <c r="D11" s="1369" t="s">
        <v>0</v>
      </c>
      <c r="E11" s="1370"/>
      <c r="F11" s="1381"/>
      <c r="G11" s="1382"/>
      <c r="H11" s="1382"/>
      <c r="I11" s="1382"/>
      <c r="J11" s="1120" t="s">
        <v>902</v>
      </c>
      <c r="L11" s="1121" t="s">
        <v>348</v>
      </c>
    </row>
    <row r="12" spans="2:13" ht="35.1" customHeight="1">
      <c r="B12" s="1122"/>
      <c r="C12" s="1271"/>
      <c r="D12" s="1272" t="s">
        <v>357</v>
      </c>
      <c r="E12" s="1273"/>
      <c r="F12" s="1371"/>
      <c r="G12" s="1372"/>
      <c r="H12" s="1123"/>
      <c r="I12" s="1123"/>
      <c r="J12" s="1124" t="s">
        <v>330</v>
      </c>
      <c r="L12" s="1121" t="s">
        <v>776</v>
      </c>
      <c r="M12" s="1125"/>
    </row>
    <row r="13" spans="2:13" ht="35.1" customHeight="1">
      <c r="C13" s="1271"/>
      <c r="D13" s="1274" t="s">
        <v>1</v>
      </c>
      <c r="E13" s="1275"/>
      <c r="F13" s="1383"/>
      <c r="G13" s="1384"/>
      <c r="H13" s="1384"/>
      <c r="I13" s="1384"/>
      <c r="J13" s="1124" t="s">
        <v>330</v>
      </c>
      <c r="L13" s="1126" t="s">
        <v>777</v>
      </c>
      <c r="M13" s="1125"/>
    </row>
    <row r="14" spans="2:13" ht="35.1" customHeight="1">
      <c r="C14" s="1271"/>
      <c r="D14" s="1378" t="s">
        <v>778</v>
      </c>
      <c r="E14" s="1127" t="s">
        <v>210</v>
      </c>
      <c r="F14" s="1363"/>
      <c r="G14" s="1364"/>
      <c r="H14" s="1364"/>
      <c r="I14" s="1364"/>
      <c r="J14" s="1124" t="s">
        <v>223</v>
      </c>
      <c r="L14" s="1128" t="s">
        <v>905</v>
      </c>
      <c r="M14" s="1125"/>
    </row>
    <row r="15" spans="2:13" ht="35.1" customHeight="1">
      <c r="C15" s="1271"/>
      <c r="D15" s="1379"/>
      <c r="E15" s="1127" t="s">
        <v>779</v>
      </c>
      <c r="F15" s="1363"/>
      <c r="G15" s="1364"/>
      <c r="H15" s="1364"/>
      <c r="I15" s="1364"/>
      <c r="J15" s="1129" t="s">
        <v>223</v>
      </c>
      <c r="L15" s="1128" t="s">
        <v>904</v>
      </c>
      <c r="M15" s="1125"/>
    </row>
    <row r="16" spans="2:13" ht="35.1" customHeight="1">
      <c r="C16" s="1271"/>
      <c r="D16" s="1380"/>
      <c r="E16" s="1130" t="s">
        <v>780</v>
      </c>
      <c r="F16" s="1363"/>
      <c r="G16" s="1364"/>
      <c r="H16" s="1364"/>
      <c r="I16" s="1364"/>
      <c r="J16" s="1124" t="s">
        <v>223</v>
      </c>
      <c r="L16" s="1131" t="s">
        <v>976</v>
      </c>
      <c r="M16" s="1125"/>
    </row>
    <row r="17" spans="3:13" ht="35.1" customHeight="1">
      <c r="C17" s="1271"/>
      <c r="D17" s="1375" t="s">
        <v>781</v>
      </c>
      <c r="E17" s="1374"/>
      <c r="F17" s="1363"/>
      <c r="G17" s="1364"/>
      <c r="H17" s="1364"/>
      <c r="I17" s="1364"/>
      <c r="J17" s="1124" t="s">
        <v>223</v>
      </c>
      <c r="L17" s="1132" t="s">
        <v>994</v>
      </c>
      <c r="M17" s="1125"/>
    </row>
    <row r="18" spans="3:13" ht="35.1" customHeight="1">
      <c r="C18" s="1271"/>
      <c r="D18" s="1375" t="s">
        <v>587</v>
      </c>
      <c r="E18" s="1374"/>
      <c r="F18" s="1363"/>
      <c r="G18" s="1364"/>
      <c r="H18" s="1364"/>
      <c r="I18" s="1364"/>
      <c r="J18" s="1124" t="s">
        <v>223</v>
      </c>
      <c r="L18" s="1128" t="s">
        <v>727</v>
      </c>
      <c r="M18" s="1125"/>
    </row>
    <row r="19" spans="3:13" ht="35.1" customHeight="1">
      <c r="C19" s="1271"/>
      <c r="D19" s="1375" t="s">
        <v>588</v>
      </c>
      <c r="E19" s="1374"/>
      <c r="F19" s="1363"/>
      <c r="G19" s="1364"/>
      <c r="H19" s="1364"/>
      <c r="I19" s="1364"/>
      <c r="J19" s="1124" t="s">
        <v>223</v>
      </c>
      <c r="L19" s="1133" t="s">
        <v>782</v>
      </c>
      <c r="M19" s="1125"/>
    </row>
    <row r="20" spans="3:13" ht="35.1" customHeight="1">
      <c r="C20" s="1271"/>
      <c r="D20" s="1376" t="s">
        <v>567</v>
      </c>
      <c r="E20" s="1377"/>
      <c r="F20" s="1363"/>
      <c r="G20" s="1364"/>
      <c r="H20" s="1364"/>
      <c r="I20" s="1364"/>
      <c r="J20" s="1124" t="s">
        <v>223</v>
      </c>
      <c r="L20" s="1133" t="s">
        <v>783</v>
      </c>
      <c r="M20" s="1125"/>
    </row>
    <row r="21" spans="3:13" ht="42" customHeight="1">
      <c r="C21" s="1271"/>
      <c r="D21" s="1373" t="s">
        <v>655</v>
      </c>
      <c r="E21" s="1374"/>
      <c r="F21" s="1363"/>
      <c r="G21" s="1364"/>
      <c r="H21" s="1364"/>
      <c r="I21" s="1364"/>
      <c r="J21" s="1134" t="s">
        <v>223</v>
      </c>
      <c r="L21" s="1135" t="s">
        <v>784</v>
      </c>
      <c r="M21" s="1125"/>
    </row>
    <row r="22" spans="3:13" ht="40.5" customHeight="1">
      <c r="C22" s="1271"/>
      <c r="D22" s="1365" t="s">
        <v>785</v>
      </c>
      <c r="E22" s="1275"/>
      <c r="F22" s="1363"/>
      <c r="G22" s="1364"/>
      <c r="H22" s="1364"/>
      <c r="I22" s="1364"/>
      <c r="J22" s="1134" t="s">
        <v>223</v>
      </c>
      <c r="L22" s="1131" t="s">
        <v>908</v>
      </c>
      <c r="M22" s="1125"/>
    </row>
    <row r="23" spans="3:13" s="1136" customFormat="1" ht="9.75" customHeight="1">
      <c r="F23" s="1366" t="s">
        <v>229</v>
      </c>
      <c r="G23" s="1366"/>
      <c r="H23" s="1366"/>
      <c r="I23" s="1366"/>
      <c r="J23" s="1366"/>
    </row>
    <row r="24" spans="3:13">
      <c r="C24" s="1137" t="s">
        <v>212</v>
      </c>
      <c r="D24" s="1138"/>
      <c r="E24" s="1138"/>
      <c r="F24" s="1139"/>
      <c r="G24" s="1367"/>
      <c r="H24" s="1367"/>
      <c r="I24" s="1367"/>
      <c r="J24" s="1367"/>
      <c r="K24" s="1117"/>
      <c r="L24" s="1118" t="s">
        <v>239</v>
      </c>
    </row>
    <row r="25" spans="3:13" ht="35.1" customHeight="1">
      <c r="C25" s="1283" t="s">
        <v>2</v>
      </c>
      <c r="D25" s="1274" t="s">
        <v>329</v>
      </c>
      <c r="E25" s="1275"/>
      <c r="F25" s="43">
        <v>2</v>
      </c>
      <c r="G25" s="1140"/>
      <c r="H25" s="1167"/>
      <c r="I25" s="1140"/>
      <c r="J25" s="1141"/>
      <c r="K25" s="1117"/>
      <c r="L25" s="1142" t="s">
        <v>909</v>
      </c>
      <c r="M25" s="1125"/>
    </row>
    <row r="26" spans="3:13" ht="35.1" customHeight="1">
      <c r="C26" s="1283"/>
      <c r="D26" s="1274" t="s">
        <v>3</v>
      </c>
      <c r="E26" s="1275"/>
      <c r="F26" s="1340"/>
      <c r="G26" s="1341"/>
      <c r="H26" s="1341"/>
      <c r="I26" s="1341"/>
      <c r="J26" s="1342"/>
      <c r="L26" s="1143" t="s">
        <v>978</v>
      </c>
      <c r="M26" s="1125"/>
    </row>
    <row r="27" spans="3:13" ht="35.1" customHeight="1">
      <c r="C27" s="1283"/>
      <c r="D27" s="1272" t="s">
        <v>4</v>
      </c>
      <c r="E27" s="1273"/>
      <c r="F27" s="1340"/>
      <c r="G27" s="1341"/>
      <c r="H27" s="1341"/>
      <c r="I27" s="1341"/>
      <c r="J27" s="1342"/>
      <c r="L27" s="1126" t="s">
        <v>5</v>
      </c>
      <c r="M27" s="1125"/>
    </row>
    <row r="28" spans="3:13" ht="35.1" customHeight="1">
      <c r="C28" s="1283"/>
      <c r="D28" s="1284" t="s">
        <v>16</v>
      </c>
      <c r="E28" s="1144" t="s">
        <v>6</v>
      </c>
      <c r="F28" s="1314"/>
      <c r="G28" s="1315"/>
      <c r="H28" s="1315"/>
      <c r="I28" s="1315"/>
      <c r="J28" s="1316"/>
      <c r="L28" s="1261" t="s">
        <v>457</v>
      </c>
      <c r="M28" s="1125"/>
    </row>
    <row r="29" spans="3:13" ht="35.1" customHeight="1">
      <c r="C29" s="1283"/>
      <c r="D29" s="1284"/>
      <c r="E29" s="1144" t="s">
        <v>7</v>
      </c>
      <c r="F29" s="1314"/>
      <c r="G29" s="1315"/>
      <c r="H29" s="1315"/>
      <c r="I29" s="1358"/>
      <c r="J29" s="1033"/>
      <c r="L29" s="1262" t="s">
        <v>1227</v>
      </c>
      <c r="M29" s="1125"/>
    </row>
    <row r="30" spans="3:13" ht="35.1" customHeight="1">
      <c r="C30" s="1283"/>
      <c r="D30" s="1284"/>
      <c r="E30" s="1144" t="s">
        <v>219</v>
      </c>
      <c r="F30" s="1359"/>
      <c r="G30" s="1360"/>
      <c r="H30" s="1360"/>
      <c r="I30" s="1361"/>
      <c r="J30" s="1034"/>
      <c r="L30" s="1263" t="s">
        <v>1228</v>
      </c>
      <c r="M30" s="1125"/>
    </row>
    <row r="31" spans="3:13" ht="35.1" customHeight="1">
      <c r="C31" s="1283"/>
      <c r="D31" s="1272" t="s">
        <v>150</v>
      </c>
      <c r="E31" s="1273"/>
      <c r="F31" s="1343"/>
      <c r="G31" s="1344"/>
      <c r="H31" s="1344"/>
      <c r="I31" s="1344"/>
      <c r="J31" s="1345"/>
      <c r="L31" s="1145"/>
      <c r="M31" s="1125"/>
    </row>
    <row r="32" spans="3:13" ht="35.1" customHeight="1">
      <c r="C32" s="1283"/>
      <c r="D32" s="1284" t="s">
        <v>9</v>
      </c>
      <c r="E32" s="1144" t="s">
        <v>10</v>
      </c>
      <c r="F32" s="1346"/>
      <c r="G32" s="1347"/>
      <c r="H32" s="1347"/>
      <c r="I32" s="1347"/>
      <c r="J32" s="1348"/>
      <c r="L32" s="1126" t="s">
        <v>980</v>
      </c>
      <c r="M32" s="1125"/>
    </row>
    <row r="33" spans="1:13" ht="35.1" customHeight="1">
      <c r="C33" s="1283"/>
      <c r="D33" s="1284"/>
      <c r="E33" s="1144" t="s">
        <v>218</v>
      </c>
      <c r="F33" s="1044"/>
      <c r="G33" s="1168" t="s">
        <v>958</v>
      </c>
      <c r="H33" s="1045"/>
      <c r="I33" s="1168" t="s">
        <v>959</v>
      </c>
      <c r="J33" s="1046"/>
      <c r="L33" s="1126"/>
      <c r="M33" s="1125"/>
    </row>
    <row r="34" spans="1:13" ht="35.1" customHeight="1">
      <c r="C34" s="1283"/>
      <c r="D34" s="1284"/>
      <c r="E34" s="1144" t="s">
        <v>960</v>
      </c>
      <c r="F34" s="1299"/>
      <c r="G34" s="1300"/>
      <c r="H34" s="1300"/>
      <c r="I34" s="1300"/>
      <c r="J34" s="1301"/>
      <c r="L34" s="1126"/>
      <c r="M34" s="1125"/>
    </row>
    <row r="35" spans="1:13" ht="35.1" customHeight="1">
      <c r="C35" s="1283"/>
      <c r="D35" s="1284"/>
      <c r="E35" s="1144" t="s">
        <v>11</v>
      </c>
      <c r="F35" s="1296"/>
      <c r="G35" s="1297"/>
      <c r="H35" s="1297"/>
      <c r="I35" s="1297"/>
      <c r="J35" s="1317"/>
      <c r="L35" s="1126" t="s">
        <v>981</v>
      </c>
      <c r="M35" s="1125"/>
    </row>
    <row r="36" spans="1:13" ht="35.1" customHeight="1">
      <c r="C36" s="1283"/>
      <c r="D36" s="1272" t="s">
        <v>13</v>
      </c>
      <c r="E36" s="1273"/>
      <c r="F36" s="1362"/>
      <c r="G36" s="1362"/>
      <c r="H36" s="1362"/>
      <c r="I36" s="1362"/>
      <c r="J36" s="1362"/>
      <c r="K36" s="1180"/>
      <c r="L36" s="1146" t="s">
        <v>786</v>
      </c>
      <c r="M36" s="1125"/>
    </row>
    <row r="37" spans="1:13" ht="35.1" customHeight="1">
      <c r="C37" s="1283"/>
      <c r="D37" s="1320" t="s">
        <v>215</v>
      </c>
      <c r="E37" s="1321"/>
      <c r="F37" s="1355"/>
      <c r="G37" s="1356"/>
      <c r="H37" s="1356"/>
      <c r="I37" s="1356"/>
      <c r="J37" s="1357"/>
      <c r="L37" s="1126" t="s">
        <v>1238</v>
      </c>
      <c r="M37" s="1125"/>
    </row>
    <row r="38" spans="1:13" ht="9.75" customHeight="1">
      <c r="A38" s="1125"/>
      <c r="B38" s="1147"/>
      <c r="C38" s="1147"/>
      <c r="D38" s="1147"/>
      <c r="E38" s="1147"/>
      <c r="F38" s="1147"/>
      <c r="G38" s="1147"/>
      <c r="H38" s="1147"/>
      <c r="I38" s="1147"/>
      <c r="J38" s="1147"/>
    </row>
    <row r="39" spans="1:13" ht="35.1" hidden="1" customHeight="1" outlineLevel="1">
      <c r="C39" s="1271" t="s">
        <v>15</v>
      </c>
      <c r="D39" s="1274" t="s">
        <v>3</v>
      </c>
      <c r="E39" s="1275"/>
      <c r="F39" s="1340"/>
      <c r="G39" s="1341"/>
      <c r="H39" s="1341"/>
      <c r="I39" s="1341"/>
      <c r="J39" s="1342"/>
      <c r="L39" s="1148" t="s">
        <v>979</v>
      </c>
      <c r="M39" s="1125"/>
    </row>
    <row r="40" spans="1:13" ht="35.1" hidden="1" customHeight="1" outlineLevel="1">
      <c r="C40" s="1271"/>
      <c r="D40" s="1272" t="s">
        <v>4</v>
      </c>
      <c r="E40" s="1273"/>
      <c r="F40" s="1340"/>
      <c r="G40" s="1341"/>
      <c r="H40" s="1341"/>
      <c r="I40" s="1341"/>
      <c r="J40" s="1342"/>
      <c r="L40" s="1126" t="s">
        <v>977</v>
      </c>
      <c r="M40" s="1125"/>
    </row>
    <row r="41" spans="1:13" ht="35.1" hidden="1" customHeight="1" outlineLevel="1">
      <c r="C41" s="1271"/>
      <c r="D41" s="1284" t="s">
        <v>16</v>
      </c>
      <c r="E41" s="1144" t="s">
        <v>6</v>
      </c>
      <c r="F41" s="1314"/>
      <c r="G41" s="1315"/>
      <c r="H41" s="1315"/>
      <c r="I41" s="1315"/>
      <c r="J41" s="1316"/>
      <c r="L41" s="1261" t="s">
        <v>457</v>
      </c>
      <c r="M41" s="1125"/>
    </row>
    <row r="42" spans="1:13" ht="35.1" hidden="1" customHeight="1" outlineLevel="1">
      <c r="C42" s="1271"/>
      <c r="D42" s="1284"/>
      <c r="E42" s="1144" t="s">
        <v>7</v>
      </c>
      <c r="F42" s="1314"/>
      <c r="G42" s="1315"/>
      <c r="H42" s="1315"/>
      <c r="I42" s="1358"/>
      <c r="J42" s="1033"/>
      <c r="L42" s="1262" t="s">
        <v>1227</v>
      </c>
      <c r="M42" s="1125"/>
    </row>
    <row r="43" spans="1:13" ht="35.1" hidden="1" customHeight="1" outlineLevel="1">
      <c r="C43" s="1271"/>
      <c r="D43" s="1284"/>
      <c r="E43" s="1144" t="s">
        <v>219</v>
      </c>
      <c r="F43" s="1359"/>
      <c r="G43" s="1360"/>
      <c r="H43" s="1360"/>
      <c r="I43" s="1361"/>
      <c r="J43" s="1034"/>
      <c r="L43" s="1263" t="s">
        <v>1228</v>
      </c>
      <c r="M43" s="1125"/>
    </row>
    <row r="44" spans="1:13" ht="35.1" hidden="1" customHeight="1" outlineLevel="1">
      <c r="C44" s="1271"/>
      <c r="D44" s="1272" t="s">
        <v>150</v>
      </c>
      <c r="E44" s="1273"/>
      <c r="F44" s="1352"/>
      <c r="G44" s="1353"/>
      <c r="H44" s="1353"/>
      <c r="I44" s="1353"/>
      <c r="J44" s="1354"/>
      <c r="L44" s="1145" t="s">
        <v>8</v>
      </c>
      <c r="M44" s="1125"/>
    </row>
    <row r="45" spans="1:13" ht="35.1" hidden="1" customHeight="1" outlineLevel="1">
      <c r="C45" s="1271"/>
      <c r="D45" s="1284" t="s">
        <v>9</v>
      </c>
      <c r="E45" s="1144" t="s">
        <v>10</v>
      </c>
      <c r="F45" s="1346"/>
      <c r="G45" s="1347"/>
      <c r="H45" s="1347"/>
      <c r="I45" s="1347"/>
      <c r="J45" s="1348"/>
      <c r="L45" s="1149" t="s">
        <v>980</v>
      </c>
      <c r="M45" s="1125"/>
    </row>
    <row r="46" spans="1:13" ht="35.1" hidden="1" customHeight="1" outlineLevel="1">
      <c r="C46" s="1271"/>
      <c r="D46" s="1284"/>
      <c r="E46" s="1144" t="s">
        <v>218</v>
      </c>
      <c r="F46" s="1044"/>
      <c r="G46" s="1168" t="s">
        <v>958</v>
      </c>
      <c r="H46" s="1045"/>
      <c r="I46" s="1168" t="s">
        <v>959</v>
      </c>
      <c r="J46" s="1046"/>
      <c r="L46" s="1126"/>
      <c r="M46" s="1125"/>
    </row>
    <row r="47" spans="1:13" ht="35.1" hidden="1" customHeight="1" outlineLevel="1">
      <c r="C47" s="1271"/>
      <c r="D47" s="1284"/>
      <c r="E47" s="1144" t="s">
        <v>960</v>
      </c>
      <c r="F47" s="1299"/>
      <c r="G47" s="1300"/>
      <c r="H47" s="1300"/>
      <c r="I47" s="1300"/>
      <c r="J47" s="1301"/>
      <c r="L47" s="1126"/>
      <c r="M47" s="1125"/>
    </row>
    <row r="48" spans="1:13" ht="35.1" hidden="1" customHeight="1" outlineLevel="1">
      <c r="C48" s="1271"/>
      <c r="D48" s="1284"/>
      <c r="E48" s="1144" t="s">
        <v>11</v>
      </c>
      <c r="F48" s="1296"/>
      <c r="G48" s="1297"/>
      <c r="H48" s="1297"/>
      <c r="I48" s="1297"/>
      <c r="J48" s="1317"/>
      <c r="L48" s="1126" t="s">
        <v>12</v>
      </c>
      <c r="M48" s="1125"/>
    </row>
    <row r="49" spans="1:13" ht="35.1" hidden="1" customHeight="1" outlineLevel="1">
      <c r="C49" s="1271"/>
      <c r="D49" s="1272" t="s">
        <v>13</v>
      </c>
      <c r="E49" s="1273"/>
      <c r="F49" s="1349"/>
      <c r="G49" s="1350"/>
      <c r="H49" s="1350"/>
      <c r="I49" s="1350"/>
      <c r="J49" s="1351"/>
      <c r="L49" s="1126" t="s">
        <v>14</v>
      </c>
      <c r="M49" s="1125"/>
    </row>
    <row r="50" spans="1:13" ht="35.1" hidden="1" customHeight="1" outlineLevel="1">
      <c r="C50" s="1271"/>
      <c r="D50" s="1320" t="s">
        <v>215</v>
      </c>
      <c r="E50" s="1321"/>
      <c r="F50" s="1355"/>
      <c r="G50" s="1356"/>
      <c r="H50" s="1356"/>
      <c r="I50" s="1356"/>
      <c r="J50" s="1357"/>
      <c r="L50" s="1126" t="s">
        <v>1238</v>
      </c>
      <c r="M50" s="1125"/>
    </row>
    <row r="51" spans="1:13" ht="25.5" collapsed="1">
      <c r="A51" s="1125"/>
      <c r="B51" s="1147" t="s">
        <v>375</v>
      </c>
      <c r="C51" s="1147"/>
      <c r="D51" s="1147"/>
      <c r="E51" s="1147"/>
      <c r="F51" s="1147"/>
      <c r="G51" s="1147"/>
      <c r="H51" s="1147"/>
      <c r="I51" s="1147"/>
      <c r="J51" s="1147"/>
    </row>
    <row r="52" spans="1:13" ht="35.1" hidden="1" customHeight="1" outlineLevel="1">
      <c r="C52" s="1271" t="s">
        <v>373</v>
      </c>
      <c r="D52" s="1274" t="s">
        <v>3</v>
      </c>
      <c r="E52" s="1275"/>
      <c r="F52" s="1340"/>
      <c r="G52" s="1341"/>
      <c r="H52" s="1341"/>
      <c r="I52" s="1341"/>
      <c r="J52" s="1342"/>
      <c r="L52" s="1148" t="s">
        <v>979</v>
      </c>
      <c r="M52" s="1125"/>
    </row>
    <row r="53" spans="1:13" ht="35.1" hidden="1" customHeight="1" outlineLevel="1">
      <c r="C53" s="1271"/>
      <c r="D53" s="1272" t="s">
        <v>4</v>
      </c>
      <c r="E53" s="1273"/>
      <c r="F53" s="1340"/>
      <c r="G53" s="1341"/>
      <c r="H53" s="1341"/>
      <c r="I53" s="1341"/>
      <c r="J53" s="1342"/>
      <c r="L53" s="1126" t="s">
        <v>977</v>
      </c>
      <c r="M53" s="1125"/>
    </row>
    <row r="54" spans="1:13" ht="35.1" hidden="1" customHeight="1" outlineLevel="1">
      <c r="C54" s="1271"/>
      <c r="D54" s="1284" t="s">
        <v>16</v>
      </c>
      <c r="E54" s="1144" t="s">
        <v>6</v>
      </c>
      <c r="F54" s="1314"/>
      <c r="G54" s="1315"/>
      <c r="H54" s="1315"/>
      <c r="I54" s="1315"/>
      <c r="J54" s="1316"/>
      <c r="L54" s="1261" t="s">
        <v>457</v>
      </c>
      <c r="M54" s="1125"/>
    </row>
    <row r="55" spans="1:13" ht="35.1" hidden="1" customHeight="1" outlineLevel="1">
      <c r="C55" s="1271"/>
      <c r="D55" s="1284"/>
      <c r="E55" s="1144" t="s">
        <v>7</v>
      </c>
      <c r="F55" s="1314"/>
      <c r="G55" s="1315"/>
      <c r="H55" s="1315"/>
      <c r="I55" s="1358"/>
      <c r="J55" s="1033"/>
      <c r="L55" s="1262" t="s">
        <v>1227</v>
      </c>
      <c r="M55" s="1125"/>
    </row>
    <row r="56" spans="1:13" ht="35.1" hidden="1" customHeight="1" outlineLevel="1">
      <c r="C56" s="1271"/>
      <c r="D56" s="1284"/>
      <c r="E56" s="1144" t="s">
        <v>219</v>
      </c>
      <c r="F56" s="1359"/>
      <c r="G56" s="1360"/>
      <c r="H56" s="1360"/>
      <c r="I56" s="1361"/>
      <c r="J56" s="1034"/>
      <c r="L56" s="1263" t="s">
        <v>1228</v>
      </c>
      <c r="M56" s="1125"/>
    </row>
    <row r="57" spans="1:13" ht="35.1" hidden="1" customHeight="1" outlineLevel="1">
      <c r="C57" s="1271"/>
      <c r="D57" s="1272" t="s">
        <v>150</v>
      </c>
      <c r="E57" s="1273"/>
      <c r="F57" s="1343"/>
      <c r="G57" s="1344"/>
      <c r="H57" s="1344"/>
      <c r="I57" s="1344"/>
      <c r="J57" s="1345"/>
      <c r="L57" s="1145" t="s">
        <v>8</v>
      </c>
      <c r="M57" s="1125"/>
    </row>
    <row r="58" spans="1:13" ht="35.1" hidden="1" customHeight="1" outlineLevel="1">
      <c r="C58" s="1271"/>
      <c r="D58" s="1284" t="s">
        <v>9</v>
      </c>
      <c r="E58" s="1144" t="s">
        <v>10</v>
      </c>
      <c r="F58" s="1346"/>
      <c r="G58" s="1347"/>
      <c r="H58" s="1347"/>
      <c r="I58" s="1347"/>
      <c r="J58" s="1348"/>
      <c r="L58" s="1149" t="s">
        <v>980</v>
      </c>
      <c r="M58" s="1125"/>
    </row>
    <row r="59" spans="1:13" ht="35.1" hidden="1" customHeight="1" outlineLevel="1">
      <c r="C59" s="1271"/>
      <c r="D59" s="1284"/>
      <c r="E59" s="1144" t="s">
        <v>218</v>
      </c>
      <c r="F59" s="1044"/>
      <c r="G59" s="1168" t="s">
        <v>958</v>
      </c>
      <c r="H59" s="1045"/>
      <c r="I59" s="1168" t="s">
        <v>959</v>
      </c>
      <c r="J59" s="1046"/>
      <c r="L59" s="1126"/>
      <c r="M59" s="1125"/>
    </row>
    <row r="60" spans="1:13" ht="35.1" hidden="1" customHeight="1" outlineLevel="1">
      <c r="C60" s="1271"/>
      <c r="D60" s="1284"/>
      <c r="E60" s="1144" t="s">
        <v>960</v>
      </c>
      <c r="F60" s="1299"/>
      <c r="G60" s="1300"/>
      <c r="H60" s="1300"/>
      <c r="I60" s="1300"/>
      <c r="J60" s="1301"/>
      <c r="L60" s="1126"/>
      <c r="M60" s="1125"/>
    </row>
    <row r="61" spans="1:13" ht="35.1" hidden="1" customHeight="1" outlineLevel="1">
      <c r="C61" s="1271"/>
      <c r="D61" s="1284"/>
      <c r="E61" s="1144" t="s">
        <v>11</v>
      </c>
      <c r="F61" s="1296"/>
      <c r="G61" s="1297"/>
      <c r="H61" s="1297"/>
      <c r="I61" s="1297"/>
      <c r="J61" s="1317"/>
      <c r="L61" s="1126" t="s">
        <v>12</v>
      </c>
      <c r="M61" s="1125"/>
    </row>
    <row r="62" spans="1:13" ht="35.1" hidden="1" customHeight="1" outlineLevel="1">
      <c r="C62" s="1271"/>
      <c r="D62" s="1272" t="s">
        <v>13</v>
      </c>
      <c r="E62" s="1273"/>
      <c r="F62" s="1349"/>
      <c r="G62" s="1350"/>
      <c r="H62" s="1350"/>
      <c r="I62" s="1350"/>
      <c r="J62" s="1351"/>
      <c r="L62" s="1126" t="s">
        <v>14</v>
      </c>
      <c r="M62" s="1125"/>
    </row>
    <row r="63" spans="1:13" ht="35.1" hidden="1" customHeight="1" outlineLevel="1">
      <c r="C63" s="1271"/>
      <c r="D63" s="1320" t="s">
        <v>215</v>
      </c>
      <c r="E63" s="1321"/>
      <c r="F63" s="1355"/>
      <c r="G63" s="1356"/>
      <c r="H63" s="1356"/>
      <c r="I63" s="1356"/>
      <c r="J63" s="1357"/>
      <c r="L63" s="1126" t="s">
        <v>1238</v>
      </c>
      <c r="M63" s="1125"/>
    </row>
    <row r="64" spans="1:13" ht="25.5" collapsed="1">
      <c r="A64" s="1125"/>
      <c r="B64" s="1147" t="s">
        <v>376</v>
      </c>
      <c r="C64" s="1147"/>
      <c r="D64" s="1147"/>
      <c r="E64" s="1147"/>
      <c r="F64" s="1147"/>
      <c r="G64" s="1147"/>
      <c r="H64" s="1147"/>
      <c r="I64" s="1147"/>
      <c r="J64" s="1147"/>
    </row>
    <row r="65" spans="2:13" ht="35.1" hidden="1" customHeight="1" outlineLevel="1">
      <c r="C65" s="1271" t="s">
        <v>374</v>
      </c>
      <c r="D65" s="1274" t="s">
        <v>3</v>
      </c>
      <c r="E65" s="1275"/>
      <c r="F65" s="1340"/>
      <c r="G65" s="1341"/>
      <c r="H65" s="1341"/>
      <c r="I65" s="1341"/>
      <c r="J65" s="1342"/>
      <c r="L65" s="1148" t="s">
        <v>979</v>
      </c>
      <c r="M65" s="1125"/>
    </row>
    <row r="66" spans="2:13" ht="35.1" hidden="1" customHeight="1" outlineLevel="1">
      <c r="C66" s="1271"/>
      <c r="D66" s="1272" t="s">
        <v>4</v>
      </c>
      <c r="E66" s="1273"/>
      <c r="F66" s="1340"/>
      <c r="G66" s="1341"/>
      <c r="H66" s="1341"/>
      <c r="I66" s="1341"/>
      <c r="J66" s="1342"/>
      <c r="L66" s="1126" t="s">
        <v>977</v>
      </c>
      <c r="M66" s="1125"/>
    </row>
    <row r="67" spans="2:13" ht="35.1" hidden="1" customHeight="1" outlineLevel="1">
      <c r="C67" s="1271"/>
      <c r="D67" s="1284" t="s">
        <v>16</v>
      </c>
      <c r="E67" s="1144" t="s">
        <v>6</v>
      </c>
      <c r="F67" s="1314"/>
      <c r="G67" s="1315"/>
      <c r="H67" s="1315"/>
      <c r="I67" s="1315"/>
      <c r="J67" s="1316"/>
      <c r="L67" s="1261" t="s">
        <v>457</v>
      </c>
      <c r="M67" s="1125"/>
    </row>
    <row r="68" spans="2:13" ht="35.1" hidden="1" customHeight="1" outlineLevel="1">
      <c r="C68" s="1271"/>
      <c r="D68" s="1284"/>
      <c r="E68" s="1144" t="s">
        <v>7</v>
      </c>
      <c r="F68" s="1314"/>
      <c r="G68" s="1315"/>
      <c r="H68" s="1315"/>
      <c r="I68" s="1358"/>
      <c r="J68" s="1033"/>
      <c r="L68" s="1262" t="s">
        <v>1227</v>
      </c>
      <c r="M68" s="1125"/>
    </row>
    <row r="69" spans="2:13" ht="35.1" hidden="1" customHeight="1" outlineLevel="1">
      <c r="C69" s="1271"/>
      <c r="D69" s="1284"/>
      <c r="E69" s="1144" t="s">
        <v>219</v>
      </c>
      <c r="F69" s="1359"/>
      <c r="G69" s="1360"/>
      <c r="H69" s="1360"/>
      <c r="I69" s="1361"/>
      <c r="J69" s="1034"/>
      <c r="L69" s="1263" t="s">
        <v>1228</v>
      </c>
      <c r="M69" s="1125"/>
    </row>
    <row r="70" spans="2:13" ht="35.1" hidden="1" customHeight="1" outlineLevel="1">
      <c r="C70" s="1271"/>
      <c r="D70" s="1272" t="s">
        <v>150</v>
      </c>
      <c r="E70" s="1273"/>
      <c r="F70" s="1343"/>
      <c r="G70" s="1344"/>
      <c r="H70" s="1344"/>
      <c r="I70" s="1344"/>
      <c r="J70" s="1345"/>
      <c r="L70" s="1145" t="s">
        <v>8</v>
      </c>
      <c r="M70" s="1125"/>
    </row>
    <row r="71" spans="2:13" ht="35.1" hidden="1" customHeight="1" outlineLevel="1">
      <c r="C71" s="1271"/>
      <c r="D71" s="1284" t="s">
        <v>9</v>
      </c>
      <c r="E71" s="1144" t="s">
        <v>10</v>
      </c>
      <c r="F71" s="1346"/>
      <c r="G71" s="1347"/>
      <c r="H71" s="1347"/>
      <c r="I71" s="1347"/>
      <c r="J71" s="1348"/>
      <c r="L71" s="1149" t="s">
        <v>980</v>
      </c>
      <c r="M71" s="1125"/>
    </row>
    <row r="72" spans="2:13" ht="35.1" hidden="1" customHeight="1" outlineLevel="1">
      <c r="C72" s="1271"/>
      <c r="D72" s="1284"/>
      <c r="E72" s="1144" t="s">
        <v>218</v>
      </c>
      <c r="F72" s="1044"/>
      <c r="G72" s="1168" t="s">
        <v>958</v>
      </c>
      <c r="H72" s="1045"/>
      <c r="I72" s="1168" t="s">
        <v>959</v>
      </c>
      <c r="J72" s="1046"/>
      <c r="L72" s="1126"/>
      <c r="M72" s="1125"/>
    </row>
    <row r="73" spans="2:13" ht="35.1" hidden="1" customHeight="1" outlineLevel="1">
      <c r="C73" s="1271"/>
      <c r="D73" s="1284"/>
      <c r="E73" s="1144" t="s">
        <v>960</v>
      </c>
      <c r="F73" s="1299"/>
      <c r="G73" s="1300"/>
      <c r="H73" s="1300"/>
      <c r="I73" s="1300"/>
      <c r="J73" s="1301"/>
      <c r="L73" s="1126"/>
      <c r="M73" s="1125"/>
    </row>
    <row r="74" spans="2:13" ht="35.1" hidden="1" customHeight="1" outlineLevel="1">
      <c r="C74" s="1271"/>
      <c r="D74" s="1284"/>
      <c r="E74" s="1144" t="s">
        <v>11</v>
      </c>
      <c r="F74" s="1296"/>
      <c r="G74" s="1297"/>
      <c r="H74" s="1297"/>
      <c r="I74" s="1297"/>
      <c r="J74" s="1317"/>
      <c r="L74" s="1126" t="s">
        <v>12</v>
      </c>
      <c r="M74" s="1125"/>
    </row>
    <row r="75" spans="2:13" ht="35.1" hidden="1" customHeight="1" outlineLevel="1">
      <c r="C75" s="1271"/>
      <c r="D75" s="1272" t="s">
        <v>13</v>
      </c>
      <c r="E75" s="1273"/>
      <c r="F75" s="1349"/>
      <c r="G75" s="1350"/>
      <c r="H75" s="1350"/>
      <c r="I75" s="1350"/>
      <c r="J75" s="1351"/>
      <c r="L75" s="1126" t="s">
        <v>14</v>
      </c>
      <c r="M75" s="1125"/>
    </row>
    <row r="76" spans="2:13" ht="35.1" hidden="1" customHeight="1" outlineLevel="1">
      <c r="C76" s="1271"/>
      <c r="D76" s="1320" t="s">
        <v>215</v>
      </c>
      <c r="E76" s="1321"/>
      <c r="F76" s="1355"/>
      <c r="G76" s="1356"/>
      <c r="H76" s="1356"/>
      <c r="I76" s="1356"/>
      <c r="J76" s="1357"/>
      <c r="L76" s="1126" t="s">
        <v>1238</v>
      </c>
      <c r="M76" s="1125"/>
    </row>
    <row r="77" spans="2:13" s="1136" customFormat="1" collapsed="1">
      <c r="B77" s="1147" t="s">
        <v>377</v>
      </c>
      <c r="C77" s="1147"/>
      <c r="D77" s="1147"/>
      <c r="E77" s="1147"/>
      <c r="F77" s="1147"/>
      <c r="G77" s="1147"/>
      <c r="H77" s="1147"/>
      <c r="I77" s="1147"/>
      <c r="J77" s="1147"/>
    </row>
    <row r="78" spans="2:13">
      <c r="C78" s="1305" t="s">
        <v>213</v>
      </c>
      <c r="D78" s="1312"/>
      <c r="E78" s="1312"/>
      <c r="F78" s="1150" t="s">
        <v>229</v>
      </c>
      <c r="G78" s="1150"/>
      <c r="H78" s="1150"/>
      <c r="I78" s="1150"/>
      <c r="J78" s="1150"/>
      <c r="K78" s="1117"/>
      <c r="L78" s="1118" t="s">
        <v>239</v>
      </c>
    </row>
    <row r="79" spans="2:13" ht="35.1" customHeight="1">
      <c r="C79" s="1283" t="s">
        <v>17</v>
      </c>
      <c r="D79" s="1274" t="s">
        <v>216</v>
      </c>
      <c r="E79" s="1275"/>
      <c r="F79" s="1302"/>
      <c r="G79" s="1303"/>
      <c r="H79" s="1303"/>
      <c r="I79" s="1303"/>
      <c r="J79" s="1304"/>
      <c r="L79" s="1143"/>
      <c r="M79" s="1125"/>
    </row>
    <row r="80" spans="2:13" ht="35.1" customHeight="1">
      <c r="C80" s="1283"/>
      <c r="D80" s="1272" t="s">
        <v>320</v>
      </c>
      <c r="E80" s="1273"/>
      <c r="F80" s="1289"/>
      <c r="G80" s="1290"/>
      <c r="H80" s="1290"/>
      <c r="I80" s="1290"/>
      <c r="J80" s="1291"/>
      <c r="L80" s="1126" t="s">
        <v>1176</v>
      </c>
      <c r="M80" s="1125"/>
    </row>
    <row r="81" spans="1:13" ht="35.1" customHeight="1">
      <c r="C81" s="1283"/>
      <c r="D81" s="1320" t="s">
        <v>19</v>
      </c>
      <c r="E81" s="1321"/>
      <c r="F81" s="1296"/>
      <c r="G81" s="1297"/>
      <c r="H81" s="1297"/>
      <c r="I81" s="1297"/>
      <c r="J81" s="1317"/>
      <c r="L81" s="1126" t="s">
        <v>965</v>
      </c>
      <c r="M81" s="1125"/>
    </row>
    <row r="82" spans="1:13" s="1136" customFormat="1" ht="9.75" customHeight="1">
      <c r="F82" s="1339" t="s">
        <v>229</v>
      </c>
      <c r="G82" s="1339"/>
      <c r="H82" s="1339"/>
      <c r="I82" s="1339"/>
      <c r="J82" s="1339"/>
    </row>
    <row r="83" spans="1:13">
      <c r="C83" s="1305" t="s">
        <v>228</v>
      </c>
      <c r="D83" s="1312"/>
      <c r="E83" s="1312"/>
      <c r="F83" s="1393" t="s">
        <v>227</v>
      </c>
      <c r="G83" s="1393"/>
      <c r="H83" s="1393"/>
      <c r="I83" s="1393"/>
      <c r="J83" s="1393"/>
      <c r="K83" s="1117"/>
      <c r="L83" s="1118" t="s">
        <v>239</v>
      </c>
    </row>
    <row r="84" spans="1:13" ht="40.5">
      <c r="C84" s="1282" t="s">
        <v>21</v>
      </c>
      <c r="D84" s="1274" t="s">
        <v>22</v>
      </c>
      <c r="E84" s="1275"/>
      <c r="F84" s="2"/>
      <c r="G84" s="1151"/>
      <c r="H84" s="1151"/>
      <c r="I84" s="1151"/>
      <c r="J84" s="1122"/>
      <c r="K84" s="1152"/>
      <c r="L84" s="1121" t="s">
        <v>345</v>
      </c>
    </row>
    <row r="85" spans="1:13" ht="29.25" customHeight="1">
      <c r="C85" s="1283"/>
      <c r="D85" s="1284" t="s">
        <v>23</v>
      </c>
      <c r="E85" s="1144" t="s">
        <v>24</v>
      </c>
      <c r="F85" s="1302"/>
      <c r="G85" s="1303"/>
      <c r="H85" s="1303"/>
      <c r="I85" s="1303"/>
      <c r="J85" s="1304"/>
      <c r="L85" s="1143" t="s">
        <v>25</v>
      </c>
      <c r="M85" s="1125"/>
    </row>
    <row r="86" spans="1:13" ht="29.25" customHeight="1">
      <c r="C86" s="1283"/>
      <c r="D86" s="1284"/>
      <c r="E86" s="1144" t="s">
        <v>220</v>
      </c>
      <c r="F86" s="1289"/>
      <c r="G86" s="1290"/>
      <c r="H86" s="1290"/>
      <c r="I86" s="1290"/>
      <c r="J86" s="1291"/>
      <c r="L86" s="1126" t="s">
        <v>25</v>
      </c>
      <c r="M86" s="1125"/>
    </row>
    <row r="87" spans="1:13" ht="29.25" customHeight="1">
      <c r="C87" s="1283"/>
      <c r="D87" s="1284"/>
      <c r="E87" s="1144" t="s">
        <v>221</v>
      </c>
      <c r="F87" s="1289"/>
      <c r="G87" s="1290"/>
      <c r="H87" s="1290"/>
      <c r="I87" s="1295"/>
      <c r="J87" s="1031"/>
      <c r="L87" s="1261" t="s">
        <v>1229</v>
      </c>
      <c r="M87" s="1125"/>
    </row>
    <row r="88" spans="1:13" ht="29.25" customHeight="1">
      <c r="C88" s="1283"/>
      <c r="D88" s="1284"/>
      <c r="E88" s="1144" t="s">
        <v>219</v>
      </c>
      <c r="F88" s="1296"/>
      <c r="G88" s="1297"/>
      <c r="H88" s="1297"/>
      <c r="I88" s="1298"/>
      <c r="J88" s="1032"/>
      <c r="L88" s="1126"/>
      <c r="M88" s="1125"/>
    </row>
    <row r="89" spans="1:13" ht="25.5">
      <c r="C89" s="1283"/>
      <c r="D89" s="1284" t="s">
        <v>26</v>
      </c>
      <c r="E89" s="1144" t="s">
        <v>10</v>
      </c>
      <c r="F89" s="1286"/>
      <c r="G89" s="1287"/>
      <c r="H89" s="1287"/>
      <c r="I89" s="1287"/>
      <c r="J89" s="1288"/>
      <c r="K89" s="1153"/>
      <c r="L89" s="1149" t="s">
        <v>980</v>
      </c>
      <c r="M89" s="1125"/>
    </row>
    <row r="90" spans="1:13" ht="31.5" customHeight="1">
      <c r="C90" s="1283"/>
      <c r="D90" s="1284"/>
      <c r="E90" s="1144" t="s">
        <v>218</v>
      </c>
      <c r="F90" s="1044"/>
      <c r="G90" s="1168" t="s">
        <v>958</v>
      </c>
      <c r="H90" s="1045"/>
      <c r="I90" s="1168" t="s">
        <v>959</v>
      </c>
      <c r="J90" s="1046"/>
      <c r="K90" s="1153"/>
      <c r="L90" s="1126"/>
      <c r="M90" s="1125"/>
    </row>
    <row r="91" spans="1:13" ht="31.5" customHeight="1">
      <c r="C91" s="1283"/>
      <c r="D91" s="1284"/>
      <c r="E91" s="1144" t="s">
        <v>960</v>
      </c>
      <c r="F91" s="1299"/>
      <c r="G91" s="1300"/>
      <c r="H91" s="1300"/>
      <c r="I91" s="1300"/>
      <c r="J91" s="1301"/>
      <c r="K91" s="1153"/>
      <c r="L91" s="1126"/>
      <c r="M91" s="1125"/>
    </row>
    <row r="92" spans="1:13" ht="25.5">
      <c r="C92" s="1283"/>
      <c r="D92" s="1284"/>
      <c r="E92" s="1144" t="s">
        <v>11</v>
      </c>
      <c r="F92" s="1289"/>
      <c r="G92" s="1290"/>
      <c r="H92" s="1290"/>
      <c r="I92" s="1290"/>
      <c r="J92" s="1291"/>
      <c r="L92" s="1143" t="s">
        <v>25</v>
      </c>
      <c r="M92" s="1125"/>
    </row>
    <row r="93" spans="1:13" ht="25.5">
      <c r="C93" s="1283"/>
      <c r="D93" s="1284"/>
      <c r="E93" s="1144" t="s">
        <v>27</v>
      </c>
      <c r="F93" s="1289"/>
      <c r="G93" s="1290"/>
      <c r="H93" s="1290"/>
      <c r="I93" s="1290"/>
      <c r="J93" s="1291"/>
      <c r="L93" s="1143" t="s">
        <v>25</v>
      </c>
      <c r="M93" s="1125"/>
    </row>
    <row r="94" spans="1:13" ht="25.5">
      <c r="C94" s="1283"/>
      <c r="D94" s="1285"/>
      <c r="E94" s="1154" t="s">
        <v>222</v>
      </c>
      <c r="F94" s="1292"/>
      <c r="G94" s="1293"/>
      <c r="H94" s="1293"/>
      <c r="I94" s="1293"/>
      <c r="J94" s="1294"/>
      <c r="L94" s="1126" t="s">
        <v>28</v>
      </c>
      <c r="M94" s="1125"/>
    </row>
    <row r="95" spans="1:13" ht="9.75" customHeight="1">
      <c r="A95" s="1125"/>
      <c r="B95" s="1147"/>
      <c r="C95" s="1147"/>
      <c r="D95" s="1147"/>
      <c r="E95" s="1147"/>
      <c r="F95" s="1147"/>
      <c r="G95" s="1147"/>
      <c r="H95" s="1147"/>
      <c r="I95" s="1147"/>
      <c r="J95" s="1147"/>
    </row>
    <row r="96" spans="1:13" ht="40.5" hidden="1" outlineLevel="1">
      <c r="C96" s="1282" t="s">
        <v>29</v>
      </c>
      <c r="D96" s="1274" t="s">
        <v>22</v>
      </c>
      <c r="E96" s="1275"/>
      <c r="F96" s="2"/>
      <c r="L96" s="1121" t="s">
        <v>458</v>
      </c>
    </row>
    <row r="97" spans="1:13" ht="25.5" hidden="1" outlineLevel="1">
      <c r="C97" s="1283"/>
      <c r="D97" s="1284" t="s">
        <v>23</v>
      </c>
      <c r="E97" s="1144" t="s">
        <v>24</v>
      </c>
      <c r="F97" s="1302"/>
      <c r="G97" s="1303"/>
      <c r="H97" s="1303"/>
      <c r="I97" s="1303"/>
      <c r="J97" s="1304"/>
      <c r="L97" s="1126" t="s">
        <v>25</v>
      </c>
      <c r="M97" s="1125"/>
    </row>
    <row r="98" spans="1:13" ht="25.5" hidden="1" outlineLevel="1">
      <c r="C98" s="1283"/>
      <c r="D98" s="1284"/>
      <c r="E98" s="1144" t="s">
        <v>220</v>
      </c>
      <c r="F98" s="1289"/>
      <c r="G98" s="1290"/>
      <c r="H98" s="1290"/>
      <c r="I98" s="1290"/>
      <c r="J98" s="1291"/>
      <c r="L98" s="1126" t="s">
        <v>25</v>
      </c>
      <c r="M98" s="1125"/>
    </row>
    <row r="99" spans="1:13" ht="25.5" hidden="1" outlineLevel="1">
      <c r="C99" s="1283"/>
      <c r="D99" s="1284"/>
      <c r="E99" s="1144" t="s">
        <v>221</v>
      </c>
      <c r="F99" s="1289"/>
      <c r="G99" s="1290"/>
      <c r="H99" s="1290"/>
      <c r="I99" s="1295"/>
      <c r="J99" s="1031"/>
      <c r="L99" s="1261" t="s">
        <v>1229</v>
      </c>
      <c r="M99" s="1125"/>
    </row>
    <row r="100" spans="1:13" ht="25.5" hidden="1" outlineLevel="1">
      <c r="C100" s="1283"/>
      <c r="D100" s="1284"/>
      <c r="E100" s="1144" t="s">
        <v>219</v>
      </c>
      <c r="F100" s="1296"/>
      <c r="G100" s="1297"/>
      <c r="H100" s="1297"/>
      <c r="I100" s="1298"/>
      <c r="J100" s="1032"/>
      <c r="L100" s="1126"/>
      <c r="M100" s="1125"/>
    </row>
    <row r="101" spans="1:13" ht="25.5" hidden="1" outlineLevel="1">
      <c r="C101" s="1283"/>
      <c r="D101" s="1284" t="s">
        <v>26</v>
      </c>
      <c r="E101" s="1144" t="s">
        <v>10</v>
      </c>
      <c r="F101" s="1286"/>
      <c r="G101" s="1287"/>
      <c r="H101" s="1287"/>
      <c r="I101" s="1287"/>
      <c r="J101" s="1288"/>
      <c r="L101" s="1149" t="s">
        <v>980</v>
      </c>
      <c r="M101" s="1125"/>
    </row>
    <row r="102" spans="1:13" ht="29.25" hidden="1" customHeight="1" outlineLevel="1">
      <c r="C102" s="1283"/>
      <c r="D102" s="1284"/>
      <c r="E102" s="1144" t="s">
        <v>218</v>
      </c>
      <c r="F102" s="1044"/>
      <c r="G102" s="1168" t="s">
        <v>958</v>
      </c>
      <c r="H102" s="1045"/>
      <c r="I102" s="1168" t="s">
        <v>959</v>
      </c>
      <c r="J102" s="1046"/>
      <c r="L102" s="1126"/>
      <c r="M102" s="1125"/>
    </row>
    <row r="103" spans="1:13" ht="30" hidden="1" customHeight="1" outlineLevel="1">
      <c r="C103" s="1283"/>
      <c r="D103" s="1284"/>
      <c r="E103" s="1144" t="s">
        <v>960</v>
      </c>
      <c r="F103" s="1299"/>
      <c r="G103" s="1300"/>
      <c r="H103" s="1300"/>
      <c r="I103" s="1300"/>
      <c r="J103" s="1301"/>
      <c r="L103" s="1126"/>
      <c r="M103" s="1125"/>
    </row>
    <row r="104" spans="1:13" ht="25.5" hidden="1" outlineLevel="1">
      <c r="C104" s="1283"/>
      <c r="D104" s="1284"/>
      <c r="E104" s="1144" t="s">
        <v>11</v>
      </c>
      <c r="F104" s="1289"/>
      <c r="G104" s="1290"/>
      <c r="H104" s="1290"/>
      <c r="I104" s="1290"/>
      <c r="J104" s="1291"/>
      <c r="L104" s="1126" t="s">
        <v>25</v>
      </c>
      <c r="M104" s="1125"/>
    </row>
    <row r="105" spans="1:13" ht="25.5" hidden="1" outlineLevel="1">
      <c r="C105" s="1283"/>
      <c r="D105" s="1284"/>
      <c r="E105" s="1144" t="s">
        <v>27</v>
      </c>
      <c r="F105" s="1289"/>
      <c r="G105" s="1290"/>
      <c r="H105" s="1290"/>
      <c r="I105" s="1290"/>
      <c r="J105" s="1291"/>
      <c r="L105" s="1126" t="s">
        <v>25</v>
      </c>
      <c r="M105" s="1125"/>
    </row>
    <row r="106" spans="1:13" ht="25.5" hidden="1" outlineLevel="1">
      <c r="C106" s="1283"/>
      <c r="D106" s="1285"/>
      <c r="E106" s="1154" t="s">
        <v>222</v>
      </c>
      <c r="F106" s="1292"/>
      <c r="G106" s="1293"/>
      <c r="H106" s="1293"/>
      <c r="I106" s="1293"/>
      <c r="J106" s="1294"/>
      <c r="L106" s="1126" t="s">
        <v>28</v>
      </c>
      <c r="M106" s="1125"/>
    </row>
    <row r="107" spans="1:13" ht="25.5" collapsed="1">
      <c r="A107" s="1125"/>
      <c r="B107" s="1147" t="s">
        <v>375</v>
      </c>
      <c r="C107" s="1147"/>
      <c r="D107" s="1147"/>
      <c r="E107" s="1147"/>
      <c r="F107" s="1147"/>
      <c r="G107" s="1147"/>
      <c r="H107" s="1147"/>
      <c r="I107" s="1147"/>
      <c r="J107" s="1147"/>
    </row>
    <row r="108" spans="1:13" ht="40.5" hidden="1" outlineLevel="1">
      <c r="C108" s="1282" t="s">
        <v>378</v>
      </c>
      <c r="D108" s="1274" t="s">
        <v>22</v>
      </c>
      <c r="E108" s="1275"/>
      <c r="F108" s="2"/>
      <c r="L108" s="1121" t="s">
        <v>458</v>
      </c>
    </row>
    <row r="109" spans="1:13" ht="25.5" hidden="1" outlineLevel="1">
      <c r="C109" s="1283"/>
      <c r="D109" s="1284" t="s">
        <v>23</v>
      </c>
      <c r="E109" s="1144" t="s">
        <v>24</v>
      </c>
      <c r="F109" s="1302"/>
      <c r="G109" s="1303"/>
      <c r="H109" s="1303"/>
      <c r="I109" s="1303"/>
      <c r="J109" s="1304"/>
      <c r="L109" s="1126" t="s">
        <v>25</v>
      </c>
      <c r="M109" s="1125"/>
    </row>
    <row r="110" spans="1:13" ht="25.5" hidden="1" outlineLevel="1">
      <c r="C110" s="1283"/>
      <c r="D110" s="1284"/>
      <c r="E110" s="1144" t="s">
        <v>220</v>
      </c>
      <c r="F110" s="1289"/>
      <c r="G110" s="1290"/>
      <c r="H110" s="1290"/>
      <c r="I110" s="1290"/>
      <c r="J110" s="1291"/>
      <c r="L110" s="1126" t="s">
        <v>25</v>
      </c>
      <c r="M110" s="1125"/>
    </row>
    <row r="111" spans="1:13" ht="25.5" hidden="1" outlineLevel="1">
      <c r="C111" s="1283"/>
      <c r="D111" s="1284"/>
      <c r="E111" s="1144" t="s">
        <v>221</v>
      </c>
      <c r="F111" s="1289"/>
      <c r="G111" s="1290"/>
      <c r="H111" s="1290"/>
      <c r="I111" s="1295"/>
      <c r="J111" s="1031"/>
      <c r="L111" s="1261" t="s">
        <v>1229</v>
      </c>
      <c r="M111" s="1125"/>
    </row>
    <row r="112" spans="1:13" ht="25.5" hidden="1" outlineLevel="1">
      <c r="C112" s="1283"/>
      <c r="D112" s="1284"/>
      <c r="E112" s="1144" t="s">
        <v>219</v>
      </c>
      <c r="F112" s="1296"/>
      <c r="G112" s="1297"/>
      <c r="H112" s="1297"/>
      <c r="I112" s="1298"/>
      <c r="J112" s="1032"/>
      <c r="L112" s="1126"/>
      <c r="M112" s="1125"/>
    </row>
    <row r="113" spans="1:13" ht="25.5" hidden="1" outlineLevel="1">
      <c r="C113" s="1283"/>
      <c r="D113" s="1284" t="s">
        <v>26</v>
      </c>
      <c r="E113" s="1144" t="s">
        <v>10</v>
      </c>
      <c r="F113" s="1286"/>
      <c r="G113" s="1287"/>
      <c r="H113" s="1287"/>
      <c r="I113" s="1287"/>
      <c r="J113" s="1288"/>
      <c r="L113" s="1149" t="s">
        <v>980</v>
      </c>
      <c r="M113" s="1125"/>
    </row>
    <row r="114" spans="1:13" ht="31.5" hidden="1" customHeight="1" outlineLevel="1">
      <c r="C114" s="1283"/>
      <c r="D114" s="1284"/>
      <c r="E114" s="1144" t="s">
        <v>218</v>
      </c>
      <c r="F114" s="1044"/>
      <c r="G114" s="1168" t="s">
        <v>958</v>
      </c>
      <c r="H114" s="1045"/>
      <c r="I114" s="1168" t="s">
        <v>959</v>
      </c>
      <c r="J114" s="1046"/>
      <c r="L114" s="1126"/>
      <c r="M114" s="1125"/>
    </row>
    <row r="115" spans="1:13" ht="31.5" hidden="1" customHeight="1" outlineLevel="1">
      <c r="C115" s="1283"/>
      <c r="D115" s="1284"/>
      <c r="E115" s="1144" t="s">
        <v>960</v>
      </c>
      <c r="F115" s="1299"/>
      <c r="G115" s="1300"/>
      <c r="H115" s="1300"/>
      <c r="I115" s="1300"/>
      <c r="J115" s="1301"/>
      <c r="L115" s="1126"/>
      <c r="M115" s="1125"/>
    </row>
    <row r="116" spans="1:13" ht="25.5" hidden="1" outlineLevel="1">
      <c r="C116" s="1283"/>
      <c r="D116" s="1284"/>
      <c r="E116" s="1144" t="s">
        <v>11</v>
      </c>
      <c r="F116" s="1289"/>
      <c r="G116" s="1290"/>
      <c r="H116" s="1290"/>
      <c r="I116" s="1290"/>
      <c r="J116" s="1291"/>
      <c r="L116" s="1126" t="s">
        <v>25</v>
      </c>
      <c r="M116" s="1125"/>
    </row>
    <row r="117" spans="1:13" ht="25.5" hidden="1" outlineLevel="1">
      <c r="C117" s="1283"/>
      <c r="D117" s="1284"/>
      <c r="E117" s="1144" t="s">
        <v>27</v>
      </c>
      <c r="F117" s="1289"/>
      <c r="G117" s="1290"/>
      <c r="H117" s="1290"/>
      <c r="I117" s="1290"/>
      <c r="J117" s="1291"/>
      <c r="L117" s="1126" t="s">
        <v>25</v>
      </c>
      <c r="M117" s="1125"/>
    </row>
    <row r="118" spans="1:13" ht="25.5" hidden="1" outlineLevel="1">
      <c r="C118" s="1283"/>
      <c r="D118" s="1285"/>
      <c r="E118" s="1154" t="s">
        <v>222</v>
      </c>
      <c r="F118" s="1292"/>
      <c r="G118" s="1293"/>
      <c r="H118" s="1293"/>
      <c r="I118" s="1293"/>
      <c r="J118" s="1294"/>
      <c r="L118" s="1126" t="s">
        <v>28</v>
      </c>
      <c r="M118" s="1125"/>
    </row>
    <row r="119" spans="1:13" ht="25.5" collapsed="1">
      <c r="A119" s="1125"/>
      <c r="B119" s="1147" t="s">
        <v>376</v>
      </c>
      <c r="C119" s="1147"/>
      <c r="D119" s="1147"/>
      <c r="E119" s="1147"/>
      <c r="F119" s="1147"/>
      <c r="G119" s="1147"/>
      <c r="H119" s="1147"/>
      <c r="I119" s="1147"/>
      <c r="J119" s="1147"/>
    </row>
    <row r="120" spans="1:13" ht="40.5" hidden="1" outlineLevel="1">
      <c r="C120" s="1282" t="s">
        <v>379</v>
      </c>
      <c r="D120" s="1274" t="s">
        <v>22</v>
      </c>
      <c r="E120" s="1275"/>
      <c r="F120" s="2"/>
      <c r="L120" s="1121" t="s">
        <v>458</v>
      </c>
    </row>
    <row r="121" spans="1:13" ht="25.5" hidden="1" outlineLevel="1">
      <c r="C121" s="1283"/>
      <c r="D121" s="1284" t="s">
        <v>23</v>
      </c>
      <c r="E121" s="1144" t="s">
        <v>24</v>
      </c>
      <c r="F121" s="1302"/>
      <c r="G121" s="1303"/>
      <c r="H121" s="1303"/>
      <c r="I121" s="1303"/>
      <c r="J121" s="1304"/>
      <c r="L121" s="1126" t="s">
        <v>25</v>
      </c>
      <c r="M121" s="1125"/>
    </row>
    <row r="122" spans="1:13" ht="25.5" hidden="1" outlineLevel="1">
      <c r="C122" s="1283"/>
      <c r="D122" s="1284"/>
      <c r="E122" s="1144" t="s">
        <v>220</v>
      </c>
      <c r="F122" s="1289"/>
      <c r="G122" s="1290"/>
      <c r="H122" s="1290"/>
      <c r="I122" s="1290"/>
      <c r="J122" s="1291"/>
      <c r="L122" s="1126" t="s">
        <v>25</v>
      </c>
      <c r="M122" s="1125"/>
    </row>
    <row r="123" spans="1:13" ht="25.5" hidden="1" outlineLevel="1">
      <c r="C123" s="1283"/>
      <c r="D123" s="1284"/>
      <c r="E123" s="1144" t="s">
        <v>221</v>
      </c>
      <c r="F123" s="1289"/>
      <c r="G123" s="1290"/>
      <c r="H123" s="1290"/>
      <c r="I123" s="1295"/>
      <c r="J123" s="1031"/>
      <c r="L123" s="1261" t="s">
        <v>1229</v>
      </c>
      <c r="M123" s="1125"/>
    </row>
    <row r="124" spans="1:13" ht="25.5" hidden="1" outlineLevel="1">
      <c r="C124" s="1283"/>
      <c r="D124" s="1284"/>
      <c r="E124" s="1144" t="s">
        <v>219</v>
      </c>
      <c r="F124" s="1296"/>
      <c r="G124" s="1297"/>
      <c r="H124" s="1297"/>
      <c r="I124" s="1298"/>
      <c r="J124" s="1032"/>
      <c r="L124" s="1126"/>
      <c r="M124" s="1125"/>
    </row>
    <row r="125" spans="1:13" ht="25.5" hidden="1" outlineLevel="1">
      <c r="C125" s="1283"/>
      <c r="D125" s="1284" t="s">
        <v>26</v>
      </c>
      <c r="E125" s="1144" t="s">
        <v>10</v>
      </c>
      <c r="F125" s="1286"/>
      <c r="G125" s="1287"/>
      <c r="H125" s="1287"/>
      <c r="I125" s="1287"/>
      <c r="J125" s="1288"/>
      <c r="L125" s="1149" t="s">
        <v>980</v>
      </c>
      <c r="M125" s="1125"/>
    </row>
    <row r="126" spans="1:13" ht="31.5" hidden="1" customHeight="1" outlineLevel="1">
      <c r="C126" s="1283"/>
      <c r="D126" s="1284"/>
      <c r="E126" s="1144" t="s">
        <v>218</v>
      </c>
      <c r="F126" s="1044"/>
      <c r="G126" s="1168" t="s">
        <v>958</v>
      </c>
      <c r="H126" s="1045"/>
      <c r="I126" s="1168" t="s">
        <v>959</v>
      </c>
      <c r="J126" s="1046"/>
      <c r="L126" s="1126"/>
      <c r="M126" s="1125"/>
    </row>
    <row r="127" spans="1:13" ht="31.5" hidden="1" customHeight="1" outlineLevel="1">
      <c r="C127" s="1283"/>
      <c r="D127" s="1284"/>
      <c r="E127" s="1144" t="s">
        <v>960</v>
      </c>
      <c r="F127" s="1299"/>
      <c r="G127" s="1300"/>
      <c r="H127" s="1300"/>
      <c r="I127" s="1300"/>
      <c r="J127" s="1301"/>
      <c r="L127" s="1126"/>
      <c r="M127" s="1125"/>
    </row>
    <row r="128" spans="1:13" ht="25.5" hidden="1" outlineLevel="1">
      <c r="C128" s="1283"/>
      <c r="D128" s="1284"/>
      <c r="E128" s="1144" t="s">
        <v>11</v>
      </c>
      <c r="F128" s="1289"/>
      <c r="G128" s="1290"/>
      <c r="H128" s="1290"/>
      <c r="I128" s="1290"/>
      <c r="J128" s="1291"/>
      <c r="L128" s="1126" t="s">
        <v>25</v>
      </c>
      <c r="M128" s="1125"/>
    </row>
    <row r="129" spans="2:13" ht="25.5" hidden="1" outlineLevel="1">
      <c r="C129" s="1283"/>
      <c r="D129" s="1284"/>
      <c r="E129" s="1144" t="s">
        <v>27</v>
      </c>
      <c r="F129" s="1289"/>
      <c r="G129" s="1290"/>
      <c r="H129" s="1290"/>
      <c r="I129" s="1290"/>
      <c r="J129" s="1291"/>
      <c r="L129" s="1126" t="s">
        <v>25</v>
      </c>
      <c r="M129" s="1125"/>
    </row>
    <row r="130" spans="2:13" ht="25.5" hidden="1" outlineLevel="1">
      <c r="C130" s="1283"/>
      <c r="D130" s="1285"/>
      <c r="E130" s="1154" t="s">
        <v>222</v>
      </c>
      <c r="F130" s="1292"/>
      <c r="G130" s="1293"/>
      <c r="H130" s="1293"/>
      <c r="I130" s="1293"/>
      <c r="J130" s="1294"/>
      <c r="L130" s="1126" t="s">
        <v>28</v>
      </c>
      <c r="M130" s="1125"/>
    </row>
    <row r="131" spans="2:13" s="1156" customFormat="1" ht="25.5" customHeight="1" collapsed="1">
      <c r="B131" s="1147" t="s">
        <v>377</v>
      </c>
      <c r="C131" s="1147"/>
      <c r="D131" s="1147"/>
      <c r="E131" s="1147"/>
      <c r="F131" s="1147"/>
      <c r="G131" s="1147"/>
      <c r="H131" s="1147"/>
      <c r="I131" s="1147"/>
      <c r="J131" s="1147"/>
      <c r="K131" s="1155"/>
    </row>
    <row r="132" spans="2:13" s="1156" customFormat="1" ht="25.5" customHeight="1">
      <c r="B132" s="1147"/>
      <c r="C132" s="1337" t="s">
        <v>1037</v>
      </c>
      <c r="D132" s="1338"/>
      <c r="E132" s="1338"/>
      <c r="F132" s="1338"/>
      <c r="G132" s="1338"/>
      <c r="H132" s="1338"/>
      <c r="I132" s="1338"/>
      <c r="J132" s="1338"/>
      <c r="K132" s="1155"/>
      <c r="L132" s="1118" t="s">
        <v>239</v>
      </c>
    </row>
    <row r="133" spans="2:13" s="1156" customFormat="1" ht="25.5" customHeight="1">
      <c r="B133" s="1147"/>
      <c r="C133" s="1282" t="s">
        <v>1045</v>
      </c>
      <c r="D133" s="1285" t="s">
        <v>23</v>
      </c>
      <c r="E133" s="1144" t="s">
        <v>1046</v>
      </c>
      <c r="F133" s="1302"/>
      <c r="G133" s="1303"/>
      <c r="H133" s="1303"/>
      <c r="I133" s="1303"/>
      <c r="J133" s="1304"/>
      <c r="K133" s="1155"/>
      <c r="L133" s="1208" t="s">
        <v>1051</v>
      </c>
    </row>
    <row r="134" spans="2:13" s="1156" customFormat="1" ht="25.5" customHeight="1">
      <c r="B134" s="1147"/>
      <c r="C134" s="1282"/>
      <c r="D134" s="1388"/>
      <c r="E134" s="1144" t="s">
        <v>24</v>
      </c>
      <c r="F134" s="1289"/>
      <c r="G134" s="1290"/>
      <c r="H134" s="1290"/>
      <c r="I134" s="1290"/>
      <c r="J134" s="1291"/>
      <c r="K134" s="1155"/>
      <c r="L134" s="1209" t="s">
        <v>1039</v>
      </c>
    </row>
    <row r="135" spans="2:13" s="1156" customFormat="1" ht="25.5" customHeight="1">
      <c r="B135" s="1147"/>
      <c r="C135" s="1282"/>
      <c r="D135" s="1388"/>
      <c r="E135" s="1144" t="s">
        <v>220</v>
      </c>
      <c r="F135" s="1289"/>
      <c r="G135" s="1290"/>
      <c r="H135" s="1290"/>
      <c r="I135" s="1290"/>
      <c r="J135" s="1291"/>
      <c r="K135" s="1155"/>
      <c r="L135" s="1209" t="s">
        <v>1040</v>
      </c>
    </row>
    <row r="136" spans="2:13" s="1156" customFormat="1" ht="25.5" customHeight="1">
      <c r="B136" s="1147"/>
      <c r="C136" s="1282"/>
      <c r="D136" s="1388"/>
      <c r="E136" s="1144" t="s">
        <v>221</v>
      </c>
      <c r="F136" s="1289"/>
      <c r="G136" s="1290"/>
      <c r="H136" s="1290"/>
      <c r="I136" s="1295"/>
      <c r="J136" s="1179"/>
      <c r="K136" s="1155"/>
      <c r="L136" s="1209"/>
    </row>
    <row r="137" spans="2:13" s="1156" customFormat="1" ht="25.5" customHeight="1">
      <c r="B137" s="1147"/>
      <c r="C137" s="1282"/>
      <c r="D137" s="1389"/>
      <c r="E137" s="1144" t="s">
        <v>219</v>
      </c>
      <c r="F137" s="1390"/>
      <c r="G137" s="1391"/>
      <c r="H137" s="1391"/>
      <c r="I137" s="1392"/>
      <c r="J137" s="1178"/>
      <c r="K137" s="1155"/>
      <c r="L137" s="1207"/>
    </row>
    <row r="138" spans="2:13" s="1156" customFormat="1" ht="25.5" customHeight="1">
      <c r="B138" s="1147"/>
      <c r="C138" s="1282"/>
      <c r="D138" s="1284" t="s">
        <v>26</v>
      </c>
      <c r="E138" s="1144" t="s">
        <v>10</v>
      </c>
      <c r="F138" s="1286"/>
      <c r="G138" s="1287"/>
      <c r="H138" s="1287"/>
      <c r="I138" s="1287"/>
      <c r="J138" s="1288"/>
      <c r="K138" s="1155"/>
      <c r="L138" s="1149" t="s">
        <v>980</v>
      </c>
    </row>
    <row r="139" spans="2:13" s="1156" customFormat="1" ht="25.5" customHeight="1">
      <c r="B139" s="1147"/>
      <c r="C139" s="1282"/>
      <c r="D139" s="1284"/>
      <c r="E139" s="1144" t="s">
        <v>218</v>
      </c>
      <c r="F139" s="1172"/>
      <c r="G139" s="1168" t="s">
        <v>958</v>
      </c>
      <c r="H139" s="1045"/>
      <c r="I139" s="1168" t="s">
        <v>959</v>
      </c>
      <c r="J139" s="1046"/>
      <c r="K139" s="1155"/>
      <c r="L139" s="1209"/>
    </row>
    <row r="140" spans="2:13" s="1156" customFormat="1" ht="25.5" customHeight="1">
      <c r="B140" s="1147"/>
      <c r="C140" s="1282"/>
      <c r="D140" s="1284"/>
      <c r="E140" s="1144" t="s">
        <v>960</v>
      </c>
      <c r="F140" s="1299"/>
      <c r="G140" s="1300"/>
      <c r="H140" s="1300"/>
      <c r="I140" s="1300"/>
      <c r="J140" s="1301"/>
      <c r="K140" s="1155"/>
      <c r="L140" s="1209"/>
    </row>
    <row r="141" spans="2:13" s="1156" customFormat="1" ht="25.5" customHeight="1">
      <c r="B141" s="1147"/>
      <c r="C141" s="1282"/>
      <c r="D141" s="1284"/>
      <c r="E141" s="1144" t="s">
        <v>11</v>
      </c>
      <c r="F141" s="1289"/>
      <c r="G141" s="1290"/>
      <c r="H141" s="1290"/>
      <c r="I141" s="1290"/>
      <c r="J141" s="1291"/>
      <c r="K141" s="1155"/>
      <c r="L141" s="1210" t="s">
        <v>1042</v>
      </c>
    </row>
    <row r="142" spans="2:13" s="1156" customFormat="1" ht="25.5" customHeight="1">
      <c r="B142" s="1147"/>
      <c r="C142" s="1282"/>
      <c r="D142" s="1284"/>
      <c r="E142" s="1144" t="s">
        <v>27</v>
      </c>
      <c r="F142" s="1289"/>
      <c r="G142" s="1290"/>
      <c r="H142" s="1290"/>
      <c r="I142" s="1290"/>
      <c r="J142" s="1291"/>
      <c r="K142" s="1155"/>
      <c r="L142" s="1211" t="s">
        <v>1043</v>
      </c>
    </row>
    <row r="143" spans="2:13" s="1156" customFormat="1" ht="25.5" customHeight="1">
      <c r="B143" s="1147"/>
      <c r="C143" s="1282"/>
      <c r="D143" s="1285"/>
      <c r="E143" s="1154" t="s">
        <v>222</v>
      </c>
      <c r="F143" s="1292"/>
      <c r="G143" s="1293"/>
      <c r="H143" s="1293"/>
      <c r="I143" s="1293"/>
      <c r="J143" s="1294"/>
      <c r="K143" s="1155"/>
      <c r="L143" s="1209" t="s">
        <v>1044</v>
      </c>
    </row>
    <row r="144" spans="2:13" s="1156" customFormat="1" ht="25.5" customHeight="1">
      <c r="B144" s="1147"/>
      <c r="C144" s="1175"/>
      <c r="D144" s="1176"/>
      <c r="E144" s="1177"/>
      <c r="F144" s="1252"/>
      <c r="G144" s="1253"/>
      <c r="H144" s="1253"/>
      <c r="I144" s="1253"/>
      <c r="J144" s="1253"/>
      <c r="K144" s="1155"/>
    </row>
    <row r="145" spans="3:13">
      <c r="C145" s="1305" t="s">
        <v>1047</v>
      </c>
      <c r="D145" s="1333"/>
      <c r="E145" s="1333"/>
      <c r="F145" s="1387"/>
      <c r="G145" s="1387"/>
      <c r="H145" s="1387"/>
      <c r="I145" s="1387"/>
      <c r="J145" s="1387"/>
      <c r="K145" s="1117"/>
      <c r="L145" s="1118" t="s">
        <v>239</v>
      </c>
    </row>
    <row r="146" spans="3:13" ht="35.1" customHeight="1">
      <c r="C146" s="1282" t="s">
        <v>321</v>
      </c>
      <c r="D146" s="1274" t="s">
        <v>31</v>
      </c>
      <c r="E146" s="1275"/>
      <c r="F146" s="4"/>
      <c r="G146" s="1328"/>
      <c r="H146" s="1328"/>
      <c r="I146" s="1328"/>
      <c r="J146" s="1329"/>
      <c r="L146" s="1143" t="s">
        <v>1234</v>
      </c>
      <c r="M146" s="1125"/>
    </row>
    <row r="147" spans="3:13" ht="35.1" customHeight="1">
      <c r="C147" s="1283"/>
      <c r="D147" s="1272" t="s">
        <v>32</v>
      </c>
      <c r="E147" s="1273"/>
      <c r="F147" s="1308"/>
      <c r="G147" s="1309"/>
      <c r="H147" s="1309"/>
      <c r="I147" s="1309"/>
      <c r="J147" s="1310"/>
      <c r="L147" s="1126" t="s">
        <v>358</v>
      </c>
      <c r="M147" s="1125"/>
    </row>
    <row r="148" spans="3:13" ht="35.1" customHeight="1">
      <c r="C148" s="1283"/>
      <c r="D148" s="1272" t="s">
        <v>32</v>
      </c>
      <c r="E148" s="1273"/>
      <c r="F148" s="1308"/>
      <c r="G148" s="1309"/>
      <c r="H148" s="1309"/>
      <c r="I148" s="1309"/>
      <c r="J148" s="1310"/>
      <c r="L148" s="1126" t="s">
        <v>33</v>
      </c>
      <c r="M148" s="1125"/>
    </row>
    <row r="149" spans="3:13" ht="35.1" customHeight="1">
      <c r="C149" s="1283"/>
      <c r="D149" s="1320" t="s">
        <v>32</v>
      </c>
      <c r="E149" s="1321"/>
      <c r="F149" s="1322"/>
      <c r="G149" s="1323"/>
      <c r="H149" s="1323"/>
      <c r="I149" s="1323"/>
      <c r="J149" s="1324"/>
      <c r="L149" s="1126" t="s">
        <v>33</v>
      </c>
      <c r="M149" s="1125"/>
    </row>
    <row r="150" spans="3:13" s="1157" customFormat="1" ht="9.75" customHeight="1">
      <c r="F150" s="1311" t="s">
        <v>229</v>
      </c>
      <c r="G150" s="1311"/>
      <c r="H150" s="1311"/>
      <c r="I150" s="1311"/>
      <c r="J150" s="1311"/>
    </row>
    <row r="151" spans="3:13">
      <c r="C151" s="1305" t="s">
        <v>1048</v>
      </c>
      <c r="D151" s="1312"/>
      <c r="E151" s="1312"/>
      <c r="F151" s="1313"/>
      <c r="G151" s="1313"/>
      <c r="H151" s="1313"/>
      <c r="I151" s="1313"/>
      <c r="J151" s="1313"/>
      <c r="K151" s="1117"/>
      <c r="L151" s="1118" t="s">
        <v>239</v>
      </c>
    </row>
    <row r="152" spans="3:13" ht="35.1" customHeight="1">
      <c r="C152" s="1282" t="s">
        <v>787</v>
      </c>
      <c r="D152" s="1274" t="s">
        <v>217</v>
      </c>
      <c r="E152" s="1275"/>
      <c r="F152" s="236"/>
      <c r="G152" s="1330"/>
      <c r="H152" s="1331"/>
      <c r="I152" s="1331"/>
      <c r="J152" s="1332"/>
      <c r="L152" s="1143" t="s">
        <v>34</v>
      </c>
      <c r="M152" s="1125"/>
    </row>
    <row r="153" spans="3:13" ht="35.1" customHeight="1">
      <c r="C153" s="1283"/>
      <c r="D153" s="1272" t="s">
        <v>359</v>
      </c>
      <c r="E153" s="1273"/>
      <c r="F153" s="1385"/>
      <c r="G153" s="1386"/>
      <c r="H153" s="1386"/>
      <c r="I153" s="1386"/>
      <c r="J153" s="1158" t="s">
        <v>223</v>
      </c>
      <c r="L153" s="1149"/>
      <c r="M153" s="1125"/>
    </row>
    <row r="154" spans="3:13" ht="35.1" customHeight="1">
      <c r="C154" s="1283"/>
      <c r="D154" s="1320" t="s">
        <v>35</v>
      </c>
      <c r="E154" s="1321"/>
      <c r="F154" s="236"/>
      <c r="G154" s="1334"/>
      <c r="H154" s="1334"/>
      <c r="I154" s="1334"/>
      <c r="J154" s="1335"/>
      <c r="L154" s="1126" t="s">
        <v>346</v>
      </c>
      <c r="M154" s="1125"/>
    </row>
    <row r="155" spans="3:13" s="1159" customFormat="1" ht="9.75" customHeight="1">
      <c r="F155" s="1336" t="s">
        <v>229</v>
      </c>
      <c r="G155" s="1336"/>
      <c r="H155" s="1336"/>
      <c r="I155" s="1336"/>
      <c r="J155" s="1336"/>
    </row>
    <row r="156" spans="3:13">
      <c r="C156" s="1305" t="s">
        <v>1049</v>
      </c>
      <c r="D156" s="1312"/>
      <c r="E156" s="1312"/>
      <c r="F156" s="1307" t="s">
        <v>229</v>
      </c>
      <c r="G156" s="1307"/>
      <c r="H156" s="1307"/>
      <c r="I156" s="1307"/>
      <c r="J156" s="1307"/>
      <c r="L156" s="1118" t="s">
        <v>239</v>
      </c>
    </row>
    <row r="157" spans="3:13" ht="35.1" customHeight="1">
      <c r="C157" s="1271" t="s">
        <v>224</v>
      </c>
      <c r="D157" s="1274" t="s">
        <v>225</v>
      </c>
      <c r="E157" s="1275"/>
      <c r="F157" s="1325"/>
      <c r="G157" s="1326"/>
      <c r="H157" s="1326"/>
      <c r="I157" s="1326"/>
      <c r="J157" s="1327"/>
      <c r="L157" s="1160"/>
      <c r="M157" s="1125"/>
    </row>
    <row r="158" spans="3:13" ht="35.1" customHeight="1">
      <c r="C158" s="1271"/>
      <c r="D158" s="1272" t="s">
        <v>1167</v>
      </c>
      <c r="E158" s="1273"/>
      <c r="F158" s="1314"/>
      <c r="G158" s="1315"/>
      <c r="H158" s="1315"/>
      <c r="I158" s="1315"/>
      <c r="J158" s="1316"/>
      <c r="L158" s="1126"/>
      <c r="M158" s="1125"/>
    </row>
    <row r="159" spans="3:13" ht="35.1" customHeight="1">
      <c r="C159" s="1271"/>
      <c r="D159" s="1272" t="s">
        <v>1168</v>
      </c>
      <c r="E159" s="1273"/>
      <c r="F159" s="1314"/>
      <c r="G159" s="1315"/>
      <c r="H159" s="1315"/>
      <c r="I159" s="1315"/>
      <c r="J159" s="1316"/>
      <c r="L159" s="1126"/>
      <c r="M159" s="1125"/>
    </row>
    <row r="160" spans="3:13" ht="35.1" customHeight="1">
      <c r="C160" s="1271"/>
      <c r="D160" s="1272" t="s">
        <v>1169</v>
      </c>
      <c r="E160" s="1273"/>
      <c r="F160" s="1289"/>
      <c r="G160" s="1290"/>
      <c r="H160" s="1290"/>
      <c r="I160" s="1290"/>
      <c r="J160" s="1291"/>
      <c r="L160" s="1126"/>
      <c r="M160" s="1125"/>
    </row>
    <row r="161" spans="3:13" ht="35.1" customHeight="1">
      <c r="C161" s="1318" t="s">
        <v>226</v>
      </c>
      <c r="D161" s="1274" t="s">
        <v>225</v>
      </c>
      <c r="E161" s="1275"/>
      <c r="F161" s="1325"/>
      <c r="G161" s="1326"/>
      <c r="H161" s="1326"/>
      <c r="I161" s="1326"/>
      <c r="J161" s="1327"/>
      <c r="L161" s="1143"/>
      <c r="M161" s="1125"/>
    </row>
    <row r="162" spans="3:13" ht="35.1" customHeight="1">
      <c r="C162" s="1319"/>
      <c r="D162" s="1272" t="s">
        <v>1167</v>
      </c>
      <c r="E162" s="1273"/>
      <c r="F162" s="1314"/>
      <c r="G162" s="1315"/>
      <c r="H162" s="1315"/>
      <c r="I162" s="1315"/>
      <c r="J162" s="1316"/>
      <c r="L162" s="1126"/>
      <c r="M162" s="1125"/>
    </row>
    <row r="163" spans="3:13" ht="35.1" customHeight="1">
      <c r="C163" s="1319"/>
      <c r="D163" s="1272" t="s">
        <v>1168</v>
      </c>
      <c r="E163" s="1273"/>
      <c r="F163" s="1314"/>
      <c r="G163" s="1315"/>
      <c r="H163" s="1315"/>
      <c r="I163" s="1315"/>
      <c r="J163" s="1316"/>
      <c r="L163" s="1126"/>
      <c r="M163" s="1125"/>
    </row>
    <row r="164" spans="3:13" ht="35.1" customHeight="1">
      <c r="C164" s="1319"/>
      <c r="D164" s="1272" t="s">
        <v>1169</v>
      </c>
      <c r="E164" s="1273"/>
      <c r="F164" s="1296"/>
      <c r="G164" s="1297"/>
      <c r="H164" s="1297"/>
      <c r="I164" s="1297"/>
      <c r="J164" s="1317"/>
      <c r="L164" s="1126"/>
      <c r="M164" s="1125"/>
    </row>
    <row r="165" spans="3:13" ht="9.75" customHeight="1">
      <c r="F165" s="1264"/>
      <c r="G165" s="1265"/>
      <c r="H165" s="1265"/>
      <c r="J165" s="1265"/>
    </row>
    <row r="166" spans="3:13">
      <c r="C166" s="1305" t="s">
        <v>1050</v>
      </c>
      <c r="D166" s="1306"/>
      <c r="E166" s="1306"/>
      <c r="F166" s="1307" t="s">
        <v>229</v>
      </c>
      <c r="G166" s="1307"/>
      <c r="H166" s="1307"/>
      <c r="I166" s="1307"/>
      <c r="J166" s="1307"/>
      <c r="L166" s="1118" t="s">
        <v>765</v>
      </c>
    </row>
    <row r="167" spans="3:13" ht="35.1" customHeight="1">
      <c r="C167" s="1271"/>
      <c r="D167" s="1274" t="s">
        <v>699</v>
      </c>
      <c r="E167" s="1275"/>
      <c r="F167" s="1280"/>
      <c r="G167" s="1281"/>
      <c r="H167" s="1281"/>
      <c r="I167" s="1281"/>
      <c r="J167" s="1161" t="s">
        <v>462</v>
      </c>
      <c r="L167" s="1162" t="s">
        <v>982</v>
      </c>
    </row>
    <row r="168" spans="3:13" ht="35.1" customHeight="1">
      <c r="C168" s="1271"/>
      <c r="D168" s="1274" t="s">
        <v>700</v>
      </c>
      <c r="E168" s="1275"/>
      <c r="F168" s="1276"/>
      <c r="G168" s="1277"/>
      <c r="H168" s="1277"/>
      <c r="I168" s="1277"/>
      <c r="J168" s="1163" t="s">
        <v>462</v>
      </c>
      <c r="L168" s="1128" t="s">
        <v>758</v>
      </c>
    </row>
    <row r="169" spans="3:13" ht="35.1" customHeight="1">
      <c r="C169" s="1271"/>
      <c r="D169" s="1274" t="s">
        <v>701</v>
      </c>
      <c r="E169" s="1275"/>
      <c r="F169" s="1276"/>
      <c r="G169" s="1277"/>
      <c r="H169" s="1277"/>
      <c r="I169" s="1277"/>
      <c r="J169" s="1163" t="s">
        <v>462</v>
      </c>
      <c r="L169" s="1128" t="s">
        <v>761</v>
      </c>
    </row>
    <row r="170" spans="3:13" ht="35.1" customHeight="1">
      <c r="C170" s="1271"/>
      <c r="D170" s="1272" t="s">
        <v>762</v>
      </c>
      <c r="E170" s="1273"/>
      <c r="F170" s="1276"/>
      <c r="G170" s="1277"/>
      <c r="H170" s="1277"/>
      <c r="I170" s="1277"/>
      <c r="J170" s="1164" t="s">
        <v>462</v>
      </c>
      <c r="L170" s="1128" t="s">
        <v>763</v>
      </c>
    </row>
    <row r="171" spans="3:13" ht="35.1" customHeight="1">
      <c r="C171" s="1271"/>
      <c r="D171" s="1272" t="s">
        <v>702</v>
      </c>
      <c r="E171" s="1273"/>
      <c r="F171" s="1276"/>
      <c r="G171" s="1277"/>
      <c r="H171" s="1277"/>
      <c r="I171" s="1277"/>
      <c r="J171" s="1164" t="s">
        <v>462</v>
      </c>
      <c r="L171" s="1128" t="s">
        <v>757</v>
      </c>
    </row>
    <row r="172" spans="3:13" ht="35.1" customHeight="1">
      <c r="C172" s="1271"/>
      <c r="D172" s="1272" t="s">
        <v>703</v>
      </c>
      <c r="E172" s="1273"/>
      <c r="F172" s="1278"/>
      <c r="G172" s="1279"/>
      <c r="H172" s="1279"/>
      <c r="I172" s="1279"/>
      <c r="J172" s="1164" t="s">
        <v>462</v>
      </c>
      <c r="L172" s="1128" t="s">
        <v>759</v>
      </c>
    </row>
    <row r="173" spans="3:13" ht="35.1" customHeight="1">
      <c r="C173" s="1271"/>
      <c r="D173" s="1272" t="s">
        <v>704</v>
      </c>
      <c r="E173" s="1273"/>
      <c r="F173" s="1276"/>
      <c r="G173" s="1277"/>
      <c r="H173" s="1277"/>
      <c r="I173" s="1277"/>
      <c r="J173" s="1163" t="s">
        <v>462</v>
      </c>
      <c r="L173" s="1128" t="s">
        <v>760</v>
      </c>
    </row>
    <row r="174" spans="3:13" ht="35.1" customHeight="1">
      <c r="C174" s="1271"/>
      <c r="D174" s="1272" t="s">
        <v>764</v>
      </c>
      <c r="E174" s="1273"/>
      <c r="F174" s="1276"/>
      <c r="G174" s="1277"/>
      <c r="H174" s="1277"/>
      <c r="I174" s="1277"/>
      <c r="J174" s="1164" t="s">
        <v>462</v>
      </c>
      <c r="L174" s="1128" t="s">
        <v>766</v>
      </c>
    </row>
    <row r="175" spans="3:13" ht="35.1" customHeight="1">
      <c r="C175" s="1271"/>
      <c r="D175" s="1272" t="s">
        <v>705</v>
      </c>
      <c r="E175" s="1273"/>
      <c r="F175" s="1269">
        <f>F167-SUM(F168:G174)</f>
        <v>0</v>
      </c>
      <c r="G175" s="1270"/>
      <c r="H175" s="1270"/>
      <c r="I175" s="1270"/>
      <c r="J175" s="1164" t="s">
        <v>462</v>
      </c>
      <c r="L175" s="1128" t="s">
        <v>755</v>
      </c>
    </row>
    <row r="176" spans="3:13">
      <c r="F176" s="1165"/>
      <c r="G176" s="1166"/>
      <c r="H176" s="1166"/>
      <c r="I176" s="1166"/>
      <c r="J176" s="1166"/>
    </row>
  </sheetData>
  <sheetProtection algorithmName="SHA-512" hashValue="qmKP+K1J3SwEKvOic9RHeHDLOAc4P28vrBQ24z2Aju1++gVWxX+H+8T+lB5ACnP96Lp1qQBhYnDoukHemCJFfQ==" saltValue="lWRq3k5/wWcwciN604qQtA==" spinCount="100000" sheet="1" formatCells="0" formatRows="0" insertRows="0" deleteRows="0" selectLockedCells="1" autoFilter="0" pivotTables="0"/>
  <dataConsolidate/>
  <mergeCells count="243">
    <mergeCell ref="C39:C50"/>
    <mergeCell ref="D50:E50"/>
    <mergeCell ref="F50:J50"/>
    <mergeCell ref="F136:I136"/>
    <mergeCell ref="D138:D143"/>
    <mergeCell ref="F138:J138"/>
    <mergeCell ref="F140:J140"/>
    <mergeCell ref="F141:J141"/>
    <mergeCell ref="F142:J142"/>
    <mergeCell ref="F143:J143"/>
    <mergeCell ref="D133:D137"/>
    <mergeCell ref="F137:I137"/>
    <mergeCell ref="F135:J135"/>
    <mergeCell ref="D70:E70"/>
    <mergeCell ref="F70:J70"/>
    <mergeCell ref="F83:J83"/>
    <mergeCell ref="D63:E63"/>
    <mergeCell ref="F63:J63"/>
    <mergeCell ref="F129:J129"/>
    <mergeCell ref="F130:J130"/>
    <mergeCell ref="D76:E76"/>
    <mergeCell ref="F76:J76"/>
    <mergeCell ref="F71:J71"/>
    <mergeCell ref="F74:J74"/>
    <mergeCell ref="F134:J134"/>
    <mergeCell ref="F56:I56"/>
    <mergeCell ref="F45:J45"/>
    <mergeCell ref="F48:J48"/>
    <mergeCell ref="F153:I153"/>
    <mergeCell ref="F60:J60"/>
    <mergeCell ref="F68:I68"/>
    <mergeCell ref="F69:I69"/>
    <mergeCell ref="F73:J73"/>
    <mergeCell ref="F87:I87"/>
    <mergeCell ref="F88:I88"/>
    <mergeCell ref="F91:J91"/>
    <mergeCell ref="F103:J103"/>
    <mergeCell ref="F99:I99"/>
    <mergeCell ref="F124:I124"/>
    <mergeCell ref="F127:J127"/>
    <mergeCell ref="F55:I55"/>
    <mergeCell ref="F75:J75"/>
    <mergeCell ref="F145:J145"/>
    <mergeCell ref="C10:J10"/>
    <mergeCell ref="D11:E11"/>
    <mergeCell ref="D13:E13"/>
    <mergeCell ref="D12:E12"/>
    <mergeCell ref="F12:G12"/>
    <mergeCell ref="C11:C22"/>
    <mergeCell ref="D21:E21"/>
    <mergeCell ref="D17:E17"/>
    <mergeCell ref="D20:E20"/>
    <mergeCell ref="D18:E18"/>
    <mergeCell ref="D19:E19"/>
    <mergeCell ref="D14:D16"/>
    <mergeCell ref="F11:I11"/>
    <mergeCell ref="F13:I13"/>
    <mergeCell ref="F20:I20"/>
    <mergeCell ref="F19:I19"/>
    <mergeCell ref="F18:I18"/>
    <mergeCell ref="F17:I17"/>
    <mergeCell ref="F16:I16"/>
    <mergeCell ref="F15:I15"/>
    <mergeCell ref="F14:I14"/>
    <mergeCell ref="F36:J36"/>
    <mergeCell ref="F22:I22"/>
    <mergeCell ref="F21:I21"/>
    <mergeCell ref="D32:D35"/>
    <mergeCell ref="D22:E22"/>
    <mergeCell ref="C25:C37"/>
    <mergeCell ref="D28:D30"/>
    <mergeCell ref="D25:E25"/>
    <mergeCell ref="F23:J23"/>
    <mergeCell ref="G24:J24"/>
    <mergeCell ref="D31:E31"/>
    <mergeCell ref="D26:E26"/>
    <mergeCell ref="F26:J26"/>
    <mergeCell ref="D27:E27"/>
    <mergeCell ref="F27:J27"/>
    <mergeCell ref="F29:I29"/>
    <mergeCell ref="F30:I30"/>
    <mergeCell ref="D40:E40"/>
    <mergeCell ref="F40:J40"/>
    <mergeCell ref="F28:J28"/>
    <mergeCell ref="D52:E52"/>
    <mergeCell ref="F52:J52"/>
    <mergeCell ref="D49:E49"/>
    <mergeCell ref="F49:J49"/>
    <mergeCell ref="D41:D43"/>
    <mergeCell ref="F35:J35"/>
    <mergeCell ref="F31:J31"/>
    <mergeCell ref="F39:J39"/>
    <mergeCell ref="D39:E39"/>
    <mergeCell ref="F41:J41"/>
    <mergeCell ref="F44:J44"/>
    <mergeCell ref="D44:E44"/>
    <mergeCell ref="D45:D48"/>
    <mergeCell ref="F32:J32"/>
    <mergeCell ref="F34:J34"/>
    <mergeCell ref="D37:E37"/>
    <mergeCell ref="F37:J37"/>
    <mergeCell ref="F42:I42"/>
    <mergeCell ref="F43:I43"/>
    <mergeCell ref="F47:J47"/>
    <mergeCell ref="D36:E36"/>
    <mergeCell ref="C65:C76"/>
    <mergeCell ref="C52:C63"/>
    <mergeCell ref="C79:C81"/>
    <mergeCell ref="D89:D94"/>
    <mergeCell ref="D53:E53"/>
    <mergeCell ref="D54:D56"/>
    <mergeCell ref="F54:J54"/>
    <mergeCell ref="F53:J53"/>
    <mergeCell ref="D57:E57"/>
    <mergeCell ref="F57:J57"/>
    <mergeCell ref="D58:D61"/>
    <mergeCell ref="F58:J58"/>
    <mergeCell ref="F62:J62"/>
    <mergeCell ref="D65:E65"/>
    <mergeCell ref="F65:J65"/>
    <mergeCell ref="D66:E66"/>
    <mergeCell ref="F66:J66"/>
    <mergeCell ref="F61:J61"/>
    <mergeCell ref="D62:E62"/>
    <mergeCell ref="F89:J89"/>
    <mergeCell ref="D71:D74"/>
    <mergeCell ref="C78:E78"/>
    <mergeCell ref="D81:E81"/>
    <mergeCell ref="F86:J86"/>
    <mergeCell ref="C84:C94"/>
    <mergeCell ref="D84:E84"/>
    <mergeCell ref="D85:D88"/>
    <mergeCell ref="F85:J85"/>
    <mergeCell ref="F92:J92"/>
    <mergeCell ref="F93:J93"/>
    <mergeCell ref="F94:J94"/>
    <mergeCell ref="F81:J81"/>
    <mergeCell ref="F82:J82"/>
    <mergeCell ref="C83:E83"/>
    <mergeCell ref="C156:E156"/>
    <mergeCell ref="F156:J156"/>
    <mergeCell ref="C157:C160"/>
    <mergeCell ref="D157:E157"/>
    <mergeCell ref="F157:J157"/>
    <mergeCell ref="C120:C130"/>
    <mergeCell ref="D158:E158"/>
    <mergeCell ref="F158:J158"/>
    <mergeCell ref="G146:J146"/>
    <mergeCell ref="G152:J152"/>
    <mergeCell ref="C145:E145"/>
    <mergeCell ref="C146:C149"/>
    <mergeCell ref="D146:E146"/>
    <mergeCell ref="D152:E152"/>
    <mergeCell ref="D153:E153"/>
    <mergeCell ref="D154:E154"/>
    <mergeCell ref="G154:J154"/>
    <mergeCell ref="F155:J155"/>
    <mergeCell ref="F122:J122"/>
    <mergeCell ref="F123:I123"/>
    <mergeCell ref="F148:J148"/>
    <mergeCell ref="C132:J132"/>
    <mergeCell ref="C133:C143"/>
    <mergeCell ref="F133:J133"/>
    <mergeCell ref="D67:D69"/>
    <mergeCell ref="F67:J67"/>
    <mergeCell ref="D125:D130"/>
    <mergeCell ref="F125:J125"/>
    <mergeCell ref="F128:J128"/>
    <mergeCell ref="D120:E120"/>
    <mergeCell ref="D108:E108"/>
    <mergeCell ref="D109:D112"/>
    <mergeCell ref="D121:D124"/>
    <mergeCell ref="F121:J121"/>
    <mergeCell ref="D79:E79"/>
    <mergeCell ref="F79:J79"/>
    <mergeCell ref="D80:E80"/>
    <mergeCell ref="F80:J80"/>
    <mergeCell ref="D97:D100"/>
    <mergeCell ref="F97:J97"/>
    <mergeCell ref="D75:E75"/>
    <mergeCell ref="C166:E166"/>
    <mergeCell ref="F166:J166"/>
    <mergeCell ref="D147:E147"/>
    <mergeCell ref="F147:J147"/>
    <mergeCell ref="F150:J150"/>
    <mergeCell ref="C151:E151"/>
    <mergeCell ref="F151:J151"/>
    <mergeCell ref="C152:C154"/>
    <mergeCell ref="D159:E159"/>
    <mergeCell ref="F159:J159"/>
    <mergeCell ref="F164:J164"/>
    <mergeCell ref="D160:E160"/>
    <mergeCell ref="F160:J160"/>
    <mergeCell ref="D164:E164"/>
    <mergeCell ref="D148:E148"/>
    <mergeCell ref="D162:E162"/>
    <mergeCell ref="F162:J162"/>
    <mergeCell ref="D163:E163"/>
    <mergeCell ref="F163:J163"/>
    <mergeCell ref="C161:C164"/>
    <mergeCell ref="D161:E161"/>
    <mergeCell ref="D149:E149"/>
    <mergeCell ref="F149:J149"/>
    <mergeCell ref="F161:J161"/>
    <mergeCell ref="C108:C118"/>
    <mergeCell ref="D113:D118"/>
    <mergeCell ref="F113:J113"/>
    <mergeCell ref="F116:J116"/>
    <mergeCell ref="F104:J104"/>
    <mergeCell ref="F105:J105"/>
    <mergeCell ref="F106:J106"/>
    <mergeCell ref="F98:J98"/>
    <mergeCell ref="D101:D106"/>
    <mergeCell ref="F101:J101"/>
    <mergeCell ref="F117:J117"/>
    <mergeCell ref="F118:J118"/>
    <mergeCell ref="F111:I111"/>
    <mergeCell ref="F112:I112"/>
    <mergeCell ref="F115:J115"/>
    <mergeCell ref="F109:J109"/>
    <mergeCell ref="F110:J110"/>
    <mergeCell ref="C96:C106"/>
    <mergeCell ref="D96:E96"/>
    <mergeCell ref="F100:I100"/>
    <mergeCell ref="F175:I175"/>
    <mergeCell ref="C167:C175"/>
    <mergeCell ref="D174:E174"/>
    <mergeCell ref="D175:E175"/>
    <mergeCell ref="D170:E170"/>
    <mergeCell ref="D171:E171"/>
    <mergeCell ref="D172:E172"/>
    <mergeCell ref="D173:E173"/>
    <mergeCell ref="D167:E167"/>
    <mergeCell ref="D168:E168"/>
    <mergeCell ref="D169:E169"/>
    <mergeCell ref="F174:I174"/>
    <mergeCell ref="F173:I173"/>
    <mergeCell ref="F172:I172"/>
    <mergeCell ref="F171:I171"/>
    <mergeCell ref="F170:I170"/>
    <mergeCell ref="F169:I169"/>
    <mergeCell ref="F168:I168"/>
    <mergeCell ref="F167:I167"/>
  </mergeCells>
  <phoneticPr fontId="18"/>
  <conditionalFormatting sqref="C85:J86 C84:F84 C96:F96 C108:F108 C120:F120 C97:E101 C109:E113 C121:E125 C89:J89 C87:F88 J87:J88 C92:J94 C90:D91 C104:E106 C102:D103 C116:E118 C114:D115 C128:E130 C126:D127">
    <cfRule type="expression" dxfId="910" priority="681">
      <formula>$F$25=1</formula>
    </cfRule>
  </conditionalFormatting>
  <conditionalFormatting sqref="F96 F84">
    <cfRule type="expression" dxfId="909" priority="711">
      <formula>AND($F$84="●",$F$96="●")</formula>
    </cfRule>
  </conditionalFormatting>
  <conditionalFormatting sqref="F79:J81 F84 F147:J147 F146 F85:J86 F167:F175 F89:J89 F87:F88 J87:J88 F92:J94 F157:J164">
    <cfRule type="expression" dxfId="908" priority="705">
      <formula>OR(COUNTIF($F79,"(例)*")=1,$F79="")</formula>
    </cfRule>
  </conditionalFormatting>
  <conditionalFormatting sqref="F44">
    <cfRule type="expression" dxfId="907" priority="673">
      <formula>$F$25=2</formula>
    </cfRule>
  </conditionalFormatting>
  <conditionalFormatting sqref="F147:J149">
    <cfRule type="expression" dxfId="906" priority="683">
      <formula>$F$146="無し"</formula>
    </cfRule>
  </conditionalFormatting>
  <conditionalFormatting sqref="A1:K1 M1:XFD1 A2:XFD10 A39:E39 F44 A51:E52 A64:E65 A23:XFD24 D44 A40:B50 D40:E43 A53:B63 D53:E56 D58:E58 A66:B76 D66:E69 D71:E71 A78:XFD83 G51:XFD51 G64:XFD64 A77:E77 G77:XFD77 A85:XFD86 A84:F84 K84:XFD84 A119:B119 A107:B107 A96:F96 A145:XFD151 A108:F108 A120:F120 K39:XFD40 K52:XFD53 K65:XFD66 A176:XFD1048576 M18:XFD22 A170:B175 M170:XFD175 F167:F175 D170:D175 L169:L173 M11:XFD16 A11:B22 A38:XFD38 A25:B37 M25:XFD37 A152:E154 K152:XFD154 D45:E46 A97:E101 A109:E113 A121:E125 D48:E50 D47 D61:E63 D59:D60 D74:E76 D72:D73 A89:XFD89 A87:F88 J88:XFD88 A90:D91 K90:XFD91 A104:E106 A102:D103 A116:E118 A114:D115 A128:E130 A126:D127 A92:XFD95 A131:B144 K96:XFD98 K144:XFD144 K133:K143 M133:XFD143 A155:XFD164 K44:XFD49 K41:K43 M41:XFD43 K57:XFD62 K54:K56 M54:XFD56 K70:XFD75 K67:K69 M67:XFD69 J87:K87 M87:XFD87 K100:XFD110 K99 M99:XFD99 K112:XFD122 K111 M111:XFD111 K124:XFD132 K123 M123:XFD123 K50 M50:XFD50 K63 M63:XFD63 K76 M76:XFD76">
    <cfRule type="containsText" dxfId="905" priority="709" stopIfTrue="1" operator="containsText" text="(例)">
      <formula>NOT(ISERROR(SEARCH("(例)",A1)))</formula>
    </cfRule>
  </conditionalFormatting>
  <conditionalFormatting sqref="L1">
    <cfRule type="expression" dxfId="904" priority="659">
      <formula>_xlfn.ISFORMULA(L1)=TRUE</formula>
    </cfRule>
  </conditionalFormatting>
  <conditionalFormatting sqref="D57">
    <cfRule type="containsText" dxfId="903" priority="653" stopIfTrue="1" operator="containsText" text="(例)">
      <formula>NOT(ISERROR(SEARCH("(例)",D57)))</formula>
    </cfRule>
  </conditionalFormatting>
  <conditionalFormatting sqref="D70">
    <cfRule type="containsText" dxfId="902" priority="652" stopIfTrue="1" operator="containsText" text="(例)">
      <formula>NOT(ISERROR(SEARCH("(例)",D70)))</formula>
    </cfRule>
  </conditionalFormatting>
  <conditionalFormatting sqref="F57">
    <cfRule type="expression" dxfId="901" priority="649">
      <formula>$F$25=2</formula>
    </cfRule>
  </conditionalFormatting>
  <conditionalFormatting sqref="F57">
    <cfRule type="containsText" dxfId="900" priority="651" stopIfTrue="1" operator="containsText" text="(例)">
      <formula>NOT(ISERROR(SEARCH("(例)",F57)))</formula>
    </cfRule>
  </conditionalFormatting>
  <conditionalFormatting sqref="F70">
    <cfRule type="expression" dxfId="899" priority="646">
      <formula>$F$25=2</formula>
    </cfRule>
  </conditionalFormatting>
  <conditionalFormatting sqref="F70">
    <cfRule type="containsText" dxfId="898" priority="648" stopIfTrue="1" operator="containsText" text="(例)">
      <formula>NOT(ISERROR(SEARCH("(例)",F70)))</formula>
    </cfRule>
  </conditionalFormatting>
  <conditionalFormatting sqref="F108">
    <cfRule type="expression" dxfId="897" priority="625">
      <formula>AND($F$84="●",$F$108="●")</formula>
    </cfRule>
  </conditionalFormatting>
  <conditionalFormatting sqref="F120">
    <cfRule type="expression" dxfId="896" priority="624">
      <formula>AND($F$84="●",$F$120="●")</formula>
    </cfRule>
  </conditionalFormatting>
  <conditionalFormatting sqref="A165:XFD165 A166:B166 M166:XFD166">
    <cfRule type="containsText" dxfId="895" priority="607" stopIfTrue="1" operator="containsText" text="(例)">
      <formula>NOT(ISERROR(SEARCH("(例)",A165)))</formula>
    </cfRule>
  </conditionalFormatting>
  <conditionalFormatting sqref="M17:XFD17">
    <cfRule type="containsText" dxfId="894" priority="605" stopIfTrue="1" operator="containsText" text="(例)">
      <formula>NOT(ISERROR(SEARCH("(例)",M17)))</formula>
    </cfRule>
  </conditionalFormatting>
  <conditionalFormatting sqref="A167:B169 M167:XFD169">
    <cfRule type="containsText" dxfId="893" priority="469" stopIfTrue="1" operator="containsText" text="(例)">
      <formula>NOT(ISERROR(SEARCH("(例)",A167)))</formula>
    </cfRule>
  </conditionalFormatting>
  <conditionalFormatting sqref="K170:K175">
    <cfRule type="containsText" dxfId="892" priority="434" stopIfTrue="1" operator="containsText" text="(例)">
      <formula>NOT(ISERROR(SEARCH("(例)",K170)))</formula>
    </cfRule>
  </conditionalFormatting>
  <conditionalFormatting sqref="C166:K166 C167 K167:L167 K168:K169 L173:L174">
    <cfRule type="containsText" dxfId="891" priority="432" stopIfTrue="1" operator="containsText" text="(例)">
      <formula>NOT(ISERROR(SEARCH("(例)",C166)))</formula>
    </cfRule>
  </conditionalFormatting>
  <conditionalFormatting sqref="D167:E167 D169:E169">
    <cfRule type="containsText" dxfId="890" priority="429" stopIfTrue="1" operator="containsText" text="(例)">
      <formula>NOT(ISERROR(SEARCH("(例)",D167)))</formula>
    </cfRule>
  </conditionalFormatting>
  <conditionalFormatting sqref="D168:E168">
    <cfRule type="containsText" dxfId="889" priority="428" stopIfTrue="1" operator="containsText" text="(例)">
      <formula>NOT(ISERROR(SEARCH("(例)",D168)))</formula>
    </cfRule>
  </conditionalFormatting>
  <conditionalFormatting sqref="L168">
    <cfRule type="containsText" dxfId="888" priority="426" stopIfTrue="1" operator="containsText" text="(例)">
      <formula>NOT(ISERROR(SEARCH("(例)",L168)))</formula>
    </cfRule>
  </conditionalFormatting>
  <conditionalFormatting sqref="L166">
    <cfRule type="containsText" dxfId="887" priority="425" stopIfTrue="1" operator="containsText" text="(例)">
      <formula>NOT(ISERROR(SEARCH("(例)",L166)))</formula>
    </cfRule>
  </conditionalFormatting>
  <conditionalFormatting sqref="L175">
    <cfRule type="containsText" dxfId="886" priority="424" stopIfTrue="1" operator="containsText" text="(例)">
      <formula>NOT(ISERROR(SEARCH("(例)",L175)))</formula>
    </cfRule>
  </conditionalFormatting>
  <conditionalFormatting sqref="F14:F16">
    <cfRule type="expression" dxfId="885" priority="420">
      <formula>OR(COUNTIF($F14,"(例)*")=1,$F14="")</formula>
    </cfRule>
  </conditionalFormatting>
  <conditionalFormatting sqref="C11:E11 D21:E22 D12:E13 D18:D19 K12:L16 K11 K18:L22">
    <cfRule type="containsText" dxfId="884" priority="421" stopIfTrue="1" operator="containsText" text="(例)">
      <formula>NOT(ISERROR(SEARCH("(例)",C11)))</formula>
    </cfRule>
  </conditionalFormatting>
  <conditionalFormatting sqref="D22:E22">
    <cfRule type="expression" dxfId="883" priority="419">
      <formula>$F$12=2</formula>
    </cfRule>
  </conditionalFormatting>
  <conditionalFormatting sqref="J22 J11:J15">
    <cfRule type="containsText" dxfId="882" priority="418" stopIfTrue="1" operator="containsText" text="(例)">
      <formula>NOT(ISERROR(SEARCH("(例)",J11)))</formula>
    </cfRule>
  </conditionalFormatting>
  <conditionalFormatting sqref="J22">
    <cfRule type="expression" dxfId="881" priority="417">
      <formula>$F$12=2</formula>
    </cfRule>
  </conditionalFormatting>
  <conditionalFormatting sqref="F11 F22">
    <cfRule type="expression" dxfId="880" priority="415">
      <formula>OR(COUNTIF($F11,"(例)*")=1,$F11="")</formula>
    </cfRule>
  </conditionalFormatting>
  <conditionalFormatting sqref="F11 F22 F14:F16">
    <cfRule type="containsText" dxfId="879" priority="416" stopIfTrue="1" operator="containsText" text="(例)">
      <formula>NOT(ISERROR(SEARCH("(例)",F11)))</formula>
    </cfRule>
  </conditionalFormatting>
  <conditionalFormatting sqref="F22">
    <cfRule type="expression" dxfId="878" priority="397">
      <formula>$F$12="社宅等"</formula>
    </cfRule>
    <cfRule type="expression" dxfId="877" priority="414">
      <formula>$F$12="賃貸"</formula>
    </cfRule>
  </conditionalFormatting>
  <conditionalFormatting sqref="D20:E20 D17:E17">
    <cfRule type="containsText" dxfId="876" priority="413" stopIfTrue="1" operator="containsText" text="(例)">
      <formula>NOT(ISERROR(SEARCH("(例)",D17)))</formula>
    </cfRule>
  </conditionalFormatting>
  <conditionalFormatting sqref="D20:E20">
    <cfRule type="expression" dxfId="875" priority="412">
      <formula>$F$12=2</formula>
    </cfRule>
  </conditionalFormatting>
  <conditionalFormatting sqref="J21">
    <cfRule type="containsText" dxfId="874" priority="411" stopIfTrue="1" operator="containsText" text="(例)">
      <formula>NOT(ISERROR(SEARCH("(例)",J21)))</formula>
    </cfRule>
  </conditionalFormatting>
  <conditionalFormatting sqref="J21">
    <cfRule type="expression" dxfId="873" priority="410">
      <formula>$F$12=2</formula>
    </cfRule>
  </conditionalFormatting>
  <conditionalFormatting sqref="F20">
    <cfRule type="expression" dxfId="872" priority="408">
      <formula>OR(COUNTIF($F20,"(例)*")=1,$F20="")</formula>
    </cfRule>
  </conditionalFormatting>
  <conditionalFormatting sqref="F20">
    <cfRule type="containsText" dxfId="871" priority="409" stopIfTrue="1" operator="containsText" text="(例)">
      <formula>NOT(ISERROR(SEARCH("(例)",F20)))</formula>
    </cfRule>
  </conditionalFormatting>
  <conditionalFormatting sqref="F21">
    <cfRule type="expression" dxfId="870" priority="406">
      <formula>OR(COUNTIF($F21,"(例)*")=1,$F21="")</formula>
    </cfRule>
  </conditionalFormatting>
  <conditionalFormatting sqref="F21">
    <cfRule type="containsText" dxfId="869" priority="407" stopIfTrue="1" operator="containsText" text="(例)">
      <formula>NOT(ISERROR(SEARCH("(例)",F21)))</formula>
    </cfRule>
  </conditionalFormatting>
  <conditionalFormatting sqref="F18">
    <cfRule type="expression" dxfId="868" priority="404">
      <formula>OR(COUNTIF($F18,"(例)*")=1,$F18="")</formula>
    </cfRule>
  </conditionalFormatting>
  <conditionalFormatting sqref="F18">
    <cfRule type="containsText" dxfId="867" priority="405" stopIfTrue="1" operator="containsText" text="(例)">
      <formula>NOT(ISERROR(SEARCH("(例)",F18)))</formula>
    </cfRule>
  </conditionalFormatting>
  <conditionalFormatting sqref="F19">
    <cfRule type="expression" dxfId="866" priority="402">
      <formula>OR(COUNTIF($F19,"(例)*")=1,$F19="")</formula>
    </cfRule>
  </conditionalFormatting>
  <conditionalFormatting sqref="F19">
    <cfRule type="containsText" dxfId="865" priority="403" stopIfTrue="1" operator="containsText" text="(例)">
      <formula>NOT(ISERROR(SEARCH("(例)",F19)))</formula>
    </cfRule>
  </conditionalFormatting>
  <conditionalFormatting sqref="F12">
    <cfRule type="expression" dxfId="864" priority="400">
      <formula>OR(COUNTIF($F12,"(例)*")=1,$F12="")</formula>
    </cfRule>
  </conditionalFormatting>
  <conditionalFormatting sqref="F12">
    <cfRule type="containsText" dxfId="863" priority="401" stopIfTrue="1" operator="containsText" text="(例)">
      <formula>NOT(ISERROR(SEARCH("(例)",F12)))</formula>
    </cfRule>
  </conditionalFormatting>
  <conditionalFormatting sqref="F12:I12">
    <cfRule type="containsText" dxfId="862" priority="399" operator="containsText" text="（例）">
      <formula>NOT(ISERROR(SEARCH("（例）",F12)))</formula>
    </cfRule>
  </conditionalFormatting>
  <conditionalFormatting sqref="K17:L17">
    <cfRule type="containsText" dxfId="861" priority="398" stopIfTrue="1" operator="containsText" text="(例)">
      <formula>NOT(ISERROR(SEARCH("(例)",K17)))</formula>
    </cfRule>
  </conditionalFormatting>
  <conditionalFormatting sqref="F17">
    <cfRule type="expression" dxfId="860" priority="422">
      <formula>OR(COUNTIF(#REF!,"(例)*")=1,#REF!="")</formula>
    </cfRule>
    <cfRule type="containsBlanks" dxfId="859" priority="423" stopIfTrue="1">
      <formula>LEN(TRIM(F17))=0</formula>
    </cfRule>
  </conditionalFormatting>
  <conditionalFormatting sqref="J17:J20">
    <cfRule type="containsText" dxfId="858" priority="396" stopIfTrue="1" operator="containsText" text="(例)">
      <formula>NOT(ISERROR(SEARCH("(例)",J17)))</formula>
    </cfRule>
  </conditionalFormatting>
  <conditionalFormatting sqref="D14">
    <cfRule type="containsText" dxfId="857" priority="395" stopIfTrue="1" operator="containsText" text="(例)">
      <formula>NOT(ISERROR(SEARCH("(例)",D14)))</formula>
    </cfRule>
  </conditionalFormatting>
  <conditionalFormatting sqref="L11">
    <cfRule type="containsText" dxfId="856" priority="394" stopIfTrue="1" operator="containsText" text="(例)">
      <formula>NOT(ISERROR(SEARCH("(例)",L11)))</formula>
    </cfRule>
  </conditionalFormatting>
  <conditionalFormatting sqref="F13">
    <cfRule type="expression" dxfId="855" priority="393">
      <formula>OR(COUNTIF($F13,"(例)*")=1,$F13="")</formula>
    </cfRule>
  </conditionalFormatting>
  <conditionalFormatting sqref="F13">
    <cfRule type="containsText" dxfId="854" priority="392" stopIfTrue="1" operator="containsText" text="(例)">
      <formula>NOT(ISERROR(SEARCH("(例)",F13)))</formula>
    </cfRule>
  </conditionalFormatting>
  <conditionalFormatting sqref="E16">
    <cfRule type="containsText" dxfId="853" priority="391" stopIfTrue="1" operator="containsText" text="(例)">
      <formula>NOT(ISERROR(SEARCH("(例)",E16)))</formula>
    </cfRule>
  </conditionalFormatting>
  <conditionalFormatting sqref="E14">
    <cfRule type="containsText" dxfId="852" priority="390" stopIfTrue="1" operator="containsText" text="(例)">
      <formula>NOT(ISERROR(SEARCH("(例)",E14)))</formula>
    </cfRule>
  </conditionalFormatting>
  <conditionalFormatting sqref="E15">
    <cfRule type="containsText" dxfId="851" priority="389" stopIfTrue="1" operator="containsText" text="(例)">
      <formula>NOT(ISERROR(SEARCH("(例)",E15)))</formula>
    </cfRule>
  </conditionalFormatting>
  <conditionalFormatting sqref="F37 F28:J28 F29:F30 J29:J30">
    <cfRule type="expression" dxfId="850" priority="386">
      <formula>$F$25=1</formula>
    </cfRule>
  </conditionalFormatting>
  <conditionalFormatting sqref="F31 F36">
    <cfRule type="expression" dxfId="849" priority="339">
      <formula>$F$25=2</formula>
    </cfRule>
  </conditionalFormatting>
  <conditionalFormatting sqref="C25:E25 C28:K28 C35:L37 K33:L34 C26:F27 C31:L32 C29:F30 K25:L27 C33:E34 J29:K30">
    <cfRule type="containsText" dxfId="848" priority="388" stopIfTrue="1" operator="containsText" text="(例)">
      <formula>NOT(ISERROR(SEARCH("(例)",C25)))</formula>
    </cfRule>
  </conditionalFormatting>
  <conditionalFormatting sqref="F25:J25">
    <cfRule type="expression" dxfId="847" priority="383">
      <formula>OR(COUNTIF($F25,"(例)*")=1,$F25="")</formula>
    </cfRule>
  </conditionalFormatting>
  <conditionalFormatting sqref="F25:J25">
    <cfRule type="containsText" dxfId="846" priority="384" stopIfTrue="1" operator="containsText" text="(例)">
      <formula>NOT(ISERROR(SEARCH("(例)",F25)))</formula>
    </cfRule>
  </conditionalFormatting>
  <conditionalFormatting sqref="G152:J152">
    <cfRule type="containsText" dxfId="845" priority="380" stopIfTrue="1" operator="containsText" text="(例)">
      <formula>NOT(ISERROR(SEARCH("(例)",G152)))</formula>
    </cfRule>
  </conditionalFormatting>
  <conditionalFormatting sqref="G152:J152">
    <cfRule type="expression" dxfId="844" priority="379">
      <formula>$F$191="無し"</formula>
    </cfRule>
  </conditionalFormatting>
  <conditionalFormatting sqref="F152">
    <cfRule type="containsText" dxfId="843" priority="378" stopIfTrue="1" operator="containsText" text="(例)">
      <formula>NOT(ISERROR(SEARCH("(例)",F152)))</formula>
    </cfRule>
  </conditionalFormatting>
  <conditionalFormatting sqref="F152">
    <cfRule type="expression" dxfId="842" priority="376">
      <formula>$F$198="無し"</formula>
    </cfRule>
  </conditionalFormatting>
  <conditionalFormatting sqref="G154:J154">
    <cfRule type="containsText" dxfId="841" priority="374" stopIfTrue="1" operator="containsText" text="(例)">
      <formula>NOT(ISERROR(SEARCH("(例)",G154)))</formula>
    </cfRule>
  </conditionalFormatting>
  <conditionalFormatting sqref="G154:J154">
    <cfRule type="expression" dxfId="840" priority="373">
      <formula>$F$269="無し"</formula>
    </cfRule>
  </conditionalFormatting>
  <conditionalFormatting sqref="F154">
    <cfRule type="containsText" dxfId="839" priority="372" stopIfTrue="1" operator="containsText" text="(例)">
      <formula>NOT(ISERROR(SEARCH("(例)",F154)))</formula>
    </cfRule>
  </conditionalFormatting>
  <conditionalFormatting sqref="F153">
    <cfRule type="expression" dxfId="838" priority="343">
      <formula>$F$152="無し"</formula>
    </cfRule>
    <cfRule type="expression" dxfId="837" priority="370">
      <formula>OR(COUNTIF($F153,"(例)*")=1,$F153="")</formula>
    </cfRule>
  </conditionalFormatting>
  <conditionalFormatting sqref="F153">
    <cfRule type="containsText" dxfId="836" priority="369" stopIfTrue="1" operator="containsText" text="(例)">
      <formula>NOT(ISERROR(SEARCH("(例)",F153)))</formula>
    </cfRule>
  </conditionalFormatting>
  <conditionalFormatting sqref="F28:J28 F32:J32 F35:J35 F37:J37 F26:F27 F29:F30 J29:J30">
    <cfRule type="containsBlanks" dxfId="835" priority="340">
      <formula>LEN(TRIM(F26))=0</formula>
    </cfRule>
  </conditionalFormatting>
  <conditionalFormatting sqref="F31:J31 F36:J36">
    <cfRule type="containsBlanks" dxfId="834" priority="385">
      <formula>LEN(TRIM(F31))=0</formula>
    </cfRule>
  </conditionalFormatting>
  <conditionalFormatting sqref="F31:J31">
    <cfRule type="colorScale" priority="338">
      <colorScale>
        <cfvo type="min"/>
        <cfvo type="max"/>
        <color rgb="FFFF7128"/>
        <color rgb="FFFFEF9C"/>
      </colorScale>
    </cfRule>
  </conditionalFormatting>
  <conditionalFormatting sqref="F28:J28 F37:J37 F29:F30 J29:J30">
    <cfRule type="expression" dxfId="833" priority="337">
      <formula>$F$25=1</formula>
    </cfRule>
  </conditionalFormatting>
  <conditionalFormatting sqref="E47">
    <cfRule type="containsText" dxfId="832" priority="332" stopIfTrue="1" operator="containsText" text="(例)">
      <formula>NOT(ISERROR(SEARCH("(例)",E47)))</formula>
    </cfRule>
  </conditionalFormatting>
  <conditionalFormatting sqref="E59">
    <cfRule type="containsText" dxfId="831" priority="329" stopIfTrue="1" operator="containsText" text="(例)">
      <formula>NOT(ISERROR(SEARCH("(例)",E59)))</formula>
    </cfRule>
  </conditionalFormatting>
  <conditionalFormatting sqref="E60">
    <cfRule type="containsText" dxfId="830" priority="328" stopIfTrue="1" operator="containsText" text="(例)">
      <formula>NOT(ISERROR(SEARCH("(例)",E60)))</formula>
    </cfRule>
  </conditionalFormatting>
  <conditionalFormatting sqref="E72">
    <cfRule type="containsText" dxfId="829" priority="325" stopIfTrue="1" operator="containsText" text="(例)">
      <formula>NOT(ISERROR(SEARCH("(例)",E72)))</formula>
    </cfRule>
  </conditionalFormatting>
  <conditionalFormatting sqref="E73">
    <cfRule type="containsText" dxfId="828" priority="324" stopIfTrue="1" operator="containsText" text="(例)">
      <formula>NOT(ISERROR(SEARCH("(例)",E73)))</formula>
    </cfRule>
  </conditionalFormatting>
  <conditionalFormatting sqref="E90:F91 H90 J90">
    <cfRule type="containsText" dxfId="827" priority="323" stopIfTrue="1" operator="containsText" text="(例)">
      <formula>NOT(ISERROR(SEARCH("(例)",E90)))</formula>
    </cfRule>
  </conditionalFormatting>
  <conditionalFormatting sqref="J90">
    <cfRule type="containsBlanks" dxfId="826" priority="322">
      <formula>LEN(TRIM(J90))=0</formula>
    </cfRule>
  </conditionalFormatting>
  <conditionalFormatting sqref="F90">
    <cfRule type="containsBlanks" dxfId="825" priority="321">
      <formula>LEN(TRIM(F90))=0</formula>
    </cfRule>
  </conditionalFormatting>
  <conditionalFormatting sqref="H90 J90 F91:J91">
    <cfRule type="containsBlanks" dxfId="824" priority="320">
      <formula>LEN(TRIM(F90))=0</formula>
    </cfRule>
  </conditionalFormatting>
  <conditionalFormatting sqref="E90:J91">
    <cfRule type="expression" dxfId="823" priority="315">
      <formula>$F$25=1</formula>
    </cfRule>
  </conditionalFormatting>
  <conditionalFormatting sqref="E102:E103">
    <cfRule type="containsText" dxfId="822" priority="314" stopIfTrue="1" operator="containsText" text="(例)">
      <formula>NOT(ISERROR(SEARCH("(例)",E102)))</formula>
    </cfRule>
  </conditionalFormatting>
  <conditionalFormatting sqref="E102:E103">
    <cfRule type="expression" dxfId="821" priority="310">
      <formula>$F$25=1</formula>
    </cfRule>
  </conditionalFormatting>
  <conditionalFormatting sqref="E114:E115">
    <cfRule type="containsText" dxfId="820" priority="309" stopIfTrue="1" operator="containsText" text="(例)">
      <formula>NOT(ISERROR(SEARCH("(例)",E114)))</formula>
    </cfRule>
  </conditionalFormatting>
  <conditionalFormatting sqref="E114:E115">
    <cfRule type="expression" dxfId="819" priority="308">
      <formula>$F$25=1</formula>
    </cfRule>
  </conditionalFormatting>
  <conditionalFormatting sqref="E126:E127">
    <cfRule type="containsText" dxfId="818" priority="307" stopIfTrue="1" operator="containsText" text="(例)">
      <formula>NOT(ISERROR(SEARCH("(例)",E126)))</formula>
    </cfRule>
  </conditionalFormatting>
  <conditionalFormatting sqref="E126:E127">
    <cfRule type="expression" dxfId="817" priority="306">
      <formula>$F$25=1</formula>
    </cfRule>
  </conditionalFormatting>
  <conditionalFormatting sqref="F45:J45">
    <cfRule type="containsText" dxfId="816" priority="293" stopIfTrue="1" operator="containsText" text="(例)">
      <formula>NOT(ISERROR(SEARCH("(例)",F45)))</formula>
    </cfRule>
  </conditionalFormatting>
  <conditionalFormatting sqref="F58:J58">
    <cfRule type="containsText" dxfId="815" priority="291" stopIfTrue="1" operator="containsText" text="(例)">
      <formula>NOT(ISERROR(SEARCH("(例)",F58)))</formula>
    </cfRule>
  </conditionalFormatting>
  <conditionalFormatting sqref="F71:J71">
    <cfRule type="containsText" dxfId="814" priority="289" stopIfTrue="1" operator="containsText" text="(例)">
      <formula>NOT(ISERROR(SEARCH("(例)",F71)))</formula>
    </cfRule>
  </conditionalFormatting>
  <conditionalFormatting sqref="F46">
    <cfRule type="containsText" dxfId="813" priority="287" stopIfTrue="1" operator="containsText" text="(例)">
      <formula>NOT(ISERROR(SEARCH("(例)",F46)))</formula>
    </cfRule>
  </conditionalFormatting>
  <conditionalFormatting sqref="H46">
    <cfRule type="containsText" dxfId="812" priority="281" stopIfTrue="1" operator="containsText" text="(例)">
      <formula>NOT(ISERROR(SEARCH("(例)",H46)))</formula>
    </cfRule>
  </conditionalFormatting>
  <conditionalFormatting sqref="J46">
    <cfRule type="containsText" dxfId="811" priority="275" stopIfTrue="1" operator="containsText" text="(例)">
      <formula>NOT(ISERROR(SEARCH("(例)",J46)))</formula>
    </cfRule>
  </conditionalFormatting>
  <conditionalFormatting sqref="F48:J48 F47">
    <cfRule type="containsText" dxfId="810" priority="266" stopIfTrue="1" operator="containsText" text="(例)">
      <formula>NOT(ISERROR(SEARCH("(例)",F47)))</formula>
    </cfRule>
  </conditionalFormatting>
  <conditionalFormatting sqref="F61:J61">
    <cfRule type="containsText" dxfId="809" priority="264" stopIfTrue="1" operator="containsText" text="(例)">
      <formula>NOT(ISERROR(SEARCH("(例)",F61)))</formula>
    </cfRule>
  </conditionalFormatting>
  <conditionalFormatting sqref="F74:J74">
    <cfRule type="containsText" dxfId="808" priority="262" stopIfTrue="1" operator="containsText" text="(例)">
      <formula>NOT(ISERROR(SEARCH("(例)",F74)))</formula>
    </cfRule>
  </conditionalFormatting>
  <conditionalFormatting sqref="F50">
    <cfRule type="expression" dxfId="807" priority="259">
      <formula>$F$25=1</formula>
    </cfRule>
  </conditionalFormatting>
  <conditionalFormatting sqref="F50:J50">
    <cfRule type="containsText" dxfId="806" priority="260" stopIfTrue="1" operator="containsText" text="(例)">
      <formula>NOT(ISERROR(SEARCH("(例)",F50)))</formula>
    </cfRule>
  </conditionalFormatting>
  <conditionalFormatting sqref="F50:J50">
    <cfRule type="expression" dxfId="805" priority="257">
      <formula>$F$25=1</formula>
    </cfRule>
  </conditionalFormatting>
  <conditionalFormatting sqref="F63">
    <cfRule type="expression" dxfId="804" priority="255">
      <formula>$F$25=1</formula>
    </cfRule>
  </conditionalFormatting>
  <conditionalFormatting sqref="F63:J63">
    <cfRule type="containsText" dxfId="803" priority="256" stopIfTrue="1" operator="containsText" text="(例)">
      <formula>NOT(ISERROR(SEARCH("(例)",F63)))</formula>
    </cfRule>
  </conditionalFormatting>
  <conditionalFormatting sqref="F63:J63">
    <cfRule type="expression" dxfId="802" priority="253">
      <formula>$F$25=1</formula>
    </cfRule>
  </conditionalFormatting>
  <conditionalFormatting sqref="F76">
    <cfRule type="expression" dxfId="801" priority="251">
      <formula>$F$25=1</formula>
    </cfRule>
  </conditionalFormatting>
  <conditionalFormatting sqref="F76:J76">
    <cfRule type="containsText" dxfId="800" priority="252" stopIfTrue="1" operator="containsText" text="(例)">
      <formula>NOT(ISERROR(SEARCH("(例)",F76)))</formula>
    </cfRule>
  </conditionalFormatting>
  <conditionalFormatting sqref="F76:J76">
    <cfRule type="expression" dxfId="799" priority="249">
      <formula>$F$25=1</formula>
    </cfRule>
  </conditionalFormatting>
  <conditionalFormatting sqref="F104:J105">
    <cfRule type="expression" dxfId="798" priority="237">
      <formula>$F$25=1</formula>
    </cfRule>
  </conditionalFormatting>
  <conditionalFormatting sqref="F104:J105">
    <cfRule type="containsText" dxfId="797" priority="239" stopIfTrue="1" operator="containsText" text="(例)">
      <formula>NOT(ISERROR(SEARCH("(例)",F104)))</formula>
    </cfRule>
  </conditionalFormatting>
  <conditionalFormatting sqref="F116:J117">
    <cfRule type="expression" dxfId="796" priority="231">
      <formula>$F$25=1</formula>
    </cfRule>
  </conditionalFormatting>
  <conditionalFormatting sqref="F116:J117">
    <cfRule type="containsText" dxfId="795" priority="233" stopIfTrue="1" operator="containsText" text="(例)">
      <formula>NOT(ISERROR(SEARCH("(例)",F116)))</formula>
    </cfRule>
  </conditionalFormatting>
  <conditionalFormatting sqref="F128:J129">
    <cfRule type="expression" dxfId="794" priority="225">
      <formula>$F$25=1</formula>
    </cfRule>
  </conditionalFormatting>
  <conditionalFormatting sqref="F128:J129">
    <cfRule type="containsText" dxfId="793" priority="227" stopIfTrue="1" operator="containsText" text="(例)">
      <formula>NOT(ISERROR(SEARCH("(例)",F128)))</formula>
    </cfRule>
  </conditionalFormatting>
  <conditionalFormatting sqref="F101:J101">
    <cfRule type="expression" dxfId="792" priority="219">
      <formula>$F$25=1</formula>
    </cfRule>
  </conditionalFormatting>
  <conditionalFormatting sqref="F101:J101">
    <cfRule type="containsText" dxfId="791" priority="221" stopIfTrue="1" operator="containsText" text="(例)">
      <formula>NOT(ISERROR(SEARCH("(例)",F101)))</formula>
    </cfRule>
  </conditionalFormatting>
  <conditionalFormatting sqref="F113:J113">
    <cfRule type="expression" dxfId="790" priority="216">
      <formula>$F$25=1</formula>
    </cfRule>
  </conditionalFormatting>
  <conditionalFormatting sqref="F113:J113">
    <cfRule type="containsText" dxfId="789" priority="218" stopIfTrue="1" operator="containsText" text="(例)">
      <formula>NOT(ISERROR(SEARCH("(例)",F113)))</formula>
    </cfRule>
  </conditionalFormatting>
  <conditionalFormatting sqref="F125:J125">
    <cfRule type="expression" dxfId="788" priority="213">
      <formula>$F$25=1</formula>
    </cfRule>
  </conditionalFormatting>
  <conditionalFormatting sqref="F125:J125">
    <cfRule type="containsText" dxfId="787" priority="215" stopIfTrue="1" operator="containsText" text="(例)">
      <formula>NOT(ISERROR(SEARCH("(例)",F125)))</formula>
    </cfRule>
  </conditionalFormatting>
  <conditionalFormatting sqref="F33">
    <cfRule type="containsText" dxfId="786" priority="170" stopIfTrue="1" operator="containsText" text="(例)">
      <formula>NOT(ISERROR(SEARCH("(例)",F33)))</formula>
    </cfRule>
  </conditionalFormatting>
  <conditionalFormatting sqref="F33">
    <cfRule type="containsBlanks" dxfId="785" priority="169">
      <formula>LEN(TRIM(F33))=0</formula>
    </cfRule>
  </conditionalFormatting>
  <conditionalFormatting sqref="F59">
    <cfRule type="containsText" dxfId="784" priority="168" stopIfTrue="1" operator="containsText" text="(例)">
      <formula>NOT(ISERROR(SEARCH("(例)",F59)))</formula>
    </cfRule>
  </conditionalFormatting>
  <conditionalFormatting sqref="F72">
    <cfRule type="containsText" dxfId="783" priority="166" stopIfTrue="1" operator="containsText" text="(例)">
      <formula>NOT(ISERROR(SEARCH("(例)",F72)))</formula>
    </cfRule>
  </conditionalFormatting>
  <conditionalFormatting sqref="H59">
    <cfRule type="containsText" dxfId="782" priority="164" stopIfTrue="1" operator="containsText" text="(例)">
      <formula>NOT(ISERROR(SEARCH("(例)",H59)))</formula>
    </cfRule>
  </conditionalFormatting>
  <conditionalFormatting sqref="H72">
    <cfRule type="containsText" dxfId="781" priority="162" stopIfTrue="1" operator="containsText" text="(例)">
      <formula>NOT(ISERROR(SEARCH("(例)",H72)))</formula>
    </cfRule>
  </conditionalFormatting>
  <conditionalFormatting sqref="H33">
    <cfRule type="containsText" dxfId="780" priority="160" stopIfTrue="1" operator="containsText" text="(例)">
      <formula>NOT(ISERROR(SEARCH("(例)",H33)))</formula>
    </cfRule>
  </conditionalFormatting>
  <conditionalFormatting sqref="H33">
    <cfRule type="containsBlanks" dxfId="779" priority="159">
      <formula>LEN(TRIM(H33))=0</formula>
    </cfRule>
  </conditionalFormatting>
  <conditionalFormatting sqref="J33">
    <cfRule type="containsText" dxfId="778" priority="158" stopIfTrue="1" operator="containsText" text="(例)">
      <formula>NOT(ISERROR(SEARCH("(例)",J33)))</formula>
    </cfRule>
  </conditionalFormatting>
  <conditionalFormatting sqref="J33">
    <cfRule type="containsBlanks" dxfId="777" priority="157">
      <formula>LEN(TRIM(J33))=0</formula>
    </cfRule>
  </conditionalFormatting>
  <conditionalFormatting sqref="J33">
    <cfRule type="containsBlanks" dxfId="776" priority="156">
      <formula>LEN(TRIM(J33))=0</formula>
    </cfRule>
  </conditionalFormatting>
  <conditionalFormatting sqref="J59">
    <cfRule type="containsText" dxfId="775" priority="155" stopIfTrue="1" operator="containsText" text="(例)">
      <formula>NOT(ISERROR(SEARCH("(例)",J59)))</formula>
    </cfRule>
  </conditionalFormatting>
  <conditionalFormatting sqref="J72">
    <cfRule type="containsText" dxfId="774" priority="152" stopIfTrue="1" operator="containsText" text="(例)">
      <formula>NOT(ISERROR(SEARCH("(例)",J72)))</formula>
    </cfRule>
  </conditionalFormatting>
  <conditionalFormatting sqref="F34">
    <cfRule type="containsText" dxfId="773" priority="149" stopIfTrue="1" operator="containsText" text="(例)">
      <formula>NOT(ISERROR(SEARCH("(例)",F34)))</formula>
    </cfRule>
  </conditionalFormatting>
  <conditionalFormatting sqref="F34:J34">
    <cfRule type="containsBlanks" dxfId="772" priority="148">
      <formula>LEN(TRIM(F34))=0</formula>
    </cfRule>
  </conditionalFormatting>
  <conditionalFormatting sqref="F60">
    <cfRule type="containsText" dxfId="771" priority="147" stopIfTrue="1" operator="containsText" text="(例)">
      <formula>NOT(ISERROR(SEARCH("(例)",F60)))</formula>
    </cfRule>
  </conditionalFormatting>
  <conditionalFormatting sqref="F73">
    <cfRule type="containsText" dxfId="770" priority="145" stopIfTrue="1" operator="containsText" text="(例)">
      <formula>NOT(ISERROR(SEARCH("(例)",F73)))</formula>
    </cfRule>
  </conditionalFormatting>
  <conditionalFormatting sqref="F41:J41 F42:F43 J42:J43">
    <cfRule type="expression" dxfId="769" priority="142">
      <formula>$F$25=1</formula>
    </cfRule>
  </conditionalFormatting>
  <conditionalFormatting sqref="F41:J41 F39:F40 F42:F43 J42:J43">
    <cfRule type="containsText" dxfId="768" priority="143" stopIfTrue="1" operator="containsText" text="(例)">
      <formula>NOT(ISERROR(SEARCH("(例)",F39)))</formula>
    </cfRule>
  </conditionalFormatting>
  <conditionalFormatting sqref="F41:J41 F42:F43 J42:J43">
    <cfRule type="expression" dxfId="767" priority="140">
      <formula>$F$25=1</formula>
    </cfRule>
  </conditionalFormatting>
  <conditionalFormatting sqref="F54:J54 F55:F56 J55:J56">
    <cfRule type="expression" dxfId="766" priority="138">
      <formula>$F$25=1</formula>
    </cfRule>
  </conditionalFormatting>
  <conditionalFormatting sqref="F54:J54 F52:F53 F55:F56 J55:J56">
    <cfRule type="containsText" dxfId="765" priority="139" stopIfTrue="1" operator="containsText" text="(例)">
      <formula>NOT(ISERROR(SEARCH("(例)",F52)))</formula>
    </cfRule>
  </conditionalFormatting>
  <conditionalFormatting sqref="F54:J54 F55:F56 J55:J56">
    <cfRule type="expression" dxfId="764" priority="136">
      <formula>$F$25=1</formula>
    </cfRule>
  </conditionalFormatting>
  <conditionalFormatting sqref="F67:J67 F68:F69 J68:J69">
    <cfRule type="expression" dxfId="763" priority="134">
      <formula>$F$25=1</formula>
    </cfRule>
  </conditionalFormatting>
  <conditionalFormatting sqref="F67:J67 F65:F66 F68:F69 J68:J69">
    <cfRule type="containsText" dxfId="762" priority="135" stopIfTrue="1" operator="containsText" text="(例)">
      <formula>NOT(ISERROR(SEARCH("(例)",F65)))</formula>
    </cfRule>
  </conditionalFormatting>
  <conditionalFormatting sqref="F67:J67 F68:F69 J68:J69">
    <cfRule type="expression" dxfId="761" priority="132">
      <formula>$F$25=1</formula>
    </cfRule>
  </conditionalFormatting>
  <conditionalFormatting sqref="F97:J98 F99:F100 J99:J100">
    <cfRule type="expression" dxfId="760" priority="129">
      <formula>$F$25=1</formula>
    </cfRule>
  </conditionalFormatting>
  <conditionalFormatting sqref="F97:J98 F99:F100 J99:J100">
    <cfRule type="containsText" dxfId="759" priority="131" stopIfTrue="1" operator="containsText" text="(例)">
      <formula>NOT(ISERROR(SEARCH("(例)",F97)))</formula>
    </cfRule>
  </conditionalFormatting>
  <conditionalFormatting sqref="F109:J110 F111:F112 J111:J112">
    <cfRule type="expression" dxfId="758" priority="126">
      <formula>$F$25=1</formula>
    </cfRule>
  </conditionalFormatting>
  <conditionalFormatting sqref="F109:J110 F111:F112 J111:J112">
    <cfRule type="containsText" dxfId="757" priority="128" stopIfTrue="1" operator="containsText" text="(例)">
      <formula>NOT(ISERROR(SEARCH("(例)",F109)))</formula>
    </cfRule>
  </conditionalFormatting>
  <conditionalFormatting sqref="F121:J122 F123:F124 J123:J124">
    <cfRule type="expression" dxfId="756" priority="123">
      <formula>$F$25=1</formula>
    </cfRule>
  </conditionalFormatting>
  <conditionalFormatting sqref="F121:J122 F123:F124 J123:J124">
    <cfRule type="containsText" dxfId="755" priority="125" stopIfTrue="1" operator="containsText" text="(例)">
      <formula>NOT(ISERROR(SEARCH("(例)",F121)))</formula>
    </cfRule>
  </conditionalFormatting>
  <conditionalFormatting sqref="F102">
    <cfRule type="containsText" dxfId="754" priority="122" stopIfTrue="1" operator="containsText" text="(例)">
      <formula>NOT(ISERROR(SEARCH("(例)",F102)))</formula>
    </cfRule>
  </conditionalFormatting>
  <conditionalFormatting sqref="F102">
    <cfRule type="expression" dxfId="753" priority="120">
      <formula>$F$25=1</formula>
    </cfRule>
  </conditionalFormatting>
  <conditionalFormatting sqref="F114">
    <cfRule type="containsText" dxfId="752" priority="119" stopIfTrue="1" operator="containsText" text="(例)">
      <formula>NOT(ISERROR(SEARCH("(例)",F114)))</formula>
    </cfRule>
  </conditionalFormatting>
  <conditionalFormatting sqref="F114">
    <cfRule type="expression" dxfId="751" priority="117">
      <formula>$F$25=1</formula>
    </cfRule>
  </conditionalFormatting>
  <conditionalFormatting sqref="F126">
    <cfRule type="containsText" dxfId="750" priority="116" stopIfTrue="1" operator="containsText" text="(例)">
      <formula>NOT(ISERROR(SEARCH("(例)",F126)))</formula>
    </cfRule>
  </conditionalFormatting>
  <conditionalFormatting sqref="F126">
    <cfRule type="expression" dxfId="749" priority="114">
      <formula>$F$25=1</formula>
    </cfRule>
  </conditionalFormatting>
  <conditionalFormatting sqref="H102">
    <cfRule type="containsText" dxfId="748" priority="113" stopIfTrue="1" operator="containsText" text="(例)">
      <formula>NOT(ISERROR(SEARCH("(例)",H102)))</formula>
    </cfRule>
  </conditionalFormatting>
  <conditionalFormatting sqref="H102">
    <cfRule type="expression" dxfId="747" priority="111">
      <formula>$F$25=1</formula>
    </cfRule>
  </conditionalFormatting>
  <conditionalFormatting sqref="H114">
    <cfRule type="containsText" dxfId="746" priority="110" stopIfTrue="1" operator="containsText" text="(例)">
      <formula>NOT(ISERROR(SEARCH("(例)",H114)))</formula>
    </cfRule>
  </conditionalFormatting>
  <conditionalFormatting sqref="H114">
    <cfRule type="expression" dxfId="745" priority="108">
      <formula>$F$25=1</formula>
    </cfRule>
  </conditionalFormatting>
  <conditionalFormatting sqref="H126">
    <cfRule type="containsText" dxfId="744" priority="107" stopIfTrue="1" operator="containsText" text="(例)">
      <formula>NOT(ISERROR(SEARCH("(例)",H126)))</formula>
    </cfRule>
  </conditionalFormatting>
  <conditionalFormatting sqref="H126">
    <cfRule type="expression" dxfId="743" priority="105">
      <formula>$F$25=1</formula>
    </cfRule>
  </conditionalFormatting>
  <conditionalFormatting sqref="J102">
    <cfRule type="containsText" dxfId="742" priority="104" stopIfTrue="1" operator="containsText" text="(例)">
      <formula>NOT(ISERROR(SEARCH("(例)",J102)))</formula>
    </cfRule>
  </conditionalFormatting>
  <conditionalFormatting sqref="J102">
    <cfRule type="expression" dxfId="741" priority="101">
      <formula>$F$25=1</formula>
    </cfRule>
  </conditionalFormatting>
  <conditionalFormatting sqref="J114">
    <cfRule type="containsText" dxfId="740" priority="100" stopIfTrue="1" operator="containsText" text="(例)">
      <formula>NOT(ISERROR(SEARCH("(例)",J114)))</formula>
    </cfRule>
  </conditionalFormatting>
  <conditionalFormatting sqref="J114">
    <cfRule type="expression" dxfId="739" priority="97">
      <formula>$F$25=1</formula>
    </cfRule>
  </conditionalFormatting>
  <conditionalFormatting sqref="J126">
    <cfRule type="containsText" dxfId="738" priority="96" stopIfTrue="1" operator="containsText" text="(例)">
      <formula>NOT(ISERROR(SEARCH("(例)",J126)))</formula>
    </cfRule>
  </conditionalFormatting>
  <conditionalFormatting sqref="J126">
    <cfRule type="expression" dxfId="737" priority="93">
      <formula>$F$25=1</formula>
    </cfRule>
  </conditionalFormatting>
  <conditionalFormatting sqref="F103">
    <cfRule type="containsText" dxfId="736" priority="92" stopIfTrue="1" operator="containsText" text="(例)">
      <formula>NOT(ISERROR(SEARCH("(例)",F103)))</formula>
    </cfRule>
  </conditionalFormatting>
  <conditionalFormatting sqref="F103:J103">
    <cfRule type="expression" dxfId="735" priority="90">
      <formula>$F$25=1</formula>
    </cfRule>
  </conditionalFormatting>
  <conditionalFormatting sqref="F115">
    <cfRule type="containsText" dxfId="734" priority="89" stopIfTrue="1" operator="containsText" text="(例)">
      <formula>NOT(ISERROR(SEARCH("(例)",F115)))</formula>
    </cfRule>
  </conditionalFormatting>
  <conditionalFormatting sqref="F115:J115">
    <cfRule type="expression" dxfId="733" priority="87">
      <formula>$F$25=1</formula>
    </cfRule>
  </conditionalFormatting>
  <conditionalFormatting sqref="F127">
    <cfRule type="containsText" dxfId="732" priority="86" stopIfTrue="1" operator="containsText" text="(例)">
      <formula>NOT(ISERROR(SEARCH("(例)",F127)))</formula>
    </cfRule>
  </conditionalFormatting>
  <conditionalFormatting sqref="F127:J127">
    <cfRule type="expression" dxfId="731" priority="84">
      <formula>$F$25=1</formula>
    </cfRule>
  </conditionalFormatting>
  <conditionalFormatting sqref="F49">
    <cfRule type="expression" dxfId="730" priority="81">
      <formula>$F$25=2</formula>
    </cfRule>
  </conditionalFormatting>
  <conditionalFormatting sqref="F49:J49">
    <cfRule type="containsText" dxfId="729" priority="83" stopIfTrue="1" operator="containsText" text="(例)">
      <formula>NOT(ISERROR(SEARCH("(例)",F49)))</formula>
    </cfRule>
  </conditionalFormatting>
  <conditionalFormatting sqref="F62">
    <cfRule type="expression" dxfId="728" priority="78">
      <formula>$F$25=2</formula>
    </cfRule>
  </conditionalFormatting>
  <conditionalFormatting sqref="F62:J62">
    <cfRule type="containsText" dxfId="727" priority="80" stopIfTrue="1" operator="containsText" text="(例)">
      <formula>NOT(ISERROR(SEARCH("(例)",F62)))</formula>
    </cfRule>
  </conditionalFormatting>
  <conditionalFormatting sqref="F75">
    <cfRule type="expression" dxfId="726" priority="75">
      <formula>$F$25=2</formula>
    </cfRule>
  </conditionalFormatting>
  <conditionalFormatting sqref="F75:J75">
    <cfRule type="containsText" dxfId="725" priority="77" stopIfTrue="1" operator="containsText" text="(例)">
      <formula>NOT(ISERROR(SEARCH("(例)",F75)))</formula>
    </cfRule>
  </conditionalFormatting>
  <conditionalFormatting sqref="F106:J106">
    <cfRule type="expression" dxfId="724" priority="72">
      <formula>$F$25=1</formula>
    </cfRule>
  </conditionalFormatting>
  <conditionalFormatting sqref="F106:J106">
    <cfRule type="containsText" dxfId="723" priority="74" stopIfTrue="1" operator="containsText" text="(例)">
      <formula>NOT(ISERROR(SEARCH("(例)",F106)))</formula>
    </cfRule>
  </conditionalFormatting>
  <conditionalFormatting sqref="F118:J118">
    <cfRule type="expression" dxfId="722" priority="69">
      <formula>$F$25=1</formula>
    </cfRule>
  </conditionalFormatting>
  <conditionalFormatting sqref="F118:J118">
    <cfRule type="containsText" dxfId="721" priority="71" stopIfTrue="1" operator="containsText" text="(例)">
      <formula>NOT(ISERROR(SEARCH("(例)",F118)))</formula>
    </cfRule>
  </conditionalFormatting>
  <conditionalFormatting sqref="F130:J130">
    <cfRule type="expression" dxfId="720" priority="66">
      <formula>$F$25=1</formula>
    </cfRule>
  </conditionalFormatting>
  <conditionalFormatting sqref="F130:J130">
    <cfRule type="containsText" dxfId="719" priority="68" stopIfTrue="1" operator="containsText" text="(例)">
      <formula>NOT(ISERROR(SEARCH("(例)",F130)))</formula>
    </cfRule>
  </conditionalFormatting>
  <conditionalFormatting sqref="C132">
    <cfRule type="containsText" dxfId="718" priority="65" stopIfTrue="1" operator="containsText" text="(例)">
      <formula>NOT(ISERROR(SEARCH("(例)",C132)))</formula>
    </cfRule>
  </conditionalFormatting>
  <conditionalFormatting sqref="C133:E133 C141:E143 C139:D140 C138:E138 C134:C137 E134:E137">
    <cfRule type="containsText" dxfId="717" priority="64" stopIfTrue="1" operator="containsText" text="(例)">
      <formula>NOT(ISERROR(SEARCH("(例)",C133)))</formula>
    </cfRule>
  </conditionalFormatting>
  <conditionalFormatting sqref="E139:E140">
    <cfRule type="containsText" dxfId="716" priority="61" stopIfTrue="1" operator="containsText" text="(例)">
      <formula>NOT(ISERROR(SEARCH("(例)",E139)))</formula>
    </cfRule>
  </conditionalFormatting>
  <conditionalFormatting sqref="F141:J142">
    <cfRule type="containsText" dxfId="715" priority="59" stopIfTrue="1" operator="containsText" text="(例)">
      <formula>NOT(ISERROR(SEARCH("(例)",F141)))</formula>
    </cfRule>
  </conditionalFormatting>
  <conditionalFormatting sqref="F138:J138">
    <cfRule type="containsText" dxfId="714" priority="56" stopIfTrue="1" operator="containsText" text="(例)">
      <formula>NOT(ISERROR(SEARCH("(例)",F138)))</formula>
    </cfRule>
  </conditionalFormatting>
  <conditionalFormatting sqref="F133:J134 F136 J136">
    <cfRule type="containsText" dxfId="713" priority="53" stopIfTrue="1" operator="containsText" text="(例)">
      <formula>NOT(ISERROR(SEARCH("(例)",F133)))</formula>
    </cfRule>
  </conditionalFormatting>
  <conditionalFormatting sqref="F139">
    <cfRule type="containsText" dxfId="712" priority="50" stopIfTrue="1" operator="containsText" text="(例)">
      <formula>NOT(ISERROR(SEARCH("(例)",F139)))</formula>
    </cfRule>
  </conditionalFormatting>
  <conditionalFormatting sqref="H139">
    <cfRule type="containsText" dxfId="711" priority="47" stopIfTrue="1" operator="containsText" text="(例)">
      <formula>NOT(ISERROR(SEARCH("(例)",H139)))</formula>
    </cfRule>
  </conditionalFormatting>
  <conditionalFormatting sqref="J139">
    <cfRule type="containsText" dxfId="710" priority="44" stopIfTrue="1" operator="containsText" text="(例)">
      <formula>NOT(ISERROR(SEARCH("(例)",J139)))</formula>
    </cfRule>
  </conditionalFormatting>
  <conditionalFormatting sqref="F140">
    <cfRule type="containsText" dxfId="709" priority="40" stopIfTrue="1" operator="containsText" text="(例)">
      <formula>NOT(ISERROR(SEARCH("(例)",F140)))</formula>
    </cfRule>
  </conditionalFormatting>
  <conditionalFormatting sqref="F143:J143">
    <cfRule type="containsText" dxfId="708" priority="37" stopIfTrue="1" operator="containsText" text="(例)">
      <formula>NOT(ISERROR(SEARCH("(例)",F143)))</formula>
    </cfRule>
  </conditionalFormatting>
  <conditionalFormatting sqref="F137 J137">
    <cfRule type="containsText" dxfId="707" priority="34" stopIfTrue="1" operator="containsText" text="(例)">
      <formula>NOT(ISERROR(SEARCH("(例)",F137)))</formula>
    </cfRule>
  </conditionalFormatting>
  <conditionalFormatting sqref="F135:J135">
    <cfRule type="containsText" dxfId="706" priority="31" stopIfTrue="1" operator="containsText" text="(例)">
      <formula>NOT(ISERROR(SEARCH("(例)",F135)))</formula>
    </cfRule>
  </conditionalFormatting>
  <conditionalFormatting sqref="L138">
    <cfRule type="containsText" dxfId="705" priority="28" stopIfTrue="1" operator="containsText" text="(例)">
      <formula>NOT(ISERROR(SEARCH("(例)",L138)))</formula>
    </cfRule>
  </conditionalFormatting>
  <conditionalFormatting sqref="G102">
    <cfRule type="expression" dxfId="704" priority="25">
      <formula>$F$25=1</formula>
    </cfRule>
  </conditionalFormatting>
  <conditionalFormatting sqref="G114">
    <cfRule type="expression" dxfId="703" priority="24">
      <formula>$F$25=1</formula>
    </cfRule>
  </conditionalFormatting>
  <conditionalFormatting sqref="G126">
    <cfRule type="expression" dxfId="702" priority="23">
      <formula>$F$25=1</formula>
    </cfRule>
  </conditionalFormatting>
  <conditionalFormatting sqref="I102">
    <cfRule type="expression" dxfId="701" priority="22">
      <formula>$F$25=1</formula>
    </cfRule>
  </conditionalFormatting>
  <conditionalFormatting sqref="I114">
    <cfRule type="expression" dxfId="700" priority="21">
      <formula>$F$25=1</formula>
    </cfRule>
  </conditionalFormatting>
  <conditionalFormatting sqref="I126">
    <cfRule type="expression" dxfId="699" priority="20">
      <formula>$F$25=1</formula>
    </cfRule>
  </conditionalFormatting>
  <conditionalFormatting sqref="F152">
    <cfRule type="expression" dxfId="698" priority="721">
      <formula>$F$191="無し"</formula>
    </cfRule>
    <cfRule type="expression" dxfId="697" priority="722">
      <formula>OR(COUNTIF($F152,"(例)*")=1,$F152="")</formula>
    </cfRule>
  </conditionalFormatting>
  <conditionalFormatting sqref="F154">
    <cfRule type="expression" dxfId="696" priority="723">
      <formula>$F$269="無し"</formula>
    </cfRule>
    <cfRule type="expression" dxfId="695" priority="724">
      <formula>OR(COUNTIF($F154,"(例)*")=1,$F154="")</formula>
    </cfRule>
  </conditionalFormatting>
  <conditionalFormatting sqref="L29">
    <cfRule type="containsText" dxfId="694" priority="19" stopIfTrue="1" operator="containsText" text="(例)">
      <formula>NOT(ISERROR(SEARCH("(例)",L29)))</formula>
    </cfRule>
  </conditionalFormatting>
  <conditionalFormatting sqref="L30">
    <cfRule type="containsText" dxfId="693" priority="18" stopIfTrue="1" operator="containsText" text="(例)">
      <formula>NOT(ISERROR(SEARCH("(例)",L30)))</formula>
    </cfRule>
  </conditionalFormatting>
  <conditionalFormatting sqref="L28">
    <cfRule type="containsText" dxfId="692" priority="17" stopIfTrue="1" operator="containsText" text="(例)">
      <formula>NOT(ISERROR(SEARCH("(例)",L28)))</formula>
    </cfRule>
  </conditionalFormatting>
  <conditionalFormatting sqref="L42">
    <cfRule type="containsText" dxfId="691" priority="16" stopIfTrue="1" operator="containsText" text="(例)">
      <formula>NOT(ISERROR(SEARCH("(例)",L42)))</formula>
    </cfRule>
  </conditionalFormatting>
  <conditionalFormatting sqref="L43">
    <cfRule type="containsText" dxfId="690" priority="15" stopIfTrue="1" operator="containsText" text="(例)">
      <formula>NOT(ISERROR(SEARCH("(例)",L43)))</formula>
    </cfRule>
  </conditionalFormatting>
  <conditionalFormatting sqref="L41">
    <cfRule type="containsText" dxfId="689" priority="14" stopIfTrue="1" operator="containsText" text="(例)">
      <formula>NOT(ISERROR(SEARCH("(例)",L41)))</formula>
    </cfRule>
  </conditionalFormatting>
  <conditionalFormatting sqref="L55">
    <cfRule type="containsText" dxfId="688" priority="13" stopIfTrue="1" operator="containsText" text="(例)">
      <formula>NOT(ISERROR(SEARCH("(例)",L55)))</formula>
    </cfRule>
  </conditionalFormatting>
  <conditionalFormatting sqref="L56">
    <cfRule type="containsText" dxfId="687" priority="12" stopIfTrue="1" operator="containsText" text="(例)">
      <formula>NOT(ISERROR(SEARCH("(例)",L56)))</formula>
    </cfRule>
  </conditionalFormatting>
  <conditionalFormatting sqref="L54">
    <cfRule type="containsText" dxfId="686" priority="11" stopIfTrue="1" operator="containsText" text="(例)">
      <formula>NOT(ISERROR(SEARCH("(例)",L54)))</formula>
    </cfRule>
  </conditionalFormatting>
  <conditionalFormatting sqref="L68">
    <cfRule type="containsText" dxfId="685" priority="10" stopIfTrue="1" operator="containsText" text="(例)">
      <formula>NOT(ISERROR(SEARCH("(例)",L68)))</formula>
    </cfRule>
  </conditionalFormatting>
  <conditionalFormatting sqref="L69">
    <cfRule type="containsText" dxfId="684" priority="9" stopIfTrue="1" operator="containsText" text="(例)">
      <formula>NOT(ISERROR(SEARCH("(例)",L69)))</formula>
    </cfRule>
  </conditionalFormatting>
  <conditionalFormatting sqref="L67">
    <cfRule type="containsText" dxfId="683" priority="8" stopIfTrue="1" operator="containsText" text="(例)">
      <formula>NOT(ISERROR(SEARCH("(例)",L67)))</formula>
    </cfRule>
  </conditionalFormatting>
  <conditionalFormatting sqref="L87">
    <cfRule type="containsText" dxfId="682" priority="7" stopIfTrue="1" operator="containsText" text="(例)">
      <formula>NOT(ISERROR(SEARCH("(例)",L87)))</formula>
    </cfRule>
  </conditionalFormatting>
  <conditionalFormatting sqref="L99">
    <cfRule type="containsText" dxfId="681" priority="6" stopIfTrue="1" operator="containsText" text="(例)">
      <formula>NOT(ISERROR(SEARCH("(例)",L99)))</formula>
    </cfRule>
  </conditionalFormatting>
  <conditionalFormatting sqref="L111">
    <cfRule type="containsText" dxfId="680" priority="5" stopIfTrue="1" operator="containsText" text="(例)">
      <formula>NOT(ISERROR(SEARCH("(例)",L111)))</formula>
    </cfRule>
  </conditionalFormatting>
  <conditionalFormatting sqref="L123">
    <cfRule type="containsText" dxfId="679" priority="4" stopIfTrue="1" operator="containsText" text="(例)">
      <formula>NOT(ISERROR(SEARCH("(例)",L123)))</formula>
    </cfRule>
  </conditionalFormatting>
  <conditionalFormatting sqref="L50">
    <cfRule type="containsText" dxfId="678" priority="3" stopIfTrue="1" operator="containsText" text="(例)">
      <formula>NOT(ISERROR(SEARCH("(例)",L50)))</formula>
    </cfRule>
  </conditionalFormatting>
  <conditionalFormatting sqref="L63">
    <cfRule type="containsText" dxfId="677" priority="2" stopIfTrue="1" operator="containsText" text="(例)">
      <formula>NOT(ISERROR(SEARCH("(例)",L63)))</formula>
    </cfRule>
  </conditionalFormatting>
  <conditionalFormatting sqref="L76">
    <cfRule type="containsText" dxfId="676" priority="1" stopIfTrue="1" operator="containsText" text="(例)">
      <formula>NOT(ISERROR(SEARCH("(例)",L76)))</formula>
    </cfRule>
  </conditionalFormatting>
  <dataValidations xWindow="877" yWindow="561" count="23">
    <dataValidation imeMode="off" allowBlank="1" showInputMessage="1" showErrorMessage="1" prompt="キャリアメール_x000a_(携帯メール)は不可" sqref="F62:J62 F49:J49 F36:J36 F75:J75" xr:uid="{FDC7ACE1-CCC5-4D0E-81E7-CAAFB8435455}"/>
    <dataValidation type="list" imeMode="hiragana" allowBlank="1" showInputMessage="1" sqref="F80:J80" xr:uid="{A3404540-BC60-4E02-BEDB-D9F79955CAD6}">
      <formula1>"登録済,登録申請中"</formula1>
    </dataValidation>
    <dataValidation imeMode="off" allowBlank="1" showInputMessage="1" showErrorMessage="1" prompt="yyyy/m/dで入力" sqref="F70 F44 F57 F31:J31" xr:uid="{BD073235-F32D-472A-B58D-693DBF772163}"/>
    <dataValidation imeMode="hiragana" allowBlank="1" showInputMessage="1" showErrorMessage="1" sqref="F147:J149 G54:I54 F46 G28:I28 J33 F79:J79 J167:J175 G121:I122 H33 F59 F114 J102 F161:J163 F157:J159 F175 F52:F56 H72 F25:F30 G25:I25 J28:J30 H59 J54:J56 F109:F112 H46 J46 G41:I41 F33 F72 F85:F88 J85:J88 G85:I86 J90 F90 H90 H114 J109:J112 F39:F43 J59 G67:I67 F65:F69 J67:J69 F126 H126 F97:F100 J97:J100 G97:I98 F102 H102 G109:I110 J114 J41:J43 J72 F121:F124 J121:J124 J126 F91:J91 F34:J34 F47:J47 F60:J60 F73:J73 F103:J103 F115:J115 F127:J127 G133:I135 F139 H139 F140:J140 J139 J133:J137 F133:F137" xr:uid="{0D3A66B9-6E59-4B24-AFFE-DDA4BACBE77E}"/>
    <dataValidation type="list" imeMode="off" allowBlank="1" showInputMessage="1" showErrorMessage="1" sqref="F13" xr:uid="{77AAF10E-0F85-4A34-99A9-57FD7BB0B607}">
      <formula1>"単年度事業,2年度事業（1年目）,3年度事業（1年目）,4年度事業（1年目）"</formula1>
    </dataValidation>
    <dataValidation type="list" imeMode="off" allowBlank="1" showInputMessage="1" sqref="F81:J81" xr:uid="{814EA18C-BF18-450A-81B0-E10D989A0C91}">
      <formula1>"―"</formula1>
    </dataValidation>
    <dataValidation type="list" allowBlank="1" showInputMessage="1" sqref="F146" xr:uid="{4A9BFA3B-ED53-44F6-853C-E2DF48D005AC}">
      <formula1>"有り,無し"</formula1>
    </dataValidation>
    <dataValidation type="list" allowBlank="1" showInputMessage="1" sqref="F84 F96 F108 F120" xr:uid="{56FEB8A5-5F7A-4EDA-81DB-212D1BF673BE}">
      <formula1>"●,－"</formula1>
    </dataValidation>
    <dataValidation type="list" allowBlank="1" showInputMessage="1" sqref="F154" xr:uid="{E6808BFE-9AFE-4B52-87B4-AAACA5A6C199}">
      <formula1>"―,有り,無し"</formula1>
    </dataValidation>
    <dataValidation type="list" imeMode="hiragana" allowBlank="1" showInputMessage="1" showErrorMessage="1" sqref="F12:I12" xr:uid="{E8A9427B-BAA6-4780-8B2C-3F1FF1AD6107}">
      <formula1>"分譲,賃貸,社宅等"</formula1>
    </dataValidation>
    <dataValidation imeMode="disabled" allowBlank="1" showInputMessage="1" showErrorMessage="1" prompt="ハイフン（ー）をつけて入力" sqref="F164:J164 F160:J160" xr:uid="{4B6CC578-1F66-4534-82BC-51F3956850DF}"/>
    <dataValidation type="list" allowBlank="1" showInputMessage="1" showErrorMessage="1" sqref="F152" xr:uid="{61F256A3-9E4F-40E1-972B-F9B12C7DA474}">
      <formula1>"有り,無し"</formula1>
    </dataValidation>
    <dataValidation type="date" imeMode="disabled" operator="lessThanOrEqual" allowBlank="1" showInputMessage="1" showErrorMessage="1" sqref="F22 F14:F20 F153:I153" xr:uid="{3D333E8C-9839-413F-9C40-F50EB561C0BB}">
      <formula1>2958465</formula1>
    </dataValidation>
    <dataValidation type="custom" imeMode="disabled" allowBlank="1" showInputMessage="1" showErrorMessage="1" sqref="F113:J113 F32:J32 F101:J101 F45:J45 F58:J58 F89:J89 F71:J71 F125:J125 F138:J138" xr:uid="{72735C53-6713-4F63-9B08-FCD29776F60C}">
      <formula1>INT(F32)&gt;=0</formula1>
    </dataValidation>
    <dataValidation type="textLength" errorStyle="warning" imeMode="disabled" operator="equal" allowBlank="1" showInputMessage="1" showErrorMessage="1" error="13桁になっていません_x000a_ご確認ください" sqref="F37:J37 F63:J63 F50:J50 F76:J76" xr:uid="{0A6463F5-CFCF-461E-823F-4F49A03D3DEA}">
      <formula1>13</formula1>
    </dataValidation>
    <dataValidation imeMode="disabled" allowBlank="1" showInputMessage="1" showErrorMessage="1" prompt="ハイフン（‐）をつけて入力" sqref="F61:J61 F48:J48 F116:J117 F35:J35 F92:J93 F74:J74 F104:J105 F128:J129 F141:J142" xr:uid="{BAF505E8-2CC6-4C01-8A88-EF7303DCDA9D}"/>
    <dataValidation imeMode="disabled" allowBlank="1" showInputMessage="1" showErrorMessage="1" prompt="キャリアメール_x000a_(携帯メール)は不可" sqref="F94:J94 F106:J106 F118:J118 F130:J130 F143:J144" xr:uid="{F434B666-287E-4E05-9C68-40EEE73BE0E5}"/>
    <dataValidation operator="lessThanOrEqual" allowBlank="1" showInputMessage="1" showErrorMessage="1" sqref="F21" xr:uid="{316B550A-5D91-422E-A4A7-F62B15AE2866}"/>
    <dataValidation type="decimal" imeMode="disabled" allowBlank="1" showInputMessage="1" showErrorMessage="1" sqref="F167" xr:uid="{BA73A354-D6BF-4D3B-BD08-7BE79DE9EE72}">
      <formula1>0</formula1>
      <formula2>999999999999999000000</formula2>
    </dataValidation>
    <dataValidation type="decimal" imeMode="disabled" allowBlank="1" showInputMessage="1" showErrorMessage="1" sqref="F168:F174" xr:uid="{73FD5213-D960-486F-B1FB-324A2BA02F0E}">
      <formula1>0</formula1>
      <formula2>9.99999999999999E+22</formula2>
    </dataValidation>
    <dataValidation type="list" imeMode="hiragana" allowBlank="1" showInputMessage="1" showErrorMessage="1" sqref="G33 G46 G59 G72 G90 G139 G102 G114 G126" xr:uid="{F35DE98F-6A9D-4465-9C7E-C9586F29B298}">
      <formula1>"県,都,府,道"</formula1>
    </dataValidation>
    <dataValidation type="list" imeMode="hiragana" allowBlank="1" showInputMessage="1" showErrorMessage="1" sqref="I33 I46 I59 I72 I90 I139 I102 I114 I126" xr:uid="{BB262AA5-A7D6-4BE9-99A6-5917780A4D5C}">
      <formula1>"市,区,町,村"</formula1>
    </dataValidation>
    <dataValidation imeMode="on" allowBlank="1" showInputMessage="1" showErrorMessage="1" sqref="F11:I11" xr:uid="{C58C4E45-0781-4392-AFAD-CE60E1DD23C6}"/>
  </dataValidations>
  <printOptions horizontalCentered="1"/>
  <pageMargins left="0.51181102362204722" right="0.11811023622047245" top="0.35433070866141736" bottom="0.35433070866141736" header="0.31496062992125984" footer="0.11811023622047245"/>
  <pageSetup paperSize="9" scale="30" orientation="portrait" r:id="rId1"/>
  <headerFooter scaleWithDoc="0">
    <oddFooter>&amp;R&amp;K00-044R5中層ZEH-M_ver.1.2</oddFooter>
  </headerFooter>
  <rowBreaks count="2" manualBreakCount="2">
    <brk id="77" max="12" man="1"/>
    <brk id="144" max="12" man="1"/>
  </rowBreaks>
  <drawing r:id="rId2"/>
  <legacyDrawing r:id="rId3"/>
  <mc:AlternateContent xmlns:mc="http://schemas.openxmlformats.org/markup-compatibility/2006">
    <mc:Choice Requires="x14">
      <controls>
        <mc:AlternateContent xmlns:mc="http://schemas.openxmlformats.org/markup-compatibility/2006">
          <mc:Choice Requires="x14">
            <control shapeId="29706" r:id="rId4" name="Option Button 10">
              <controlPr defaultSize="0" autoFill="0" autoLine="0" autoPict="0">
                <anchor moveWithCells="1">
                  <from>
                    <xdr:col>7</xdr:col>
                    <xdr:colOff>733425</xdr:colOff>
                    <xdr:row>24</xdr:row>
                    <xdr:rowOff>114300</xdr:rowOff>
                  </from>
                  <to>
                    <xdr:col>9</xdr:col>
                    <xdr:colOff>1228725</xdr:colOff>
                    <xdr:row>24</xdr:row>
                    <xdr:rowOff>342900</xdr:rowOff>
                  </to>
                </anchor>
              </controlPr>
            </control>
          </mc:Choice>
        </mc:AlternateContent>
        <mc:AlternateContent xmlns:mc="http://schemas.openxmlformats.org/markup-compatibility/2006">
          <mc:Choice Requires="x14">
            <control shapeId="29707" r:id="rId5" name="Option Button 11">
              <controlPr defaultSize="0" autoFill="0" autoLine="0" autoPict="0">
                <anchor moveWithCells="1">
                  <from>
                    <xdr:col>5</xdr:col>
                    <xdr:colOff>152400</xdr:colOff>
                    <xdr:row>24</xdr:row>
                    <xdr:rowOff>114300</xdr:rowOff>
                  </from>
                  <to>
                    <xdr:col>5</xdr:col>
                    <xdr:colOff>1362075</xdr:colOff>
                    <xdr:row>24</xdr:row>
                    <xdr:rowOff>333375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B04368-A436-4182-9EAF-47E68E2E3B9A}">
  <sheetPr>
    <pageSetUpPr fitToPage="1"/>
  </sheetPr>
  <dimension ref="A1:W53"/>
  <sheetViews>
    <sheetView showGridLines="0" view="pageBreakPreview" zoomScale="70" zoomScaleNormal="60" zoomScaleSheetLayoutView="70" workbookViewId="0"/>
  </sheetViews>
  <sheetFormatPr defaultColWidth="9" defaultRowHeight="21"/>
  <cols>
    <col min="1" max="1" width="2.625" style="5" customWidth="1"/>
    <col min="2" max="4" width="4.625" style="6" customWidth="1"/>
    <col min="5" max="6" width="8.625" style="6" customWidth="1"/>
    <col min="7" max="7" width="15.625" style="6" customWidth="1"/>
    <col min="8" max="8" width="10.625" style="222" customWidth="1"/>
    <col min="9" max="9" width="15.625" style="214" customWidth="1"/>
    <col min="10" max="10" width="4.625" style="222" customWidth="1"/>
    <col min="11" max="11" width="10.625" style="6" customWidth="1"/>
    <col min="12" max="12" width="4.625" style="222" customWidth="1"/>
    <col min="13" max="13" width="15.625" style="214" customWidth="1"/>
    <col min="14" max="14" width="4.625" style="222" customWidth="1"/>
    <col min="15" max="15" width="10.625" style="6" customWidth="1"/>
    <col min="16" max="16" width="4.625" style="222" customWidth="1"/>
    <col min="17" max="17" width="15.625" style="214" customWidth="1"/>
    <col min="18" max="18" width="4.625" style="222" customWidth="1"/>
    <col min="19" max="19" width="48.625" style="226" customWidth="1"/>
    <col min="20" max="20" width="9.25" style="251" bestFit="1" customWidth="1"/>
    <col min="21" max="21" width="25.625" style="6" customWidth="1"/>
    <col min="22" max="16384" width="9" style="6"/>
  </cols>
  <sheetData>
    <row r="1" spans="1:23" s="251" customFormat="1" ht="21" customHeight="1">
      <c r="A1" s="273" t="s">
        <v>179</v>
      </c>
      <c r="B1" s="273"/>
      <c r="C1" s="273"/>
      <c r="D1" s="273"/>
      <c r="E1" s="273"/>
      <c r="F1" s="273"/>
      <c r="G1" s="273"/>
      <c r="H1" s="273"/>
      <c r="I1" s="273"/>
      <c r="J1" s="273"/>
      <c r="K1" s="273"/>
      <c r="L1" s="273"/>
      <c r="M1" s="273"/>
      <c r="N1" s="273"/>
      <c r="O1" s="273"/>
      <c r="P1" s="273"/>
      <c r="Q1" s="273"/>
      <c r="R1" s="273"/>
      <c r="S1" s="273"/>
    </row>
    <row r="2" spans="1:23">
      <c r="A2" s="348"/>
      <c r="B2" s="1933" t="s">
        <v>1142</v>
      </c>
      <c r="C2" s="1933"/>
      <c r="D2" s="1933"/>
      <c r="E2" s="1933"/>
      <c r="F2" s="1933"/>
      <c r="G2" s="1933"/>
      <c r="H2" s="349"/>
      <c r="I2" s="350"/>
      <c r="J2" s="349"/>
      <c r="K2" s="226"/>
      <c r="L2" s="349"/>
      <c r="M2" s="350"/>
      <c r="N2" s="349"/>
      <c r="O2" s="226"/>
      <c r="P2" s="349"/>
      <c r="Q2" s="350"/>
      <c r="R2" s="349"/>
      <c r="S2" s="223"/>
    </row>
    <row r="3" spans="1:23" s="224" customFormat="1" ht="13.5">
      <c r="A3" s="225"/>
      <c r="B3" s="225"/>
      <c r="C3" s="225"/>
      <c r="D3" s="225"/>
      <c r="E3" s="225"/>
      <c r="F3" s="225"/>
      <c r="G3" s="225"/>
      <c r="H3" s="351"/>
      <c r="I3" s="352"/>
      <c r="J3" s="351"/>
      <c r="K3" s="225"/>
      <c r="L3" s="351"/>
      <c r="M3" s="352"/>
      <c r="N3" s="351"/>
      <c r="O3" s="225"/>
      <c r="P3" s="351"/>
      <c r="Q3" s="352"/>
      <c r="R3" s="351"/>
      <c r="S3" s="225"/>
      <c r="T3" s="272"/>
    </row>
    <row r="4" spans="1:23" ht="30.75">
      <c r="A4" s="353"/>
      <c r="B4" s="1934" t="s">
        <v>180</v>
      </c>
      <c r="C4" s="1935"/>
      <c r="D4" s="1935"/>
      <c r="E4" s="1935"/>
      <c r="F4" s="1936"/>
      <c r="G4" s="1937" t="s">
        <v>331</v>
      </c>
      <c r="H4" s="1938"/>
      <c r="I4" s="350"/>
      <c r="J4" s="349"/>
      <c r="K4" s="226"/>
      <c r="L4" s="349"/>
      <c r="M4" s="350"/>
      <c r="N4" s="349"/>
      <c r="O4" s="226"/>
      <c r="P4" s="349"/>
      <c r="Q4" s="350"/>
      <c r="R4" s="349"/>
    </row>
    <row r="5" spans="1:23" s="224" customFormat="1" ht="8.1" customHeight="1">
      <c r="A5" s="225"/>
      <c r="B5" s="354"/>
      <c r="C5" s="354"/>
      <c r="D5" s="354"/>
      <c r="E5" s="354"/>
      <c r="F5" s="225"/>
      <c r="G5" s="225"/>
      <c r="H5" s="351"/>
      <c r="I5" s="352"/>
      <c r="J5" s="351"/>
      <c r="K5" s="225"/>
      <c r="L5" s="351"/>
      <c r="M5" s="352"/>
      <c r="N5" s="351"/>
      <c r="O5" s="225"/>
      <c r="P5" s="351"/>
      <c r="Q5" s="352"/>
      <c r="R5" s="351"/>
      <c r="S5" s="225"/>
      <c r="T5" s="272"/>
    </row>
    <row r="6" spans="1:23" ht="45" customHeight="1">
      <c r="A6" s="353"/>
      <c r="B6" s="1934" t="s">
        <v>181</v>
      </c>
      <c r="C6" s="1935"/>
      <c r="D6" s="1935"/>
      <c r="E6" s="1935"/>
      <c r="F6" s="1936"/>
      <c r="G6" s="1939" t="str">
        <f>'2.全体概要'!C7</f>
        <v/>
      </c>
      <c r="H6" s="1940"/>
      <c r="I6" s="1940"/>
      <c r="J6" s="1940"/>
      <c r="K6" s="1940"/>
      <c r="L6" s="1940"/>
      <c r="M6" s="1940"/>
      <c r="N6" s="1940"/>
      <c r="O6" s="1940"/>
      <c r="P6" s="1940"/>
      <c r="Q6" s="1940"/>
      <c r="R6" s="1940"/>
      <c r="S6" s="929" t="s">
        <v>901</v>
      </c>
      <c r="T6" s="273"/>
      <c r="U6" s="927"/>
      <c r="V6" s="927"/>
      <c r="W6" s="927"/>
    </row>
    <row r="7" spans="1:23" s="224" customFormat="1" ht="13.5">
      <c r="A7" s="225"/>
      <c r="B7" s="225"/>
      <c r="C7" s="225"/>
      <c r="D7" s="225"/>
      <c r="E7" s="225"/>
      <c r="F7" s="225"/>
      <c r="G7" s="225"/>
      <c r="H7" s="351"/>
      <c r="I7" s="352"/>
      <c r="J7" s="351"/>
      <c r="K7" s="225"/>
      <c r="L7" s="351"/>
      <c r="M7" s="352"/>
      <c r="N7" s="351"/>
      <c r="O7" s="225"/>
      <c r="P7" s="351"/>
      <c r="Q7" s="352"/>
      <c r="R7" s="351"/>
      <c r="S7" s="225"/>
      <c r="T7" s="272"/>
    </row>
    <row r="8" spans="1:23" ht="21" customHeight="1">
      <c r="A8" s="348"/>
      <c r="B8" s="1946" t="s">
        <v>205</v>
      </c>
      <c r="C8" s="1947"/>
      <c r="D8" s="1978" t="s">
        <v>182</v>
      </c>
      <c r="E8" s="1963"/>
      <c r="F8" s="1963"/>
      <c r="G8" s="1963"/>
      <c r="H8" s="1963"/>
      <c r="I8" s="1963"/>
      <c r="J8" s="1963"/>
      <c r="K8" s="1963"/>
      <c r="L8" s="1963"/>
      <c r="M8" s="1963"/>
      <c r="N8" s="1963"/>
      <c r="O8" s="1963"/>
      <c r="P8" s="1979"/>
      <c r="Q8" s="1963" t="s">
        <v>183</v>
      </c>
      <c r="R8" s="1963"/>
      <c r="S8" s="685" t="s">
        <v>184</v>
      </c>
    </row>
    <row r="9" spans="1:23" ht="28.5" customHeight="1">
      <c r="A9" s="356"/>
      <c r="B9" s="1948"/>
      <c r="C9" s="1949"/>
      <c r="D9" s="1992" t="s">
        <v>1212</v>
      </c>
      <c r="E9" s="1993"/>
      <c r="F9" s="1993"/>
      <c r="G9" s="1993"/>
      <c r="H9" s="1993"/>
      <c r="I9" s="1993"/>
      <c r="J9" s="1993"/>
      <c r="K9" s="1993"/>
      <c r="L9" s="1993"/>
      <c r="M9" s="1993"/>
      <c r="N9" s="686" t="s">
        <v>282</v>
      </c>
      <c r="O9" s="2035"/>
      <c r="P9" s="2036"/>
      <c r="Q9" s="2037"/>
      <c r="R9" s="2038"/>
      <c r="S9" s="690"/>
    </row>
    <row r="10" spans="1:23" ht="29.25" thickBot="1">
      <c r="A10" s="356"/>
      <c r="B10" s="1948"/>
      <c r="C10" s="1949"/>
      <c r="D10" s="1994" t="s">
        <v>662</v>
      </c>
      <c r="E10" s="1995"/>
      <c r="F10" s="1995"/>
      <c r="G10" s="1995"/>
      <c r="H10" s="1995"/>
      <c r="I10" s="1995"/>
      <c r="J10" s="1995"/>
      <c r="K10" s="1995"/>
      <c r="L10" s="1995"/>
      <c r="M10" s="1995"/>
      <c r="N10" s="691" t="s">
        <v>283</v>
      </c>
      <c r="O10" s="2035"/>
      <c r="P10" s="2039"/>
      <c r="Q10" s="2040"/>
      <c r="R10" s="2041"/>
      <c r="S10" s="694"/>
      <c r="T10" s="257"/>
    </row>
    <row r="11" spans="1:23" ht="29.25" thickTop="1">
      <c r="A11" s="356"/>
      <c r="B11" s="1950"/>
      <c r="C11" s="1951"/>
      <c r="D11" s="1931" t="s">
        <v>285</v>
      </c>
      <c r="E11" s="1932"/>
      <c r="F11" s="1932"/>
      <c r="G11" s="1932"/>
      <c r="H11" s="1932"/>
      <c r="I11" s="1932"/>
      <c r="J11" s="1932"/>
      <c r="K11" s="1932"/>
      <c r="L11" s="1932"/>
      <c r="M11" s="1932"/>
      <c r="N11" s="1932"/>
      <c r="O11" s="1932"/>
      <c r="P11" s="951" t="s">
        <v>323</v>
      </c>
      <c r="Q11" s="696">
        <f>Q9+Q10</f>
        <v>0</v>
      </c>
      <c r="R11" s="697" t="s">
        <v>129</v>
      </c>
      <c r="S11" s="698" t="s">
        <v>739</v>
      </c>
    </row>
    <row r="12" spans="1:23" ht="108" customHeight="1" thickBot="1">
      <c r="A12" s="356"/>
      <c r="B12" s="699" t="s">
        <v>334</v>
      </c>
      <c r="C12" s="1919" t="s">
        <v>185</v>
      </c>
      <c r="D12" s="1986" t="s">
        <v>186</v>
      </c>
      <c r="E12" s="1987"/>
      <c r="F12" s="1987"/>
      <c r="G12" s="1987"/>
      <c r="H12" s="700" t="s">
        <v>322</v>
      </c>
      <c r="I12" s="1996"/>
      <c r="J12" s="1997"/>
      <c r="K12" s="1997"/>
      <c r="L12" s="1997"/>
      <c r="M12" s="1997"/>
      <c r="N12" s="1997"/>
      <c r="O12" s="1997"/>
      <c r="P12" s="1998"/>
      <c r="Q12" s="693">
        <f>SUMIF('3.住戸情報入力'!O:O,G4,'3.住戸情報入力'!N:N)</f>
        <v>0</v>
      </c>
      <c r="R12" s="692" t="s">
        <v>129</v>
      </c>
      <c r="S12" s="701" t="s">
        <v>1213</v>
      </c>
    </row>
    <row r="13" spans="1:23" ht="28.5" customHeight="1" thickTop="1">
      <c r="A13" s="356"/>
      <c r="B13" s="1922" t="s">
        <v>187</v>
      </c>
      <c r="C13" s="1920"/>
      <c r="D13" s="1988" t="s">
        <v>188</v>
      </c>
      <c r="E13" s="1989"/>
      <c r="F13" s="1990"/>
      <c r="G13" s="1990"/>
      <c r="H13" s="1990"/>
      <c r="I13" s="1957" t="s">
        <v>794</v>
      </c>
      <c r="J13" s="1958"/>
      <c r="K13" s="1958"/>
      <c r="L13" s="1959"/>
      <c r="M13" s="1960" t="s">
        <v>795</v>
      </c>
      <c r="N13" s="1961"/>
      <c r="O13" s="1961"/>
      <c r="P13" s="1962"/>
      <c r="Q13" s="911"/>
      <c r="R13" s="912"/>
      <c r="S13" s="1956" t="s">
        <v>1213</v>
      </c>
    </row>
    <row r="14" spans="1:23" ht="28.5" customHeight="1">
      <c r="A14" s="356"/>
      <c r="B14" s="1923"/>
      <c r="C14" s="1920"/>
      <c r="D14" s="1988"/>
      <c r="E14" s="930" t="s">
        <v>663</v>
      </c>
      <c r="F14" s="931"/>
      <c r="G14" s="931"/>
      <c r="H14" s="931"/>
      <c r="I14" s="702">
        <v>150000</v>
      </c>
      <c r="J14" s="703" t="s">
        <v>793</v>
      </c>
      <c r="K14" s="704">
        <f>SUMIFS('3.住戸情報入力'!Q:Q,'3.住戸情報入力'!P:P,E14,'3.住戸情報入力'!R:R,$G$4)+SUMIFS('3.住戸情報入力'!T:T,'3.住戸情報入力'!S:S,E14,'3.住戸情報入力'!U:U,$G$4)</f>
        <v>0</v>
      </c>
      <c r="L14" s="707" t="s">
        <v>189</v>
      </c>
      <c r="M14" s="991">
        <v>120000</v>
      </c>
      <c r="N14" s="992" t="s">
        <v>793</v>
      </c>
      <c r="O14" s="704">
        <f>SUMIFS('3.住戸情報入力'!W:W,'3.住戸情報入力'!V:V,E14,'3.住戸情報入力'!X:X,$G$4)+SUMIFS('3.住戸情報入力'!Z:Z,'3.住戸情報入力'!Y:Y,E14,'3.住戸情報入力'!AA:AA,$G$4)</f>
        <v>0</v>
      </c>
      <c r="P14" s="707" t="s">
        <v>189</v>
      </c>
      <c r="Q14" s="709">
        <f>I14*K14+M14*O14</f>
        <v>0</v>
      </c>
      <c r="R14" s="707" t="s">
        <v>129</v>
      </c>
      <c r="S14" s="1942"/>
    </row>
    <row r="15" spans="1:23" ht="28.5">
      <c r="A15" s="356"/>
      <c r="B15" s="1923"/>
      <c r="C15" s="1920"/>
      <c r="D15" s="1954"/>
      <c r="E15" s="1952" t="s">
        <v>429</v>
      </c>
      <c r="F15" s="1953"/>
      <c r="G15" s="1953"/>
      <c r="H15" s="1953"/>
      <c r="I15" s="706">
        <v>160000</v>
      </c>
      <c r="J15" s="707" t="s">
        <v>129</v>
      </c>
      <c r="K15" s="708">
        <f>SUMIFS('3.住戸情報入力'!Q:Q,'3.住戸情報入力'!P:P,E15,'3.住戸情報入力'!R:R,$G$4)+SUMIFS('3.住戸情報入力'!T:T,'3.住戸情報入力'!S:S,E15,'3.住戸情報入力'!U:U,$G$4)</f>
        <v>0</v>
      </c>
      <c r="L15" s="707" t="s">
        <v>189</v>
      </c>
      <c r="M15" s="993">
        <v>130000</v>
      </c>
      <c r="N15" s="994" t="s">
        <v>129</v>
      </c>
      <c r="O15" s="708">
        <f>SUMIFS('3.住戸情報入力'!W:W,'3.住戸情報入力'!V:V,E15,'3.住戸情報入力'!X:X,$G$4)+SUMIFS('3.住戸情報入力'!Z:Z,'3.住戸情報入力'!Y:Y,E15,'3.住戸情報入力'!AA:AA,$G$4)</f>
        <v>0</v>
      </c>
      <c r="P15" s="707" t="s">
        <v>189</v>
      </c>
      <c r="Q15" s="709">
        <f t="shared" ref="Q15:Q20" si="0">I15*K15+M15*O15</f>
        <v>0</v>
      </c>
      <c r="R15" s="707" t="s">
        <v>129</v>
      </c>
      <c r="S15" s="1942"/>
    </row>
    <row r="16" spans="1:23" ht="28.5">
      <c r="A16" s="356"/>
      <c r="B16" s="1923"/>
      <c r="C16" s="1920"/>
      <c r="D16" s="1954"/>
      <c r="E16" s="1952" t="s">
        <v>430</v>
      </c>
      <c r="F16" s="1953"/>
      <c r="G16" s="1953"/>
      <c r="H16" s="1953"/>
      <c r="I16" s="706">
        <v>170000</v>
      </c>
      <c r="J16" s="707" t="s">
        <v>129</v>
      </c>
      <c r="K16" s="708">
        <f>SUMIFS('3.住戸情報入力'!Q:Q,'3.住戸情報入力'!P:P,E16,'3.住戸情報入力'!R:R,$G$4)+SUMIFS('3.住戸情報入力'!T:T,'3.住戸情報入力'!S:S,E16,'3.住戸情報入力'!U:U,$G$4)</f>
        <v>0</v>
      </c>
      <c r="L16" s="707" t="s">
        <v>189</v>
      </c>
      <c r="M16" s="993">
        <v>140000</v>
      </c>
      <c r="N16" s="994" t="s">
        <v>129</v>
      </c>
      <c r="O16" s="708">
        <f>SUMIFS('3.住戸情報入力'!W:W,'3.住戸情報入力'!V:V,E16,'3.住戸情報入力'!X:X,$G$4)+SUMIFS('3.住戸情報入力'!Z:Z,'3.住戸情報入力'!Y:Y,E16,'3.住戸情報入力'!AA:AA,$G$4)</f>
        <v>0</v>
      </c>
      <c r="P16" s="707" t="s">
        <v>189</v>
      </c>
      <c r="Q16" s="709">
        <f t="shared" si="0"/>
        <v>0</v>
      </c>
      <c r="R16" s="707" t="s">
        <v>129</v>
      </c>
      <c r="S16" s="1942"/>
    </row>
    <row r="17" spans="1:23" ht="28.5">
      <c r="A17" s="356"/>
      <c r="B17" s="1923"/>
      <c r="C17" s="1920"/>
      <c r="D17" s="1954"/>
      <c r="E17" s="1952" t="s">
        <v>431</v>
      </c>
      <c r="F17" s="1953"/>
      <c r="G17" s="1953"/>
      <c r="H17" s="1953"/>
      <c r="I17" s="706">
        <v>180000</v>
      </c>
      <c r="J17" s="707" t="s">
        <v>129</v>
      </c>
      <c r="K17" s="708">
        <f>SUMIFS('3.住戸情報入力'!Q:Q,'3.住戸情報入力'!P:P,E17,'3.住戸情報入力'!R:R,$G$4)+SUMIFS('3.住戸情報入力'!T:T,'3.住戸情報入力'!S:S,E17,'3.住戸情報入力'!U:U,$G$4)</f>
        <v>0</v>
      </c>
      <c r="L17" s="707" t="s">
        <v>189</v>
      </c>
      <c r="M17" s="993">
        <v>150000</v>
      </c>
      <c r="N17" s="994" t="s">
        <v>129</v>
      </c>
      <c r="O17" s="708">
        <f>SUMIFS('3.住戸情報入力'!W:W,'3.住戸情報入力'!V:V,E17,'3.住戸情報入力'!X:X,$G$4)+SUMIFS('3.住戸情報入力'!Z:Z,'3.住戸情報入力'!Y:Y,E17,'3.住戸情報入力'!AA:AA,$G$4)</f>
        <v>0</v>
      </c>
      <c r="P17" s="707" t="s">
        <v>189</v>
      </c>
      <c r="Q17" s="709">
        <f t="shared" si="0"/>
        <v>0</v>
      </c>
      <c r="R17" s="707" t="s">
        <v>129</v>
      </c>
      <c r="S17" s="1942"/>
    </row>
    <row r="18" spans="1:23" ht="28.5">
      <c r="A18" s="356"/>
      <c r="B18" s="1923"/>
      <c r="C18" s="1920"/>
      <c r="D18" s="1954"/>
      <c r="E18" s="1952" t="s">
        <v>432</v>
      </c>
      <c r="F18" s="1953"/>
      <c r="G18" s="1953"/>
      <c r="H18" s="1953"/>
      <c r="I18" s="706">
        <v>190000</v>
      </c>
      <c r="J18" s="707" t="s">
        <v>129</v>
      </c>
      <c r="K18" s="708">
        <f>SUMIFS('3.住戸情報入力'!Q:Q,'3.住戸情報入力'!P:P,E18,'3.住戸情報入力'!R:R,$G$4)+SUMIFS('3.住戸情報入力'!T:T,'3.住戸情報入力'!S:S,E18,'3.住戸情報入力'!U:U,$G$4)</f>
        <v>0</v>
      </c>
      <c r="L18" s="707" t="s">
        <v>189</v>
      </c>
      <c r="M18" s="993">
        <v>160000</v>
      </c>
      <c r="N18" s="994" t="s">
        <v>129</v>
      </c>
      <c r="O18" s="708">
        <f>SUMIFS('3.住戸情報入力'!W:W,'3.住戸情報入力'!V:V,E18,'3.住戸情報入力'!X:X,$G$4)+SUMIFS('3.住戸情報入力'!Z:Z,'3.住戸情報入力'!Y:Y,E18,'3.住戸情報入力'!AA:AA,$G$4)</f>
        <v>0</v>
      </c>
      <c r="P18" s="707" t="s">
        <v>189</v>
      </c>
      <c r="Q18" s="709">
        <f t="shared" si="0"/>
        <v>0</v>
      </c>
      <c r="R18" s="707" t="s">
        <v>129</v>
      </c>
      <c r="S18" s="1942"/>
    </row>
    <row r="19" spans="1:23" ht="28.5">
      <c r="A19" s="356"/>
      <c r="B19" s="1923"/>
      <c r="C19" s="1920"/>
      <c r="D19" s="1954"/>
      <c r="E19" s="1952" t="s">
        <v>433</v>
      </c>
      <c r="F19" s="1953"/>
      <c r="G19" s="1953"/>
      <c r="H19" s="1953"/>
      <c r="I19" s="706">
        <v>200000</v>
      </c>
      <c r="J19" s="707" t="s">
        <v>129</v>
      </c>
      <c r="K19" s="708">
        <f>SUMIFS('3.住戸情報入力'!Q:Q,'3.住戸情報入力'!P:P,E19,'3.住戸情報入力'!R:R,$G$4)+SUMIFS('3.住戸情報入力'!T:T,'3.住戸情報入力'!S:S,E19,'3.住戸情報入力'!U:U,$G$4)</f>
        <v>0</v>
      </c>
      <c r="L19" s="707" t="s">
        <v>189</v>
      </c>
      <c r="M19" s="993">
        <v>170000</v>
      </c>
      <c r="N19" s="994" t="s">
        <v>129</v>
      </c>
      <c r="O19" s="708">
        <f>SUMIFS('3.住戸情報入力'!W:W,'3.住戸情報入力'!V:V,E19,'3.住戸情報入力'!X:X,$G$4)+SUMIFS('3.住戸情報入力'!Z:Z,'3.住戸情報入力'!Y:Y,E19,'3.住戸情報入力'!AA:AA,$G$4)</f>
        <v>0</v>
      </c>
      <c r="P19" s="707" t="s">
        <v>189</v>
      </c>
      <c r="Q19" s="709">
        <f t="shared" si="0"/>
        <v>0</v>
      </c>
      <c r="R19" s="707" t="s">
        <v>129</v>
      </c>
      <c r="S19" s="1942"/>
    </row>
    <row r="20" spans="1:23" ht="28.5">
      <c r="A20" s="356"/>
      <c r="B20" s="1923"/>
      <c r="C20" s="1920"/>
      <c r="D20" s="1954"/>
      <c r="E20" s="1952" t="s">
        <v>434</v>
      </c>
      <c r="F20" s="1953"/>
      <c r="G20" s="1953"/>
      <c r="H20" s="1953"/>
      <c r="I20" s="706">
        <v>220000</v>
      </c>
      <c r="J20" s="707" t="s">
        <v>129</v>
      </c>
      <c r="K20" s="708">
        <f>SUMIFS('3.住戸情報入力'!Q:Q,'3.住戸情報入力'!P:P,E20,'3.住戸情報入力'!R:R,$G$4)+SUMIFS('3.住戸情報入力'!T:T,'3.住戸情報入力'!S:S,E20,'3.住戸情報入力'!U:U,$G$4)</f>
        <v>0</v>
      </c>
      <c r="L20" s="707" t="s">
        <v>189</v>
      </c>
      <c r="M20" s="993">
        <v>190000</v>
      </c>
      <c r="N20" s="994" t="s">
        <v>129</v>
      </c>
      <c r="O20" s="708">
        <f>SUMIFS('3.住戸情報入力'!W:W,'3.住戸情報入力'!V:V,E20,'3.住戸情報入力'!X:X,$G$4)+SUMIFS('3.住戸情報入力'!Z:Z,'3.住戸情報入力'!Y:Y,E20,'3.住戸情報入力'!AA:AA,$G$4)</f>
        <v>0</v>
      </c>
      <c r="P20" s="707" t="s">
        <v>189</v>
      </c>
      <c r="Q20" s="709">
        <f t="shared" si="0"/>
        <v>0</v>
      </c>
      <c r="R20" s="707" t="s">
        <v>129</v>
      </c>
      <c r="S20" s="1942"/>
    </row>
    <row r="21" spans="1:23" ht="29.25" thickBot="1">
      <c r="A21" s="356"/>
      <c r="B21" s="1923"/>
      <c r="C21" s="1920"/>
      <c r="D21" s="1955"/>
      <c r="E21" s="1991" t="s">
        <v>435</v>
      </c>
      <c r="F21" s="1967"/>
      <c r="G21" s="1967"/>
      <c r="H21" s="1967"/>
      <c r="I21" s="710">
        <v>240000</v>
      </c>
      <c r="J21" s="711" t="s">
        <v>129</v>
      </c>
      <c r="K21" s="712">
        <f>SUMIFS('3.住戸情報入力'!Q:Q,'3.住戸情報入力'!P:P,E21,'3.住戸情報入力'!R:R,$G$4)+SUMIFS('3.住戸情報入力'!T:T,'3.住戸情報入力'!S:S,E21,'3.住戸情報入力'!U:U,$G$4)</f>
        <v>0</v>
      </c>
      <c r="L21" s="711" t="s">
        <v>189</v>
      </c>
      <c r="M21" s="995">
        <v>200000</v>
      </c>
      <c r="N21" s="996" t="s">
        <v>129</v>
      </c>
      <c r="O21" s="712">
        <f>SUMIFS('3.住戸情報入力'!W:W,'3.住戸情報入力'!V:V,E21,'3.住戸情報入力'!X:X,$G$4)+SUMIFS('3.住戸情報入力'!Z:Z,'3.住戸情報入力'!Y:Y,E21,'3.住戸情報入力'!AA:AA,$G$4)</f>
        <v>0</v>
      </c>
      <c r="P21" s="711" t="s">
        <v>189</v>
      </c>
      <c r="Q21" s="713">
        <f>I21*K21+M21*O21</f>
        <v>0</v>
      </c>
      <c r="R21" s="711" t="s">
        <v>129</v>
      </c>
      <c r="S21" s="1943"/>
    </row>
    <row r="22" spans="1:23" s="251" customFormat="1" ht="29.25" thickTop="1">
      <c r="A22" s="356"/>
      <c r="B22" s="1923"/>
      <c r="C22" s="1920"/>
      <c r="D22" s="1931" t="s">
        <v>325</v>
      </c>
      <c r="E22" s="1932"/>
      <c r="F22" s="1932"/>
      <c r="G22" s="1932"/>
      <c r="H22" s="1932"/>
      <c r="I22" s="1932"/>
      <c r="J22" s="1932"/>
      <c r="K22" s="1932"/>
      <c r="L22" s="1932"/>
      <c r="M22" s="1932"/>
      <c r="N22" s="1932"/>
      <c r="O22" s="1932"/>
      <c r="P22" s="695" t="s">
        <v>316</v>
      </c>
      <c r="Q22" s="696">
        <f>SUM(Q14:Q21)</f>
        <v>0</v>
      </c>
      <c r="R22" s="697" t="s">
        <v>129</v>
      </c>
      <c r="S22" s="714"/>
      <c r="U22" s="6"/>
      <c r="V22" s="6"/>
      <c r="W22" s="6"/>
    </row>
    <row r="23" spans="1:23" s="257" customFormat="1" ht="27.75" customHeight="1">
      <c r="A23" s="357"/>
      <c r="B23" s="1923"/>
      <c r="C23" s="1920"/>
      <c r="D23" s="1944" t="s">
        <v>463</v>
      </c>
      <c r="E23" s="1925" t="s">
        <v>664</v>
      </c>
      <c r="F23" s="1926"/>
      <c r="G23" s="1926"/>
      <c r="H23" s="1926"/>
      <c r="I23" s="1926"/>
      <c r="J23" s="1926"/>
      <c r="K23" s="1926"/>
      <c r="L23" s="1927"/>
      <c r="M23" s="702">
        <v>340000</v>
      </c>
      <c r="N23" s="715" t="s">
        <v>129</v>
      </c>
      <c r="O23" s="716">
        <f>COUNTIFS('3.住戸情報入力'!AB:AB,E23,'3.住戸情報入力'!AC:AC,$G$4)</f>
        <v>0</v>
      </c>
      <c r="P23" s="717" t="s">
        <v>189</v>
      </c>
      <c r="Q23" s="718">
        <f>M23*O23</f>
        <v>0</v>
      </c>
      <c r="R23" s="717" t="s">
        <v>129</v>
      </c>
      <c r="S23" s="1941" t="s">
        <v>1213</v>
      </c>
      <c r="U23" s="900"/>
      <c r="V23" s="900"/>
      <c r="W23" s="900"/>
    </row>
    <row r="24" spans="1:23" s="257" customFormat="1" ht="27.75" customHeight="1">
      <c r="A24" s="357"/>
      <c r="B24" s="1923"/>
      <c r="C24" s="1920"/>
      <c r="D24" s="1945"/>
      <c r="E24" s="1980" t="s">
        <v>665</v>
      </c>
      <c r="F24" s="1981"/>
      <c r="G24" s="1981"/>
      <c r="H24" s="1981"/>
      <c r="I24" s="1981"/>
      <c r="J24" s="1981"/>
      <c r="K24" s="1981"/>
      <c r="L24" s="1982"/>
      <c r="M24" s="706">
        <v>430000</v>
      </c>
      <c r="N24" s="717" t="s">
        <v>129</v>
      </c>
      <c r="O24" s="719">
        <f>COUNTIFS('3.住戸情報入力'!AB:AB,E24,'3.住戸情報入力'!AC:AC,$G$4)</f>
        <v>0</v>
      </c>
      <c r="P24" s="717" t="s">
        <v>189</v>
      </c>
      <c r="Q24" s="718">
        <f t="shared" ref="Q24:Q26" si="1">M24*O24</f>
        <v>0</v>
      </c>
      <c r="R24" s="717" t="s">
        <v>129</v>
      </c>
      <c r="S24" s="1942"/>
      <c r="U24" s="900"/>
      <c r="V24" s="900"/>
      <c r="W24" s="900"/>
    </row>
    <row r="25" spans="1:23" s="257" customFormat="1" ht="27.75" customHeight="1">
      <c r="A25" s="357"/>
      <c r="B25" s="1923"/>
      <c r="C25" s="1920"/>
      <c r="D25" s="1945"/>
      <c r="E25" s="1980" t="s">
        <v>666</v>
      </c>
      <c r="F25" s="1981"/>
      <c r="G25" s="1981"/>
      <c r="H25" s="1981"/>
      <c r="I25" s="1981"/>
      <c r="J25" s="1981"/>
      <c r="K25" s="1981"/>
      <c r="L25" s="1982"/>
      <c r="M25" s="706">
        <v>480000</v>
      </c>
      <c r="N25" s="717" t="s">
        <v>129</v>
      </c>
      <c r="O25" s="708">
        <f>COUNTIFS('3.住戸情報入力'!AB:AB,E25,'3.住戸情報入力'!AC:AC,$G$4)</f>
        <v>0</v>
      </c>
      <c r="P25" s="717" t="s">
        <v>189</v>
      </c>
      <c r="Q25" s="718">
        <f t="shared" si="1"/>
        <v>0</v>
      </c>
      <c r="R25" s="717" t="s">
        <v>129</v>
      </c>
      <c r="S25" s="1942"/>
      <c r="U25" s="900"/>
      <c r="V25" s="900"/>
      <c r="W25" s="900"/>
    </row>
    <row r="26" spans="1:23" s="257" customFormat="1" ht="27.75" customHeight="1" thickBot="1">
      <c r="A26" s="357"/>
      <c r="B26" s="1923"/>
      <c r="C26" s="1920"/>
      <c r="D26" s="1945"/>
      <c r="E26" s="1983" t="s">
        <v>436</v>
      </c>
      <c r="F26" s="1984"/>
      <c r="G26" s="1984"/>
      <c r="H26" s="1984"/>
      <c r="I26" s="1984"/>
      <c r="J26" s="1984"/>
      <c r="K26" s="1984"/>
      <c r="L26" s="1985"/>
      <c r="M26" s="710">
        <v>670000</v>
      </c>
      <c r="N26" s="721" t="s">
        <v>129</v>
      </c>
      <c r="O26" s="722">
        <f>COUNTIFS('3.住戸情報入力'!AB:AB,E26,'3.住戸情報入力'!AC:AC,$G$4)</f>
        <v>0</v>
      </c>
      <c r="P26" s="723" t="s">
        <v>189</v>
      </c>
      <c r="Q26" s="724">
        <f t="shared" si="1"/>
        <v>0</v>
      </c>
      <c r="R26" s="723" t="s">
        <v>129</v>
      </c>
      <c r="S26" s="1943"/>
      <c r="U26" s="900"/>
      <c r="V26" s="900"/>
      <c r="W26" s="900"/>
    </row>
    <row r="27" spans="1:23" s="257" customFormat="1" ht="27.75" customHeight="1" thickTop="1">
      <c r="A27" s="357"/>
      <c r="B27" s="1923"/>
      <c r="C27" s="1920"/>
      <c r="D27" s="1964" t="s">
        <v>325</v>
      </c>
      <c r="E27" s="1965"/>
      <c r="F27" s="1965"/>
      <c r="G27" s="1965"/>
      <c r="H27" s="1965"/>
      <c r="I27" s="1965"/>
      <c r="J27" s="1965"/>
      <c r="K27" s="1965"/>
      <c r="L27" s="725" t="s">
        <v>317</v>
      </c>
      <c r="M27" s="910"/>
      <c r="N27" s="947"/>
      <c r="O27" s="947"/>
      <c r="P27" s="725" t="s">
        <v>317</v>
      </c>
      <c r="Q27" s="726">
        <f>SUM(Q23:Q26)</f>
        <v>0</v>
      </c>
      <c r="R27" s="727" t="s">
        <v>129</v>
      </c>
      <c r="S27" s="728"/>
      <c r="U27" s="900"/>
      <c r="V27" s="900"/>
      <c r="W27" s="900"/>
    </row>
    <row r="28" spans="1:23" s="251" customFormat="1" ht="28.5" customHeight="1">
      <c r="A28" s="356"/>
      <c r="B28" s="1923"/>
      <c r="C28" s="1920"/>
      <c r="D28" s="1954" t="s">
        <v>190</v>
      </c>
      <c r="E28" s="1992" t="s">
        <v>618</v>
      </c>
      <c r="F28" s="1993"/>
      <c r="G28" s="1993"/>
      <c r="H28" s="1993"/>
      <c r="I28" s="1993"/>
      <c r="J28" s="1993"/>
      <c r="K28" s="1993"/>
      <c r="L28" s="1999"/>
      <c r="M28" s="729">
        <v>100000</v>
      </c>
      <c r="N28" s="688" t="s">
        <v>129</v>
      </c>
      <c r="O28" s="730">
        <f>COUNTIFS('3.住戸情報入力'!AD:AD,E28,'3.住戸情報入力'!AE:AE,$G$4)+COUNTIFS('3.住戸情報入力'!AF:AF,E28,'3.住戸情報入力'!AG:AG,$G$4)</f>
        <v>0</v>
      </c>
      <c r="P28" s="688" t="s">
        <v>189</v>
      </c>
      <c r="Q28" s="689">
        <f>M28*O28</f>
        <v>0</v>
      </c>
      <c r="R28" s="688" t="s">
        <v>129</v>
      </c>
      <c r="S28" s="1941" t="s">
        <v>1213</v>
      </c>
      <c r="U28" s="6"/>
      <c r="V28" s="6"/>
      <c r="W28" s="6"/>
    </row>
    <row r="29" spans="1:23" s="257" customFormat="1" ht="27.75" customHeight="1">
      <c r="A29" s="357"/>
      <c r="B29" s="1923"/>
      <c r="C29" s="1920"/>
      <c r="D29" s="1954"/>
      <c r="E29" s="1992" t="s">
        <v>1231</v>
      </c>
      <c r="F29" s="1993"/>
      <c r="G29" s="1993"/>
      <c r="H29" s="1993"/>
      <c r="I29" s="1993"/>
      <c r="J29" s="1993"/>
      <c r="K29" s="1993"/>
      <c r="L29" s="1999"/>
      <c r="M29" s="731">
        <v>380000</v>
      </c>
      <c r="N29" s="727" t="s">
        <v>129</v>
      </c>
      <c r="O29" s="730">
        <f>COUNTIFS('3.住戸情報入力'!AD:AD,E29,'3.住戸情報入力'!AE:AE,$G$4)+COUNTIFS('3.住戸情報入力'!AF:AF,E29,'3.住戸情報入力'!AG:AG,$G$4)</f>
        <v>0</v>
      </c>
      <c r="P29" s="727" t="s">
        <v>189</v>
      </c>
      <c r="Q29" s="726">
        <f>M29*O29</f>
        <v>0</v>
      </c>
      <c r="R29" s="727" t="s">
        <v>129</v>
      </c>
      <c r="S29" s="1942"/>
      <c r="U29" s="900"/>
      <c r="V29" s="900"/>
      <c r="W29" s="900"/>
    </row>
    <row r="30" spans="1:23" s="257" customFormat="1" ht="27.75" customHeight="1">
      <c r="A30" s="357"/>
      <c r="B30" s="1923"/>
      <c r="C30" s="1920"/>
      <c r="D30" s="1954"/>
      <c r="E30" s="2006" t="s">
        <v>619</v>
      </c>
      <c r="F30" s="2007"/>
      <c r="G30" s="949"/>
      <c r="H30" s="950"/>
      <c r="I30" s="2000" t="s">
        <v>794</v>
      </c>
      <c r="J30" s="2001"/>
      <c r="K30" s="2001"/>
      <c r="L30" s="2002"/>
      <c r="M30" s="2031" t="s">
        <v>795</v>
      </c>
      <c r="N30" s="2032"/>
      <c r="O30" s="2032"/>
      <c r="P30" s="2033"/>
      <c r="Q30" s="945"/>
      <c r="R30" s="915"/>
      <c r="S30" s="1942"/>
      <c r="U30" s="900"/>
      <c r="V30" s="900"/>
      <c r="W30" s="900"/>
    </row>
    <row r="31" spans="1:23" s="251" customFormat="1" ht="27.95" customHeight="1">
      <c r="A31" s="356"/>
      <c r="B31" s="1923"/>
      <c r="C31" s="1920"/>
      <c r="D31" s="1954"/>
      <c r="E31" s="2008"/>
      <c r="F31" s="2009"/>
      <c r="G31" s="2034" t="s">
        <v>437</v>
      </c>
      <c r="H31" s="2034"/>
      <c r="I31" s="702">
        <v>460000</v>
      </c>
      <c r="J31" s="703" t="s">
        <v>129</v>
      </c>
      <c r="K31" s="704">
        <f>COUNTIFS('3.住戸情報入力'!AD:AD,"エアコン*"&amp;G31,'3.住戸情報入力'!AE:AE,$G$4)</f>
        <v>0</v>
      </c>
      <c r="L31" s="703" t="s">
        <v>189</v>
      </c>
      <c r="M31" s="993">
        <v>430000</v>
      </c>
      <c r="N31" s="707" t="s">
        <v>129</v>
      </c>
      <c r="O31" s="708">
        <f>COUNTIFS('3.住戸情報入力'!AF:AF,"エアコン*"&amp;G31,'3.住戸情報入力'!AG:AG,$G$4)</f>
        <v>0</v>
      </c>
      <c r="P31" s="707" t="s">
        <v>189</v>
      </c>
      <c r="Q31" s="705">
        <f>I31*K31+M31*O31</f>
        <v>0</v>
      </c>
      <c r="R31" s="707" t="s">
        <v>129</v>
      </c>
      <c r="S31" s="1942"/>
      <c r="U31" s="6"/>
      <c r="V31" s="6"/>
      <c r="W31" s="6"/>
    </row>
    <row r="32" spans="1:23" s="251" customFormat="1" ht="29.25" thickBot="1">
      <c r="A32" s="356"/>
      <c r="B32" s="1923"/>
      <c r="C32" s="1920"/>
      <c r="D32" s="1955"/>
      <c r="E32" s="2010"/>
      <c r="F32" s="2011"/>
      <c r="G32" s="1967" t="s">
        <v>436</v>
      </c>
      <c r="H32" s="1967"/>
      <c r="I32" s="710">
        <v>530000</v>
      </c>
      <c r="J32" s="711" t="s">
        <v>129</v>
      </c>
      <c r="K32" s="712">
        <f>COUNTIFS('3.住戸情報入力'!AD:AD,"エアコン*"&amp;G32,'3.住戸情報入力'!AE:AE,$G$4)</f>
        <v>0</v>
      </c>
      <c r="L32" s="711" t="s">
        <v>189</v>
      </c>
      <c r="M32" s="995">
        <v>500000</v>
      </c>
      <c r="N32" s="711" t="s">
        <v>129</v>
      </c>
      <c r="O32" s="712">
        <f>COUNTIFS('3.住戸情報入力'!AF:AF,"エアコン*"&amp;G32,'3.住戸情報入力'!AG:AG,$G$4)</f>
        <v>0</v>
      </c>
      <c r="P32" s="711" t="s">
        <v>189</v>
      </c>
      <c r="Q32" s="713">
        <f>I32*K32+M32*O32</f>
        <v>0</v>
      </c>
      <c r="R32" s="711" t="s">
        <v>129</v>
      </c>
      <c r="S32" s="1943"/>
      <c r="U32" s="6"/>
      <c r="V32" s="6"/>
      <c r="W32" s="6"/>
    </row>
    <row r="33" spans="1:23" s="251" customFormat="1" ht="30" thickTop="1" thickBot="1">
      <c r="A33" s="356"/>
      <c r="B33" s="1923"/>
      <c r="C33" s="1920"/>
      <c r="D33" s="2012" t="s">
        <v>325</v>
      </c>
      <c r="E33" s="2013"/>
      <c r="F33" s="2013"/>
      <c r="G33" s="2013"/>
      <c r="H33" s="2013"/>
      <c r="I33" s="2013"/>
      <c r="J33" s="2013"/>
      <c r="K33" s="2013"/>
      <c r="L33" s="2013"/>
      <c r="M33" s="2013"/>
      <c r="N33" s="2013"/>
      <c r="O33" s="2013"/>
      <c r="P33" s="734" t="s">
        <v>318</v>
      </c>
      <c r="Q33" s="735">
        <f>SUM(Q28:Q32)</f>
        <v>0</v>
      </c>
      <c r="R33" s="736" t="s">
        <v>129</v>
      </c>
      <c r="S33" s="737"/>
      <c r="U33" s="927"/>
      <c r="V33" s="6"/>
      <c r="W33" s="6"/>
    </row>
    <row r="34" spans="1:23" s="257" customFormat="1" ht="27.75" customHeight="1" thickTop="1" thickBot="1">
      <c r="A34" s="357"/>
      <c r="B34" s="1923"/>
      <c r="C34" s="1920"/>
      <c r="D34" s="2014" t="s">
        <v>616</v>
      </c>
      <c r="E34" s="2015"/>
      <c r="F34" s="2015"/>
      <c r="G34" s="2015"/>
      <c r="H34" s="2015"/>
      <c r="I34" s="2015"/>
      <c r="J34" s="2015"/>
      <c r="K34" s="2015"/>
      <c r="L34" s="2015"/>
      <c r="M34" s="2015"/>
      <c r="N34" s="2016"/>
      <c r="O34" s="738" t="s">
        <v>553</v>
      </c>
      <c r="P34" s="739" t="s">
        <v>554</v>
      </c>
      <c r="Q34" s="740">
        <f>65000*SUMIFS('3.住戸情報入力'!AS:AS,'3.住戸情報入力'!AR:AR,"2.6ｋＷ未満",'3.住戸情報入力'!AT:AT,$G$4)+80000*SUMIFS('3.住戸情報入力'!AS:AS,'3.住戸情報入力'!AR:AR,"2.6ｋＷ以上",'3.住戸情報入力'!AT:AT,$G$4)</f>
        <v>0</v>
      </c>
      <c r="R34" s="741" t="s">
        <v>129</v>
      </c>
      <c r="S34" s="701" t="s">
        <v>1213</v>
      </c>
      <c r="U34" s="900"/>
      <c r="V34" s="900"/>
      <c r="W34" s="900"/>
    </row>
    <row r="35" spans="1:23" s="257" customFormat="1" ht="27.75" customHeight="1" thickTop="1" thickBot="1">
      <c r="A35" s="357"/>
      <c r="B35" s="1923"/>
      <c r="C35" s="1920"/>
      <c r="D35" s="2014" t="s">
        <v>617</v>
      </c>
      <c r="E35" s="2015"/>
      <c r="F35" s="2015"/>
      <c r="G35" s="2015"/>
      <c r="H35" s="2015"/>
      <c r="I35" s="2015"/>
      <c r="J35" s="2015"/>
      <c r="K35" s="2015"/>
      <c r="L35" s="2015"/>
      <c r="M35" s="2015"/>
      <c r="N35" s="2016"/>
      <c r="O35" s="742" t="s">
        <v>553</v>
      </c>
      <c r="P35" s="743" t="s">
        <v>614</v>
      </c>
      <c r="Q35" s="744">
        <f>SUMIFS('3.住戸情報入力'!AV:AV,'3.住戸情報入力'!AW:AW,$G$4)</f>
        <v>0</v>
      </c>
      <c r="R35" s="745" t="s">
        <v>129</v>
      </c>
      <c r="S35" s="701" t="s">
        <v>1213</v>
      </c>
      <c r="U35" s="900"/>
      <c r="V35" s="900"/>
      <c r="W35" s="900"/>
    </row>
    <row r="36" spans="1:23" s="257" customFormat="1" ht="27.75" customHeight="1" thickTop="1">
      <c r="A36" s="357"/>
      <c r="B36" s="1923"/>
      <c r="C36" s="1920"/>
      <c r="D36" s="2025" t="s">
        <v>191</v>
      </c>
      <c r="E36" s="1971" t="s">
        <v>740</v>
      </c>
      <c r="F36" s="1972"/>
      <c r="G36" s="1972"/>
      <c r="H36" s="1972"/>
      <c r="I36" s="935"/>
      <c r="J36" s="940"/>
      <c r="K36" s="937"/>
      <c r="L36" s="944"/>
      <c r="M36" s="935">
        <v>300000</v>
      </c>
      <c r="N36" s="715" t="s">
        <v>129</v>
      </c>
      <c r="O36" s="704">
        <f>COUNTIFS('3.住戸情報入力'!AJ:AJ,E36,'3.住戸情報入力'!AK:AK,$G$4)</f>
        <v>0</v>
      </c>
      <c r="P36" s="715" t="s">
        <v>189</v>
      </c>
      <c r="Q36" s="746">
        <f>M36*O36</f>
        <v>0</v>
      </c>
      <c r="R36" s="715" t="s">
        <v>129</v>
      </c>
      <c r="S36" s="1970" t="s">
        <v>1213</v>
      </c>
      <c r="U36" s="900"/>
    </row>
    <row r="37" spans="1:23" s="257" customFormat="1" ht="27.75" customHeight="1">
      <c r="A37" s="357"/>
      <c r="B37" s="1923"/>
      <c r="C37" s="1920"/>
      <c r="D37" s="1920"/>
      <c r="E37" s="1973" t="s">
        <v>741</v>
      </c>
      <c r="F37" s="1974"/>
      <c r="G37" s="1974"/>
      <c r="H37" s="936" t="s">
        <v>464</v>
      </c>
      <c r="I37" s="933"/>
      <c r="J37" s="941"/>
      <c r="K37" s="937"/>
      <c r="L37" s="717"/>
      <c r="M37" s="933">
        <v>140000</v>
      </c>
      <c r="N37" s="717" t="s">
        <v>129</v>
      </c>
      <c r="O37" s="704">
        <f>COUNTIFS('3.住戸情報入力'!AJ:AJ,"ガス潜熱回収型給湯機（エコジョーズ等）20号以下",'3.住戸情報入力'!AK:AK,$G$4)</f>
        <v>0</v>
      </c>
      <c r="P37" s="717" t="s">
        <v>189</v>
      </c>
      <c r="Q37" s="718">
        <f t="shared" ref="Q37:Q42" si="2">M37*O37</f>
        <v>0</v>
      </c>
      <c r="R37" s="717" t="s">
        <v>129</v>
      </c>
      <c r="S37" s="1970"/>
      <c r="U37" s="483"/>
    </row>
    <row r="38" spans="1:23" s="257" customFormat="1" ht="27.75" customHeight="1">
      <c r="A38" s="357"/>
      <c r="B38" s="1923"/>
      <c r="C38" s="1920"/>
      <c r="D38" s="1920"/>
      <c r="E38" s="1971"/>
      <c r="F38" s="1972"/>
      <c r="G38" s="1972"/>
      <c r="H38" s="936" t="s">
        <v>465</v>
      </c>
      <c r="I38" s="933"/>
      <c r="J38" s="941"/>
      <c r="K38" s="937"/>
      <c r="L38" s="717"/>
      <c r="M38" s="933">
        <v>160000</v>
      </c>
      <c r="N38" s="717" t="s">
        <v>129</v>
      </c>
      <c r="O38" s="704">
        <f>COUNTIFS('3.住戸情報入力'!AJ:AJ,"ガス潜熱回収型給湯機（エコジョーズ等）24号",'3.住戸情報入力'!AK:AK,$G$4)</f>
        <v>0</v>
      </c>
      <c r="P38" s="717" t="s">
        <v>189</v>
      </c>
      <c r="Q38" s="718">
        <f t="shared" si="2"/>
        <v>0</v>
      </c>
      <c r="R38" s="717" t="s">
        <v>129</v>
      </c>
      <c r="S38" s="1970"/>
      <c r="U38" s="900"/>
      <c r="V38" s="900"/>
      <c r="W38" s="900"/>
    </row>
    <row r="39" spans="1:23" s="251" customFormat="1" ht="28.5">
      <c r="A39" s="356"/>
      <c r="B39" s="1923"/>
      <c r="C39" s="1920"/>
      <c r="D39" s="1920"/>
      <c r="E39" s="1952" t="s">
        <v>192</v>
      </c>
      <c r="F39" s="1953"/>
      <c r="G39" s="1953"/>
      <c r="H39" s="1953"/>
      <c r="I39" s="933"/>
      <c r="J39" s="942"/>
      <c r="K39" s="938"/>
      <c r="L39" s="707"/>
      <c r="M39" s="933">
        <v>400000</v>
      </c>
      <c r="N39" s="707" t="s">
        <v>129</v>
      </c>
      <c r="O39" s="708">
        <f>COUNTIFS('3.住戸情報入力'!AJ:AJ,E39,'3.住戸情報入力'!AK:AK,$G$4)</f>
        <v>0</v>
      </c>
      <c r="P39" s="707" t="s">
        <v>189</v>
      </c>
      <c r="Q39" s="709">
        <f t="shared" si="2"/>
        <v>0</v>
      </c>
      <c r="R39" s="707" t="s">
        <v>129</v>
      </c>
      <c r="S39" s="1970"/>
      <c r="U39" s="6"/>
      <c r="V39" s="6"/>
      <c r="W39" s="6"/>
    </row>
    <row r="40" spans="1:23" s="251" customFormat="1" ht="28.5">
      <c r="A40" s="356"/>
      <c r="B40" s="1923"/>
      <c r="C40" s="1920"/>
      <c r="D40" s="1920"/>
      <c r="E40" s="1952" t="s">
        <v>659</v>
      </c>
      <c r="F40" s="1953"/>
      <c r="G40" s="1953"/>
      <c r="H40" s="1953"/>
      <c r="I40" s="933"/>
      <c r="J40" s="942"/>
      <c r="K40" s="938"/>
      <c r="L40" s="707"/>
      <c r="M40" s="933">
        <v>1000000</v>
      </c>
      <c r="N40" s="707" t="s">
        <v>129</v>
      </c>
      <c r="O40" s="708">
        <f>COUNTIFS('3.住戸情報入力'!AJ:AJ,E40,'3.住戸情報入力'!AK:AK,$G$4)</f>
        <v>0</v>
      </c>
      <c r="P40" s="707" t="s">
        <v>189</v>
      </c>
      <c r="Q40" s="709">
        <f t="shared" si="2"/>
        <v>0</v>
      </c>
      <c r="R40" s="707" t="s">
        <v>129</v>
      </c>
      <c r="S40" s="1970"/>
      <c r="U40" s="6"/>
      <c r="V40" s="6"/>
      <c r="W40" s="6"/>
    </row>
    <row r="41" spans="1:23" s="251" customFormat="1" ht="28.5">
      <c r="A41" s="356"/>
      <c r="B41" s="1923"/>
      <c r="C41" s="1920"/>
      <c r="D41" s="1920"/>
      <c r="E41" s="1952" t="s">
        <v>660</v>
      </c>
      <c r="F41" s="1953"/>
      <c r="G41" s="1953"/>
      <c r="H41" s="1953"/>
      <c r="I41" s="933"/>
      <c r="J41" s="942"/>
      <c r="K41" s="938"/>
      <c r="L41" s="707"/>
      <c r="M41" s="933">
        <v>1230000</v>
      </c>
      <c r="N41" s="707" t="s">
        <v>129</v>
      </c>
      <c r="O41" s="708">
        <f>COUNTIFS('3.住戸情報入力'!AJ:AJ,E41,'3.住戸情報入力'!AK:AK,$G$4)</f>
        <v>0</v>
      </c>
      <c r="P41" s="707" t="s">
        <v>189</v>
      </c>
      <c r="Q41" s="709">
        <f t="shared" si="2"/>
        <v>0</v>
      </c>
      <c r="R41" s="707" t="s">
        <v>129</v>
      </c>
      <c r="S41" s="1970"/>
      <c r="U41" s="6"/>
      <c r="V41" s="6"/>
      <c r="W41" s="6"/>
    </row>
    <row r="42" spans="1:23" s="251" customFormat="1" ht="28.5">
      <c r="A42" s="356"/>
      <c r="B42" s="1923"/>
      <c r="C42" s="1920"/>
      <c r="D42" s="2026"/>
      <c r="E42" s="1968" t="s">
        <v>661</v>
      </c>
      <c r="F42" s="1969"/>
      <c r="G42" s="1969"/>
      <c r="H42" s="1969"/>
      <c r="I42" s="934"/>
      <c r="J42" s="943"/>
      <c r="K42" s="939"/>
      <c r="L42" s="747"/>
      <c r="M42" s="934">
        <v>990000</v>
      </c>
      <c r="N42" s="747" t="s">
        <v>129</v>
      </c>
      <c r="O42" s="748">
        <f>COUNTIFS('3.住戸情報入力'!AJ:AJ,E42,'3.住戸情報入力'!AK:AK,$G$4)</f>
        <v>0</v>
      </c>
      <c r="P42" s="747" t="s">
        <v>189</v>
      </c>
      <c r="Q42" s="749">
        <f t="shared" si="2"/>
        <v>0</v>
      </c>
      <c r="R42" s="747" t="s">
        <v>129</v>
      </c>
      <c r="S42" s="1970"/>
      <c r="U42" s="6"/>
      <c r="V42" s="6"/>
      <c r="W42" s="6"/>
    </row>
    <row r="43" spans="1:23" s="257" customFormat="1" ht="27.75" customHeight="1">
      <c r="A43" s="357"/>
      <c r="B43" s="1923"/>
      <c r="C43" s="1920"/>
      <c r="D43" s="2023" t="s">
        <v>325</v>
      </c>
      <c r="E43" s="2024"/>
      <c r="F43" s="2024"/>
      <c r="G43" s="2024"/>
      <c r="H43" s="2024"/>
      <c r="I43" s="2024"/>
      <c r="J43" s="2024"/>
      <c r="K43" s="2024"/>
      <c r="L43" s="2024"/>
      <c r="M43" s="2024"/>
      <c r="N43" s="2024"/>
      <c r="O43" s="2024"/>
      <c r="P43" s="725" t="s">
        <v>324</v>
      </c>
      <c r="Q43" s="726">
        <f>SUM(Q36:Q42)</f>
        <v>0</v>
      </c>
      <c r="R43" s="727" t="s">
        <v>129</v>
      </c>
      <c r="S43" s="750"/>
      <c r="U43" s="900"/>
      <c r="V43" s="900"/>
      <c r="W43" s="900"/>
    </row>
    <row r="44" spans="1:23" s="257" customFormat="1" ht="27.75" customHeight="1">
      <c r="A44" s="357"/>
      <c r="B44" s="1923"/>
      <c r="C44" s="1920"/>
      <c r="D44" s="2017" t="s">
        <v>753</v>
      </c>
      <c r="E44" s="2018"/>
      <c r="F44" s="2018"/>
      <c r="G44" s="2018"/>
      <c r="H44" s="2018"/>
      <c r="I44" s="2018"/>
      <c r="J44" s="2018"/>
      <c r="K44" s="2018"/>
      <c r="L44" s="2018"/>
      <c r="M44" s="2018"/>
      <c r="N44" s="2018"/>
      <c r="O44" s="2018"/>
      <c r="P44" s="2019"/>
      <c r="Q44" s="751">
        <f>80000*COUNTIFS('3.住戸情報入力'!AH:AH,"ダクト式第三種換気",'3.住戸情報入力'!AI:AI,$G$4)+120000*COUNTIFS('3.住戸情報入力'!AH:AH,"ダクト式第一種換気",'3.住戸情報入力'!AI:AI,$G$4)+160000*COUNTIFS('3.住戸情報入力'!AH:AH,"ダクト式第一種換気（熱交換有り）",'3.住戸情報入力'!AI:AI,$G$4)</f>
        <v>0</v>
      </c>
      <c r="R44" s="752" t="s">
        <v>129</v>
      </c>
      <c r="S44" s="1975" t="s">
        <v>1213</v>
      </c>
      <c r="U44" s="900"/>
      <c r="V44" s="900"/>
      <c r="W44" s="900"/>
    </row>
    <row r="45" spans="1:23" s="257" customFormat="1" ht="28.5">
      <c r="A45" s="357"/>
      <c r="B45" s="1923"/>
      <c r="C45" s="1920"/>
      <c r="D45" s="2017" t="s">
        <v>754</v>
      </c>
      <c r="E45" s="2018"/>
      <c r="F45" s="2018"/>
      <c r="G45" s="2018"/>
      <c r="H45" s="2018"/>
      <c r="I45" s="2018"/>
      <c r="J45" s="2018"/>
      <c r="K45" s="2018"/>
      <c r="L45" s="2019"/>
      <c r="M45" s="706">
        <v>8000</v>
      </c>
      <c r="N45" s="717" t="s">
        <v>129</v>
      </c>
      <c r="O45" s="704">
        <f>SUMIFS('3.住戸情報入力'!AL:AL,'3.住戸情報入力'!AM:AM,$G$4)</f>
        <v>0</v>
      </c>
      <c r="P45" s="717" t="s">
        <v>189</v>
      </c>
      <c r="Q45" s="751">
        <f>M45*O45</f>
        <v>0</v>
      </c>
      <c r="R45" s="753" t="s">
        <v>129</v>
      </c>
      <c r="S45" s="1976"/>
      <c r="U45" s="900"/>
      <c r="V45" s="900"/>
      <c r="W45" s="900"/>
    </row>
    <row r="46" spans="1:23" s="257" customFormat="1" ht="27.75" customHeight="1">
      <c r="A46" s="357"/>
      <c r="B46" s="1923"/>
      <c r="C46" s="1920"/>
      <c r="D46" s="1925" t="s">
        <v>1232</v>
      </c>
      <c r="E46" s="1926"/>
      <c r="F46" s="1926"/>
      <c r="G46" s="1926"/>
      <c r="H46" s="1926"/>
      <c r="I46" s="1926"/>
      <c r="J46" s="1926"/>
      <c r="K46" s="1926"/>
      <c r="L46" s="1927"/>
      <c r="M46" s="732">
        <v>100000</v>
      </c>
      <c r="N46" s="752" t="s">
        <v>129</v>
      </c>
      <c r="O46" s="733">
        <f>COUNTIFS('3.住戸情報入力'!AN:AN,"有り",'3.住戸情報入力'!AO:AO,$G$4)</f>
        <v>0</v>
      </c>
      <c r="P46" s="752" t="s">
        <v>189</v>
      </c>
      <c r="Q46" s="754">
        <f>M46*O46</f>
        <v>0</v>
      </c>
      <c r="R46" s="752" t="s">
        <v>129</v>
      </c>
      <c r="S46" s="1976"/>
      <c r="U46" s="900"/>
      <c r="V46" s="900"/>
      <c r="W46" s="900"/>
    </row>
    <row r="47" spans="1:23" s="257" customFormat="1" ht="27.75" customHeight="1">
      <c r="A47" s="357"/>
      <c r="B47" s="1923"/>
      <c r="C47" s="1920"/>
      <c r="D47" s="1928" t="s">
        <v>1233</v>
      </c>
      <c r="E47" s="1929"/>
      <c r="F47" s="1929"/>
      <c r="G47" s="1929"/>
      <c r="H47" s="1929"/>
      <c r="I47" s="1929"/>
      <c r="J47" s="1929"/>
      <c r="K47" s="1929"/>
      <c r="L47" s="1930"/>
      <c r="M47" s="755">
        <v>115000</v>
      </c>
      <c r="N47" s="727" t="s">
        <v>129</v>
      </c>
      <c r="O47" s="704">
        <f>COUNTIFS('3.住戸情報入力'!AN:AN,"有り（ガス計測含む）",'3.住戸情報入力'!AO:AO,$G$4)</f>
        <v>0</v>
      </c>
      <c r="P47" s="727" t="s">
        <v>189</v>
      </c>
      <c r="Q47" s="726">
        <f>M47*O47</f>
        <v>0</v>
      </c>
      <c r="R47" s="727" t="s">
        <v>129</v>
      </c>
      <c r="S47" s="1977"/>
      <c r="U47" s="900"/>
      <c r="V47" s="900"/>
      <c r="W47" s="900"/>
    </row>
    <row r="48" spans="1:23" s="257" customFormat="1" ht="27.75" customHeight="1" thickBot="1">
      <c r="A48" s="357"/>
      <c r="B48" s="1923"/>
      <c r="C48" s="1920"/>
      <c r="D48" s="1914" t="s">
        <v>307</v>
      </c>
      <c r="E48" s="1915"/>
      <c r="F48" s="1915"/>
      <c r="G48" s="1915"/>
      <c r="H48" s="1915"/>
      <c r="I48" s="1915"/>
      <c r="J48" s="1915"/>
      <c r="K48" s="1915"/>
      <c r="L48" s="1916"/>
      <c r="M48" s="2020"/>
      <c r="N48" s="2021"/>
      <c r="O48" s="2021"/>
      <c r="P48" s="2022"/>
      <c r="Q48" s="756">
        <f>SUMIFS('3.住戸情報入力'!AP:AP,'3.住戸情報入力'!AQ:AQ,$G$4)</f>
        <v>0</v>
      </c>
      <c r="R48" s="757" t="s">
        <v>129</v>
      </c>
      <c r="S48" s="758"/>
      <c r="U48" s="900"/>
      <c r="V48" s="900"/>
      <c r="W48" s="900"/>
    </row>
    <row r="49" spans="1:23" s="257" customFormat="1" ht="27.75" customHeight="1" thickTop="1" thickBot="1">
      <c r="A49" s="357"/>
      <c r="B49" s="1923"/>
      <c r="C49" s="1921"/>
      <c r="D49" s="1917" t="s">
        <v>325</v>
      </c>
      <c r="E49" s="1918"/>
      <c r="F49" s="1918"/>
      <c r="G49" s="1918"/>
      <c r="H49" s="1918"/>
      <c r="I49" s="1918"/>
      <c r="J49" s="1918"/>
      <c r="K49" s="1918"/>
      <c r="L49" s="1918"/>
      <c r="M49" s="1918"/>
      <c r="N49" s="1918"/>
      <c r="O49" s="1918"/>
      <c r="P49" s="759" t="s">
        <v>336</v>
      </c>
      <c r="Q49" s="760">
        <f>SUM(Q44:Q48)</f>
        <v>0</v>
      </c>
      <c r="R49" s="761" t="s">
        <v>129</v>
      </c>
      <c r="S49" s="762"/>
      <c r="U49" s="900"/>
      <c r="V49" s="900"/>
      <c r="W49" s="900"/>
    </row>
    <row r="50" spans="1:23" s="257" customFormat="1" ht="27.75" customHeight="1" thickTop="1">
      <c r="A50" s="357"/>
      <c r="B50" s="1924"/>
      <c r="C50" s="1931" t="s">
        <v>335</v>
      </c>
      <c r="D50" s="1932"/>
      <c r="E50" s="1932"/>
      <c r="F50" s="1932"/>
      <c r="G50" s="1932"/>
      <c r="H50" s="1932"/>
      <c r="I50" s="1932"/>
      <c r="J50" s="1932"/>
      <c r="K50" s="1932"/>
      <c r="L50" s="1932"/>
      <c r="M50" s="1932"/>
      <c r="N50" s="1932"/>
      <c r="O50" s="1932"/>
      <c r="P50" s="725" t="s">
        <v>466</v>
      </c>
      <c r="Q50" s="726">
        <f>SUM(Q12,Q22,Q27,Q33,Q34,Q35,Q43,Q49)</f>
        <v>0</v>
      </c>
      <c r="R50" s="727" t="s">
        <v>129</v>
      </c>
      <c r="S50" s="750" t="s">
        <v>467</v>
      </c>
      <c r="U50" s="900"/>
      <c r="V50" s="900"/>
      <c r="W50" s="900"/>
    </row>
    <row r="51" spans="1:23" s="257" customFormat="1" ht="27.75" customHeight="1" thickBot="1">
      <c r="A51" s="357"/>
      <c r="B51" s="2027" t="s">
        <v>309</v>
      </c>
      <c r="C51" s="2029" t="s">
        <v>445</v>
      </c>
      <c r="D51" s="1914" t="s">
        <v>308</v>
      </c>
      <c r="E51" s="1915"/>
      <c r="F51" s="1915"/>
      <c r="G51" s="1915"/>
      <c r="H51" s="1915"/>
      <c r="I51" s="1915"/>
      <c r="J51" s="1915"/>
      <c r="K51" s="1915"/>
      <c r="L51" s="1915"/>
      <c r="M51" s="1915"/>
      <c r="N51" s="1915"/>
      <c r="O51" s="1915"/>
      <c r="P51" s="1916"/>
      <c r="Q51" s="763">
        <f>'6.共用部定額単価算出シート'!I46</f>
        <v>0</v>
      </c>
      <c r="R51" s="757" t="s">
        <v>129</v>
      </c>
      <c r="S51" s="758"/>
      <c r="U51" s="900"/>
      <c r="V51" s="900"/>
      <c r="W51" s="900"/>
    </row>
    <row r="52" spans="1:23" s="257" customFormat="1" ht="27.75" customHeight="1" thickTop="1" thickBot="1">
      <c r="A52" s="357"/>
      <c r="B52" s="2028"/>
      <c r="C52" s="2030"/>
      <c r="D52" s="1917" t="s">
        <v>325</v>
      </c>
      <c r="E52" s="1918"/>
      <c r="F52" s="1918"/>
      <c r="G52" s="1918"/>
      <c r="H52" s="1918"/>
      <c r="I52" s="1918"/>
      <c r="J52" s="1918"/>
      <c r="K52" s="1918"/>
      <c r="L52" s="1918"/>
      <c r="M52" s="1918"/>
      <c r="N52" s="1918"/>
      <c r="O52" s="1918"/>
      <c r="P52" s="764" t="s">
        <v>468</v>
      </c>
      <c r="Q52" s="760">
        <f>SUM(Q51:Q51)</f>
        <v>0</v>
      </c>
      <c r="R52" s="761" t="s">
        <v>129</v>
      </c>
      <c r="S52" s="762"/>
      <c r="U52" s="900"/>
      <c r="V52" s="900"/>
      <c r="W52" s="900"/>
    </row>
    <row r="53" spans="1:23" s="257" customFormat="1" ht="27.75" customHeight="1" thickTop="1">
      <c r="A53" s="358"/>
      <c r="B53" s="1931" t="s">
        <v>564</v>
      </c>
      <c r="C53" s="1932"/>
      <c r="D53" s="1932"/>
      <c r="E53" s="1932"/>
      <c r="F53" s="1932"/>
      <c r="G53" s="1932"/>
      <c r="H53" s="1932"/>
      <c r="I53" s="1932"/>
      <c r="J53" s="1932"/>
      <c r="K53" s="1932"/>
      <c r="L53" s="1932"/>
      <c r="M53" s="1932"/>
      <c r="N53" s="1932"/>
      <c r="O53" s="1932"/>
      <c r="P53" s="765" t="s">
        <v>565</v>
      </c>
      <c r="Q53" s="766">
        <f>Q50+Q52</f>
        <v>0</v>
      </c>
      <c r="R53" s="741" t="s">
        <v>129</v>
      </c>
      <c r="S53" s="767" t="s">
        <v>658</v>
      </c>
      <c r="U53" s="900"/>
      <c r="V53" s="900"/>
      <c r="W53" s="900"/>
    </row>
  </sheetData>
  <sheetProtection algorithmName="SHA-512" hashValue="3yBHxtmhRqh8rTVe8KwPkW2Ye4RYnQQCNS2pDPYmu6CVAfhnwT41IvhfAdM5eOBoSPProrPwPQ5rCWU12EnFLQ==" saltValue="hwUl+4XKk6IS+qqHagbjXQ==" spinCount="100000" sheet="1" formatCells="0" formatRows="0" insertRows="0" deleteRows="0" selectLockedCells="1" autoFilter="0" pivotTables="0"/>
  <mergeCells count="74">
    <mergeCell ref="B53:O53"/>
    <mergeCell ref="O9:P9"/>
    <mergeCell ref="Q9:R9"/>
    <mergeCell ref="O10:P10"/>
    <mergeCell ref="Q10:R10"/>
    <mergeCell ref="D48:L48"/>
    <mergeCell ref="M48:P48"/>
    <mergeCell ref="D49:O49"/>
    <mergeCell ref="C50:O50"/>
    <mergeCell ref="B51:B52"/>
    <mergeCell ref="C51:C52"/>
    <mergeCell ref="D51:P51"/>
    <mergeCell ref="D52:O52"/>
    <mergeCell ref="E42:H42"/>
    <mergeCell ref="D43:O43"/>
    <mergeCell ref="D44:P44"/>
    <mergeCell ref="S44:S47"/>
    <mergeCell ref="D45:L45"/>
    <mergeCell ref="D46:L46"/>
    <mergeCell ref="D47:L47"/>
    <mergeCell ref="D33:O33"/>
    <mergeCell ref="D34:N34"/>
    <mergeCell ref="D35:N35"/>
    <mergeCell ref="D36:D42"/>
    <mergeCell ref="E36:H36"/>
    <mergeCell ref="S36:S42"/>
    <mergeCell ref="E37:G38"/>
    <mergeCell ref="E39:H39"/>
    <mergeCell ref="E40:H40"/>
    <mergeCell ref="E41:H41"/>
    <mergeCell ref="S28:S32"/>
    <mergeCell ref="E29:L29"/>
    <mergeCell ref="E30:F32"/>
    <mergeCell ref="I30:L30"/>
    <mergeCell ref="M30:P30"/>
    <mergeCell ref="G31:H31"/>
    <mergeCell ref="G32:H32"/>
    <mergeCell ref="S23:S26"/>
    <mergeCell ref="E24:L24"/>
    <mergeCell ref="E25:L25"/>
    <mergeCell ref="E26:L26"/>
    <mergeCell ref="D27:K27"/>
    <mergeCell ref="S13:S21"/>
    <mergeCell ref="E15:H15"/>
    <mergeCell ref="E16:H16"/>
    <mergeCell ref="E17:H17"/>
    <mergeCell ref="E18:H18"/>
    <mergeCell ref="E19:H19"/>
    <mergeCell ref="E20:H20"/>
    <mergeCell ref="E21:H21"/>
    <mergeCell ref="D11:O11"/>
    <mergeCell ref="C12:C49"/>
    <mergeCell ref="D12:G12"/>
    <mergeCell ref="I12:P12"/>
    <mergeCell ref="B13:B50"/>
    <mergeCell ref="D13:D21"/>
    <mergeCell ref="E13:H13"/>
    <mergeCell ref="I13:L13"/>
    <mergeCell ref="M13:P13"/>
    <mergeCell ref="D22:O22"/>
    <mergeCell ref="B8:C11"/>
    <mergeCell ref="D8:P8"/>
    <mergeCell ref="D23:D26"/>
    <mergeCell ref="E23:L23"/>
    <mergeCell ref="D28:D32"/>
    <mergeCell ref="E28:L28"/>
    <mergeCell ref="Q8:R8"/>
    <mergeCell ref="D9:M9"/>
    <mergeCell ref="D10:M10"/>
    <mergeCell ref="B2:G2"/>
    <mergeCell ref="B4:F4"/>
    <mergeCell ref="G4:H4"/>
    <mergeCell ref="B6:F6"/>
    <mergeCell ref="G6:R6"/>
  </mergeCells>
  <phoneticPr fontId="18"/>
  <conditionalFormatting sqref="A8:B8 A4:G4 A12:I12 D8:D9 D11 A5:L7 I4:L4 A1:L3 A28 D36 S36 D28:E28 A15:A22 A13:B14 E39:L42 T34:XFD34 T36:XFD42 A44:A45 T45:XFD45 A31:A34 A36:A42 A50:A52 A54:L1048576 A9:A11 U9:XFD10 Q54:XFD1048576 Q39:R42 Q28:XFD28 Q31:XFD33 Q1:XFD8 D22 D14:L21 Q11:XFD22 D13:H13 E29:E30 D31:D33 G31:L32 S9:S10">
    <cfRule type="expression" dxfId="443" priority="56">
      <formula>_xlfn.ISFORMULA(A1)=TRUE</formula>
    </cfRule>
  </conditionalFormatting>
  <conditionalFormatting sqref="T9">
    <cfRule type="containsText" dxfId="442" priority="55" operator="containsText" text="(例)">
      <formula>NOT(ISERROR(SEARCH("(例)",T9)))</formula>
    </cfRule>
  </conditionalFormatting>
  <conditionalFormatting sqref="A23:A27 T23:XFD26 D27:L27 D23:E23 Q23:R26 Q27:XFD27 E24:E26">
    <cfRule type="expression" dxfId="441" priority="54">
      <formula>_xlfn.ISFORMULA(A23)=TRUE</formula>
    </cfRule>
  </conditionalFormatting>
  <conditionalFormatting sqref="A29:A30 D29:D30 Q29:XFD30">
    <cfRule type="expression" dxfId="440" priority="53">
      <formula>_xlfn.ISFORMULA(A29)=TRUE</formula>
    </cfRule>
  </conditionalFormatting>
  <conditionalFormatting sqref="Q34:R34 D34">
    <cfRule type="expression" dxfId="439" priority="52">
      <formula>_xlfn.ISFORMULA(D34)=TRUE</formula>
    </cfRule>
  </conditionalFormatting>
  <conditionalFormatting sqref="S24">
    <cfRule type="expression" dxfId="438" priority="50">
      <formula>_xlfn.ISFORMULA(S24)=TRUE</formula>
    </cfRule>
  </conditionalFormatting>
  <conditionalFormatting sqref="E36:L36 E37 H37:L38 Q36:R38">
    <cfRule type="expression" dxfId="437" priority="49">
      <formula>_xlfn.ISFORMULA(E36)=TRUE</formula>
    </cfRule>
  </conditionalFormatting>
  <conditionalFormatting sqref="S23 S25:S26">
    <cfRule type="expression" dxfId="436" priority="51">
      <formula>_xlfn.ISFORMULA(S23)=TRUE</formula>
    </cfRule>
  </conditionalFormatting>
  <conditionalFormatting sqref="S34">
    <cfRule type="expression" dxfId="435" priority="48">
      <formula>_xlfn.ISFORMULA(S34)=TRUE</formula>
    </cfRule>
  </conditionalFormatting>
  <conditionalFormatting sqref="A43 D43 Q43:XFD43">
    <cfRule type="expression" dxfId="434" priority="47">
      <formula>_xlfn.ISFORMULA(A43)=TRUE</formula>
    </cfRule>
  </conditionalFormatting>
  <conditionalFormatting sqref="D44:D45 Q44:XFD44 Q45:R45">
    <cfRule type="expression" dxfId="433" priority="46">
      <formula>_xlfn.ISFORMULA(D44)=TRUE</formula>
    </cfRule>
  </conditionalFormatting>
  <conditionalFormatting sqref="AC46:XFD46 A46:A49 T46:AA46 T47:XFD47 R48:XFD48 Q46:R47 Q49:XFD49 D46:D49">
    <cfRule type="expression" dxfId="432" priority="45">
      <formula>_xlfn.ISFORMULA(A46)=TRUE</formula>
    </cfRule>
  </conditionalFormatting>
  <conditionalFormatting sqref="A53:B53 D51:D52 R51:XFD51 Q50:XFD50 Q52:XFD53">
    <cfRule type="expression" dxfId="431" priority="44">
      <formula>_xlfn.ISFORMULA(A50)=TRUE</formula>
    </cfRule>
  </conditionalFormatting>
  <conditionalFormatting sqref="B51:C51 B52">
    <cfRule type="expression" dxfId="430" priority="43">
      <formula>_xlfn.ISFORMULA(B51)=TRUE</formula>
    </cfRule>
  </conditionalFormatting>
  <conditionalFormatting sqref="C50">
    <cfRule type="expression" dxfId="429" priority="42">
      <formula>_xlfn.ISFORMULA(C50)=TRUE</formula>
    </cfRule>
  </conditionalFormatting>
  <conditionalFormatting sqref="Q48">
    <cfRule type="containsBlanks" dxfId="428" priority="41">
      <formula>LEN(TRIM(Q48))=0</formula>
    </cfRule>
  </conditionalFormatting>
  <conditionalFormatting sqref="Q48">
    <cfRule type="expression" dxfId="427" priority="40">
      <formula>_xlfn.ISFORMULA(Q48)=TRUE</formula>
    </cfRule>
  </conditionalFormatting>
  <conditionalFormatting sqref="Q51">
    <cfRule type="expression" dxfId="426" priority="39">
      <formula>_xlfn.ISFORMULA(Q51)=TRUE</formula>
    </cfRule>
  </conditionalFormatting>
  <conditionalFormatting sqref="T35:XFD35 A35">
    <cfRule type="expression" dxfId="425" priority="38">
      <formula>_xlfn.ISFORMULA(A35)=TRUE</formula>
    </cfRule>
  </conditionalFormatting>
  <conditionalFormatting sqref="Q35:R35 D35">
    <cfRule type="expression" dxfId="424" priority="37">
      <formula>_xlfn.ISFORMULA(D35)=TRUE</formula>
    </cfRule>
  </conditionalFormatting>
  <conditionalFormatting sqref="S35">
    <cfRule type="expression" dxfId="423" priority="36">
      <formula>_xlfn.ISFORMULA(S35)=TRUE</formula>
    </cfRule>
  </conditionalFormatting>
  <conditionalFormatting sqref="D10">
    <cfRule type="expression" dxfId="422" priority="35">
      <formula>_xlfn.ISFORMULA(D10)=TRUE</formula>
    </cfRule>
  </conditionalFormatting>
  <conditionalFormatting sqref="T10">
    <cfRule type="expression" dxfId="421" priority="34">
      <formula>_xlfn.ISFORMULA(T10)=TRUE</formula>
    </cfRule>
  </conditionalFormatting>
  <conditionalFormatting sqref="M1:P7 N31:P32 M28:P28 M39:P42 M54:P1048576 P22 O14:P21">
    <cfRule type="expression" dxfId="420" priority="33">
      <formula>_xlfn.ISFORMULA(M1)=TRUE</formula>
    </cfRule>
  </conditionalFormatting>
  <conditionalFormatting sqref="M27:P27 M23:N26 P23:P26">
    <cfRule type="expression" dxfId="419" priority="32">
      <formula>_xlfn.ISFORMULA(M23)=TRUE</formula>
    </cfRule>
  </conditionalFormatting>
  <conditionalFormatting sqref="M29:N29 P29">
    <cfRule type="expression" dxfId="418" priority="31">
      <formula>_xlfn.ISFORMULA(M29)=TRUE</formula>
    </cfRule>
  </conditionalFormatting>
  <conditionalFormatting sqref="P33">
    <cfRule type="expression" dxfId="417" priority="30">
      <formula>_xlfn.ISFORMULA(P33)=TRUE</formula>
    </cfRule>
  </conditionalFormatting>
  <conditionalFormatting sqref="M36:P38">
    <cfRule type="expression" dxfId="416" priority="29">
      <formula>_xlfn.ISFORMULA(M36)=TRUE</formula>
    </cfRule>
  </conditionalFormatting>
  <conditionalFormatting sqref="P43">
    <cfRule type="expression" dxfId="415" priority="28">
      <formula>_xlfn.ISFORMULA(P43)=TRUE</formula>
    </cfRule>
  </conditionalFormatting>
  <conditionalFormatting sqref="M46:P48 P49">
    <cfRule type="expression" dxfId="414" priority="27">
      <formula>_xlfn.ISFORMULA(M46)=TRUE</formula>
    </cfRule>
  </conditionalFormatting>
  <conditionalFormatting sqref="P52:P53 P50">
    <cfRule type="expression" dxfId="413" priority="26">
      <formula>_xlfn.ISFORMULA(P50)=TRUE</formula>
    </cfRule>
  </conditionalFormatting>
  <conditionalFormatting sqref="O34:P34">
    <cfRule type="expression" dxfId="412" priority="25">
      <formula>_xlfn.ISFORMULA(O34)=TRUE</formula>
    </cfRule>
  </conditionalFormatting>
  <conditionalFormatting sqref="O35:P35">
    <cfRule type="expression" dxfId="411" priority="24">
      <formula>_xlfn.ISFORMULA(O35)=TRUE</formula>
    </cfRule>
  </conditionalFormatting>
  <conditionalFormatting sqref="O23">
    <cfRule type="expression" dxfId="410" priority="23">
      <formula>_xlfn.ISFORMULA(O23)=TRUE</formula>
    </cfRule>
  </conditionalFormatting>
  <conditionalFormatting sqref="O24">
    <cfRule type="expression" dxfId="409" priority="22">
      <formula>_xlfn.ISFORMULA(O24)=TRUE</formula>
    </cfRule>
  </conditionalFormatting>
  <conditionalFormatting sqref="O25">
    <cfRule type="expression" dxfId="408" priority="21">
      <formula>_xlfn.ISFORMULA(O25)=TRUE</formula>
    </cfRule>
  </conditionalFormatting>
  <conditionalFormatting sqref="O26">
    <cfRule type="expression" dxfId="407" priority="20">
      <formula>_xlfn.ISFORMULA(O26)=TRUE</formula>
    </cfRule>
  </conditionalFormatting>
  <conditionalFormatting sqref="O29">
    <cfRule type="expression" dxfId="406" priority="19">
      <formula>_xlfn.ISFORMULA(O29)=TRUE</formula>
    </cfRule>
  </conditionalFormatting>
  <conditionalFormatting sqref="M45:P45">
    <cfRule type="expression" dxfId="405" priority="18">
      <formula>_xlfn.ISFORMULA(M45)=TRUE</formula>
    </cfRule>
  </conditionalFormatting>
  <conditionalFormatting sqref="P11">
    <cfRule type="expression" dxfId="404" priority="17">
      <formula>_xlfn.ISFORMULA(P11)=TRUE</formula>
    </cfRule>
  </conditionalFormatting>
  <conditionalFormatting sqref="N9">
    <cfRule type="expression" dxfId="403" priority="16">
      <formula>_xlfn.ISFORMULA(N9)=TRUE</formula>
    </cfRule>
  </conditionalFormatting>
  <conditionalFormatting sqref="N10">
    <cfRule type="expression" dxfId="402" priority="15">
      <formula>_xlfn.ISFORMULA(N10)=TRUE</formula>
    </cfRule>
  </conditionalFormatting>
  <conditionalFormatting sqref="M15:N21">
    <cfRule type="expression" dxfId="401" priority="14">
      <formula>_xlfn.ISFORMULA(M15)=TRUE</formula>
    </cfRule>
  </conditionalFormatting>
  <conditionalFormatting sqref="M14:N14">
    <cfRule type="expression" dxfId="400" priority="13">
      <formula>_xlfn.ISFORMULA(M14)=TRUE</formula>
    </cfRule>
  </conditionalFormatting>
  <conditionalFormatting sqref="M31:M32">
    <cfRule type="expression" dxfId="399" priority="12">
      <formula>_xlfn.ISFORMULA(M31)=TRUE</formula>
    </cfRule>
  </conditionalFormatting>
  <conditionalFormatting sqref="M30">
    <cfRule type="expression" dxfId="398" priority="11">
      <formula>_xlfn.ISFORMULA(M30)=TRUE</formula>
    </cfRule>
  </conditionalFormatting>
  <conditionalFormatting sqref="I30">
    <cfRule type="expression" dxfId="397" priority="10">
      <formula>_xlfn.ISFORMULA(I30)=TRUE</formula>
    </cfRule>
  </conditionalFormatting>
  <conditionalFormatting sqref="M13">
    <cfRule type="expression" dxfId="396" priority="9">
      <formula>_xlfn.ISFORMULA(M13)=TRUE</formula>
    </cfRule>
  </conditionalFormatting>
  <conditionalFormatting sqref="I13">
    <cfRule type="expression" dxfId="395" priority="8">
      <formula>_xlfn.ISFORMULA(I13)=TRUE</formula>
    </cfRule>
  </conditionalFormatting>
  <conditionalFormatting sqref="O9:P9">
    <cfRule type="expression" dxfId="394" priority="7">
      <formula>_xlfn.ISFORMULA(O9)=TRUE</formula>
    </cfRule>
  </conditionalFormatting>
  <conditionalFormatting sqref="O10:P10">
    <cfRule type="expression" dxfId="393" priority="6">
      <formula>_xlfn.ISFORMULA(O10)=TRUE</formula>
    </cfRule>
  </conditionalFormatting>
  <conditionalFormatting sqref="Q9">
    <cfRule type="expression" dxfId="392" priority="5">
      <formula>_xlfn.ISFORMULA(Q9)=TRUE</formula>
    </cfRule>
  </conditionalFormatting>
  <conditionalFormatting sqref="Q10">
    <cfRule type="expression" dxfId="391" priority="4">
      <formula>_xlfn.ISFORMULA(Q10)=TRUE</formula>
    </cfRule>
  </conditionalFormatting>
  <conditionalFormatting sqref="S34">
    <cfRule type="expression" dxfId="390" priority="2">
      <formula>_xlfn.ISFORMULA(S34)=TRUE</formula>
    </cfRule>
  </conditionalFormatting>
  <conditionalFormatting sqref="S35">
    <cfRule type="expression" dxfId="389" priority="1">
      <formula>_xlfn.ISFORMULA(S35)=TRUE</formula>
    </cfRule>
  </conditionalFormatting>
  <printOptions horizontalCentered="1"/>
  <pageMargins left="0.51181102362204722" right="0.11811023622047245" top="0.35433070866141736" bottom="0.35433070866141736" header="0.31496062992125984" footer="0.11811023622047245"/>
  <pageSetup paperSize="9" scale="45" orientation="portrait" r:id="rId1"/>
  <headerFooter scaleWithDoc="0">
    <oddFooter>&amp;R&amp;K00-044R5中層ZEH-M_ver.1.2</oddFooter>
  </headerFooter>
  <extLst>
    <ext xmlns:x14="http://schemas.microsoft.com/office/spreadsheetml/2009/9/main" uri="{78C0D931-6437-407d-A8EE-F0AAD7539E65}">
      <x14:conditionalFormattings>
        <x14:conditionalFormatting xmlns:xm="http://schemas.microsoft.com/office/excel/2006/main">
          <x14:cfRule type="expression" priority="3" id="{2AC0C280-F8DF-4804-AB3C-AD6A77E46599}">
            <xm:f>入力シート!$F$13="単年度事業"</xm:f>
            <x14:dxf>
              <fill>
                <patternFill>
                  <bgColor theme="0" tint="-0.499984740745262"/>
                </patternFill>
              </fill>
            </x14:dxf>
          </x14:cfRule>
          <xm:sqref>A2:S54</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6EC6E8-AA92-4B2D-A7A8-E7681063C346}">
  <sheetPr>
    <pageSetUpPr fitToPage="1"/>
  </sheetPr>
  <dimension ref="A1:W53"/>
  <sheetViews>
    <sheetView showGridLines="0" view="pageBreakPreview" zoomScale="70" zoomScaleNormal="60" zoomScaleSheetLayoutView="70" workbookViewId="0"/>
  </sheetViews>
  <sheetFormatPr defaultColWidth="9" defaultRowHeight="21"/>
  <cols>
    <col min="1" max="1" width="2.625" style="5" customWidth="1"/>
    <col min="2" max="4" width="4.625" style="6" customWidth="1"/>
    <col min="5" max="6" width="8.625" style="6" customWidth="1"/>
    <col min="7" max="7" width="15.625" style="6" customWidth="1"/>
    <col min="8" max="8" width="10.625" style="222" customWidth="1"/>
    <col min="9" max="9" width="15.625" style="214" customWidth="1"/>
    <col min="10" max="10" width="4.625" style="222" customWidth="1"/>
    <col min="11" max="11" width="10.625" style="6" customWidth="1"/>
    <col min="12" max="12" width="4.625" style="222" customWidth="1"/>
    <col min="13" max="13" width="15.625" style="214" customWidth="1"/>
    <col min="14" max="14" width="4.625" style="222" customWidth="1"/>
    <col min="15" max="15" width="10.625" style="6" customWidth="1"/>
    <col min="16" max="16" width="4.625" style="222" customWidth="1"/>
    <col min="17" max="17" width="15.625" style="214" customWidth="1"/>
    <col min="18" max="18" width="4.625" style="222" customWidth="1"/>
    <col min="19" max="19" width="48.625" style="226" customWidth="1"/>
    <col min="20" max="20" width="9.25" style="251" bestFit="1" customWidth="1"/>
    <col min="21" max="21" width="25.625" style="6" customWidth="1"/>
    <col min="22" max="16384" width="9" style="6"/>
  </cols>
  <sheetData>
    <row r="1" spans="1:23" s="251" customFormat="1" ht="21" customHeight="1">
      <c r="A1" s="273" t="s">
        <v>179</v>
      </c>
      <c r="B1" s="273"/>
      <c r="C1" s="273"/>
      <c r="D1" s="273"/>
      <c r="E1" s="273"/>
      <c r="F1" s="273"/>
      <c r="G1" s="273"/>
      <c r="H1" s="273"/>
      <c r="I1" s="273"/>
      <c r="J1" s="273"/>
      <c r="K1" s="273"/>
      <c r="L1" s="273"/>
      <c r="M1" s="273"/>
      <c r="N1" s="273"/>
      <c r="O1" s="273"/>
      <c r="P1" s="273"/>
      <c r="Q1" s="273"/>
      <c r="R1" s="273"/>
      <c r="S1" s="273"/>
    </row>
    <row r="2" spans="1:23">
      <c r="A2" s="348"/>
      <c r="B2" s="1933" t="s">
        <v>1143</v>
      </c>
      <c r="C2" s="1933"/>
      <c r="D2" s="1933"/>
      <c r="E2" s="1933"/>
      <c r="F2" s="1933"/>
      <c r="G2" s="1933"/>
      <c r="H2" s="349"/>
      <c r="I2" s="350"/>
      <c r="J2" s="349"/>
      <c r="K2" s="226"/>
      <c r="L2" s="349"/>
      <c r="M2" s="350"/>
      <c r="N2" s="349"/>
      <c r="O2" s="226"/>
      <c r="P2" s="349"/>
      <c r="Q2" s="350"/>
      <c r="R2" s="349"/>
      <c r="S2" s="223"/>
    </row>
    <row r="3" spans="1:23" s="224" customFormat="1" ht="13.5">
      <c r="A3" s="225"/>
      <c r="B3" s="225"/>
      <c r="C3" s="225"/>
      <c r="D3" s="225"/>
      <c r="E3" s="225"/>
      <c r="F3" s="225"/>
      <c r="G3" s="225"/>
      <c r="H3" s="351"/>
      <c r="I3" s="352"/>
      <c r="J3" s="351"/>
      <c r="K3" s="225"/>
      <c r="L3" s="351"/>
      <c r="M3" s="352"/>
      <c r="N3" s="351"/>
      <c r="O3" s="225"/>
      <c r="P3" s="351"/>
      <c r="Q3" s="352"/>
      <c r="R3" s="351"/>
      <c r="S3" s="225"/>
      <c r="T3" s="272"/>
    </row>
    <row r="4" spans="1:23" ht="30.75">
      <c r="A4" s="353"/>
      <c r="B4" s="1934" t="s">
        <v>180</v>
      </c>
      <c r="C4" s="1935"/>
      <c r="D4" s="1935"/>
      <c r="E4" s="1935"/>
      <c r="F4" s="1936"/>
      <c r="G4" s="1937" t="s">
        <v>332</v>
      </c>
      <c r="H4" s="1938"/>
      <c r="I4" s="350"/>
      <c r="J4" s="349"/>
      <c r="K4" s="226"/>
      <c r="L4" s="349"/>
      <c r="M4" s="350"/>
      <c r="N4" s="349"/>
      <c r="O4" s="226"/>
      <c r="P4" s="349"/>
      <c r="Q4" s="350"/>
      <c r="R4" s="349"/>
    </row>
    <row r="5" spans="1:23" s="224" customFormat="1" ht="8.1" customHeight="1">
      <c r="A5" s="225"/>
      <c r="B5" s="354"/>
      <c r="C5" s="354"/>
      <c r="D5" s="354"/>
      <c r="E5" s="354"/>
      <c r="F5" s="225"/>
      <c r="G5" s="225"/>
      <c r="H5" s="351"/>
      <c r="I5" s="352"/>
      <c r="J5" s="351"/>
      <c r="K5" s="225"/>
      <c r="L5" s="351"/>
      <c r="M5" s="352"/>
      <c r="N5" s="351"/>
      <c r="O5" s="225"/>
      <c r="P5" s="351"/>
      <c r="Q5" s="352"/>
      <c r="R5" s="351"/>
      <c r="S5" s="225"/>
      <c r="T5" s="272"/>
    </row>
    <row r="6" spans="1:23" ht="45" customHeight="1">
      <c r="A6" s="353"/>
      <c r="B6" s="1934" t="s">
        <v>181</v>
      </c>
      <c r="C6" s="1935"/>
      <c r="D6" s="1935"/>
      <c r="E6" s="1935"/>
      <c r="F6" s="1936"/>
      <c r="G6" s="1939" t="str">
        <f>'2.全体概要'!C7</f>
        <v/>
      </c>
      <c r="H6" s="1940"/>
      <c r="I6" s="1940"/>
      <c r="J6" s="1940"/>
      <c r="K6" s="1940"/>
      <c r="L6" s="1940"/>
      <c r="M6" s="1940"/>
      <c r="N6" s="1940"/>
      <c r="O6" s="1940"/>
      <c r="P6" s="1940"/>
      <c r="Q6" s="1940"/>
      <c r="R6" s="1940"/>
      <c r="S6" s="929" t="s">
        <v>901</v>
      </c>
      <c r="T6" s="273"/>
      <c r="U6" s="927"/>
      <c r="V6" s="927"/>
      <c r="W6" s="927"/>
    </row>
    <row r="7" spans="1:23" s="224" customFormat="1" ht="13.5">
      <c r="A7" s="225"/>
      <c r="B7" s="225"/>
      <c r="C7" s="225"/>
      <c r="D7" s="225"/>
      <c r="E7" s="225"/>
      <c r="F7" s="225"/>
      <c r="G7" s="225"/>
      <c r="H7" s="351"/>
      <c r="I7" s="352"/>
      <c r="J7" s="351"/>
      <c r="K7" s="225"/>
      <c r="L7" s="351"/>
      <c r="M7" s="352"/>
      <c r="N7" s="351"/>
      <c r="O7" s="225"/>
      <c r="P7" s="351"/>
      <c r="Q7" s="352"/>
      <c r="R7" s="351"/>
      <c r="S7" s="225"/>
      <c r="T7" s="272"/>
    </row>
    <row r="8" spans="1:23" ht="21" customHeight="1">
      <c r="A8" s="348"/>
      <c r="B8" s="1946" t="s">
        <v>205</v>
      </c>
      <c r="C8" s="1947"/>
      <c r="D8" s="1978" t="s">
        <v>182</v>
      </c>
      <c r="E8" s="1963"/>
      <c r="F8" s="1963"/>
      <c r="G8" s="1963"/>
      <c r="H8" s="1963"/>
      <c r="I8" s="1963"/>
      <c r="J8" s="1963"/>
      <c r="K8" s="1963"/>
      <c r="L8" s="1963"/>
      <c r="M8" s="1963"/>
      <c r="N8" s="1963"/>
      <c r="O8" s="1963"/>
      <c r="P8" s="1979"/>
      <c r="Q8" s="1963" t="s">
        <v>183</v>
      </c>
      <c r="R8" s="1963"/>
      <c r="S8" s="685" t="s">
        <v>184</v>
      </c>
    </row>
    <row r="9" spans="1:23" ht="28.5" customHeight="1">
      <c r="A9" s="356"/>
      <c r="B9" s="1948"/>
      <c r="C9" s="1949"/>
      <c r="D9" s="1992" t="s">
        <v>1212</v>
      </c>
      <c r="E9" s="1993"/>
      <c r="F9" s="1993"/>
      <c r="G9" s="1993"/>
      <c r="H9" s="1993"/>
      <c r="I9" s="1993"/>
      <c r="J9" s="1993"/>
      <c r="K9" s="1993"/>
      <c r="L9" s="1993"/>
      <c r="M9" s="1993"/>
      <c r="N9" s="686" t="s">
        <v>282</v>
      </c>
      <c r="O9" s="2035"/>
      <c r="P9" s="2036"/>
      <c r="Q9" s="2037"/>
      <c r="R9" s="2038"/>
      <c r="S9" s="690"/>
    </row>
    <row r="10" spans="1:23" ht="29.25" thickBot="1">
      <c r="A10" s="356"/>
      <c r="B10" s="1948"/>
      <c r="C10" s="1949"/>
      <c r="D10" s="1994" t="s">
        <v>662</v>
      </c>
      <c r="E10" s="1995"/>
      <c r="F10" s="1995"/>
      <c r="G10" s="1995"/>
      <c r="H10" s="1995"/>
      <c r="I10" s="1995"/>
      <c r="J10" s="1995"/>
      <c r="K10" s="1995"/>
      <c r="L10" s="1995"/>
      <c r="M10" s="1995"/>
      <c r="N10" s="691" t="s">
        <v>283</v>
      </c>
      <c r="O10" s="2035"/>
      <c r="P10" s="2039"/>
      <c r="Q10" s="2040"/>
      <c r="R10" s="2041"/>
      <c r="S10" s="694"/>
      <c r="T10" s="257"/>
    </row>
    <row r="11" spans="1:23" ht="29.25" thickTop="1">
      <c r="A11" s="356"/>
      <c r="B11" s="1950"/>
      <c r="C11" s="1951"/>
      <c r="D11" s="1931" t="s">
        <v>285</v>
      </c>
      <c r="E11" s="1932"/>
      <c r="F11" s="1932"/>
      <c r="G11" s="1932"/>
      <c r="H11" s="1932"/>
      <c r="I11" s="1932"/>
      <c r="J11" s="1932"/>
      <c r="K11" s="1932"/>
      <c r="L11" s="1932"/>
      <c r="M11" s="1932"/>
      <c r="N11" s="1932"/>
      <c r="O11" s="1932"/>
      <c r="P11" s="951" t="s">
        <v>323</v>
      </c>
      <c r="Q11" s="696">
        <f>Q9+Q10</f>
        <v>0</v>
      </c>
      <c r="R11" s="697" t="s">
        <v>129</v>
      </c>
      <c r="S11" s="698" t="s">
        <v>739</v>
      </c>
    </row>
    <row r="12" spans="1:23" ht="108" customHeight="1" thickBot="1">
      <c r="A12" s="356"/>
      <c r="B12" s="699" t="s">
        <v>334</v>
      </c>
      <c r="C12" s="1919" t="s">
        <v>185</v>
      </c>
      <c r="D12" s="1986" t="s">
        <v>186</v>
      </c>
      <c r="E12" s="1987"/>
      <c r="F12" s="1987"/>
      <c r="G12" s="1987"/>
      <c r="H12" s="700" t="s">
        <v>322</v>
      </c>
      <c r="I12" s="1996"/>
      <c r="J12" s="1997"/>
      <c r="K12" s="1997"/>
      <c r="L12" s="1997"/>
      <c r="M12" s="1997"/>
      <c r="N12" s="1997"/>
      <c r="O12" s="1997"/>
      <c r="P12" s="1998"/>
      <c r="Q12" s="693">
        <f>SUMIF('3.住戸情報入力'!O:O,G4,'3.住戸情報入力'!N:N)</f>
        <v>0</v>
      </c>
      <c r="R12" s="692" t="s">
        <v>129</v>
      </c>
      <c r="S12" s="701" t="s">
        <v>1213</v>
      </c>
    </row>
    <row r="13" spans="1:23" ht="28.5" customHeight="1" thickTop="1">
      <c r="A13" s="356"/>
      <c r="B13" s="1922" t="s">
        <v>187</v>
      </c>
      <c r="C13" s="1920"/>
      <c r="D13" s="1988" t="s">
        <v>188</v>
      </c>
      <c r="E13" s="1989"/>
      <c r="F13" s="1990"/>
      <c r="G13" s="1990"/>
      <c r="H13" s="1990"/>
      <c r="I13" s="1957" t="s">
        <v>794</v>
      </c>
      <c r="J13" s="1958"/>
      <c r="K13" s="1958"/>
      <c r="L13" s="1959"/>
      <c r="M13" s="1960" t="s">
        <v>795</v>
      </c>
      <c r="N13" s="1961"/>
      <c r="O13" s="1961"/>
      <c r="P13" s="1962"/>
      <c r="Q13" s="911"/>
      <c r="R13" s="912"/>
      <c r="S13" s="1956" t="s">
        <v>1213</v>
      </c>
    </row>
    <row r="14" spans="1:23" ht="28.5" customHeight="1">
      <c r="A14" s="356"/>
      <c r="B14" s="1923"/>
      <c r="C14" s="1920"/>
      <c r="D14" s="1988"/>
      <c r="E14" s="930" t="s">
        <v>663</v>
      </c>
      <c r="F14" s="931"/>
      <c r="G14" s="931"/>
      <c r="H14" s="931"/>
      <c r="I14" s="702">
        <v>150000</v>
      </c>
      <c r="J14" s="703" t="s">
        <v>793</v>
      </c>
      <c r="K14" s="704">
        <f>SUMIFS('3.住戸情報入力'!Q:Q,'3.住戸情報入力'!P:P,E14,'3.住戸情報入力'!R:R,$G$4)+SUMIFS('3.住戸情報入力'!T:T,'3.住戸情報入力'!S:S,E14,'3.住戸情報入力'!U:U,$G$4)</f>
        <v>0</v>
      </c>
      <c r="L14" s="707" t="s">
        <v>189</v>
      </c>
      <c r="M14" s="991">
        <v>120000</v>
      </c>
      <c r="N14" s="992" t="s">
        <v>793</v>
      </c>
      <c r="O14" s="704">
        <f>SUMIFS('3.住戸情報入力'!W:W,'3.住戸情報入力'!V:V,E14,'3.住戸情報入力'!X:X,$G$4)+SUMIFS('3.住戸情報入力'!Z:Z,'3.住戸情報入力'!Y:Y,E14,'3.住戸情報入力'!AA:AA,$G$4)</f>
        <v>0</v>
      </c>
      <c r="P14" s="707" t="s">
        <v>189</v>
      </c>
      <c r="Q14" s="709">
        <f>I14*K14+M14*O14</f>
        <v>0</v>
      </c>
      <c r="R14" s="707" t="s">
        <v>129</v>
      </c>
      <c r="S14" s="1942"/>
    </row>
    <row r="15" spans="1:23" ht="28.5">
      <c r="A15" s="356"/>
      <c r="B15" s="1923"/>
      <c r="C15" s="1920"/>
      <c r="D15" s="1954"/>
      <c r="E15" s="1952" t="s">
        <v>429</v>
      </c>
      <c r="F15" s="1953"/>
      <c r="G15" s="1953"/>
      <c r="H15" s="1953"/>
      <c r="I15" s="706">
        <v>160000</v>
      </c>
      <c r="J15" s="707" t="s">
        <v>129</v>
      </c>
      <c r="K15" s="708">
        <f>SUMIFS('3.住戸情報入力'!Q:Q,'3.住戸情報入力'!P:P,E15,'3.住戸情報入力'!R:R,$G$4)+SUMIFS('3.住戸情報入力'!T:T,'3.住戸情報入力'!S:S,E15,'3.住戸情報入力'!U:U,$G$4)</f>
        <v>0</v>
      </c>
      <c r="L15" s="707" t="s">
        <v>189</v>
      </c>
      <c r="M15" s="993">
        <v>130000</v>
      </c>
      <c r="N15" s="994" t="s">
        <v>129</v>
      </c>
      <c r="O15" s="708">
        <f>SUMIFS('3.住戸情報入力'!W:W,'3.住戸情報入力'!V:V,E15,'3.住戸情報入力'!X:X,$G$4)+SUMIFS('3.住戸情報入力'!Z:Z,'3.住戸情報入力'!Y:Y,E15,'3.住戸情報入力'!AA:AA,$G$4)</f>
        <v>0</v>
      </c>
      <c r="P15" s="707" t="s">
        <v>189</v>
      </c>
      <c r="Q15" s="709">
        <f t="shared" ref="Q15:Q20" si="0">I15*K15+M15*O15</f>
        <v>0</v>
      </c>
      <c r="R15" s="707" t="s">
        <v>129</v>
      </c>
      <c r="S15" s="1942"/>
    </row>
    <row r="16" spans="1:23" ht="28.5">
      <c r="A16" s="356"/>
      <c r="B16" s="1923"/>
      <c r="C16" s="1920"/>
      <c r="D16" s="1954"/>
      <c r="E16" s="1952" t="s">
        <v>430</v>
      </c>
      <c r="F16" s="1953"/>
      <c r="G16" s="1953"/>
      <c r="H16" s="1953"/>
      <c r="I16" s="706">
        <v>170000</v>
      </c>
      <c r="J16" s="707" t="s">
        <v>129</v>
      </c>
      <c r="K16" s="708">
        <f>SUMIFS('3.住戸情報入力'!Q:Q,'3.住戸情報入力'!P:P,E16,'3.住戸情報入力'!R:R,$G$4)+SUMIFS('3.住戸情報入力'!T:T,'3.住戸情報入力'!S:S,E16,'3.住戸情報入力'!U:U,$G$4)</f>
        <v>0</v>
      </c>
      <c r="L16" s="707" t="s">
        <v>189</v>
      </c>
      <c r="M16" s="993">
        <v>140000</v>
      </c>
      <c r="N16" s="994" t="s">
        <v>129</v>
      </c>
      <c r="O16" s="708">
        <f>SUMIFS('3.住戸情報入力'!W:W,'3.住戸情報入力'!V:V,E16,'3.住戸情報入力'!X:X,$G$4)+SUMIFS('3.住戸情報入力'!Z:Z,'3.住戸情報入力'!Y:Y,E16,'3.住戸情報入力'!AA:AA,$G$4)</f>
        <v>0</v>
      </c>
      <c r="P16" s="707" t="s">
        <v>189</v>
      </c>
      <c r="Q16" s="709">
        <f t="shared" si="0"/>
        <v>0</v>
      </c>
      <c r="R16" s="707" t="s">
        <v>129</v>
      </c>
      <c r="S16" s="1942"/>
    </row>
    <row r="17" spans="1:23" ht="28.5">
      <c r="A17" s="356"/>
      <c r="B17" s="1923"/>
      <c r="C17" s="1920"/>
      <c r="D17" s="1954"/>
      <c r="E17" s="1952" t="s">
        <v>431</v>
      </c>
      <c r="F17" s="1953"/>
      <c r="G17" s="1953"/>
      <c r="H17" s="1953"/>
      <c r="I17" s="706">
        <v>180000</v>
      </c>
      <c r="J17" s="707" t="s">
        <v>129</v>
      </c>
      <c r="K17" s="708">
        <f>SUMIFS('3.住戸情報入力'!Q:Q,'3.住戸情報入力'!P:P,E17,'3.住戸情報入力'!R:R,$G$4)+SUMIFS('3.住戸情報入力'!T:T,'3.住戸情報入力'!S:S,E17,'3.住戸情報入力'!U:U,$G$4)</f>
        <v>0</v>
      </c>
      <c r="L17" s="707" t="s">
        <v>189</v>
      </c>
      <c r="M17" s="993">
        <v>150000</v>
      </c>
      <c r="N17" s="994" t="s">
        <v>129</v>
      </c>
      <c r="O17" s="708">
        <f>SUMIFS('3.住戸情報入力'!W:W,'3.住戸情報入力'!V:V,E17,'3.住戸情報入力'!X:X,$G$4)+SUMIFS('3.住戸情報入力'!Z:Z,'3.住戸情報入力'!Y:Y,E17,'3.住戸情報入力'!AA:AA,$G$4)</f>
        <v>0</v>
      </c>
      <c r="P17" s="707" t="s">
        <v>189</v>
      </c>
      <c r="Q17" s="709">
        <f t="shared" si="0"/>
        <v>0</v>
      </c>
      <c r="R17" s="707" t="s">
        <v>129</v>
      </c>
      <c r="S17" s="1942"/>
    </row>
    <row r="18" spans="1:23" ht="28.5">
      <c r="A18" s="356"/>
      <c r="B18" s="1923"/>
      <c r="C18" s="1920"/>
      <c r="D18" s="1954"/>
      <c r="E18" s="1952" t="s">
        <v>432</v>
      </c>
      <c r="F18" s="1953"/>
      <c r="G18" s="1953"/>
      <c r="H18" s="1953"/>
      <c r="I18" s="706">
        <v>190000</v>
      </c>
      <c r="J18" s="707" t="s">
        <v>129</v>
      </c>
      <c r="K18" s="708">
        <f>SUMIFS('3.住戸情報入力'!Q:Q,'3.住戸情報入力'!P:P,E18,'3.住戸情報入力'!R:R,$G$4)+SUMIFS('3.住戸情報入力'!T:T,'3.住戸情報入力'!S:S,E18,'3.住戸情報入力'!U:U,$G$4)</f>
        <v>0</v>
      </c>
      <c r="L18" s="707" t="s">
        <v>189</v>
      </c>
      <c r="M18" s="993">
        <v>160000</v>
      </c>
      <c r="N18" s="994" t="s">
        <v>129</v>
      </c>
      <c r="O18" s="708">
        <f>SUMIFS('3.住戸情報入力'!W:W,'3.住戸情報入力'!V:V,E18,'3.住戸情報入力'!X:X,$G$4)+SUMIFS('3.住戸情報入力'!Z:Z,'3.住戸情報入力'!Y:Y,E18,'3.住戸情報入力'!AA:AA,$G$4)</f>
        <v>0</v>
      </c>
      <c r="P18" s="707" t="s">
        <v>189</v>
      </c>
      <c r="Q18" s="709">
        <f t="shared" si="0"/>
        <v>0</v>
      </c>
      <c r="R18" s="707" t="s">
        <v>129</v>
      </c>
      <c r="S18" s="1942"/>
    </row>
    <row r="19" spans="1:23" ht="28.5">
      <c r="A19" s="356"/>
      <c r="B19" s="1923"/>
      <c r="C19" s="1920"/>
      <c r="D19" s="1954"/>
      <c r="E19" s="1952" t="s">
        <v>433</v>
      </c>
      <c r="F19" s="1953"/>
      <c r="G19" s="1953"/>
      <c r="H19" s="1953"/>
      <c r="I19" s="706">
        <v>200000</v>
      </c>
      <c r="J19" s="707" t="s">
        <v>129</v>
      </c>
      <c r="K19" s="708">
        <f>SUMIFS('3.住戸情報入力'!Q:Q,'3.住戸情報入力'!P:P,E19,'3.住戸情報入力'!R:R,$G$4)+SUMIFS('3.住戸情報入力'!T:T,'3.住戸情報入力'!S:S,E19,'3.住戸情報入力'!U:U,$G$4)</f>
        <v>0</v>
      </c>
      <c r="L19" s="707" t="s">
        <v>189</v>
      </c>
      <c r="M19" s="993">
        <v>170000</v>
      </c>
      <c r="N19" s="994" t="s">
        <v>129</v>
      </c>
      <c r="O19" s="708">
        <f>SUMIFS('3.住戸情報入力'!W:W,'3.住戸情報入力'!V:V,E19,'3.住戸情報入力'!X:X,$G$4)+SUMIFS('3.住戸情報入力'!Z:Z,'3.住戸情報入力'!Y:Y,E19,'3.住戸情報入力'!AA:AA,$G$4)</f>
        <v>0</v>
      </c>
      <c r="P19" s="707" t="s">
        <v>189</v>
      </c>
      <c r="Q19" s="709">
        <f t="shared" si="0"/>
        <v>0</v>
      </c>
      <c r="R19" s="707" t="s">
        <v>129</v>
      </c>
      <c r="S19" s="1942"/>
    </row>
    <row r="20" spans="1:23" ht="28.5">
      <c r="A20" s="356"/>
      <c r="B20" s="1923"/>
      <c r="C20" s="1920"/>
      <c r="D20" s="1954"/>
      <c r="E20" s="1952" t="s">
        <v>434</v>
      </c>
      <c r="F20" s="1953"/>
      <c r="G20" s="1953"/>
      <c r="H20" s="1953"/>
      <c r="I20" s="706">
        <v>220000</v>
      </c>
      <c r="J20" s="707" t="s">
        <v>129</v>
      </c>
      <c r="K20" s="708">
        <f>SUMIFS('3.住戸情報入力'!Q:Q,'3.住戸情報入力'!P:P,E20,'3.住戸情報入力'!R:R,$G$4)+SUMIFS('3.住戸情報入力'!T:T,'3.住戸情報入力'!S:S,E20,'3.住戸情報入力'!U:U,$G$4)</f>
        <v>0</v>
      </c>
      <c r="L20" s="707" t="s">
        <v>189</v>
      </c>
      <c r="M20" s="993">
        <v>190000</v>
      </c>
      <c r="N20" s="994" t="s">
        <v>129</v>
      </c>
      <c r="O20" s="708">
        <f>SUMIFS('3.住戸情報入力'!W:W,'3.住戸情報入力'!V:V,E20,'3.住戸情報入力'!X:X,$G$4)+SUMIFS('3.住戸情報入力'!Z:Z,'3.住戸情報入力'!Y:Y,E20,'3.住戸情報入力'!AA:AA,$G$4)</f>
        <v>0</v>
      </c>
      <c r="P20" s="707" t="s">
        <v>189</v>
      </c>
      <c r="Q20" s="709">
        <f t="shared" si="0"/>
        <v>0</v>
      </c>
      <c r="R20" s="707" t="s">
        <v>129</v>
      </c>
      <c r="S20" s="1942"/>
    </row>
    <row r="21" spans="1:23" ht="29.25" thickBot="1">
      <c r="A21" s="356"/>
      <c r="B21" s="1923"/>
      <c r="C21" s="1920"/>
      <c r="D21" s="1955"/>
      <c r="E21" s="1991" t="s">
        <v>435</v>
      </c>
      <c r="F21" s="1967"/>
      <c r="G21" s="1967"/>
      <c r="H21" s="1967"/>
      <c r="I21" s="710">
        <v>240000</v>
      </c>
      <c r="J21" s="711" t="s">
        <v>129</v>
      </c>
      <c r="K21" s="712">
        <f>SUMIFS('3.住戸情報入力'!Q:Q,'3.住戸情報入力'!P:P,E21,'3.住戸情報入力'!R:R,$G$4)+SUMIFS('3.住戸情報入力'!T:T,'3.住戸情報入力'!S:S,E21,'3.住戸情報入力'!U:U,$G$4)</f>
        <v>0</v>
      </c>
      <c r="L21" s="711" t="s">
        <v>189</v>
      </c>
      <c r="M21" s="995">
        <v>200000</v>
      </c>
      <c r="N21" s="996" t="s">
        <v>129</v>
      </c>
      <c r="O21" s="712">
        <f>SUMIFS('3.住戸情報入力'!W:W,'3.住戸情報入力'!V:V,E21,'3.住戸情報入力'!X:X,$G$4)+SUMIFS('3.住戸情報入力'!Z:Z,'3.住戸情報入力'!Y:Y,E21,'3.住戸情報入力'!AA:AA,$G$4)</f>
        <v>0</v>
      </c>
      <c r="P21" s="711" t="s">
        <v>189</v>
      </c>
      <c r="Q21" s="713">
        <f>I21*K21+M21*O21</f>
        <v>0</v>
      </c>
      <c r="R21" s="711" t="s">
        <v>129</v>
      </c>
      <c r="S21" s="1943"/>
    </row>
    <row r="22" spans="1:23" s="251" customFormat="1" ht="29.25" thickTop="1">
      <c r="A22" s="356"/>
      <c r="B22" s="1923"/>
      <c r="C22" s="1920"/>
      <c r="D22" s="1931" t="s">
        <v>325</v>
      </c>
      <c r="E22" s="1932"/>
      <c r="F22" s="1932"/>
      <c r="G22" s="1932"/>
      <c r="H22" s="1932"/>
      <c r="I22" s="1932"/>
      <c r="J22" s="1932"/>
      <c r="K22" s="1932"/>
      <c r="L22" s="1932"/>
      <c r="M22" s="1932"/>
      <c r="N22" s="1932"/>
      <c r="O22" s="1932"/>
      <c r="P22" s="695" t="s">
        <v>316</v>
      </c>
      <c r="Q22" s="696">
        <f>SUM(Q14:Q21)</f>
        <v>0</v>
      </c>
      <c r="R22" s="697" t="s">
        <v>129</v>
      </c>
      <c r="S22" s="714"/>
      <c r="U22" s="6"/>
      <c r="V22" s="6"/>
      <c r="W22" s="6"/>
    </row>
    <row r="23" spans="1:23" s="257" customFormat="1" ht="27.75" customHeight="1">
      <c r="A23" s="357"/>
      <c r="B23" s="1923"/>
      <c r="C23" s="1920"/>
      <c r="D23" s="1944" t="s">
        <v>463</v>
      </c>
      <c r="E23" s="1925" t="s">
        <v>664</v>
      </c>
      <c r="F23" s="1926"/>
      <c r="G23" s="1926"/>
      <c r="H23" s="1926"/>
      <c r="I23" s="1926"/>
      <c r="J23" s="1926"/>
      <c r="K23" s="1926"/>
      <c r="L23" s="1927"/>
      <c r="M23" s="702">
        <v>340000</v>
      </c>
      <c r="N23" s="715" t="s">
        <v>129</v>
      </c>
      <c r="O23" s="716">
        <f>COUNTIFS('3.住戸情報入力'!AB:AB,E23,'3.住戸情報入力'!AC:AC,$G$4)</f>
        <v>0</v>
      </c>
      <c r="P23" s="717" t="s">
        <v>189</v>
      </c>
      <c r="Q23" s="718">
        <f>M23*O23</f>
        <v>0</v>
      </c>
      <c r="R23" s="717" t="s">
        <v>129</v>
      </c>
      <c r="S23" s="1941" t="s">
        <v>1213</v>
      </c>
      <c r="U23" s="900"/>
      <c r="V23" s="900"/>
      <c r="W23" s="900"/>
    </row>
    <row r="24" spans="1:23" s="257" customFormat="1" ht="27.75" customHeight="1">
      <c r="A24" s="357"/>
      <c r="B24" s="1923"/>
      <c r="C24" s="1920"/>
      <c r="D24" s="1945"/>
      <c r="E24" s="1980" t="s">
        <v>665</v>
      </c>
      <c r="F24" s="1981"/>
      <c r="G24" s="1981"/>
      <c r="H24" s="1981"/>
      <c r="I24" s="1981"/>
      <c r="J24" s="1981"/>
      <c r="K24" s="1981"/>
      <c r="L24" s="1982"/>
      <c r="M24" s="706">
        <v>430000</v>
      </c>
      <c r="N24" s="717" t="s">
        <v>129</v>
      </c>
      <c r="O24" s="719">
        <f>COUNTIFS('3.住戸情報入力'!AB:AB,E24,'3.住戸情報入力'!AC:AC,$G$4)</f>
        <v>0</v>
      </c>
      <c r="P24" s="717" t="s">
        <v>189</v>
      </c>
      <c r="Q24" s="718">
        <f t="shared" ref="Q24:Q26" si="1">M24*O24</f>
        <v>0</v>
      </c>
      <c r="R24" s="717" t="s">
        <v>129</v>
      </c>
      <c r="S24" s="1942"/>
      <c r="U24" s="900"/>
      <c r="V24" s="900"/>
      <c r="W24" s="900"/>
    </row>
    <row r="25" spans="1:23" s="257" customFormat="1" ht="27.75" customHeight="1">
      <c r="A25" s="357"/>
      <c r="B25" s="1923"/>
      <c r="C25" s="1920"/>
      <c r="D25" s="1945"/>
      <c r="E25" s="1980" t="s">
        <v>666</v>
      </c>
      <c r="F25" s="1981"/>
      <c r="G25" s="1981"/>
      <c r="H25" s="1981"/>
      <c r="I25" s="1981"/>
      <c r="J25" s="1981"/>
      <c r="K25" s="1981"/>
      <c r="L25" s="1982"/>
      <c r="M25" s="706">
        <v>480000</v>
      </c>
      <c r="N25" s="717" t="s">
        <v>129</v>
      </c>
      <c r="O25" s="708">
        <f>COUNTIFS('3.住戸情報入力'!AB:AB,E25,'3.住戸情報入力'!AC:AC,$G$4)</f>
        <v>0</v>
      </c>
      <c r="P25" s="717" t="s">
        <v>189</v>
      </c>
      <c r="Q25" s="718">
        <f t="shared" si="1"/>
        <v>0</v>
      </c>
      <c r="R25" s="717" t="s">
        <v>129</v>
      </c>
      <c r="S25" s="1942"/>
      <c r="U25" s="900"/>
      <c r="V25" s="900"/>
      <c r="W25" s="900"/>
    </row>
    <row r="26" spans="1:23" s="257" customFormat="1" ht="27.75" customHeight="1" thickBot="1">
      <c r="A26" s="357"/>
      <c r="B26" s="1923"/>
      <c r="C26" s="1920"/>
      <c r="D26" s="1945"/>
      <c r="E26" s="1983" t="s">
        <v>436</v>
      </c>
      <c r="F26" s="1984"/>
      <c r="G26" s="1984"/>
      <c r="H26" s="1984"/>
      <c r="I26" s="1984"/>
      <c r="J26" s="1984"/>
      <c r="K26" s="1984"/>
      <c r="L26" s="1985"/>
      <c r="M26" s="720">
        <v>670000</v>
      </c>
      <c r="N26" s="721" t="s">
        <v>129</v>
      </c>
      <c r="O26" s="722">
        <f>COUNTIFS('3.住戸情報入力'!AB:AB,E26,'3.住戸情報入力'!AC:AC,$G$4)</f>
        <v>0</v>
      </c>
      <c r="P26" s="723" t="s">
        <v>189</v>
      </c>
      <c r="Q26" s="724">
        <f t="shared" si="1"/>
        <v>0</v>
      </c>
      <c r="R26" s="723" t="s">
        <v>129</v>
      </c>
      <c r="S26" s="1943"/>
      <c r="U26" s="900"/>
      <c r="V26" s="900"/>
      <c r="W26" s="900"/>
    </row>
    <row r="27" spans="1:23" s="257" customFormat="1" ht="27.75" customHeight="1" thickTop="1">
      <c r="A27" s="357"/>
      <c r="B27" s="1923"/>
      <c r="C27" s="1920"/>
      <c r="D27" s="1964" t="s">
        <v>325</v>
      </c>
      <c r="E27" s="1965"/>
      <c r="F27" s="1965"/>
      <c r="G27" s="1965"/>
      <c r="H27" s="1965"/>
      <c r="I27" s="1965"/>
      <c r="J27" s="1965"/>
      <c r="K27" s="1965"/>
      <c r="L27" s="725" t="s">
        <v>317</v>
      </c>
      <c r="M27" s="946"/>
      <c r="N27" s="947"/>
      <c r="O27" s="947"/>
      <c r="P27" s="725" t="s">
        <v>317</v>
      </c>
      <c r="Q27" s="726">
        <f>SUM(Q23:Q26)</f>
        <v>0</v>
      </c>
      <c r="R27" s="727" t="s">
        <v>129</v>
      </c>
      <c r="S27" s="728"/>
      <c r="U27" s="900"/>
      <c r="V27" s="900"/>
      <c r="W27" s="900"/>
    </row>
    <row r="28" spans="1:23" s="251" customFormat="1" ht="28.5" customHeight="1">
      <c r="A28" s="356"/>
      <c r="B28" s="1923"/>
      <c r="C28" s="1920"/>
      <c r="D28" s="1954" t="s">
        <v>190</v>
      </c>
      <c r="E28" s="1992" t="s">
        <v>618</v>
      </c>
      <c r="F28" s="1993"/>
      <c r="G28" s="1993"/>
      <c r="H28" s="1993"/>
      <c r="I28" s="1993"/>
      <c r="J28" s="1993"/>
      <c r="K28" s="1993"/>
      <c r="L28" s="1999"/>
      <c r="M28" s="729">
        <v>100000</v>
      </c>
      <c r="N28" s="688" t="s">
        <v>129</v>
      </c>
      <c r="O28" s="730">
        <f>COUNTIFS('3.住戸情報入力'!AD:AD,E28,'3.住戸情報入力'!AE:AE,$G$4)+COUNTIFS('3.住戸情報入力'!AF:AF,E28,'3.住戸情報入力'!AG:AG,$G$4)</f>
        <v>0</v>
      </c>
      <c r="P28" s="688" t="s">
        <v>189</v>
      </c>
      <c r="Q28" s="689">
        <f>M28*O28</f>
        <v>0</v>
      </c>
      <c r="R28" s="688" t="s">
        <v>129</v>
      </c>
      <c r="S28" s="1941" t="s">
        <v>1213</v>
      </c>
      <c r="U28" s="6"/>
      <c r="V28" s="6"/>
      <c r="W28" s="6"/>
    </row>
    <row r="29" spans="1:23" s="257" customFormat="1" ht="27.75" customHeight="1">
      <c r="A29" s="357"/>
      <c r="B29" s="1923"/>
      <c r="C29" s="1920"/>
      <c r="D29" s="1954"/>
      <c r="E29" s="1992" t="s">
        <v>1231</v>
      </c>
      <c r="F29" s="1993"/>
      <c r="G29" s="1993"/>
      <c r="H29" s="1993"/>
      <c r="I29" s="1993"/>
      <c r="J29" s="1993"/>
      <c r="K29" s="1993"/>
      <c r="L29" s="1999"/>
      <c r="M29" s="731">
        <v>380000</v>
      </c>
      <c r="N29" s="727" t="s">
        <v>129</v>
      </c>
      <c r="O29" s="730">
        <f>COUNTIFS('3.住戸情報入力'!AD:AD,E29,'3.住戸情報入力'!AE:AE,$G$4)+COUNTIFS('3.住戸情報入力'!AF:AF,E29,'3.住戸情報入力'!AG:AG,$G$4)</f>
        <v>0</v>
      </c>
      <c r="P29" s="727" t="s">
        <v>189</v>
      </c>
      <c r="Q29" s="726">
        <f>M29*O29</f>
        <v>0</v>
      </c>
      <c r="R29" s="727" t="s">
        <v>129</v>
      </c>
      <c r="S29" s="1942"/>
      <c r="U29" s="900"/>
      <c r="V29" s="900"/>
      <c r="W29" s="900"/>
    </row>
    <row r="30" spans="1:23" s="257" customFormat="1" ht="27.75" customHeight="1">
      <c r="A30" s="357"/>
      <c r="B30" s="1923"/>
      <c r="C30" s="1920"/>
      <c r="D30" s="1954"/>
      <c r="E30" s="2006" t="s">
        <v>619</v>
      </c>
      <c r="F30" s="2007"/>
      <c r="G30" s="913"/>
      <c r="H30" s="913"/>
      <c r="I30" s="2000" t="s">
        <v>794</v>
      </c>
      <c r="J30" s="2001"/>
      <c r="K30" s="2001"/>
      <c r="L30" s="2002"/>
      <c r="M30" s="2003" t="s">
        <v>795</v>
      </c>
      <c r="N30" s="2004"/>
      <c r="O30" s="2004"/>
      <c r="P30" s="2005"/>
      <c r="Q30" s="914"/>
      <c r="R30" s="915"/>
      <c r="S30" s="1942"/>
      <c r="U30" s="900"/>
      <c r="V30" s="900"/>
      <c r="W30" s="900"/>
    </row>
    <row r="31" spans="1:23" s="251" customFormat="1" ht="27.95" customHeight="1">
      <c r="A31" s="356"/>
      <c r="B31" s="1923"/>
      <c r="C31" s="1920"/>
      <c r="D31" s="1954"/>
      <c r="E31" s="2008"/>
      <c r="F31" s="2009"/>
      <c r="G31" s="1952" t="s">
        <v>437</v>
      </c>
      <c r="H31" s="1966"/>
      <c r="I31" s="702">
        <v>460000</v>
      </c>
      <c r="J31" s="703" t="s">
        <v>129</v>
      </c>
      <c r="K31" s="704">
        <f>COUNTIFS('3.住戸情報入力'!AD:AD,"エアコン*"&amp;G31,'3.住戸情報入力'!AE:AE,$G$4)</f>
        <v>0</v>
      </c>
      <c r="L31" s="703" t="s">
        <v>189</v>
      </c>
      <c r="M31" s="991">
        <v>430000</v>
      </c>
      <c r="N31" s="703" t="s">
        <v>129</v>
      </c>
      <c r="O31" s="704">
        <f>COUNTIFS('3.住戸情報入力'!AF:AF,"エアコン*"&amp;G31,'3.住戸情報入力'!AG:AG,$G$4)</f>
        <v>0</v>
      </c>
      <c r="P31" s="703" t="s">
        <v>189</v>
      </c>
      <c r="Q31" s="948">
        <f>I31*K31+M31*O31</f>
        <v>0</v>
      </c>
      <c r="R31" s="707" t="s">
        <v>129</v>
      </c>
      <c r="S31" s="1942"/>
      <c r="U31" s="6"/>
      <c r="V31" s="6"/>
      <c r="W31" s="6"/>
    </row>
    <row r="32" spans="1:23" s="251" customFormat="1" ht="29.25" thickBot="1">
      <c r="A32" s="356"/>
      <c r="B32" s="1923"/>
      <c r="C32" s="1920"/>
      <c r="D32" s="1955"/>
      <c r="E32" s="2010"/>
      <c r="F32" s="2011"/>
      <c r="G32" s="1967" t="s">
        <v>436</v>
      </c>
      <c r="H32" s="1967"/>
      <c r="I32" s="710">
        <v>530000</v>
      </c>
      <c r="J32" s="711" t="s">
        <v>129</v>
      </c>
      <c r="K32" s="712">
        <f>COUNTIFS('3.住戸情報入力'!AD:AD,"エアコン*"&amp;G32,'3.住戸情報入力'!AE:AE,$G$4)</f>
        <v>0</v>
      </c>
      <c r="L32" s="711" t="s">
        <v>189</v>
      </c>
      <c r="M32" s="995">
        <v>500000</v>
      </c>
      <c r="N32" s="711" t="s">
        <v>129</v>
      </c>
      <c r="O32" s="712">
        <f>COUNTIFS('3.住戸情報入力'!AF:AF,"エアコン*"&amp;G32,'3.住戸情報入力'!AG:AG,$G$4)</f>
        <v>0</v>
      </c>
      <c r="P32" s="711" t="s">
        <v>189</v>
      </c>
      <c r="Q32" s="713">
        <f>I32*K32+M32*O32</f>
        <v>0</v>
      </c>
      <c r="R32" s="711" t="s">
        <v>129</v>
      </c>
      <c r="S32" s="1943"/>
      <c r="U32" s="6"/>
      <c r="V32" s="6"/>
      <c r="W32" s="6"/>
    </row>
    <row r="33" spans="1:23" s="251" customFormat="1" ht="30" thickTop="1" thickBot="1">
      <c r="A33" s="356"/>
      <c r="B33" s="1923"/>
      <c r="C33" s="1920"/>
      <c r="D33" s="2012" t="s">
        <v>325</v>
      </c>
      <c r="E33" s="2013"/>
      <c r="F33" s="2013"/>
      <c r="G33" s="2013"/>
      <c r="H33" s="2013"/>
      <c r="I33" s="2013"/>
      <c r="J33" s="2013"/>
      <c r="K33" s="2013"/>
      <c r="L33" s="2013"/>
      <c r="M33" s="2013"/>
      <c r="N33" s="2013"/>
      <c r="O33" s="2013"/>
      <c r="P33" s="734" t="s">
        <v>318</v>
      </c>
      <c r="Q33" s="735">
        <f>SUM(Q28:Q32)</f>
        <v>0</v>
      </c>
      <c r="R33" s="736" t="s">
        <v>129</v>
      </c>
      <c r="S33" s="737"/>
      <c r="U33" s="927"/>
      <c r="V33" s="6"/>
      <c r="W33" s="6"/>
    </row>
    <row r="34" spans="1:23" s="257" customFormat="1" ht="27.75" customHeight="1" thickTop="1" thickBot="1">
      <c r="A34" s="357"/>
      <c r="B34" s="1923"/>
      <c r="C34" s="1920"/>
      <c r="D34" s="2014" t="s">
        <v>616</v>
      </c>
      <c r="E34" s="2015"/>
      <c r="F34" s="2015"/>
      <c r="G34" s="2015"/>
      <c r="H34" s="2015"/>
      <c r="I34" s="2015"/>
      <c r="J34" s="2015"/>
      <c r="K34" s="2015"/>
      <c r="L34" s="2015"/>
      <c r="M34" s="2015"/>
      <c r="N34" s="2016"/>
      <c r="O34" s="738" t="s">
        <v>553</v>
      </c>
      <c r="P34" s="739" t="s">
        <v>554</v>
      </c>
      <c r="Q34" s="740">
        <f>65000*SUMIFS('3.住戸情報入力'!AS:AS,'3.住戸情報入力'!AR:AR,"2.6ｋＷ未満",'3.住戸情報入力'!AT:AT,$G$4)+80000*SUMIFS('3.住戸情報入力'!AS:AS,'3.住戸情報入力'!AR:AR,"2.6ｋＷ以上",'3.住戸情報入力'!AT:AT,$G$4)</f>
        <v>0</v>
      </c>
      <c r="R34" s="741" t="s">
        <v>129</v>
      </c>
      <c r="S34" s="701" t="s">
        <v>1213</v>
      </c>
      <c r="U34" s="900"/>
      <c r="V34" s="900"/>
      <c r="W34" s="900"/>
    </row>
    <row r="35" spans="1:23" s="257" customFormat="1" ht="27.75" customHeight="1" thickTop="1" thickBot="1">
      <c r="A35" s="357"/>
      <c r="B35" s="1923"/>
      <c r="C35" s="1920"/>
      <c r="D35" s="2014" t="s">
        <v>617</v>
      </c>
      <c r="E35" s="2015"/>
      <c r="F35" s="2015"/>
      <c r="G35" s="2015"/>
      <c r="H35" s="2015"/>
      <c r="I35" s="2015"/>
      <c r="J35" s="2015"/>
      <c r="K35" s="2015"/>
      <c r="L35" s="2015"/>
      <c r="M35" s="2015"/>
      <c r="N35" s="2016"/>
      <c r="O35" s="742" t="s">
        <v>553</v>
      </c>
      <c r="P35" s="743" t="s">
        <v>614</v>
      </c>
      <c r="Q35" s="744">
        <f>SUMIFS('3.住戸情報入力'!AV:AV,'3.住戸情報入力'!AW:AW,$G$4)</f>
        <v>0</v>
      </c>
      <c r="R35" s="745" t="s">
        <v>129</v>
      </c>
      <c r="S35" s="701" t="s">
        <v>1213</v>
      </c>
      <c r="U35" s="900"/>
      <c r="V35" s="900"/>
      <c r="W35" s="900"/>
    </row>
    <row r="36" spans="1:23" s="257" customFormat="1" ht="27.75" customHeight="1" thickTop="1">
      <c r="A36" s="357"/>
      <c r="B36" s="1923"/>
      <c r="C36" s="1920"/>
      <c r="D36" s="2025" t="s">
        <v>191</v>
      </c>
      <c r="E36" s="1971" t="s">
        <v>740</v>
      </c>
      <c r="F36" s="1972"/>
      <c r="G36" s="1972"/>
      <c r="H36" s="1972"/>
      <c r="I36" s="935"/>
      <c r="J36" s="940"/>
      <c r="K36" s="937"/>
      <c r="L36" s="944"/>
      <c r="M36" s="935">
        <v>300000</v>
      </c>
      <c r="N36" s="715" t="s">
        <v>129</v>
      </c>
      <c r="O36" s="704">
        <f>COUNTIFS('3.住戸情報入力'!AJ:AJ,E36,'3.住戸情報入力'!AK:AK,$G$4)</f>
        <v>0</v>
      </c>
      <c r="P36" s="715" t="s">
        <v>189</v>
      </c>
      <c r="Q36" s="746">
        <f>M36*O36</f>
        <v>0</v>
      </c>
      <c r="R36" s="715" t="s">
        <v>129</v>
      </c>
      <c r="S36" s="1970" t="s">
        <v>1213</v>
      </c>
      <c r="U36" s="900"/>
    </row>
    <row r="37" spans="1:23" s="257" customFormat="1" ht="27.75" customHeight="1">
      <c r="A37" s="357"/>
      <c r="B37" s="1923"/>
      <c r="C37" s="1920"/>
      <c r="D37" s="1920"/>
      <c r="E37" s="1973" t="s">
        <v>741</v>
      </c>
      <c r="F37" s="1974"/>
      <c r="G37" s="1974"/>
      <c r="H37" s="936" t="s">
        <v>464</v>
      </c>
      <c r="I37" s="933"/>
      <c r="J37" s="941"/>
      <c r="K37" s="937"/>
      <c r="L37" s="717"/>
      <c r="M37" s="933">
        <v>140000</v>
      </c>
      <c r="N37" s="717" t="s">
        <v>129</v>
      </c>
      <c r="O37" s="704">
        <f>COUNTIFS('3.住戸情報入力'!AJ:AJ,"ガス潜熱回収型給湯機（エコジョーズ等）20号以下",'3.住戸情報入力'!AK:AK,$G$4)</f>
        <v>0</v>
      </c>
      <c r="P37" s="717" t="s">
        <v>189</v>
      </c>
      <c r="Q37" s="718">
        <f t="shared" ref="Q37:Q42" si="2">M37*O37</f>
        <v>0</v>
      </c>
      <c r="R37" s="717" t="s">
        <v>129</v>
      </c>
      <c r="S37" s="1970"/>
      <c r="U37" s="483"/>
    </row>
    <row r="38" spans="1:23" s="257" customFormat="1" ht="27.75" customHeight="1">
      <c r="A38" s="357"/>
      <c r="B38" s="1923"/>
      <c r="C38" s="1920"/>
      <c r="D38" s="1920"/>
      <c r="E38" s="1971"/>
      <c r="F38" s="1972"/>
      <c r="G38" s="1972"/>
      <c r="H38" s="936" t="s">
        <v>465</v>
      </c>
      <c r="I38" s="933"/>
      <c r="J38" s="941"/>
      <c r="K38" s="937"/>
      <c r="L38" s="717"/>
      <c r="M38" s="933">
        <v>160000</v>
      </c>
      <c r="N38" s="717" t="s">
        <v>129</v>
      </c>
      <c r="O38" s="704">
        <f>COUNTIFS('3.住戸情報入力'!AJ:AJ,"ガス潜熱回収型給湯機（エコジョーズ等）24号",'3.住戸情報入力'!AK:AK,$G$4)</f>
        <v>0</v>
      </c>
      <c r="P38" s="717" t="s">
        <v>189</v>
      </c>
      <c r="Q38" s="718">
        <f t="shared" si="2"/>
        <v>0</v>
      </c>
      <c r="R38" s="717" t="s">
        <v>129</v>
      </c>
      <c r="S38" s="1970"/>
      <c r="U38" s="900"/>
      <c r="V38" s="900"/>
      <c r="W38" s="900"/>
    </row>
    <row r="39" spans="1:23" s="251" customFormat="1" ht="28.5">
      <c r="A39" s="356"/>
      <c r="B39" s="1923"/>
      <c r="C39" s="1920"/>
      <c r="D39" s="1920"/>
      <c r="E39" s="1952" t="s">
        <v>192</v>
      </c>
      <c r="F39" s="1953"/>
      <c r="G39" s="1953"/>
      <c r="H39" s="1953"/>
      <c r="I39" s="933"/>
      <c r="J39" s="942"/>
      <c r="K39" s="938"/>
      <c r="L39" s="707"/>
      <c r="M39" s="933">
        <v>400000</v>
      </c>
      <c r="N39" s="707" t="s">
        <v>129</v>
      </c>
      <c r="O39" s="708">
        <f>COUNTIFS('3.住戸情報入力'!AJ:AJ,E39,'3.住戸情報入力'!AK:AK,$G$4)</f>
        <v>0</v>
      </c>
      <c r="P39" s="707" t="s">
        <v>189</v>
      </c>
      <c r="Q39" s="709">
        <f t="shared" si="2"/>
        <v>0</v>
      </c>
      <c r="R39" s="707" t="s">
        <v>129</v>
      </c>
      <c r="S39" s="1970"/>
      <c r="U39" s="6"/>
      <c r="V39" s="6"/>
      <c r="W39" s="6"/>
    </row>
    <row r="40" spans="1:23" s="251" customFormat="1" ht="28.5">
      <c r="A40" s="356"/>
      <c r="B40" s="1923"/>
      <c r="C40" s="1920"/>
      <c r="D40" s="1920"/>
      <c r="E40" s="1952" t="s">
        <v>659</v>
      </c>
      <c r="F40" s="1953"/>
      <c r="G40" s="1953"/>
      <c r="H40" s="1953"/>
      <c r="I40" s="933"/>
      <c r="J40" s="942"/>
      <c r="K40" s="938"/>
      <c r="L40" s="707"/>
      <c r="M40" s="933">
        <v>1000000</v>
      </c>
      <c r="N40" s="707" t="s">
        <v>129</v>
      </c>
      <c r="O40" s="708">
        <f>COUNTIFS('3.住戸情報入力'!AJ:AJ,E40,'3.住戸情報入力'!AK:AK,$G$4)</f>
        <v>0</v>
      </c>
      <c r="P40" s="707" t="s">
        <v>189</v>
      </c>
      <c r="Q40" s="709">
        <f t="shared" si="2"/>
        <v>0</v>
      </c>
      <c r="R40" s="707" t="s">
        <v>129</v>
      </c>
      <c r="S40" s="1970"/>
      <c r="U40" s="6"/>
      <c r="V40" s="6"/>
      <c r="W40" s="6"/>
    </row>
    <row r="41" spans="1:23" s="251" customFormat="1" ht="28.5">
      <c r="A41" s="356"/>
      <c r="B41" s="1923"/>
      <c r="C41" s="1920"/>
      <c r="D41" s="1920"/>
      <c r="E41" s="1952" t="s">
        <v>660</v>
      </c>
      <c r="F41" s="1953"/>
      <c r="G41" s="1953"/>
      <c r="H41" s="1953"/>
      <c r="I41" s="933"/>
      <c r="J41" s="942"/>
      <c r="K41" s="938"/>
      <c r="L41" s="707"/>
      <c r="M41" s="933">
        <v>1230000</v>
      </c>
      <c r="N41" s="707" t="s">
        <v>129</v>
      </c>
      <c r="O41" s="708">
        <f>COUNTIFS('3.住戸情報入力'!AJ:AJ,E41,'3.住戸情報入力'!AK:AK,$G$4)</f>
        <v>0</v>
      </c>
      <c r="P41" s="707" t="s">
        <v>189</v>
      </c>
      <c r="Q41" s="709">
        <f t="shared" si="2"/>
        <v>0</v>
      </c>
      <c r="R41" s="707" t="s">
        <v>129</v>
      </c>
      <c r="S41" s="1970"/>
      <c r="U41" s="6"/>
      <c r="V41" s="6"/>
      <c r="W41" s="6"/>
    </row>
    <row r="42" spans="1:23" s="251" customFormat="1" ht="28.5">
      <c r="A42" s="356"/>
      <c r="B42" s="1923"/>
      <c r="C42" s="1920"/>
      <c r="D42" s="2026"/>
      <c r="E42" s="1968" t="s">
        <v>661</v>
      </c>
      <c r="F42" s="1969"/>
      <c r="G42" s="1969"/>
      <c r="H42" s="1969"/>
      <c r="I42" s="934"/>
      <c r="J42" s="943"/>
      <c r="K42" s="939"/>
      <c r="L42" s="747"/>
      <c r="M42" s="934">
        <v>990000</v>
      </c>
      <c r="N42" s="747" t="s">
        <v>129</v>
      </c>
      <c r="O42" s="748">
        <f>COUNTIFS('3.住戸情報入力'!AJ:AJ,E42,'3.住戸情報入力'!AK:AK,$G$4)</f>
        <v>0</v>
      </c>
      <c r="P42" s="747" t="s">
        <v>189</v>
      </c>
      <c r="Q42" s="749">
        <f t="shared" si="2"/>
        <v>0</v>
      </c>
      <c r="R42" s="747" t="s">
        <v>129</v>
      </c>
      <c r="S42" s="1970"/>
      <c r="U42" s="6"/>
      <c r="V42" s="6"/>
      <c r="W42" s="6"/>
    </row>
    <row r="43" spans="1:23" s="257" customFormat="1" ht="27.75" customHeight="1">
      <c r="A43" s="357"/>
      <c r="B43" s="1923"/>
      <c r="C43" s="1920"/>
      <c r="D43" s="2023" t="s">
        <v>325</v>
      </c>
      <c r="E43" s="2024"/>
      <c r="F43" s="2024"/>
      <c r="G43" s="2024"/>
      <c r="H43" s="2024"/>
      <c r="I43" s="2024"/>
      <c r="J43" s="2024"/>
      <c r="K43" s="2024"/>
      <c r="L43" s="2024"/>
      <c r="M43" s="2024"/>
      <c r="N43" s="2024"/>
      <c r="O43" s="2024"/>
      <c r="P43" s="725" t="s">
        <v>324</v>
      </c>
      <c r="Q43" s="726">
        <f>SUM(Q36:Q42)</f>
        <v>0</v>
      </c>
      <c r="R43" s="727" t="s">
        <v>129</v>
      </c>
      <c r="S43" s="750"/>
      <c r="U43" s="900"/>
      <c r="V43" s="900"/>
      <c r="W43" s="900"/>
    </row>
    <row r="44" spans="1:23" s="257" customFormat="1" ht="27.75" customHeight="1">
      <c r="A44" s="357"/>
      <c r="B44" s="1923"/>
      <c r="C44" s="1920"/>
      <c r="D44" s="2017" t="s">
        <v>753</v>
      </c>
      <c r="E44" s="2018"/>
      <c r="F44" s="2018"/>
      <c r="G44" s="2018"/>
      <c r="H44" s="2018"/>
      <c r="I44" s="2018"/>
      <c r="J44" s="2018"/>
      <c r="K44" s="2018"/>
      <c r="L44" s="2018"/>
      <c r="M44" s="2018"/>
      <c r="N44" s="2018"/>
      <c r="O44" s="2018"/>
      <c r="P44" s="2019"/>
      <c r="Q44" s="751">
        <f>80000*COUNTIFS('3.住戸情報入力'!AH:AH,"ダクト式第三種換気",'3.住戸情報入力'!AI:AI,$G$4)+120000*COUNTIFS('3.住戸情報入力'!AH:AH,"ダクト式第一種換気",'3.住戸情報入力'!AI:AI,$G$4)+160000*COUNTIFS('3.住戸情報入力'!AH:AH,"ダクト式第一種換気（熱交換有り）",'3.住戸情報入力'!AI:AI,$G$4)</f>
        <v>0</v>
      </c>
      <c r="R44" s="752" t="s">
        <v>129</v>
      </c>
      <c r="S44" s="1975" t="s">
        <v>1213</v>
      </c>
      <c r="U44" s="900"/>
      <c r="V44" s="900"/>
      <c r="W44" s="900"/>
    </row>
    <row r="45" spans="1:23" s="257" customFormat="1" ht="28.5">
      <c r="A45" s="357"/>
      <c r="B45" s="1923"/>
      <c r="C45" s="1920"/>
      <c r="D45" s="2017" t="s">
        <v>754</v>
      </c>
      <c r="E45" s="2018"/>
      <c r="F45" s="2018"/>
      <c r="G45" s="2018"/>
      <c r="H45" s="2018"/>
      <c r="I45" s="2018"/>
      <c r="J45" s="2018"/>
      <c r="K45" s="2018"/>
      <c r="L45" s="2019"/>
      <c r="M45" s="706">
        <v>8000</v>
      </c>
      <c r="N45" s="717" t="s">
        <v>129</v>
      </c>
      <c r="O45" s="704">
        <f>SUMIFS('3.住戸情報入力'!AL:AL,'3.住戸情報入力'!AM:AM,$G$4)</f>
        <v>0</v>
      </c>
      <c r="P45" s="717" t="s">
        <v>189</v>
      </c>
      <c r="Q45" s="751">
        <f>M45*O45</f>
        <v>0</v>
      </c>
      <c r="R45" s="753" t="s">
        <v>129</v>
      </c>
      <c r="S45" s="1976"/>
      <c r="U45" s="900"/>
      <c r="V45" s="900"/>
      <c r="W45" s="900"/>
    </row>
    <row r="46" spans="1:23" s="257" customFormat="1" ht="27.75" customHeight="1">
      <c r="A46" s="357"/>
      <c r="B46" s="1923"/>
      <c r="C46" s="1920"/>
      <c r="D46" s="1925" t="s">
        <v>1232</v>
      </c>
      <c r="E46" s="1926"/>
      <c r="F46" s="1926"/>
      <c r="G46" s="1926"/>
      <c r="H46" s="1926"/>
      <c r="I46" s="1926"/>
      <c r="J46" s="1926"/>
      <c r="K46" s="1926"/>
      <c r="L46" s="1927"/>
      <c r="M46" s="732">
        <v>100000</v>
      </c>
      <c r="N46" s="752" t="s">
        <v>129</v>
      </c>
      <c r="O46" s="733">
        <f>COUNTIFS('3.住戸情報入力'!AN:AN,"有り",'3.住戸情報入力'!AO:AO,$G$4)</f>
        <v>0</v>
      </c>
      <c r="P46" s="752" t="s">
        <v>189</v>
      </c>
      <c r="Q46" s="754">
        <f>M46*O46</f>
        <v>0</v>
      </c>
      <c r="R46" s="752" t="s">
        <v>129</v>
      </c>
      <c r="S46" s="1976"/>
      <c r="U46" s="900"/>
      <c r="V46" s="900"/>
      <c r="W46" s="900"/>
    </row>
    <row r="47" spans="1:23" s="257" customFormat="1" ht="27.75" customHeight="1">
      <c r="A47" s="357"/>
      <c r="B47" s="1923"/>
      <c r="C47" s="1920"/>
      <c r="D47" s="1928" t="s">
        <v>1233</v>
      </c>
      <c r="E47" s="1929"/>
      <c r="F47" s="1929"/>
      <c r="G47" s="1929"/>
      <c r="H47" s="1929"/>
      <c r="I47" s="1929"/>
      <c r="J47" s="1929"/>
      <c r="K47" s="1929"/>
      <c r="L47" s="1930"/>
      <c r="M47" s="755">
        <v>115000</v>
      </c>
      <c r="N47" s="727" t="s">
        <v>129</v>
      </c>
      <c r="O47" s="704">
        <f>COUNTIFS('3.住戸情報入力'!AN:AN,"有り（ガス計測含む）",'3.住戸情報入力'!AO:AO,$G$4)</f>
        <v>0</v>
      </c>
      <c r="P47" s="727" t="s">
        <v>189</v>
      </c>
      <c r="Q47" s="726">
        <f>M47*O47</f>
        <v>0</v>
      </c>
      <c r="R47" s="727" t="s">
        <v>129</v>
      </c>
      <c r="S47" s="1977"/>
      <c r="U47" s="900"/>
      <c r="V47" s="900"/>
      <c r="W47" s="900"/>
    </row>
    <row r="48" spans="1:23" s="257" customFormat="1" ht="27.75" customHeight="1" thickBot="1">
      <c r="A48" s="357"/>
      <c r="B48" s="1923"/>
      <c r="C48" s="1920"/>
      <c r="D48" s="1914" t="s">
        <v>307</v>
      </c>
      <c r="E48" s="1915"/>
      <c r="F48" s="1915"/>
      <c r="G48" s="1915"/>
      <c r="H48" s="1915"/>
      <c r="I48" s="1915"/>
      <c r="J48" s="1915"/>
      <c r="K48" s="1915"/>
      <c r="L48" s="1916"/>
      <c r="M48" s="2020"/>
      <c r="N48" s="2021"/>
      <c r="O48" s="2021"/>
      <c r="P48" s="2022"/>
      <c r="Q48" s="756">
        <f>SUMIFS('3.住戸情報入力'!AP:AP,'3.住戸情報入力'!AQ:AQ,$G$4)</f>
        <v>0</v>
      </c>
      <c r="R48" s="757" t="s">
        <v>129</v>
      </c>
      <c r="S48" s="758"/>
      <c r="U48" s="900"/>
      <c r="V48" s="900"/>
      <c r="W48" s="900"/>
    </row>
    <row r="49" spans="1:23" s="257" customFormat="1" ht="27.75" customHeight="1" thickTop="1" thickBot="1">
      <c r="A49" s="357"/>
      <c r="B49" s="1923"/>
      <c r="C49" s="1921"/>
      <c r="D49" s="1917" t="s">
        <v>325</v>
      </c>
      <c r="E49" s="1918"/>
      <c r="F49" s="1918"/>
      <c r="G49" s="1918"/>
      <c r="H49" s="1918"/>
      <c r="I49" s="1918"/>
      <c r="J49" s="1918"/>
      <c r="K49" s="1918"/>
      <c r="L49" s="1918"/>
      <c r="M49" s="1918"/>
      <c r="N49" s="1918"/>
      <c r="O49" s="1918"/>
      <c r="P49" s="759" t="s">
        <v>336</v>
      </c>
      <c r="Q49" s="760">
        <f>SUM(Q44:Q48)</f>
        <v>0</v>
      </c>
      <c r="R49" s="761" t="s">
        <v>129</v>
      </c>
      <c r="S49" s="762"/>
      <c r="U49" s="900"/>
      <c r="V49" s="900"/>
      <c r="W49" s="900"/>
    </row>
    <row r="50" spans="1:23" s="257" customFormat="1" ht="27.75" customHeight="1" thickTop="1">
      <c r="A50" s="357"/>
      <c r="B50" s="1924"/>
      <c r="C50" s="1931" t="s">
        <v>335</v>
      </c>
      <c r="D50" s="1932"/>
      <c r="E50" s="1932"/>
      <c r="F50" s="1932"/>
      <c r="G50" s="1932"/>
      <c r="H50" s="1932"/>
      <c r="I50" s="1932"/>
      <c r="J50" s="1932"/>
      <c r="K50" s="1932"/>
      <c r="L50" s="1932"/>
      <c r="M50" s="1932"/>
      <c r="N50" s="1932"/>
      <c r="O50" s="1932"/>
      <c r="P50" s="725" t="s">
        <v>466</v>
      </c>
      <c r="Q50" s="726">
        <f>SUM(Q12,Q22,Q27,Q33,Q34,Q35,Q43,Q49)</f>
        <v>0</v>
      </c>
      <c r="R50" s="727" t="s">
        <v>129</v>
      </c>
      <c r="S50" s="750" t="s">
        <v>467</v>
      </c>
      <c r="U50" s="900"/>
      <c r="V50" s="900"/>
      <c r="W50" s="900"/>
    </row>
    <row r="51" spans="1:23" s="257" customFormat="1" ht="27.75" customHeight="1" thickBot="1">
      <c r="A51" s="357"/>
      <c r="B51" s="2027" t="s">
        <v>309</v>
      </c>
      <c r="C51" s="2029" t="s">
        <v>445</v>
      </c>
      <c r="D51" s="1914" t="s">
        <v>308</v>
      </c>
      <c r="E51" s="1915"/>
      <c r="F51" s="1915"/>
      <c r="G51" s="1915"/>
      <c r="H51" s="1915"/>
      <c r="I51" s="1915"/>
      <c r="J51" s="1915"/>
      <c r="K51" s="1915"/>
      <c r="L51" s="1915"/>
      <c r="M51" s="1915"/>
      <c r="N51" s="1915"/>
      <c r="O51" s="1915"/>
      <c r="P51" s="1916"/>
      <c r="Q51" s="763">
        <f>'6.共用部定額単価算出シート'!N46</f>
        <v>0</v>
      </c>
      <c r="R51" s="757" t="s">
        <v>129</v>
      </c>
      <c r="S51" s="758"/>
      <c r="U51" s="900"/>
      <c r="V51" s="900"/>
      <c r="W51" s="900"/>
    </row>
    <row r="52" spans="1:23" s="257" customFormat="1" ht="27.75" customHeight="1" thickTop="1" thickBot="1">
      <c r="A52" s="357"/>
      <c r="B52" s="2028"/>
      <c r="C52" s="2030"/>
      <c r="D52" s="1917" t="s">
        <v>325</v>
      </c>
      <c r="E52" s="1918"/>
      <c r="F52" s="1918"/>
      <c r="G52" s="1918"/>
      <c r="H52" s="1918"/>
      <c r="I52" s="1918"/>
      <c r="J52" s="1918"/>
      <c r="K52" s="1918"/>
      <c r="L52" s="1918"/>
      <c r="M52" s="1918"/>
      <c r="N52" s="1918"/>
      <c r="O52" s="1918"/>
      <c r="P52" s="764" t="s">
        <v>468</v>
      </c>
      <c r="Q52" s="760">
        <f>SUM(Q51:Q51)</f>
        <v>0</v>
      </c>
      <c r="R52" s="761" t="s">
        <v>129</v>
      </c>
      <c r="S52" s="762"/>
      <c r="U52" s="900"/>
      <c r="V52" s="900"/>
      <c r="W52" s="900"/>
    </row>
    <row r="53" spans="1:23" s="257" customFormat="1" ht="27.75" customHeight="1" thickTop="1">
      <c r="A53" s="358"/>
      <c r="B53" s="1931" t="s">
        <v>564</v>
      </c>
      <c r="C53" s="1932"/>
      <c r="D53" s="1932"/>
      <c r="E53" s="1932"/>
      <c r="F53" s="1932"/>
      <c r="G53" s="1932"/>
      <c r="H53" s="1932"/>
      <c r="I53" s="1932"/>
      <c r="J53" s="1932"/>
      <c r="K53" s="1932"/>
      <c r="L53" s="1932"/>
      <c r="M53" s="1932"/>
      <c r="N53" s="1932"/>
      <c r="O53" s="1932"/>
      <c r="P53" s="765" t="s">
        <v>565</v>
      </c>
      <c r="Q53" s="766">
        <f>Q50+Q52</f>
        <v>0</v>
      </c>
      <c r="R53" s="741" t="s">
        <v>129</v>
      </c>
      <c r="S53" s="767" t="s">
        <v>658</v>
      </c>
      <c r="U53" s="900"/>
      <c r="V53" s="900"/>
      <c r="W53" s="900"/>
    </row>
  </sheetData>
  <sheetProtection algorithmName="SHA-512" hashValue="uViF/qJ8YgXZEzotM5T966Rv9uhqZqKshxyU0sTFrkX1j4bNm2Jjt2EhQgExBD9BEU558VzwCXBRBG1wsXUY0w==" saltValue="72VBlizsqDI2Pdl7lDsXRQ==" spinCount="100000" sheet="1" formatCells="0" formatRows="0" insertRows="0" deleteRows="0" selectLockedCells="1" autoFilter="0" pivotTables="0"/>
  <mergeCells count="74">
    <mergeCell ref="B53:O53"/>
    <mergeCell ref="O9:P9"/>
    <mergeCell ref="Q9:R9"/>
    <mergeCell ref="O10:P10"/>
    <mergeCell ref="Q10:R10"/>
    <mergeCell ref="D48:L48"/>
    <mergeCell ref="M48:P48"/>
    <mergeCell ref="D49:O49"/>
    <mergeCell ref="C50:O50"/>
    <mergeCell ref="B51:B52"/>
    <mergeCell ref="C51:C52"/>
    <mergeCell ref="D51:P51"/>
    <mergeCell ref="D52:O52"/>
    <mergeCell ref="E42:H42"/>
    <mergeCell ref="D43:O43"/>
    <mergeCell ref="D44:P44"/>
    <mergeCell ref="S44:S47"/>
    <mergeCell ref="D45:L45"/>
    <mergeCell ref="D46:L46"/>
    <mergeCell ref="D47:L47"/>
    <mergeCell ref="D33:O33"/>
    <mergeCell ref="D34:N34"/>
    <mergeCell ref="D35:N35"/>
    <mergeCell ref="D36:D42"/>
    <mergeCell ref="E36:H36"/>
    <mergeCell ref="S36:S42"/>
    <mergeCell ref="E37:G38"/>
    <mergeCell ref="E39:H39"/>
    <mergeCell ref="E40:H40"/>
    <mergeCell ref="E41:H41"/>
    <mergeCell ref="S28:S32"/>
    <mergeCell ref="E29:L29"/>
    <mergeCell ref="E30:F32"/>
    <mergeCell ref="I30:L30"/>
    <mergeCell ref="M30:P30"/>
    <mergeCell ref="G31:H31"/>
    <mergeCell ref="G32:H32"/>
    <mergeCell ref="S23:S26"/>
    <mergeCell ref="E24:L24"/>
    <mergeCell ref="E25:L25"/>
    <mergeCell ref="E26:L26"/>
    <mergeCell ref="D27:K27"/>
    <mergeCell ref="S13:S21"/>
    <mergeCell ref="E15:H15"/>
    <mergeCell ref="E16:H16"/>
    <mergeCell ref="E17:H17"/>
    <mergeCell ref="E18:H18"/>
    <mergeCell ref="E19:H19"/>
    <mergeCell ref="E20:H20"/>
    <mergeCell ref="E21:H21"/>
    <mergeCell ref="D11:O11"/>
    <mergeCell ref="C12:C49"/>
    <mergeCell ref="D12:G12"/>
    <mergeCell ref="I12:P12"/>
    <mergeCell ref="B13:B50"/>
    <mergeCell ref="D13:D21"/>
    <mergeCell ref="E13:H13"/>
    <mergeCell ref="I13:L13"/>
    <mergeCell ref="M13:P13"/>
    <mergeCell ref="D22:O22"/>
    <mergeCell ref="B8:C11"/>
    <mergeCell ref="D8:P8"/>
    <mergeCell ref="D23:D26"/>
    <mergeCell ref="E23:L23"/>
    <mergeCell ref="D28:D32"/>
    <mergeCell ref="E28:L28"/>
    <mergeCell ref="Q8:R8"/>
    <mergeCell ref="D9:M9"/>
    <mergeCell ref="D10:M10"/>
    <mergeCell ref="B2:G2"/>
    <mergeCell ref="B4:F4"/>
    <mergeCell ref="G4:H4"/>
    <mergeCell ref="B6:F6"/>
    <mergeCell ref="G6:R6"/>
  </mergeCells>
  <phoneticPr fontId="18"/>
  <conditionalFormatting sqref="A8:B8 A4:G4 A12:I12 D8:D9 D11 A5:L7 I4:L4 A1:L3 A28 D36 S36 D28:E28 A15:A22 A13:B14 E39:L42 T34:XFD34 T36:XFD42 A44:A45 T45:XFD45 A31:A34 A36:A42 A50:A52 A54:L1048576 A9:A11 U9:XFD10 Q54:XFD1048576 Q39:R42 Q28:XFD28 Q31:XFD33 S9:S10 Q1:XFD8 D22 D14:L21 Q11:XFD22 D13:H13 E29:E30 D31:D33 G31:L32">
    <cfRule type="expression" dxfId="387" priority="57">
      <formula>_xlfn.ISFORMULA(A1)=TRUE</formula>
    </cfRule>
  </conditionalFormatting>
  <conditionalFormatting sqref="T9">
    <cfRule type="containsText" dxfId="386" priority="56" operator="containsText" text="(例)">
      <formula>NOT(ISERROR(SEARCH("(例)",T9)))</formula>
    </cfRule>
  </conditionalFormatting>
  <conditionalFormatting sqref="A23:A27 T23:XFD26 D27:L27 D23:E23 Q23:R26 Q27:XFD27 E24:E26">
    <cfRule type="expression" dxfId="385" priority="55">
      <formula>_xlfn.ISFORMULA(A23)=TRUE</formula>
    </cfRule>
  </conditionalFormatting>
  <conditionalFormatting sqref="A29:A30 D29:D30 Q29:XFD30">
    <cfRule type="expression" dxfId="384" priority="54">
      <formula>_xlfn.ISFORMULA(A29)=TRUE</formula>
    </cfRule>
  </conditionalFormatting>
  <conditionalFormatting sqref="Q34:R34 D34">
    <cfRule type="expression" dxfId="383" priority="53">
      <formula>_xlfn.ISFORMULA(D34)=TRUE</formula>
    </cfRule>
  </conditionalFormatting>
  <conditionalFormatting sqref="S24">
    <cfRule type="expression" dxfId="382" priority="51">
      <formula>_xlfn.ISFORMULA(S24)=TRUE</formula>
    </cfRule>
  </conditionalFormatting>
  <conditionalFormatting sqref="E36:L36 E37 H37:L38 Q36:R38">
    <cfRule type="expression" dxfId="381" priority="50">
      <formula>_xlfn.ISFORMULA(E36)=TRUE</formula>
    </cfRule>
  </conditionalFormatting>
  <conditionalFormatting sqref="S23 S25:S26">
    <cfRule type="expression" dxfId="380" priority="52">
      <formula>_xlfn.ISFORMULA(S23)=TRUE</formula>
    </cfRule>
  </conditionalFormatting>
  <conditionalFormatting sqref="S34">
    <cfRule type="expression" dxfId="379" priority="49">
      <formula>_xlfn.ISFORMULA(S34)=TRUE</formula>
    </cfRule>
  </conditionalFormatting>
  <conditionalFormatting sqref="A43 D43 Q43:XFD43">
    <cfRule type="expression" dxfId="378" priority="48">
      <formula>_xlfn.ISFORMULA(A43)=TRUE</formula>
    </cfRule>
  </conditionalFormatting>
  <conditionalFormatting sqref="D44:D45 Q44:XFD44 Q45:R45">
    <cfRule type="expression" dxfId="377" priority="47">
      <formula>_xlfn.ISFORMULA(D44)=TRUE</formula>
    </cfRule>
  </conditionalFormatting>
  <conditionalFormatting sqref="AC46:XFD46 A46:A49 T46:AA46 T47:XFD47 R48:XFD48 Q46:R47 Q49:XFD49 D46:D49">
    <cfRule type="expression" dxfId="376" priority="46">
      <formula>_xlfn.ISFORMULA(A46)=TRUE</formula>
    </cfRule>
  </conditionalFormatting>
  <conditionalFormatting sqref="A53:B53 D51:D52 R51:XFD51 Q50:XFD50 Q52:XFD53">
    <cfRule type="expression" dxfId="375" priority="45">
      <formula>_xlfn.ISFORMULA(A50)=TRUE</formula>
    </cfRule>
  </conditionalFormatting>
  <conditionalFormatting sqref="B51:C51 B52">
    <cfRule type="expression" dxfId="374" priority="44">
      <formula>_xlfn.ISFORMULA(B51)=TRUE</formula>
    </cfRule>
  </conditionalFormatting>
  <conditionalFormatting sqref="C50">
    <cfRule type="expression" dxfId="373" priority="43">
      <formula>_xlfn.ISFORMULA(C50)=TRUE</formula>
    </cfRule>
  </conditionalFormatting>
  <conditionalFormatting sqref="Q48">
    <cfRule type="containsBlanks" dxfId="372" priority="42">
      <formula>LEN(TRIM(Q48))=0</formula>
    </cfRule>
  </conditionalFormatting>
  <conditionalFormatting sqref="Q48">
    <cfRule type="expression" dxfId="371" priority="41">
      <formula>_xlfn.ISFORMULA(Q48)=TRUE</formula>
    </cfRule>
  </conditionalFormatting>
  <conditionalFormatting sqref="Q51">
    <cfRule type="expression" dxfId="370" priority="40">
      <formula>_xlfn.ISFORMULA(Q51)=TRUE</formula>
    </cfRule>
  </conditionalFormatting>
  <conditionalFormatting sqref="T35:XFD35 A35">
    <cfRule type="expression" dxfId="369" priority="39">
      <formula>_xlfn.ISFORMULA(A35)=TRUE</formula>
    </cfRule>
  </conditionalFormatting>
  <conditionalFormatting sqref="Q35:R35 D35">
    <cfRule type="expression" dxfId="368" priority="38">
      <formula>_xlfn.ISFORMULA(D35)=TRUE</formula>
    </cfRule>
  </conditionalFormatting>
  <conditionalFormatting sqref="S35">
    <cfRule type="expression" dxfId="367" priority="37">
      <formula>_xlfn.ISFORMULA(S35)=TRUE</formula>
    </cfRule>
  </conditionalFormatting>
  <conditionalFormatting sqref="D10">
    <cfRule type="expression" dxfId="366" priority="36">
      <formula>_xlfn.ISFORMULA(D10)=TRUE</formula>
    </cfRule>
  </conditionalFormatting>
  <conditionalFormatting sqref="T10">
    <cfRule type="expression" dxfId="365" priority="35">
      <formula>_xlfn.ISFORMULA(T10)=TRUE</formula>
    </cfRule>
  </conditionalFormatting>
  <conditionalFormatting sqref="M1:P7 N31:P32 M28:P28 M39:P42 M54:P1048576 P22 O14:P21">
    <cfRule type="expression" dxfId="364" priority="34">
      <formula>_xlfn.ISFORMULA(M1)=TRUE</formula>
    </cfRule>
  </conditionalFormatting>
  <conditionalFormatting sqref="M27:P27 M23:N26 P23:P26">
    <cfRule type="expression" dxfId="363" priority="33">
      <formula>_xlfn.ISFORMULA(M23)=TRUE</formula>
    </cfRule>
  </conditionalFormatting>
  <conditionalFormatting sqref="M29:N29 P29">
    <cfRule type="expression" dxfId="362" priority="32">
      <formula>_xlfn.ISFORMULA(M29)=TRUE</formula>
    </cfRule>
  </conditionalFormatting>
  <conditionalFormatting sqref="P33">
    <cfRule type="expression" dxfId="361" priority="31">
      <formula>_xlfn.ISFORMULA(P33)=TRUE</formula>
    </cfRule>
  </conditionalFormatting>
  <conditionalFormatting sqref="M36:P38">
    <cfRule type="expression" dxfId="360" priority="30">
      <formula>_xlfn.ISFORMULA(M36)=TRUE</formula>
    </cfRule>
  </conditionalFormatting>
  <conditionalFormatting sqref="P43">
    <cfRule type="expression" dxfId="359" priority="29">
      <formula>_xlfn.ISFORMULA(P43)=TRUE</formula>
    </cfRule>
  </conditionalFormatting>
  <conditionalFormatting sqref="M46:P48 P49">
    <cfRule type="expression" dxfId="358" priority="28">
      <formula>_xlfn.ISFORMULA(M46)=TRUE</formula>
    </cfRule>
  </conditionalFormatting>
  <conditionalFormatting sqref="P52:P53 P50">
    <cfRule type="expression" dxfId="357" priority="27">
      <formula>_xlfn.ISFORMULA(P50)=TRUE</formula>
    </cfRule>
  </conditionalFormatting>
  <conditionalFormatting sqref="O34:P34">
    <cfRule type="expression" dxfId="356" priority="26">
      <formula>_xlfn.ISFORMULA(O34)=TRUE</formula>
    </cfRule>
  </conditionalFormatting>
  <conditionalFormatting sqref="O35:P35">
    <cfRule type="expression" dxfId="355" priority="25">
      <formula>_xlfn.ISFORMULA(O35)=TRUE</formula>
    </cfRule>
  </conditionalFormatting>
  <conditionalFormatting sqref="O23">
    <cfRule type="expression" dxfId="354" priority="24">
      <formula>_xlfn.ISFORMULA(O23)=TRUE</formula>
    </cfRule>
  </conditionalFormatting>
  <conditionalFormatting sqref="O24">
    <cfRule type="expression" dxfId="353" priority="23">
      <formula>_xlfn.ISFORMULA(O24)=TRUE</formula>
    </cfRule>
  </conditionalFormatting>
  <conditionalFormatting sqref="O25">
    <cfRule type="expression" dxfId="352" priority="22">
      <formula>_xlfn.ISFORMULA(O25)=TRUE</formula>
    </cfRule>
  </conditionalFormatting>
  <conditionalFormatting sqref="O26">
    <cfRule type="expression" dxfId="351" priority="21">
      <formula>_xlfn.ISFORMULA(O26)=TRUE</formula>
    </cfRule>
  </conditionalFormatting>
  <conditionalFormatting sqref="O29">
    <cfRule type="expression" dxfId="350" priority="20">
      <formula>_xlfn.ISFORMULA(O29)=TRUE</formula>
    </cfRule>
  </conditionalFormatting>
  <conditionalFormatting sqref="M45:P45">
    <cfRule type="expression" dxfId="349" priority="19">
      <formula>_xlfn.ISFORMULA(M45)=TRUE</formula>
    </cfRule>
  </conditionalFormatting>
  <conditionalFormatting sqref="P11">
    <cfRule type="expression" dxfId="348" priority="18">
      <formula>_xlfn.ISFORMULA(P11)=TRUE</formula>
    </cfRule>
  </conditionalFormatting>
  <conditionalFormatting sqref="N9">
    <cfRule type="expression" dxfId="347" priority="17">
      <formula>_xlfn.ISFORMULA(N9)=TRUE</formula>
    </cfRule>
  </conditionalFormatting>
  <conditionalFormatting sqref="N10">
    <cfRule type="expression" dxfId="346" priority="16">
      <formula>_xlfn.ISFORMULA(N10)=TRUE</formula>
    </cfRule>
  </conditionalFormatting>
  <conditionalFormatting sqref="M15:N21">
    <cfRule type="expression" dxfId="345" priority="15">
      <formula>_xlfn.ISFORMULA(M15)=TRUE</formula>
    </cfRule>
  </conditionalFormatting>
  <conditionalFormatting sqref="M14:N14">
    <cfRule type="expression" dxfId="344" priority="14">
      <formula>_xlfn.ISFORMULA(M14)=TRUE</formula>
    </cfRule>
  </conditionalFormatting>
  <conditionalFormatting sqref="M31:M32">
    <cfRule type="expression" dxfId="343" priority="13">
      <formula>_xlfn.ISFORMULA(M31)=TRUE</formula>
    </cfRule>
  </conditionalFormatting>
  <conditionalFormatting sqref="M30">
    <cfRule type="expression" dxfId="342" priority="12">
      <formula>_xlfn.ISFORMULA(M30)=TRUE</formula>
    </cfRule>
  </conditionalFormatting>
  <conditionalFormatting sqref="I30">
    <cfRule type="expression" dxfId="341" priority="11">
      <formula>_xlfn.ISFORMULA(I30)=TRUE</formula>
    </cfRule>
  </conditionalFormatting>
  <conditionalFormatting sqref="M13">
    <cfRule type="expression" dxfId="340" priority="10">
      <formula>_xlfn.ISFORMULA(M13)=TRUE</formula>
    </cfRule>
  </conditionalFormatting>
  <conditionalFormatting sqref="I13">
    <cfRule type="expression" dxfId="339" priority="9">
      <formula>_xlfn.ISFORMULA(I13)=TRUE</formula>
    </cfRule>
  </conditionalFormatting>
  <conditionalFormatting sqref="O9:P9">
    <cfRule type="expression" dxfId="338" priority="8">
      <formula>_xlfn.ISFORMULA(O9)=TRUE</formula>
    </cfRule>
  </conditionalFormatting>
  <conditionalFormatting sqref="O10:P10">
    <cfRule type="expression" dxfId="337" priority="7">
      <formula>_xlfn.ISFORMULA(O10)=TRUE</formula>
    </cfRule>
  </conditionalFormatting>
  <conditionalFormatting sqref="Q9">
    <cfRule type="expression" dxfId="336" priority="6">
      <formula>_xlfn.ISFORMULA(Q9)=TRUE</formula>
    </cfRule>
  </conditionalFormatting>
  <conditionalFormatting sqref="Q10">
    <cfRule type="expression" dxfId="335" priority="5">
      <formula>_xlfn.ISFORMULA(Q10)=TRUE</formula>
    </cfRule>
  </conditionalFormatting>
  <conditionalFormatting sqref="S34">
    <cfRule type="expression" dxfId="334" priority="2">
      <formula>_xlfn.ISFORMULA(S34)=TRUE</formula>
    </cfRule>
  </conditionalFormatting>
  <conditionalFormatting sqref="S35">
    <cfRule type="expression" dxfId="333" priority="1">
      <formula>_xlfn.ISFORMULA(S35)=TRUE</formula>
    </cfRule>
  </conditionalFormatting>
  <printOptions horizontalCentered="1"/>
  <pageMargins left="0.51181102362204722" right="0.11811023622047245" top="0.35433070866141736" bottom="0.35433070866141736" header="0.31496062992125984" footer="0.11811023622047245"/>
  <pageSetup paperSize="9" scale="45" orientation="portrait" r:id="rId1"/>
  <headerFooter scaleWithDoc="0">
    <oddFooter>&amp;R&amp;K00-044R5中層ZEH-M_ver.1.2</oddFooter>
  </headerFooter>
  <extLst>
    <ext xmlns:x14="http://schemas.microsoft.com/office/spreadsheetml/2009/9/main" uri="{78C0D931-6437-407d-A8EE-F0AAD7539E65}">
      <x14:conditionalFormattings>
        <x14:conditionalFormatting xmlns:xm="http://schemas.microsoft.com/office/excel/2006/main">
          <x14:cfRule type="expression" priority="3" id="{F8AD919C-4067-471B-BC6A-E1874F0EAF36}">
            <xm:f>入力シート!$F$13="2年度事業（1年目）"</xm:f>
            <x14:dxf>
              <fill>
                <patternFill>
                  <bgColor theme="0" tint="-0.499984740745262"/>
                </patternFill>
              </fill>
            </x14:dxf>
          </x14:cfRule>
          <x14:cfRule type="expression" priority="4" id="{7A75633B-FCAE-4DDC-8766-659B37992DDC}">
            <xm:f>入力シート!$F$13="単年度事業"</xm:f>
            <x14:dxf>
              <fill>
                <patternFill>
                  <bgColor theme="0" tint="-0.499984740745262"/>
                </patternFill>
              </fill>
            </x14:dxf>
          </x14:cfRule>
          <xm:sqref>A2:S54</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86857A-CA29-4CF1-8F0C-EE4BA3768D6C}">
  <sheetPr>
    <pageSetUpPr fitToPage="1"/>
  </sheetPr>
  <dimension ref="A1:W53"/>
  <sheetViews>
    <sheetView showGridLines="0" view="pageBreakPreview" zoomScale="70" zoomScaleNormal="60" zoomScaleSheetLayoutView="70" workbookViewId="0"/>
  </sheetViews>
  <sheetFormatPr defaultColWidth="9" defaultRowHeight="21"/>
  <cols>
    <col min="1" max="1" width="2.625" style="5" customWidth="1"/>
    <col min="2" max="4" width="4.625" style="6" customWidth="1"/>
    <col min="5" max="6" width="8.625" style="6" customWidth="1"/>
    <col min="7" max="7" width="15.625" style="6" customWidth="1"/>
    <col min="8" max="8" width="10.625" style="222" customWidth="1"/>
    <col min="9" max="9" width="15.625" style="214" customWidth="1"/>
    <col min="10" max="10" width="4.625" style="222" customWidth="1"/>
    <col min="11" max="11" width="10.625" style="6" customWidth="1"/>
    <col min="12" max="12" width="4.625" style="222" customWidth="1"/>
    <col min="13" max="13" width="15.625" style="214" customWidth="1"/>
    <col min="14" max="14" width="4.625" style="222" customWidth="1"/>
    <col min="15" max="15" width="10.625" style="6" customWidth="1"/>
    <col min="16" max="16" width="4.625" style="222" customWidth="1"/>
    <col min="17" max="17" width="15.625" style="214" customWidth="1"/>
    <col min="18" max="18" width="4.625" style="222" customWidth="1"/>
    <col min="19" max="19" width="48.625" style="226" customWidth="1"/>
    <col min="20" max="20" width="9.25" style="251" bestFit="1" customWidth="1"/>
    <col min="21" max="21" width="25.625" style="6" customWidth="1"/>
    <col min="22" max="16384" width="9" style="6"/>
  </cols>
  <sheetData>
    <row r="1" spans="1:23" s="251" customFormat="1" ht="21" customHeight="1">
      <c r="A1" s="273" t="s">
        <v>179</v>
      </c>
      <c r="B1" s="273"/>
      <c r="C1" s="273"/>
      <c r="D1" s="273"/>
      <c r="E1" s="273"/>
      <c r="F1" s="273"/>
      <c r="G1" s="273"/>
      <c r="H1" s="273"/>
      <c r="I1" s="273"/>
      <c r="J1" s="273"/>
      <c r="K1" s="273"/>
      <c r="L1" s="273"/>
      <c r="M1" s="273"/>
      <c r="N1" s="273"/>
      <c r="O1" s="273"/>
      <c r="P1" s="273"/>
      <c r="Q1" s="273"/>
      <c r="R1" s="273"/>
      <c r="S1" s="273"/>
    </row>
    <row r="2" spans="1:23">
      <c r="A2" s="348"/>
      <c r="B2" s="1933" t="s">
        <v>1144</v>
      </c>
      <c r="C2" s="1933"/>
      <c r="D2" s="1933"/>
      <c r="E2" s="1933"/>
      <c r="F2" s="1933"/>
      <c r="G2" s="1933"/>
      <c r="H2" s="349"/>
      <c r="I2" s="350"/>
      <c r="J2" s="349"/>
      <c r="K2" s="226"/>
      <c r="L2" s="349"/>
      <c r="M2" s="350"/>
      <c r="N2" s="349"/>
      <c r="O2" s="226"/>
      <c r="P2" s="349"/>
      <c r="Q2" s="350"/>
      <c r="R2" s="349"/>
      <c r="S2" s="223"/>
    </row>
    <row r="3" spans="1:23" s="224" customFormat="1" ht="13.5">
      <c r="A3" s="225"/>
      <c r="B3" s="225"/>
      <c r="C3" s="225"/>
      <c r="D3" s="225"/>
      <c r="E3" s="225"/>
      <c r="F3" s="225"/>
      <c r="G3" s="225"/>
      <c r="H3" s="351"/>
      <c r="I3" s="352"/>
      <c r="J3" s="351"/>
      <c r="K3" s="225"/>
      <c r="L3" s="351"/>
      <c r="M3" s="352"/>
      <c r="N3" s="351"/>
      <c r="O3" s="225"/>
      <c r="P3" s="351"/>
      <c r="Q3" s="352"/>
      <c r="R3" s="351"/>
      <c r="S3" s="225"/>
      <c r="T3" s="272"/>
    </row>
    <row r="4" spans="1:23" ht="30.75">
      <c r="A4" s="353"/>
      <c r="B4" s="1934" t="s">
        <v>180</v>
      </c>
      <c r="C4" s="1935"/>
      <c r="D4" s="1935"/>
      <c r="E4" s="1935"/>
      <c r="F4" s="1936"/>
      <c r="G4" s="1937" t="s">
        <v>333</v>
      </c>
      <c r="H4" s="1938"/>
      <c r="I4" s="350"/>
      <c r="J4" s="349"/>
      <c r="K4" s="226"/>
      <c r="L4" s="349"/>
      <c r="M4" s="350"/>
      <c r="N4" s="349"/>
      <c r="O4" s="226"/>
      <c r="P4" s="349"/>
      <c r="Q4" s="350"/>
      <c r="R4" s="349"/>
    </row>
    <row r="5" spans="1:23" s="224" customFormat="1" ht="8.1" customHeight="1">
      <c r="A5" s="225"/>
      <c r="B5" s="354"/>
      <c r="C5" s="354"/>
      <c r="D5" s="354"/>
      <c r="E5" s="354"/>
      <c r="F5" s="225"/>
      <c r="G5" s="225"/>
      <c r="H5" s="351"/>
      <c r="I5" s="352"/>
      <c r="J5" s="351"/>
      <c r="K5" s="225"/>
      <c r="L5" s="351"/>
      <c r="M5" s="352"/>
      <c r="N5" s="351"/>
      <c r="O5" s="225"/>
      <c r="P5" s="351"/>
      <c r="Q5" s="352"/>
      <c r="R5" s="351"/>
      <c r="S5" s="225"/>
      <c r="T5" s="272"/>
    </row>
    <row r="6" spans="1:23" ht="45" customHeight="1">
      <c r="A6" s="353"/>
      <c r="B6" s="1934" t="s">
        <v>181</v>
      </c>
      <c r="C6" s="1935"/>
      <c r="D6" s="1935"/>
      <c r="E6" s="1935"/>
      <c r="F6" s="1936"/>
      <c r="G6" s="1939" t="str">
        <f>'2.全体概要'!C7</f>
        <v/>
      </c>
      <c r="H6" s="1940"/>
      <c r="I6" s="1940"/>
      <c r="J6" s="1940"/>
      <c r="K6" s="1940"/>
      <c r="L6" s="1940"/>
      <c r="M6" s="1940"/>
      <c r="N6" s="1940"/>
      <c r="O6" s="1940"/>
      <c r="P6" s="1940"/>
      <c r="Q6" s="1940"/>
      <c r="R6" s="1940"/>
      <c r="S6" s="929" t="s">
        <v>901</v>
      </c>
      <c r="T6" s="273"/>
      <c r="U6" s="927"/>
      <c r="V6" s="927"/>
      <c r="W6" s="927"/>
    </row>
    <row r="7" spans="1:23" s="224" customFormat="1" ht="13.5">
      <c r="A7" s="225"/>
      <c r="B7" s="225"/>
      <c r="C7" s="225"/>
      <c r="D7" s="225"/>
      <c r="E7" s="225"/>
      <c r="F7" s="225"/>
      <c r="G7" s="225"/>
      <c r="H7" s="351"/>
      <c r="I7" s="352"/>
      <c r="J7" s="351"/>
      <c r="K7" s="225"/>
      <c r="L7" s="351"/>
      <c r="M7" s="352"/>
      <c r="N7" s="351"/>
      <c r="O7" s="225"/>
      <c r="P7" s="351"/>
      <c r="Q7" s="352"/>
      <c r="R7" s="351"/>
      <c r="S7" s="225"/>
      <c r="T7" s="272"/>
    </row>
    <row r="8" spans="1:23" ht="21" customHeight="1">
      <c r="A8" s="348"/>
      <c r="B8" s="1946" t="s">
        <v>205</v>
      </c>
      <c r="C8" s="1947"/>
      <c r="D8" s="1978" t="s">
        <v>182</v>
      </c>
      <c r="E8" s="1963"/>
      <c r="F8" s="1963"/>
      <c r="G8" s="1963"/>
      <c r="H8" s="1963"/>
      <c r="I8" s="1963"/>
      <c r="J8" s="1963"/>
      <c r="K8" s="1963"/>
      <c r="L8" s="1963"/>
      <c r="M8" s="1963"/>
      <c r="N8" s="1963"/>
      <c r="O8" s="1963"/>
      <c r="P8" s="1979"/>
      <c r="Q8" s="1963" t="s">
        <v>183</v>
      </c>
      <c r="R8" s="1963"/>
      <c r="S8" s="685" t="s">
        <v>184</v>
      </c>
    </row>
    <row r="9" spans="1:23" ht="28.5" customHeight="1">
      <c r="A9" s="356"/>
      <c r="B9" s="1948"/>
      <c r="C9" s="1949"/>
      <c r="D9" s="1992" t="s">
        <v>1212</v>
      </c>
      <c r="E9" s="1993"/>
      <c r="F9" s="1993"/>
      <c r="G9" s="1993"/>
      <c r="H9" s="1993"/>
      <c r="I9" s="1993"/>
      <c r="J9" s="1993"/>
      <c r="K9" s="1993"/>
      <c r="L9" s="1993"/>
      <c r="M9" s="1993"/>
      <c r="N9" s="686" t="s">
        <v>282</v>
      </c>
      <c r="O9" s="2035"/>
      <c r="P9" s="2036"/>
      <c r="Q9" s="2037"/>
      <c r="R9" s="2038"/>
      <c r="S9" s="690"/>
    </row>
    <row r="10" spans="1:23" ht="29.25" thickBot="1">
      <c r="A10" s="356"/>
      <c r="B10" s="1948"/>
      <c r="C10" s="1949"/>
      <c r="D10" s="1994" t="s">
        <v>662</v>
      </c>
      <c r="E10" s="1995"/>
      <c r="F10" s="1995"/>
      <c r="G10" s="1995"/>
      <c r="H10" s="1995"/>
      <c r="I10" s="1995"/>
      <c r="J10" s="1995"/>
      <c r="K10" s="1995"/>
      <c r="L10" s="1995"/>
      <c r="M10" s="1995"/>
      <c r="N10" s="691" t="s">
        <v>283</v>
      </c>
      <c r="O10" s="2035"/>
      <c r="P10" s="2039"/>
      <c r="Q10" s="2040"/>
      <c r="R10" s="2041"/>
      <c r="S10" s="694"/>
      <c r="T10" s="257"/>
    </row>
    <row r="11" spans="1:23" ht="29.25" thickTop="1">
      <c r="A11" s="356"/>
      <c r="B11" s="1950"/>
      <c r="C11" s="1951"/>
      <c r="D11" s="1931" t="s">
        <v>285</v>
      </c>
      <c r="E11" s="1932"/>
      <c r="F11" s="1932"/>
      <c r="G11" s="1932"/>
      <c r="H11" s="1932"/>
      <c r="I11" s="1932"/>
      <c r="J11" s="1932"/>
      <c r="K11" s="1932"/>
      <c r="L11" s="1932"/>
      <c r="M11" s="1932"/>
      <c r="N11" s="1932"/>
      <c r="O11" s="1932"/>
      <c r="P11" s="951" t="s">
        <v>323</v>
      </c>
      <c r="Q11" s="696">
        <f>Q9+Q10</f>
        <v>0</v>
      </c>
      <c r="R11" s="697" t="s">
        <v>129</v>
      </c>
      <c r="S11" s="698" t="s">
        <v>739</v>
      </c>
    </row>
    <row r="12" spans="1:23" ht="108" customHeight="1" thickBot="1">
      <c r="A12" s="356"/>
      <c r="B12" s="699" t="s">
        <v>334</v>
      </c>
      <c r="C12" s="1919" t="s">
        <v>185</v>
      </c>
      <c r="D12" s="1986" t="s">
        <v>186</v>
      </c>
      <c r="E12" s="1987"/>
      <c r="F12" s="1987"/>
      <c r="G12" s="1987"/>
      <c r="H12" s="700" t="s">
        <v>322</v>
      </c>
      <c r="I12" s="1996"/>
      <c r="J12" s="1997"/>
      <c r="K12" s="1997"/>
      <c r="L12" s="1997"/>
      <c r="M12" s="1997"/>
      <c r="N12" s="1997"/>
      <c r="O12" s="1997"/>
      <c r="P12" s="1998"/>
      <c r="Q12" s="693">
        <f>SUMIF('3.住戸情報入力'!O:O,G4,'3.住戸情報入力'!N:N)</f>
        <v>0</v>
      </c>
      <c r="R12" s="692" t="s">
        <v>129</v>
      </c>
      <c r="S12" s="701" t="s">
        <v>1213</v>
      </c>
    </row>
    <row r="13" spans="1:23" ht="28.5" customHeight="1" thickTop="1">
      <c r="A13" s="356"/>
      <c r="B13" s="1922" t="s">
        <v>187</v>
      </c>
      <c r="C13" s="1920"/>
      <c r="D13" s="1988" t="s">
        <v>188</v>
      </c>
      <c r="E13" s="1989"/>
      <c r="F13" s="1990"/>
      <c r="G13" s="1990"/>
      <c r="H13" s="1990"/>
      <c r="I13" s="1957" t="s">
        <v>794</v>
      </c>
      <c r="J13" s="1958"/>
      <c r="K13" s="1958"/>
      <c r="L13" s="1959"/>
      <c r="M13" s="1960" t="s">
        <v>795</v>
      </c>
      <c r="N13" s="1961"/>
      <c r="O13" s="1961"/>
      <c r="P13" s="1962"/>
      <c r="Q13" s="911"/>
      <c r="R13" s="912"/>
      <c r="S13" s="1956" t="s">
        <v>1213</v>
      </c>
    </row>
    <row r="14" spans="1:23" ht="28.5" customHeight="1">
      <c r="A14" s="356"/>
      <c r="B14" s="1923"/>
      <c r="C14" s="1920"/>
      <c r="D14" s="1988"/>
      <c r="E14" s="930" t="s">
        <v>663</v>
      </c>
      <c r="F14" s="931"/>
      <c r="G14" s="931"/>
      <c r="H14" s="931"/>
      <c r="I14" s="702">
        <v>150000</v>
      </c>
      <c r="J14" s="703" t="s">
        <v>793</v>
      </c>
      <c r="K14" s="704">
        <f>SUMIFS('3.住戸情報入力'!Q:Q,'3.住戸情報入力'!P:P,E14,'3.住戸情報入力'!R:R,$G$4)+SUMIFS('3.住戸情報入力'!T:T,'3.住戸情報入力'!S:S,E14,'3.住戸情報入力'!U:U,$G$4)</f>
        <v>0</v>
      </c>
      <c r="L14" s="707" t="s">
        <v>189</v>
      </c>
      <c r="M14" s="991">
        <v>120000</v>
      </c>
      <c r="N14" s="992" t="s">
        <v>793</v>
      </c>
      <c r="O14" s="704">
        <f>SUMIFS('3.住戸情報入力'!W:W,'3.住戸情報入力'!V:V,E14,'3.住戸情報入力'!X:X,$G$4)+SUMIFS('3.住戸情報入力'!Z:Z,'3.住戸情報入力'!Y:Y,E14,'3.住戸情報入力'!AA:AA,$G$4)</f>
        <v>0</v>
      </c>
      <c r="P14" s="707" t="s">
        <v>189</v>
      </c>
      <c r="Q14" s="709">
        <f>I14*K14+M14*O14</f>
        <v>0</v>
      </c>
      <c r="R14" s="707" t="s">
        <v>129</v>
      </c>
      <c r="S14" s="1942"/>
    </row>
    <row r="15" spans="1:23" ht="28.5">
      <c r="A15" s="356"/>
      <c r="B15" s="1923"/>
      <c r="C15" s="1920"/>
      <c r="D15" s="1954"/>
      <c r="E15" s="1952" t="s">
        <v>429</v>
      </c>
      <c r="F15" s="1953"/>
      <c r="G15" s="1953"/>
      <c r="H15" s="1953"/>
      <c r="I15" s="706">
        <v>160000</v>
      </c>
      <c r="J15" s="707" t="s">
        <v>129</v>
      </c>
      <c r="K15" s="708">
        <f>SUMIFS('3.住戸情報入力'!Q:Q,'3.住戸情報入力'!P:P,E15,'3.住戸情報入力'!R:R,$G$4)+SUMIFS('3.住戸情報入力'!T:T,'3.住戸情報入力'!S:S,E15,'3.住戸情報入力'!U:U,$G$4)</f>
        <v>0</v>
      </c>
      <c r="L15" s="707" t="s">
        <v>189</v>
      </c>
      <c r="M15" s="993">
        <v>130000</v>
      </c>
      <c r="N15" s="994" t="s">
        <v>129</v>
      </c>
      <c r="O15" s="708">
        <f>SUMIFS('3.住戸情報入力'!W:W,'3.住戸情報入力'!V:V,E15,'3.住戸情報入力'!X:X,$G$4)+SUMIFS('3.住戸情報入力'!Z:Z,'3.住戸情報入力'!Y:Y,E15,'3.住戸情報入力'!AA:AA,$G$4)</f>
        <v>0</v>
      </c>
      <c r="P15" s="707" t="s">
        <v>189</v>
      </c>
      <c r="Q15" s="709">
        <f t="shared" ref="Q15:Q20" si="0">I15*K15+M15*O15</f>
        <v>0</v>
      </c>
      <c r="R15" s="707" t="s">
        <v>129</v>
      </c>
      <c r="S15" s="1942"/>
    </row>
    <row r="16" spans="1:23" ht="28.5">
      <c r="A16" s="356"/>
      <c r="B16" s="1923"/>
      <c r="C16" s="1920"/>
      <c r="D16" s="1954"/>
      <c r="E16" s="1952" t="s">
        <v>430</v>
      </c>
      <c r="F16" s="1953"/>
      <c r="G16" s="1953"/>
      <c r="H16" s="1953"/>
      <c r="I16" s="706">
        <v>170000</v>
      </c>
      <c r="J16" s="707" t="s">
        <v>129</v>
      </c>
      <c r="K16" s="708">
        <f>SUMIFS('3.住戸情報入力'!Q:Q,'3.住戸情報入力'!P:P,E16,'3.住戸情報入力'!R:R,$G$4)+SUMIFS('3.住戸情報入力'!T:T,'3.住戸情報入力'!S:S,E16,'3.住戸情報入力'!U:U,$G$4)</f>
        <v>0</v>
      </c>
      <c r="L16" s="707" t="s">
        <v>189</v>
      </c>
      <c r="M16" s="993">
        <v>140000</v>
      </c>
      <c r="N16" s="994" t="s">
        <v>129</v>
      </c>
      <c r="O16" s="708">
        <f>SUMIFS('3.住戸情報入力'!W:W,'3.住戸情報入力'!V:V,E16,'3.住戸情報入力'!X:X,$G$4)+SUMIFS('3.住戸情報入力'!Z:Z,'3.住戸情報入力'!Y:Y,E16,'3.住戸情報入力'!AA:AA,$G$4)</f>
        <v>0</v>
      </c>
      <c r="P16" s="707" t="s">
        <v>189</v>
      </c>
      <c r="Q16" s="709">
        <f t="shared" si="0"/>
        <v>0</v>
      </c>
      <c r="R16" s="707" t="s">
        <v>129</v>
      </c>
      <c r="S16" s="1942"/>
    </row>
    <row r="17" spans="1:23" ht="28.5">
      <c r="A17" s="356"/>
      <c r="B17" s="1923"/>
      <c r="C17" s="1920"/>
      <c r="D17" s="1954"/>
      <c r="E17" s="1952" t="s">
        <v>431</v>
      </c>
      <c r="F17" s="1953"/>
      <c r="G17" s="1953"/>
      <c r="H17" s="1953"/>
      <c r="I17" s="706">
        <v>180000</v>
      </c>
      <c r="J17" s="707" t="s">
        <v>129</v>
      </c>
      <c r="K17" s="708">
        <f>SUMIFS('3.住戸情報入力'!Q:Q,'3.住戸情報入力'!P:P,E17,'3.住戸情報入力'!R:R,$G$4)+SUMIFS('3.住戸情報入力'!T:T,'3.住戸情報入力'!S:S,E17,'3.住戸情報入力'!U:U,$G$4)</f>
        <v>0</v>
      </c>
      <c r="L17" s="707" t="s">
        <v>189</v>
      </c>
      <c r="M17" s="993">
        <v>150000</v>
      </c>
      <c r="N17" s="994" t="s">
        <v>129</v>
      </c>
      <c r="O17" s="708">
        <f>SUMIFS('3.住戸情報入力'!W:W,'3.住戸情報入力'!V:V,E17,'3.住戸情報入力'!X:X,$G$4)+SUMIFS('3.住戸情報入力'!Z:Z,'3.住戸情報入力'!Y:Y,E17,'3.住戸情報入力'!AA:AA,$G$4)</f>
        <v>0</v>
      </c>
      <c r="P17" s="707" t="s">
        <v>189</v>
      </c>
      <c r="Q17" s="709">
        <f t="shared" si="0"/>
        <v>0</v>
      </c>
      <c r="R17" s="707" t="s">
        <v>129</v>
      </c>
      <c r="S17" s="1942"/>
    </row>
    <row r="18" spans="1:23" ht="28.5">
      <c r="A18" s="356"/>
      <c r="B18" s="1923"/>
      <c r="C18" s="1920"/>
      <c r="D18" s="1954"/>
      <c r="E18" s="1952" t="s">
        <v>432</v>
      </c>
      <c r="F18" s="1953"/>
      <c r="G18" s="1953"/>
      <c r="H18" s="1953"/>
      <c r="I18" s="706">
        <v>190000</v>
      </c>
      <c r="J18" s="707" t="s">
        <v>129</v>
      </c>
      <c r="K18" s="708">
        <f>SUMIFS('3.住戸情報入力'!Q:Q,'3.住戸情報入力'!P:P,E18,'3.住戸情報入力'!R:R,$G$4)+SUMIFS('3.住戸情報入力'!T:T,'3.住戸情報入力'!S:S,E18,'3.住戸情報入力'!U:U,$G$4)</f>
        <v>0</v>
      </c>
      <c r="L18" s="707" t="s">
        <v>189</v>
      </c>
      <c r="M18" s="993">
        <v>160000</v>
      </c>
      <c r="N18" s="994" t="s">
        <v>129</v>
      </c>
      <c r="O18" s="708">
        <f>SUMIFS('3.住戸情報入力'!W:W,'3.住戸情報入力'!V:V,E18,'3.住戸情報入力'!X:X,$G$4)+SUMIFS('3.住戸情報入力'!Z:Z,'3.住戸情報入力'!Y:Y,E18,'3.住戸情報入力'!AA:AA,$G$4)</f>
        <v>0</v>
      </c>
      <c r="P18" s="707" t="s">
        <v>189</v>
      </c>
      <c r="Q18" s="709">
        <f t="shared" si="0"/>
        <v>0</v>
      </c>
      <c r="R18" s="707" t="s">
        <v>129</v>
      </c>
      <c r="S18" s="1942"/>
    </row>
    <row r="19" spans="1:23" ht="28.5">
      <c r="A19" s="356"/>
      <c r="B19" s="1923"/>
      <c r="C19" s="1920"/>
      <c r="D19" s="1954"/>
      <c r="E19" s="1952" t="s">
        <v>433</v>
      </c>
      <c r="F19" s="1953"/>
      <c r="G19" s="1953"/>
      <c r="H19" s="1953"/>
      <c r="I19" s="706">
        <v>200000</v>
      </c>
      <c r="J19" s="707" t="s">
        <v>129</v>
      </c>
      <c r="K19" s="708">
        <f>SUMIFS('3.住戸情報入力'!Q:Q,'3.住戸情報入力'!P:P,E19,'3.住戸情報入力'!R:R,$G$4)+SUMIFS('3.住戸情報入力'!T:T,'3.住戸情報入力'!S:S,E19,'3.住戸情報入力'!U:U,$G$4)</f>
        <v>0</v>
      </c>
      <c r="L19" s="707" t="s">
        <v>189</v>
      </c>
      <c r="M19" s="993">
        <v>170000</v>
      </c>
      <c r="N19" s="994" t="s">
        <v>129</v>
      </c>
      <c r="O19" s="708">
        <f>SUMIFS('3.住戸情報入力'!W:W,'3.住戸情報入力'!V:V,E19,'3.住戸情報入力'!X:X,$G$4)+SUMIFS('3.住戸情報入力'!Z:Z,'3.住戸情報入力'!Y:Y,E19,'3.住戸情報入力'!AA:AA,$G$4)</f>
        <v>0</v>
      </c>
      <c r="P19" s="707" t="s">
        <v>189</v>
      </c>
      <c r="Q19" s="709">
        <f t="shared" si="0"/>
        <v>0</v>
      </c>
      <c r="R19" s="707" t="s">
        <v>129</v>
      </c>
      <c r="S19" s="1942"/>
    </row>
    <row r="20" spans="1:23" ht="28.5">
      <c r="A20" s="356"/>
      <c r="B20" s="1923"/>
      <c r="C20" s="1920"/>
      <c r="D20" s="1954"/>
      <c r="E20" s="1952" t="s">
        <v>434</v>
      </c>
      <c r="F20" s="1953"/>
      <c r="G20" s="1953"/>
      <c r="H20" s="1953"/>
      <c r="I20" s="706">
        <v>220000</v>
      </c>
      <c r="J20" s="707" t="s">
        <v>129</v>
      </c>
      <c r="K20" s="708">
        <f>SUMIFS('3.住戸情報入力'!Q:Q,'3.住戸情報入力'!P:P,E20,'3.住戸情報入力'!R:R,$G$4)+SUMIFS('3.住戸情報入力'!T:T,'3.住戸情報入力'!S:S,E20,'3.住戸情報入力'!U:U,$G$4)</f>
        <v>0</v>
      </c>
      <c r="L20" s="707" t="s">
        <v>189</v>
      </c>
      <c r="M20" s="993">
        <v>190000</v>
      </c>
      <c r="N20" s="994" t="s">
        <v>129</v>
      </c>
      <c r="O20" s="708">
        <f>SUMIFS('3.住戸情報入力'!W:W,'3.住戸情報入力'!V:V,E20,'3.住戸情報入力'!X:X,$G$4)+SUMIFS('3.住戸情報入力'!Z:Z,'3.住戸情報入力'!Y:Y,E20,'3.住戸情報入力'!AA:AA,$G$4)</f>
        <v>0</v>
      </c>
      <c r="P20" s="707" t="s">
        <v>189</v>
      </c>
      <c r="Q20" s="709">
        <f t="shared" si="0"/>
        <v>0</v>
      </c>
      <c r="R20" s="707" t="s">
        <v>129</v>
      </c>
      <c r="S20" s="1942"/>
    </row>
    <row r="21" spans="1:23" ht="29.25" thickBot="1">
      <c r="A21" s="356"/>
      <c r="B21" s="1923"/>
      <c r="C21" s="1920"/>
      <c r="D21" s="1955"/>
      <c r="E21" s="1991" t="s">
        <v>435</v>
      </c>
      <c r="F21" s="1967"/>
      <c r="G21" s="1967"/>
      <c r="H21" s="1967"/>
      <c r="I21" s="710">
        <v>240000</v>
      </c>
      <c r="J21" s="711" t="s">
        <v>129</v>
      </c>
      <c r="K21" s="712">
        <f>SUMIFS('3.住戸情報入力'!Q:Q,'3.住戸情報入力'!P:P,E21,'3.住戸情報入力'!R:R,$G$4)+SUMIFS('3.住戸情報入力'!T:T,'3.住戸情報入力'!S:S,E21,'3.住戸情報入力'!U:U,$G$4)</f>
        <v>0</v>
      </c>
      <c r="L21" s="711" t="s">
        <v>189</v>
      </c>
      <c r="M21" s="995">
        <v>200000</v>
      </c>
      <c r="N21" s="996" t="s">
        <v>129</v>
      </c>
      <c r="O21" s="712">
        <f>SUMIFS('3.住戸情報入力'!W:W,'3.住戸情報入力'!V:V,E21,'3.住戸情報入力'!X:X,$G$4)+SUMIFS('3.住戸情報入力'!Z:Z,'3.住戸情報入力'!Y:Y,E21,'3.住戸情報入力'!AA:AA,$G$4)</f>
        <v>0</v>
      </c>
      <c r="P21" s="711" t="s">
        <v>189</v>
      </c>
      <c r="Q21" s="713">
        <f>I21*K21+M21*O21</f>
        <v>0</v>
      </c>
      <c r="R21" s="711" t="s">
        <v>129</v>
      </c>
      <c r="S21" s="1943"/>
    </row>
    <row r="22" spans="1:23" s="251" customFormat="1" ht="29.25" thickTop="1">
      <c r="A22" s="356"/>
      <c r="B22" s="1923"/>
      <c r="C22" s="1920"/>
      <c r="D22" s="1931" t="s">
        <v>325</v>
      </c>
      <c r="E22" s="1932"/>
      <c r="F22" s="1932"/>
      <c r="G22" s="1932"/>
      <c r="H22" s="1932"/>
      <c r="I22" s="1932"/>
      <c r="J22" s="1932"/>
      <c r="K22" s="1932"/>
      <c r="L22" s="1932"/>
      <c r="M22" s="1932"/>
      <c r="N22" s="1932"/>
      <c r="O22" s="1932"/>
      <c r="P22" s="695" t="s">
        <v>316</v>
      </c>
      <c r="Q22" s="696">
        <f>SUM(Q14:Q21)</f>
        <v>0</v>
      </c>
      <c r="R22" s="697" t="s">
        <v>129</v>
      </c>
      <c r="S22" s="714"/>
      <c r="U22" s="6"/>
      <c r="V22" s="6"/>
      <c r="W22" s="6"/>
    </row>
    <row r="23" spans="1:23" s="257" customFormat="1" ht="27.75" customHeight="1">
      <c r="A23" s="357"/>
      <c r="B23" s="1923"/>
      <c r="C23" s="1920"/>
      <c r="D23" s="1944" t="s">
        <v>463</v>
      </c>
      <c r="E23" s="1925" t="s">
        <v>664</v>
      </c>
      <c r="F23" s="1926"/>
      <c r="G23" s="1926"/>
      <c r="H23" s="1926"/>
      <c r="I23" s="1926"/>
      <c r="J23" s="1926"/>
      <c r="K23" s="1926"/>
      <c r="L23" s="1927"/>
      <c r="M23" s="702">
        <v>340000</v>
      </c>
      <c r="N23" s="715" t="s">
        <v>129</v>
      </c>
      <c r="O23" s="716">
        <f>COUNTIFS('3.住戸情報入力'!AB:AB,E23,'3.住戸情報入力'!AC:AC,$G$4)</f>
        <v>0</v>
      </c>
      <c r="P23" s="717" t="s">
        <v>189</v>
      </c>
      <c r="Q23" s="718">
        <f>M23*O23</f>
        <v>0</v>
      </c>
      <c r="R23" s="717" t="s">
        <v>129</v>
      </c>
      <c r="S23" s="1941" t="s">
        <v>1213</v>
      </c>
      <c r="U23" s="900"/>
      <c r="V23" s="900"/>
      <c r="W23" s="900"/>
    </row>
    <row r="24" spans="1:23" s="257" customFormat="1" ht="27.75" customHeight="1">
      <c r="A24" s="357"/>
      <c r="B24" s="1923"/>
      <c r="C24" s="1920"/>
      <c r="D24" s="1945"/>
      <c r="E24" s="1980" t="s">
        <v>665</v>
      </c>
      <c r="F24" s="1981"/>
      <c r="G24" s="1981"/>
      <c r="H24" s="1981"/>
      <c r="I24" s="1981"/>
      <c r="J24" s="1981"/>
      <c r="K24" s="1981"/>
      <c r="L24" s="1982"/>
      <c r="M24" s="706">
        <v>430000</v>
      </c>
      <c r="N24" s="717" t="s">
        <v>129</v>
      </c>
      <c r="O24" s="719">
        <f>COUNTIFS('3.住戸情報入力'!AB:AB,E24,'3.住戸情報入力'!AC:AC,$G$4)</f>
        <v>0</v>
      </c>
      <c r="P24" s="717" t="s">
        <v>189</v>
      </c>
      <c r="Q24" s="718">
        <f>M24*O24</f>
        <v>0</v>
      </c>
      <c r="R24" s="717" t="s">
        <v>129</v>
      </c>
      <c r="S24" s="1942"/>
      <c r="U24" s="900"/>
      <c r="V24" s="900"/>
      <c r="W24" s="900"/>
    </row>
    <row r="25" spans="1:23" s="257" customFormat="1" ht="27.75" customHeight="1">
      <c r="A25" s="357"/>
      <c r="B25" s="1923"/>
      <c r="C25" s="1920"/>
      <c r="D25" s="1945"/>
      <c r="E25" s="1980" t="s">
        <v>666</v>
      </c>
      <c r="F25" s="1981"/>
      <c r="G25" s="1981"/>
      <c r="H25" s="1981"/>
      <c r="I25" s="1981"/>
      <c r="J25" s="1981"/>
      <c r="K25" s="1981"/>
      <c r="L25" s="1982"/>
      <c r="M25" s="706">
        <v>480000</v>
      </c>
      <c r="N25" s="717" t="s">
        <v>129</v>
      </c>
      <c r="O25" s="708">
        <f>COUNTIFS('3.住戸情報入力'!AB:AB,E25,'3.住戸情報入力'!AC:AC,$G$4)</f>
        <v>0</v>
      </c>
      <c r="P25" s="717" t="s">
        <v>189</v>
      </c>
      <c r="Q25" s="718">
        <f>M25*O25</f>
        <v>0</v>
      </c>
      <c r="R25" s="717" t="s">
        <v>129</v>
      </c>
      <c r="S25" s="1942"/>
      <c r="U25" s="900"/>
      <c r="V25" s="900"/>
      <c r="W25" s="900"/>
    </row>
    <row r="26" spans="1:23" s="257" customFormat="1" ht="27.75" customHeight="1" thickBot="1">
      <c r="A26" s="357"/>
      <c r="B26" s="1923"/>
      <c r="C26" s="1920"/>
      <c r="D26" s="1945"/>
      <c r="E26" s="1983" t="s">
        <v>436</v>
      </c>
      <c r="F26" s="1984"/>
      <c r="G26" s="1984"/>
      <c r="H26" s="1984"/>
      <c r="I26" s="1984"/>
      <c r="J26" s="1984"/>
      <c r="K26" s="1984"/>
      <c r="L26" s="1985"/>
      <c r="M26" s="720">
        <v>670000</v>
      </c>
      <c r="N26" s="721" t="s">
        <v>129</v>
      </c>
      <c r="O26" s="722">
        <f>COUNTIFS('3.住戸情報入力'!AB:AB,E26,'3.住戸情報入力'!AC:AC,$G$4)</f>
        <v>0</v>
      </c>
      <c r="P26" s="723" t="s">
        <v>189</v>
      </c>
      <c r="Q26" s="724">
        <f>M26*O26</f>
        <v>0</v>
      </c>
      <c r="R26" s="723" t="s">
        <v>129</v>
      </c>
      <c r="S26" s="1943"/>
      <c r="U26" s="900"/>
      <c r="V26" s="900"/>
      <c r="W26" s="900"/>
    </row>
    <row r="27" spans="1:23" s="257" customFormat="1" ht="27.75" customHeight="1" thickTop="1">
      <c r="A27" s="357"/>
      <c r="B27" s="1923"/>
      <c r="C27" s="1920"/>
      <c r="D27" s="1964" t="s">
        <v>325</v>
      </c>
      <c r="E27" s="1965"/>
      <c r="F27" s="1965"/>
      <c r="G27" s="1965"/>
      <c r="H27" s="1965"/>
      <c r="I27" s="1965"/>
      <c r="J27" s="1965"/>
      <c r="K27" s="1965"/>
      <c r="L27" s="725" t="s">
        <v>317</v>
      </c>
      <c r="M27" s="946"/>
      <c r="N27" s="947"/>
      <c r="O27" s="947"/>
      <c r="P27" s="725" t="s">
        <v>317</v>
      </c>
      <c r="Q27" s="726">
        <f>SUM(Q23:Q26)</f>
        <v>0</v>
      </c>
      <c r="R27" s="727" t="s">
        <v>129</v>
      </c>
      <c r="S27" s="728"/>
      <c r="U27" s="900"/>
      <c r="V27" s="900"/>
      <c r="W27" s="900"/>
    </row>
    <row r="28" spans="1:23" s="251" customFormat="1" ht="28.5" customHeight="1">
      <c r="A28" s="356"/>
      <c r="B28" s="1923"/>
      <c r="C28" s="1920"/>
      <c r="D28" s="1954" t="s">
        <v>190</v>
      </c>
      <c r="E28" s="1992" t="s">
        <v>618</v>
      </c>
      <c r="F28" s="1993"/>
      <c r="G28" s="1993"/>
      <c r="H28" s="1993"/>
      <c r="I28" s="1993"/>
      <c r="J28" s="1993"/>
      <c r="K28" s="1993"/>
      <c r="L28" s="1999"/>
      <c r="M28" s="729">
        <v>100000</v>
      </c>
      <c r="N28" s="688" t="s">
        <v>129</v>
      </c>
      <c r="O28" s="730">
        <f>COUNTIFS('3.住戸情報入力'!AD:AD,E28,'3.住戸情報入力'!AE:AE,$G$4)+COUNTIFS('3.住戸情報入力'!AF:AF,E28,'3.住戸情報入力'!AG:AG,$G$4)</f>
        <v>0</v>
      </c>
      <c r="P28" s="688" t="s">
        <v>189</v>
      </c>
      <c r="Q28" s="689">
        <f>M28*O28</f>
        <v>0</v>
      </c>
      <c r="R28" s="688" t="s">
        <v>129</v>
      </c>
      <c r="S28" s="1941" t="s">
        <v>1213</v>
      </c>
      <c r="U28" s="6"/>
      <c r="V28" s="6"/>
      <c r="W28" s="6"/>
    </row>
    <row r="29" spans="1:23" s="257" customFormat="1" ht="27.75" customHeight="1">
      <c r="A29" s="357"/>
      <c r="B29" s="1923"/>
      <c r="C29" s="1920"/>
      <c r="D29" s="1954"/>
      <c r="E29" s="1992" t="s">
        <v>1231</v>
      </c>
      <c r="F29" s="1993"/>
      <c r="G29" s="1993"/>
      <c r="H29" s="1993"/>
      <c r="I29" s="1993"/>
      <c r="J29" s="1993"/>
      <c r="K29" s="1993"/>
      <c r="L29" s="1999"/>
      <c r="M29" s="731">
        <v>380000</v>
      </c>
      <c r="N29" s="727" t="s">
        <v>129</v>
      </c>
      <c r="O29" s="730">
        <f>COUNTIFS('3.住戸情報入力'!AD:AD,E29,'3.住戸情報入力'!AE:AE,$G$4)+COUNTIFS('3.住戸情報入力'!AF:AF,E29,'3.住戸情報入力'!AG:AG,$G$4)</f>
        <v>0</v>
      </c>
      <c r="P29" s="727" t="s">
        <v>189</v>
      </c>
      <c r="Q29" s="726">
        <f>M29*O29</f>
        <v>0</v>
      </c>
      <c r="R29" s="727" t="s">
        <v>129</v>
      </c>
      <c r="S29" s="1942"/>
      <c r="U29" s="900"/>
      <c r="V29" s="900"/>
      <c r="W29" s="900"/>
    </row>
    <row r="30" spans="1:23" s="257" customFormat="1" ht="27.75" customHeight="1">
      <c r="A30" s="357"/>
      <c r="B30" s="1923"/>
      <c r="C30" s="1920"/>
      <c r="D30" s="1954"/>
      <c r="E30" s="2006" t="s">
        <v>619</v>
      </c>
      <c r="F30" s="2007"/>
      <c r="G30" s="913"/>
      <c r="H30" s="913"/>
      <c r="I30" s="2042" t="s">
        <v>794</v>
      </c>
      <c r="J30" s="2043"/>
      <c r="K30" s="2043"/>
      <c r="L30" s="2044"/>
      <c r="M30" s="2031" t="s">
        <v>795</v>
      </c>
      <c r="N30" s="2032"/>
      <c r="O30" s="2032"/>
      <c r="P30" s="2033"/>
      <c r="Q30" s="914"/>
      <c r="R30" s="915"/>
      <c r="S30" s="1942"/>
      <c r="U30" s="900"/>
      <c r="V30" s="900"/>
      <c r="W30" s="900"/>
    </row>
    <row r="31" spans="1:23" s="251" customFormat="1" ht="27.95" customHeight="1">
      <c r="A31" s="356"/>
      <c r="B31" s="1923"/>
      <c r="C31" s="1920"/>
      <c r="D31" s="1954"/>
      <c r="E31" s="2008"/>
      <c r="F31" s="2009"/>
      <c r="G31" s="1952" t="s">
        <v>437</v>
      </c>
      <c r="H31" s="1966"/>
      <c r="I31" s="706">
        <v>460000</v>
      </c>
      <c r="J31" s="707" t="s">
        <v>129</v>
      </c>
      <c r="K31" s="708">
        <f>COUNTIFS('3.住戸情報入力'!AD:AD,"エアコン*"&amp;G31,'3.住戸情報入力'!AE:AE,$G$4)</f>
        <v>0</v>
      </c>
      <c r="L31" s="707" t="s">
        <v>189</v>
      </c>
      <c r="M31" s="993">
        <v>430000</v>
      </c>
      <c r="N31" s="707" t="s">
        <v>129</v>
      </c>
      <c r="O31" s="708">
        <f>COUNTIFS('3.住戸情報入力'!AF:AF,"エアコン*"&amp;G31,'3.住戸情報入力'!AG:AG,$G$4)</f>
        <v>0</v>
      </c>
      <c r="P31" s="707" t="s">
        <v>189</v>
      </c>
      <c r="Q31" s="948">
        <f>I31*K31+M31*O31</f>
        <v>0</v>
      </c>
      <c r="R31" s="707" t="s">
        <v>129</v>
      </c>
      <c r="S31" s="1942"/>
      <c r="U31" s="6"/>
      <c r="V31" s="6"/>
      <c r="W31" s="6"/>
    </row>
    <row r="32" spans="1:23" s="251" customFormat="1" ht="29.25" thickBot="1">
      <c r="A32" s="356"/>
      <c r="B32" s="1923"/>
      <c r="C32" s="1920"/>
      <c r="D32" s="1955"/>
      <c r="E32" s="2010"/>
      <c r="F32" s="2011"/>
      <c r="G32" s="1967" t="s">
        <v>436</v>
      </c>
      <c r="H32" s="1967"/>
      <c r="I32" s="710">
        <v>530000</v>
      </c>
      <c r="J32" s="711" t="s">
        <v>129</v>
      </c>
      <c r="K32" s="712">
        <f>COUNTIFS('3.住戸情報入力'!AD:AD,"エアコン*"&amp;G32,'3.住戸情報入力'!AE:AE,$G$4)</f>
        <v>0</v>
      </c>
      <c r="L32" s="711" t="s">
        <v>189</v>
      </c>
      <c r="M32" s="995">
        <v>500000</v>
      </c>
      <c r="N32" s="711" t="s">
        <v>129</v>
      </c>
      <c r="O32" s="712">
        <f>COUNTIFS('3.住戸情報入力'!AF:AF,"エアコン*"&amp;G32,'3.住戸情報入力'!AG:AG,$G$4)</f>
        <v>0</v>
      </c>
      <c r="P32" s="711" t="s">
        <v>189</v>
      </c>
      <c r="Q32" s="713">
        <f>I32*K32+M32*O32</f>
        <v>0</v>
      </c>
      <c r="R32" s="711" t="s">
        <v>129</v>
      </c>
      <c r="S32" s="1943"/>
      <c r="U32" s="6"/>
      <c r="V32" s="6"/>
      <c r="W32" s="6"/>
    </row>
    <row r="33" spans="1:23" s="251" customFormat="1" ht="30" thickTop="1" thickBot="1">
      <c r="A33" s="356"/>
      <c r="B33" s="1923"/>
      <c r="C33" s="1920"/>
      <c r="D33" s="2012" t="s">
        <v>325</v>
      </c>
      <c r="E33" s="2013"/>
      <c r="F33" s="2013"/>
      <c r="G33" s="2013"/>
      <c r="H33" s="2013"/>
      <c r="I33" s="2013"/>
      <c r="J33" s="2013"/>
      <c r="K33" s="2013"/>
      <c r="L33" s="2013"/>
      <c r="M33" s="2013"/>
      <c r="N33" s="2013"/>
      <c r="O33" s="2013"/>
      <c r="P33" s="734" t="s">
        <v>318</v>
      </c>
      <c r="Q33" s="735">
        <f>SUM(Q28:Q32)</f>
        <v>0</v>
      </c>
      <c r="R33" s="736" t="s">
        <v>129</v>
      </c>
      <c r="S33" s="737"/>
      <c r="U33" s="927"/>
      <c r="V33" s="6"/>
      <c r="W33" s="6"/>
    </row>
    <row r="34" spans="1:23" s="257" customFormat="1" ht="27.75" customHeight="1" thickTop="1" thickBot="1">
      <c r="A34" s="357"/>
      <c r="B34" s="1923"/>
      <c r="C34" s="1920"/>
      <c r="D34" s="2014" t="s">
        <v>616</v>
      </c>
      <c r="E34" s="2015"/>
      <c r="F34" s="2015"/>
      <c r="G34" s="2015"/>
      <c r="H34" s="2015"/>
      <c r="I34" s="2015"/>
      <c r="J34" s="2015"/>
      <c r="K34" s="2015"/>
      <c r="L34" s="2015"/>
      <c r="M34" s="2015"/>
      <c r="N34" s="2016"/>
      <c r="O34" s="738" t="s">
        <v>553</v>
      </c>
      <c r="P34" s="739" t="s">
        <v>554</v>
      </c>
      <c r="Q34" s="740">
        <f>65000*SUMIFS('3.住戸情報入力'!AS:AS,'3.住戸情報入力'!AR:AR,"2.6ｋＷ未満",'3.住戸情報入力'!AT:AT,$G$4)+80000*SUMIFS('3.住戸情報入力'!AS:AS,'3.住戸情報入力'!AR:AR,"2.6ｋＷ以上",'3.住戸情報入力'!AT:AT,$G$4)</f>
        <v>0</v>
      </c>
      <c r="R34" s="741" t="s">
        <v>129</v>
      </c>
      <c r="S34" s="701" t="s">
        <v>1213</v>
      </c>
      <c r="U34" s="900"/>
      <c r="V34" s="900"/>
      <c r="W34" s="900"/>
    </row>
    <row r="35" spans="1:23" s="257" customFormat="1" ht="27.75" customHeight="1" thickTop="1" thickBot="1">
      <c r="A35" s="357"/>
      <c r="B35" s="1923"/>
      <c r="C35" s="1920"/>
      <c r="D35" s="2014" t="s">
        <v>617</v>
      </c>
      <c r="E35" s="2015"/>
      <c r="F35" s="2015"/>
      <c r="G35" s="2015"/>
      <c r="H35" s="2015"/>
      <c r="I35" s="2015"/>
      <c r="J35" s="2015"/>
      <c r="K35" s="2015"/>
      <c r="L35" s="2015"/>
      <c r="M35" s="2015"/>
      <c r="N35" s="2016"/>
      <c r="O35" s="742" t="s">
        <v>553</v>
      </c>
      <c r="P35" s="743" t="s">
        <v>614</v>
      </c>
      <c r="Q35" s="744">
        <f>SUMIFS('3.住戸情報入力'!AV:AV,'3.住戸情報入力'!AW:AW,$G$4)</f>
        <v>0</v>
      </c>
      <c r="R35" s="745" t="s">
        <v>129</v>
      </c>
      <c r="S35" s="701" t="s">
        <v>1213</v>
      </c>
      <c r="U35" s="900"/>
      <c r="V35" s="900"/>
      <c r="W35" s="900"/>
    </row>
    <row r="36" spans="1:23" s="257" customFormat="1" ht="27.75" customHeight="1" thickTop="1">
      <c r="A36" s="357"/>
      <c r="B36" s="1923"/>
      <c r="C36" s="1920"/>
      <c r="D36" s="2025" t="s">
        <v>191</v>
      </c>
      <c r="E36" s="1971" t="s">
        <v>740</v>
      </c>
      <c r="F36" s="1972"/>
      <c r="G36" s="1972"/>
      <c r="H36" s="1972"/>
      <c r="I36" s="935"/>
      <c r="J36" s="940"/>
      <c r="K36" s="937"/>
      <c r="L36" s="944"/>
      <c r="M36" s="935">
        <v>300000</v>
      </c>
      <c r="N36" s="715" t="s">
        <v>129</v>
      </c>
      <c r="O36" s="704">
        <f>COUNTIFS('3.住戸情報入力'!AJ:AJ,E36,'3.住戸情報入力'!AK:AK,$G$4)</f>
        <v>0</v>
      </c>
      <c r="P36" s="715" t="s">
        <v>189</v>
      </c>
      <c r="Q36" s="746">
        <f>M36*O36</f>
        <v>0</v>
      </c>
      <c r="R36" s="715" t="s">
        <v>129</v>
      </c>
      <c r="S36" s="1970" t="s">
        <v>1213</v>
      </c>
      <c r="U36" s="900"/>
    </row>
    <row r="37" spans="1:23" s="257" customFormat="1" ht="27.75" customHeight="1">
      <c r="A37" s="357"/>
      <c r="B37" s="1923"/>
      <c r="C37" s="1920"/>
      <c r="D37" s="1920"/>
      <c r="E37" s="1973" t="s">
        <v>741</v>
      </c>
      <c r="F37" s="1974"/>
      <c r="G37" s="1974"/>
      <c r="H37" s="936" t="s">
        <v>464</v>
      </c>
      <c r="I37" s="933"/>
      <c r="J37" s="941"/>
      <c r="K37" s="937"/>
      <c r="L37" s="717"/>
      <c r="M37" s="933">
        <v>140000</v>
      </c>
      <c r="N37" s="717" t="s">
        <v>129</v>
      </c>
      <c r="O37" s="704">
        <f>COUNTIFS('3.住戸情報入力'!AJ:AJ,"ガス潜熱回収型給湯機（エコジョーズ等）20号以下",'3.住戸情報入力'!AK:AK,$G$4)</f>
        <v>0</v>
      </c>
      <c r="P37" s="717" t="s">
        <v>189</v>
      </c>
      <c r="Q37" s="718">
        <f t="shared" ref="Q37:Q42" si="1">M37*O37</f>
        <v>0</v>
      </c>
      <c r="R37" s="717" t="s">
        <v>129</v>
      </c>
      <c r="S37" s="1970"/>
      <c r="U37" s="483"/>
    </row>
    <row r="38" spans="1:23" s="257" customFormat="1" ht="27.75" customHeight="1">
      <c r="A38" s="357"/>
      <c r="B38" s="1923"/>
      <c r="C38" s="1920"/>
      <c r="D38" s="1920"/>
      <c r="E38" s="1971"/>
      <c r="F38" s="1972"/>
      <c r="G38" s="1972"/>
      <c r="H38" s="936" t="s">
        <v>465</v>
      </c>
      <c r="I38" s="933"/>
      <c r="J38" s="941"/>
      <c r="K38" s="937"/>
      <c r="L38" s="717"/>
      <c r="M38" s="933">
        <v>160000</v>
      </c>
      <c r="N38" s="717" t="s">
        <v>129</v>
      </c>
      <c r="O38" s="704">
        <f>COUNTIFS('3.住戸情報入力'!AJ:AJ,"ガス潜熱回収型給湯機（エコジョーズ等）24号",'3.住戸情報入力'!AK:AK,$G$4)</f>
        <v>0</v>
      </c>
      <c r="P38" s="717" t="s">
        <v>189</v>
      </c>
      <c r="Q38" s="718">
        <f t="shared" si="1"/>
        <v>0</v>
      </c>
      <c r="R38" s="717" t="s">
        <v>129</v>
      </c>
      <c r="S38" s="1970"/>
      <c r="U38" s="900"/>
      <c r="V38" s="900"/>
      <c r="W38" s="900"/>
    </row>
    <row r="39" spans="1:23" s="251" customFormat="1" ht="28.5">
      <c r="A39" s="356"/>
      <c r="B39" s="1923"/>
      <c r="C39" s="1920"/>
      <c r="D39" s="1920"/>
      <c r="E39" s="1952" t="s">
        <v>192</v>
      </c>
      <c r="F39" s="1953"/>
      <c r="G39" s="1953"/>
      <c r="H39" s="1953"/>
      <c r="I39" s="933"/>
      <c r="J39" s="942"/>
      <c r="K39" s="938"/>
      <c r="L39" s="707"/>
      <c r="M39" s="933">
        <v>400000</v>
      </c>
      <c r="N39" s="707" t="s">
        <v>129</v>
      </c>
      <c r="O39" s="708">
        <f>COUNTIFS('3.住戸情報入力'!AJ:AJ,E39,'3.住戸情報入力'!AK:AK,$G$4)</f>
        <v>0</v>
      </c>
      <c r="P39" s="707" t="s">
        <v>189</v>
      </c>
      <c r="Q39" s="709">
        <f t="shared" si="1"/>
        <v>0</v>
      </c>
      <c r="R39" s="707" t="s">
        <v>129</v>
      </c>
      <c r="S39" s="1970"/>
      <c r="U39" s="6"/>
      <c r="V39" s="6"/>
      <c r="W39" s="6"/>
    </row>
    <row r="40" spans="1:23" s="251" customFormat="1" ht="28.5">
      <c r="A40" s="356"/>
      <c r="B40" s="1923"/>
      <c r="C40" s="1920"/>
      <c r="D40" s="1920"/>
      <c r="E40" s="1952" t="s">
        <v>659</v>
      </c>
      <c r="F40" s="1953"/>
      <c r="G40" s="1953"/>
      <c r="H40" s="1953"/>
      <c r="I40" s="933"/>
      <c r="J40" s="942"/>
      <c r="K40" s="938"/>
      <c r="L40" s="707"/>
      <c r="M40" s="933">
        <v>1000000</v>
      </c>
      <c r="N40" s="707" t="s">
        <v>129</v>
      </c>
      <c r="O40" s="708">
        <f>COUNTIFS('3.住戸情報入力'!AJ:AJ,E40,'3.住戸情報入力'!AK:AK,$G$4)</f>
        <v>0</v>
      </c>
      <c r="P40" s="707" t="s">
        <v>189</v>
      </c>
      <c r="Q40" s="709">
        <f t="shared" si="1"/>
        <v>0</v>
      </c>
      <c r="R40" s="707" t="s">
        <v>129</v>
      </c>
      <c r="S40" s="1970"/>
      <c r="U40" s="6"/>
      <c r="V40" s="6"/>
      <c r="W40" s="6"/>
    </row>
    <row r="41" spans="1:23" s="251" customFormat="1" ht="28.5">
      <c r="A41" s="356"/>
      <c r="B41" s="1923"/>
      <c r="C41" s="1920"/>
      <c r="D41" s="1920"/>
      <c r="E41" s="1952" t="s">
        <v>660</v>
      </c>
      <c r="F41" s="1953"/>
      <c r="G41" s="1953"/>
      <c r="H41" s="1953"/>
      <c r="I41" s="933"/>
      <c r="J41" s="942"/>
      <c r="K41" s="938"/>
      <c r="L41" s="707"/>
      <c r="M41" s="933">
        <v>1230000</v>
      </c>
      <c r="N41" s="707" t="s">
        <v>129</v>
      </c>
      <c r="O41" s="708">
        <f>COUNTIFS('3.住戸情報入力'!AJ:AJ,E41,'3.住戸情報入力'!AK:AK,$G$4)</f>
        <v>0</v>
      </c>
      <c r="P41" s="707" t="s">
        <v>189</v>
      </c>
      <c r="Q41" s="709">
        <f t="shared" si="1"/>
        <v>0</v>
      </c>
      <c r="R41" s="707" t="s">
        <v>129</v>
      </c>
      <c r="S41" s="1970"/>
      <c r="U41" s="6"/>
      <c r="V41" s="6"/>
      <c r="W41" s="6"/>
    </row>
    <row r="42" spans="1:23" s="251" customFormat="1" ht="28.5">
      <c r="A42" s="356"/>
      <c r="B42" s="1923"/>
      <c r="C42" s="1920"/>
      <c r="D42" s="2026"/>
      <c r="E42" s="1968" t="s">
        <v>661</v>
      </c>
      <c r="F42" s="1969"/>
      <c r="G42" s="1969"/>
      <c r="H42" s="1969"/>
      <c r="I42" s="934"/>
      <c r="J42" s="943"/>
      <c r="K42" s="939"/>
      <c r="L42" s="747"/>
      <c r="M42" s="934">
        <v>990000</v>
      </c>
      <c r="N42" s="747" t="s">
        <v>129</v>
      </c>
      <c r="O42" s="748">
        <f>COUNTIFS('3.住戸情報入力'!AJ:AJ,E42,'3.住戸情報入力'!AK:AK,$G$4)</f>
        <v>0</v>
      </c>
      <c r="P42" s="747" t="s">
        <v>189</v>
      </c>
      <c r="Q42" s="749">
        <f t="shared" si="1"/>
        <v>0</v>
      </c>
      <c r="R42" s="747" t="s">
        <v>129</v>
      </c>
      <c r="S42" s="1970"/>
      <c r="U42" s="6"/>
      <c r="V42" s="6"/>
      <c r="W42" s="6"/>
    </row>
    <row r="43" spans="1:23" s="257" customFormat="1" ht="27.75" customHeight="1">
      <c r="A43" s="357"/>
      <c r="B43" s="1923"/>
      <c r="C43" s="1920"/>
      <c r="D43" s="2023" t="s">
        <v>325</v>
      </c>
      <c r="E43" s="2024"/>
      <c r="F43" s="2024"/>
      <c r="G43" s="2024"/>
      <c r="H43" s="2024"/>
      <c r="I43" s="2024"/>
      <c r="J43" s="2024"/>
      <c r="K43" s="2024"/>
      <c r="L43" s="2024"/>
      <c r="M43" s="2024"/>
      <c r="N43" s="2024"/>
      <c r="O43" s="2024"/>
      <c r="P43" s="725" t="s">
        <v>324</v>
      </c>
      <c r="Q43" s="726">
        <f>SUM(Q36:Q42)</f>
        <v>0</v>
      </c>
      <c r="R43" s="727" t="s">
        <v>129</v>
      </c>
      <c r="S43" s="750"/>
      <c r="U43" s="900"/>
      <c r="V43" s="900"/>
      <c r="W43" s="900"/>
    </row>
    <row r="44" spans="1:23" s="257" customFormat="1" ht="27.75" customHeight="1">
      <c r="A44" s="357"/>
      <c r="B44" s="1923"/>
      <c r="C44" s="1920"/>
      <c r="D44" s="2017" t="s">
        <v>753</v>
      </c>
      <c r="E44" s="2018"/>
      <c r="F44" s="2018"/>
      <c r="G44" s="2018"/>
      <c r="H44" s="2018"/>
      <c r="I44" s="2018"/>
      <c r="J44" s="2018"/>
      <c r="K44" s="2018"/>
      <c r="L44" s="2018"/>
      <c r="M44" s="2018"/>
      <c r="N44" s="2018"/>
      <c r="O44" s="2018"/>
      <c r="P44" s="2019"/>
      <c r="Q44" s="751">
        <f>80000*COUNTIFS('3.住戸情報入力'!AH:AH,"ダクト式第三種換気",'3.住戸情報入力'!AI:AI,$G$4)+120000*COUNTIFS('3.住戸情報入力'!AH:AH,"ダクト式第一種換気",'3.住戸情報入力'!AI:AI,$G$4)+160000*COUNTIFS('3.住戸情報入力'!AH:AH,"ダクト式第一種換気（熱交換有り）",'3.住戸情報入力'!AI:AI,$G$4)</f>
        <v>0</v>
      </c>
      <c r="R44" s="752" t="s">
        <v>129</v>
      </c>
      <c r="S44" s="1975" t="s">
        <v>1213</v>
      </c>
      <c r="U44" s="900"/>
      <c r="V44" s="900"/>
      <c r="W44" s="900"/>
    </row>
    <row r="45" spans="1:23" s="257" customFormat="1" ht="28.5">
      <c r="A45" s="357"/>
      <c r="B45" s="1923"/>
      <c r="C45" s="1920"/>
      <c r="D45" s="2017" t="s">
        <v>754</v>
      </c>
      <c r="E45" s="2018"/>
      <c r="F45" s="2018"/>
      <c r="G45" s="2018"/>
      <c r="H45" s="2018"/>
      <c r="I45" s="2018"/>
      <c r="J45" s="2018"/>
      <c r="K45" s="2018"/>
      <c r="L45" s="2019"/>
      <c r="M45" s="706">
        <v>8000</v>
      </c>
      <c r="N45" s="717" t="s">
        <v>129</v>
      </c>
      <c r="O45" s="704">
        <f>SUMIFS('3.住戸情報入力'!AL:AL,'3.住戸情報入力'!AM:AM,$G$4)</f>
        <v>0</v>
      </c>
      <c r="P45" s="717" t="s">
        <v>189</v>
      </c>
      <c r="Q45" s="751">
        <f>M45*O45</f>
        <v>0</v>
      </c>
      <c r="R45" s="753" t="s">
        <v>129</v>
      </c>
      <c r="S45" s="1976"/>
      <c r="U45" s="900"/>
      <c r="V45" s="900"/>
      <c r="W45" s="900"/>
    </row>
    <row r="46" spans="1:23" s="257" customFormat="1" ht="27.75" customHeight="1">
      <c r="A46" s="357"/>
      <c r="B46" s="1923"/>
      <c r="C46" s="1920"/>
      <c r="D46" s="1925" t="s">
        <v>1232</v>
      </c>
      <c r="E46" s="1926"/>
      <c r="F46" s="1926"/>
      <c r="G46" s="1926"/>
      <c r="H46" s="1926"/>
      <c r="I46" s="1926"/>
      <c r="J46" s="1926"/>
      <c r="K46" s="1926"/>
      <c r="L46" s="1927"/>
      <c r="M46" s="732">
        <v>100000</v>
      </c>
      <c r="N46" s="752" t="s">
        <v>129</v>
      </c>
      <c r="O46" s="733">
        <f>COUNTIFS('3.住戸情報入力'!AN:AN,"有り",'3.住戸情報入力'!AO:AO,$G$4)</f>
        <v>0</v>
      </c>
      <c r="P46" s="752" t="s">
        <v>189</v>
      </c>
      <c r="Q46" s="754">
        <f>M46*O46</f>
        <v>0</v>
      </c>
      <c r="R46" s="752" t="s">
        <v>129</v>
      </c>
      <c r="S46" s="1976"/>
      <c r="U46" s="900"/>
      <c r="V46" s="900"/>
      <c r="W46" s="900"/>
    </row>
    <row r="47" spans="1:23" s="257" customFormat="1" ht="27.75" customHeight="1">
      <c r="A47" s="357"/>
      <c r="B47" s="1923"/>
      <c r="C47" s="1920"/>
      <c r="D47" s="1928" t="s">
        <v>1233</v>
      </c>
      <c r="E47" s="1929"/>
      <c r="F47" s="1929"/>
      <c r="G47" s="1929"/>
      <c r="H47" s="1929"/>
      <c r="I47" s="1929"/>
      <c r="J47" s="1929"/>
      <c r="K47" s="1929"/>
      <c r="L47" s="1930"/>
      <c r="M47" s="755">
        <v>115000</v>
      </c>
      <c r="N47" s="727" t="s">
        <v>129</v>
      </c>
      <c r="O47" s="704">
        <f>COUNTIFS('3.住戸情報入力'!AN:AN,"有り（ガス計測含む）",'3.住戸情報入力'!AO:AO,$G$4)</f>
        <v>0</v>
      </c>
      <c r="P47" s="727" t="s">
        <v>189</v>
      </c>
      <c r="Q47" s="726">
        <f>M47*O47</f>
        <v>0</v>
      </c>
      <c r="R47" s="727" t="s">
        <v>129</v>
      </c>
      <c r="S47" s="1977"/>
      <c r="U47" s="900"/>
      <c r="V47" s="900"/>
      <c r="W47" s="900"/>
    </row>
    <row r="48" spans="1:23" s="257" customFormat="1" ht="27.75" customHeight="1" thickBot="1">
      <c r="A48" s="357"/>
      <c r="B48" s="1923"/>
      <c r="C48" s="1920"/>
      <c r="D48" s="1914" t="s">
        <v>307</v>
      </c>
      <c r="E48" s="1915"/>
      <c r="F48" s="1915"/>
      <c r="G48" s="1915"/>
      <c r="H48" s="1915"/>
      <c r="I48" s="1915"/>
      <c r="J48" s="1915"/>
      <c r="K48" s="1915"/>
      <c r="L48" s="1916"/>
      <c r="M48" s="2020"/>
      <c r="N48" s="2021"/>
      <c r="O48" s="2021"/>
      <c r="P48" s="2022"/>
      <c r="Q48" s="756">
        <f>SUMIFS('3.住戸情報入力'!AP:AP,'3.住戸情報入力'!AQ:AQ,$G$4)</f>
        <v>0</v>
      </c>
      <c r="R48" s="757" t="s">
        <v>129</v>
      </c>
      <c r="S48" s="758"/>
      <c r="U48" s="900"/>
      <c r="V48" s="900"/>
      <c r="W48" s="900"/>
    </row>
    <row r="49" spans="1:23" s="257" customFormat="1" ht="27.75" customHeight="1" thickTop="1" thickBot="1">
      <c r="A49" s="357"/>
      <c r="B49" s="1923"/>
      <c r="C49" s="1921"/>
      <c r="D49" s="1917" t="s">
        <v>325</v>
      </c>
      <c r="E49" s="1918"/>
      <c r="F49" s="1918"/>
      <c r="G49" s="1918"/>
      <c r="H49" s="1918"/>
      <c r="I49" s="1918"/>
      <c r="J49" s="1918"/>
      <c r="K49" s="1918"/>
      <c r="L49" s="1918"/>
      <c r="M49" s="1918"/>
      <c r="N49" s="1918"/>
      <c r="O49" s="1918"/>
      <c r="P49" s="759" t="s">
        <v>336</v>
      </c>
      <c r="Q49" s="760">
        <f>SUM(Q44:Q48)</f>
        <v>0</v>
      </c>
      <c r="R49" s="761" t="s">
        <v>129</v>
      </c>
      <c r="S49" s="762"/>
      <c r="U49" s="900"/>
      <c r="V49" s="900"/>
      <c r="W49" s="900"/>
    </row>
    <row r="50" spans="1:23" s="257" customFormat="1" ht="27.75" customHeight="1" thickTop="1">
      <c r="A50" s="357"/>
      <c r="B50" s="1924"/>
      <c r="C50" s="1931" t="s">
        <v>335</v>
      </c>
      <c r="D50" s="1932"/>
      <c r="E50" s="1932"/>
      <c r="F50" s="1932"/>
      <c r="G50" s="1932"/>
      <c r="H50" s="1932"/>
      <c r="I50" s="1932"/>
      <c r="J50" s="1932"/>
      <c r="K50" s="1932"/>
      <c r="L50" s="1932"/>
      <c r="M50" s="1932"/>
      <c r="N50" s="1932"/>
      <c r="O50" s="1932"/>
      <c r="P50" s="725" t="s">
        <v>466</v>
      </c>
      <c r="Q50" s="726">
        <f>SUM(Q12,Q22,Q27,Q33,Q34,Q35,Q43,Q49)</f>
        <v>0</v>
      </c>
      <c r="R50" s="727" t="s">
        <v>129</v>
      </c>
      <c r="S50" s="750" t="s">
        <v>467</v>
      </c>
      <c r="U50" s="900"/>
      <c r="V50" s="900"/>
      <c r="W50" s="900"/>
    </row>
    <row r="51" spans="1:23" s="257" customFormat="1" ht="27.75" customHeight="1" thickBot="1">
      <c r="A51" s="357"/>
      <c r="B51" s="2027" t="s">
        <v>309</v>
      </c>
      <c r="C51" s="2029" t="s">
        <v>445</v>
      </c>
      <c r="D51" s="1914" t="s">
        <v>308</v>
      </c>
      <c r="E51" s="1915"/>
      <c r="F51" s="1915"/>
      <c r="G51" s="1915"/>
      <c r="H51" s="1915"/>
      <c r="I51" s="1915"/>
      <c r="J51" s="1915"/>
      <c r="K51" s="1915"/>
      <c r="L51" s="1915"/>
      <c r="M51" s="1915"/>
      <c r="N51" s="1915"/>
      <c r="O51" s="1915"/>
      <c r="P51" s="1916"/>
      <c r="Q51" s="763">
        <f>'6.共用部定額単価算出シート'!S46</f>
        <v>0</v>
      </c>
      <c r="R51" s="757" t="s">
        <v>129</v>
      </c>
      <c r="S51" s="758"/>
      <c r="U51" s="900"/>
      <c r="V51" s="900"/>
      <c r="W51" s="900"/>
    </row>
    <row r="52" spans="1:23" s="257" customFormat="1" ht="27.75" customHeight="1" thickTop="1" thickBot="1">
      <c r="A52" s="357"/>
      <c r="B52" s="2028"/>
      <c r="C52" s="2030"/>
      <c r="D52" s="1917" t="s">
        <v>325</v>
      </c>
      <c r="E52" s="1918"/>
      <c r="F52" s="1918"/>
      <c r="G52" s="1918"/>
      <c r="H52" s="1918"/>
      <c r="I52" s="1918"/>
      <c r="J52" s="1918"/>
      <c r="K52" s="1918"/>
      <c r="L52" s="1918"/>
      <c r="M52" s="1918"/>
      <c r="N52" s="1918"/>
      <c r="O52" s="1918"/>
      <c r="P52" s="764" t="s">
        <v>468</v>
      </c>
      <c r="Q52" s="760">
        <f>SUM(Q51:Q51)</f>
        <v>0</v>
      </c>
      <c r="R52" s="761" t="s">
        <v>129</v>
      </c>
      <c r="S52" s="762"/>
      <c r="U52" s="900"/>
      <c r="V52" s="900"/>
      <c r="W52" s="900"/>
    </row>
    <row r="53" spans="1:23" s="257" customFormat="1" ht="27.75" customHeight="1" thickTop="1">
      <c r="A53" s="358"/>
      <c r="B53" s="1931" t="s">
        <v>564</v>
      </c>
      <c r="C53" s="1932"/>
      <c r="D53" s="1932"/>
      <c r="E53" s="1932"/>
      <c r="F53" s="1932"/>
      <c r="G53" s="1932"/>
      <c r="H53" s="1932"/>
      <c r="I53" s="1932"/>
      <c r="J53" s="1932"/>
      <c r="K53" s="1932"/>
      <c r="L53" s="1932"/>
      <c r="M53" s="1932"/>
      <c r="N53" s="1932"/>
      <c r="O53" s="1932"/>
      <c r="P53" s="765" t="s">
        <v>565</v>
      </c>
      <c r="Q53" s="766">
        <f>Q50+Q52</f>
        <v>0</v>
      </c>
      <c r="R53" s="741" t="s">
        <v>129</v>
      </c>
      <c r="S53" s="767" t="s">
        <v>658</v>
      </c>
      <c r="U53" s="900"/>
      <c r="V53" s="900"/>
      <c r="W53" s="900"/>
    </row>
  </sheetData>
  <sheetProtection algorithmName="SHA-512" hashValue="/g8CKbNiq61Lk77l/v9mSGDKqJt+M1wVKAkbfrBF8AQsamP4wNSzZcOBNLt00ImyYJiZP1sWYH7x6u28jbyF9w==" saltValue="Z/cVxo/9hBQ5EhZhy4eBew==" spinCount="100000" sheet="1" formatCells="0" formatRows="0" insertRows="0" deleteRows="0" selectLockedCells="1" autoFilter="0" pivotTables="0"/>
  <mergeCells count="74">
    <mergeCell ref="B53:O53"/>
    <mergeCell ref="O9:P9"/>
    <mergeCell ref="Q9:R9"/>
    <mergeCell ref="O10:P10"/>
    <mergeCell ref="Q10:R10"/>
    <mergeCell ref="D48:L48"/>
    <mergeCell ref="M48:P48"/>
    <mergeCell ref="D49:O49"/>
    <mergeCell ref="C50:O50"/>
    <mergeCell ref="B51:B52"/>
    <mergeCell ref="C51:C52"/>
    <mergeCell ref="D51:P51"/>
    <mergeCell ref="D52:O52"/>
    <mergeCell ref="E42:H42"/>
    <mergeCell ref="D43:O43"/>
    <mergeCell ref="D44:P44"/>
    <mergeCell ref="S44:S47"/>
    <mergeCell ref="D45:L45"/>
    <mergeCell ref="D46:L46"/>
    <mergeCell ref="D47:L47"/>
    <mergeCell ref="D33:O33"/>
    <mergeCell ref="D34:N34"/>
    <mergeCell ref="D35:N35"/>
    <mergeCell ref="D36:D42"/>
    <mergeCell ref="E36:H36"/>
    <mergeCell ref="S36:S42"/>
    <mergeCell ref="E37:G38"/>
    <mergeCell ref="E39:H39"/>
    <mergeCell ref="E40:H40"/>
    <mergeCell ref="E41:H41"/>
    <mergeCell ref="S28:S32"/>
    <mergeCell ref="E29:L29"/>
    <mergeCell ref="E30:F32"/>
    <mergeCell ref="I30:L30"/>
    <mergeCell ref="M30:P30"/>
    <mergeCell ref="G31:H31"/>
    <mergeCell ref="G32:H32"/>
    <mergeCell ref="S23:S26"/>
    <mergeCell ref="E24:L24"/>
    <mergeCell ref="E25:L25"/>
    <mergeCell ref="E26:L26"/>
    <mergeCell ref="D27:K27"/>
    <mergeCell ref="S13:S21"/>
    <mergeCell ref="E15:H15"/>
    <mergeCell ref="E16:H16"/>
    <mergeCell ref="E17:H17"/>
    <mergeCell ref="E18:H18"/>
    <mergeCell ref="E19:H19"/>
    <mergeCell ref="E20:H20"/>
    <mergeCell ref="E21:H21"/>
    <mergeCell ref="D11:O11"/>
    <mergeCell ref="C12:C49"/>
    <mergeCell ref="D12:G12"/>
    <mergeCell ref="I12:P12"/>
    <mergeCell ref="B13:B50"/>
    <mergeCell ref="D13:D21"/>
    <mergeCell ref="E13:H13"/>
    <mergeCell ref="I13:L13"/>
    <mergeCell ref="M13:P13"/>
    <mergeCell ref="D22:O22"/>
    <mergeCell ref="B8:C11"/>
    <mergeCell ref="D8:P8"/>
    <mergeCell ref="D23:D26"/>
    <mergeCell ref="E23:L23"/>
    <mergeCell ref="D28:D32"/>
    <mergeCell ref="E28:L28"/>
    <mergeCell ref="Q8:R8"/>
    <mergeCell ref="D9:M9"/>
    <mergeCell ref="D10:M10"/>
    <mergeCell ref="B2:G2"/>
    <mergeCell ref="B4:F4"/>
    <mergeCell ref="G4:H4"/>
    <mergeCell ref="B6:F6"/>
    <mergeCell ref="G6:R6"/>
  </mergeCells>
  <phoneticPr fontId="18"/>
  <conditionalFormatting sqref="A8:B8 A4:G4 A12:I12 D8:D9 D11 A5:L7 I4:L4 A1:L3 A28 D36 S36 D28:E28 A15:A22 A13:B14 E39:L42 T34:XFD34 T36:XFD42 A44:A45 T45:XFD45 A31:A34 A36:A42 A50:A52 A54:L1048576 A9:A11 U9:XFD10 Q54:XFD1048576 Q39:R42 Q28:XFD28 Q31:XFD33 S9:S10 Q1:XFD8 D22 D14:L21 Q11:XFD22 D13:H13 E29:E30 D31:D33 G31:L32">
    <cfRule type="expression" dxfId="330" priority="58">
      <formula>_xlfn.ISFORMULA(A1)=TRUE</formula>
    </cfRule>
  </conditionalFormatting>
  <conditionalFormatting sqref="T9">
    <cfRule type="containsText" dxfId="329" priority="57" operator="containsText" text="(例)">
      <formula>NOT(ISERROR(SEARCH("(例)",T9)))</formula>
    </cfRule>
  </conditionalFormatting>
  <conditionalFormatting sqref="A23:A27 T23:XFD26 D27:L27 D23:E23 Q23:R26 Q27:XFD27 E24:E26">
    <cfRule type="expression" dxfId="328" priority="56">
      <formula>_xlfn.ISFORMULA(A23)=TRUE</formula>
    </cfRule>
  </conditionalFormatting>
  <conditionalFormatting sqref="A29:A30 D29:D30 Q29:XFD30">
    <cfRule type="expression" dxfId="327" priority="55">
      <formula>_xlfn.ISFORMULA(A29)=TRUE</formula>
    </cfRule>
  </conditionalFormatting>
  <conditionalFormatting sqref="Q34:R34 D34">
    <cfRule type="expression" dxfId="326" priority="54">
      <formula>_xlfn.ISFORMULA(D34)=TRUE</formula>
    </cfRule>
  </conditionalFormatting>
  <conditionalFormatting sqref="S24">
    <cfRule type="expression" dxfId="325" priority="52">
      <formula>_xlfn.ISFORMULA(S24)=TRUE</formula>
    </cfRule>
  </conditionalFormatting>
  <conditionalFormatting sqref="E36:L36 E37 H37:L38 Q36:R38">
    <cfRule type="expression" dxfId="324" priority="51">
      <formula>_xlfn.ISFORMULA(E36)=TRUE</formula>
    </cfRule>
  </conditionalFormatting>
  <conditionalFormatting sqref="S23 S25:S26">
    <cfRule type="expression" dxfId="323" priority="53">
      <formula>_xlfn.ISFORMULA(S23)=TRUE</formula>
    </cfRule>
  </conditionalFormatting>
  <conditionalFormatting sqref="S34">
    <cfRule type="expression" dxfId="322" priority="50">
      <formula>_xlfn.ISFORMULA(S34)=TRUE</formula>
    </cfRule>
  </conditionalFormatting>
  <conditionalFormatting sqref="A43 D43 Q43:XFD43">
    <cfRule type="expression" dxfId="321" priority="49">
      <formula>_xlfn.ISFORMULA(A43)=TRUE</formula>
    </cfRule>
  </conditionalFormatting>
  <conditionalFormatting sqref="D44:D45 Q44:XFD44 Q45:R45">
    <cfRule type="expression" dxfId="320" priority="48">
      <formula>_xlfn.ISFORMULA(D44)=TRUE</formula>
    </cfRule>
  </conditionalFormatting>
  <conditionalFormatting sqref="AC46:XFD46 A46:A49 T46:AA46 T47:XFD47 R48:XFD48 Q46:R47 Q49:XFD49 D46:D49">
    <cfRule type="expression" dxfId="319" priority="47">
      <formula>_xlfn.ISFORMULA(A46)=TRUE</formula>
    </cfRule>
  </conditionalFormatting>
  <conditionalFormatting sqref="A53:B53 D51:D52 R51:XFD51 Q50:XFD50 Q52:XFD53">
    <cfRule type="expression" dxfId="318" priority="46">
      <formula>_xlfn.ISFORMULA(A50)=TRUE</formula>
    </cfRule>
  </conditionalFormatting>
  <conditionalFormatting sqref="B51:C51 B52">
    <cfRule type="expression" dxfId="317" priority="45">
      <formula>_xlfn.ISFORMULA(B51)=TRUE</formula>
    </cfRule>
  </conditionalFormatting>
  <conditionalFormatting sqref="C50">
    <cfRule type="expression" dxfId="316" priority="44">
      <formula>_xlfn.ISFORMULA(C50)=TRUE</formula>
    </cfRule>
  </conditionalFormatting>
  <conditionalFormatting sqref="Q48">
    <cfRule type="containsBlanks" dxfId="315" priority="43">
      <formula>LEN(TRIM(Q48))=0</formula>
    </cfRule>
  </conditionalFormatting>
  <conditionalFormatting sqref="Q48">
    <cfRule type="expression" dxfId="314" priority="42">
      <formula>_xlfn.ISFORMULA(Q48)=TRUE</formula>
    </cfRule>
  </conditionalFormatting>
  <conditionalFormatting sqref="Q51">
    <cfRule type="expression" dxfId="313" priority="41">
      <formula>_xlfn.ISFORMULA(Q51)=TRUE</formula>
    </cfRule>
  </conditionalFormatting>
  <conditionalFormatting sqref="T35:XFD35 A35">
    <cfRule type="expression" dxfId="312" priority="40">
      <formula>_xlfn.ISFORMULA(A35)=TRUE</formula>
    </cfRule>
  </conditionalFormatting>
  <conditionalFormatting sqref="Q35:R35 D35">
    <cfRule type="expression" dxfId="311" priority="39">
      <formula>_xlfn.ISFORMULA(D35)=TRUE</formula>
    </cfRule>
  </conditionalFormatting>
  <conditionalFormatting sqref="S35">
    <cfRule type="expression" dxfId="310" priority="38">
      <formula>_xlfn.ISFORMULA(S35)=TRUE</formula>
    </cfRule>
  </conditionalFormatting>
  <conditionalFormatting sqref="D10">
    <cfRule type="expression" dxfId="309" priority="37">
      <formula>_xlfn.ISFORMULA(D10)=TRUE</formula>
    </cfRule>
  </conditionalFormatting>
  <conditionalFormatting sqref="T10">
    <cfRule type="expression" dxfId="308" priority="36">
      <formula>_xlfn.ISFORMULA(T10)=TRUE</formula>
    </cfRule>
  </conditionalFormatting>
  <conditionalFormatting sqref="M1:P7 N31:P32 M28:P28 M39:P42 M54:P1048576 P22 O14:P21">
    <cfRule type="expression" dxfId="307" priority="35">
      <formula>_xlfn.ISFORMULA(M1)=TRUE</formula>
    </cfRule>
  </conditionalFormatting>
  <conditionalFormatting sqref="M27:P27 M23:N26 P23:P26">
    <cfRule type="expression" dxfId="306" priority="34">
      <formula>_xlfn.ISFORMULA(M23)=TRUE</formula>
    </cfRule>
  </conditionalFormatting>
  <conditionalFormatting sqref="M29:N29 P29">
    <cfRule type="expression" dxfId="305" priority="33">
      <formula>_xlfn.ISFORMULA(M29)=TRUE</formula>
    </cfRule>
  </conditionalFormatting>
  <conditionalFormatting sqref="P33">
    <cfRule type="expression" dxfId="304" priority="32">
      <formula>_xlfn.ISFORMULA(P33)=TRUE</formula>
    </cfRule>
  </conditionalFormatting>
  <conditionalFormatting sqref="M36:P38">
    <cfRule type="expression" dxfId="303" priority="31">
      <formula>_xlfn.ISFORMULA(M36)=TRUE</formula>
    </cfRule>
  </conditionalFormatting>
  <conditionalFormatting sqref="P43">
    <cfRule type="expression" dxfId="302" priority="30">
      <formula>_xlfn.ISFORMULA(P43)=TRUE</formula>
    </cfRule>
  </conditionalFormatting>
  <conditionalFormatting sqref="M46:P48 P49">
    <cfRule type="expression" dxfId="301" priority="29">
      <formula>_xlfn.ISFORMULA(M46)=TRUE</formula>
    </cfRule>
  </conditionalFormatting>
  <conditionalFormatting sqref="P52:P53 P50">
    <cfRule type="expression" dxfId="300" priority="28">
      <formula>_xlfn.ISFORMULA(P50)=TRUE</formula>
    </cfRule>
  </conditionalFormatting>
  <conditionalFormatting sqref="O34:P34">
    <cfRule type="expression" dxfId="299" priority="27">
      <formula>_xlfn.ISFORMULA(O34)=TRUE</formula>
    </cfRule>
  </conditionalFormatting>
  <conditionalFormatting sqref="O35:P35">
    <cfRule type="expression" dxfId="298" priority="26">
      <formula>_xlfn.ISFORMULA(O35)=TRUE</formula>
    </cfRule>
  </conditionalFormatting>
  <conditionalFormatting sqref="O23">
    <cfRule type="expression" dxfId="297" priority="25">
      <formula>_xlfn.ISFORMULA(O23)=TRUE</formula>
    </cfRule>
  </conditionalFormatting>
  <conditionalFormatting sqref="O24">
    <cfRule type="expression" dxfId="296" priority="24">
      <formula>_xlfn.ISFORMULA(O24)=TRUE</formula>
    </cfRule>
  </conditionalFormatting>
  <conditionalFormatting sqref="O25">
    <cfRule type="expression" dxfId="295" priority="23">
      <formula>_xlfn.ISFORMULA(O25)=TRUE</formula>
    </cfRule>
  </conditionalFormatting>
  <conditionalFormatting sqref="O26">
    <cfRule type="expression" dxfId="294" priority="22">
      <formula>_xlfn.ISFORMULA(O26)=TRUE</formula>
    </cfRule>
  </conditionalFormatting>
  <conditionalFormatting sqref="O29">
    <cfRule type="expression" dxfId="293" priority="21">
      <formula>_xlfn.ISFORMULA(O29)=TRUE</formula>
    </cfRule>
  </conditionalFormatting>
  <conditionalFormatting sqref="M45:P45">
    <cfRule type="expression" dxfId="292" priority="20">
      <formula>_xlfn.ISFORMULA(M45)=TRUE</formula>
    </cfRule>
  </conditionalFormatting>
  <conditionalFormatting sqref="P11">
    <cfRule type="expression" dxfId="291" priority="19">
      <formula>_xlfn.ISFORMULA(P11)=TRUE</formula>
    </cfRule>
  </conditionalFormatting>
  <conditionalFormatting sqref="N9">
    <cfRule type="expression" dxfId="290" priority="18">
      <formula>_xlfn.ISFORMULA(N9)=TRUE</formula>
    </cfRule>
  </conditionalFormatting>
  <conditionalFormatting sqref="N10">
    <cfRule type="expression" dxfId="289" priority="17">
      <formula>_xlfn.ISFORMULA(N10)=TRUE</formula>
    </cfRule>
  </conditionalFormatting>
  <conditionalFormatting sqref="M15:N21">
    <cfRule type="expression" dxfId="288" priority="16">
      <formula>_xlfn.ISFORMULA(M15)=TRUE</formula>
    </cfRule>
  </conditionalFormatting>
  <conditionalFormatting sqref="M14:N14">
    <cfRule type="expression" dxfId="287" priority="15">
      <formula>_xlfn.ISFORMULA(M14)=TRUE</formula>
    </cfRule>
  </conditionalFormatting>
  <conditionalFormatting sqref="M31:M32">
    <cfRule type="expression" dxfId="286" priority="14">
      <formula>_xlfn.ISFORMULA(M31)=TRUE</formula>
    </cfRule>
  </conditionalFormatting>
  <conditionalFormatting sqref="M30">
    <cfRule type="expression" dxfId="285" priority="13">
      <formula>_xlfn.ISFORMULA(M30)=TRUE</formula>
    </cfRule>
  </conditionalFormatting>
  <conditionalFormatting sqref="I30">
    <cfRule type="expression" dxfId="284" priority="12">
      <formula>_xlfn.ISFORMULA(I30)=TRUE</formula>
    </cfRule>
  </conditionalFormatting>
  <conditionalFormatting sqref="M13">
    <cfRule type="expression" dxfId="283" priority="11">
      <formula>_xlfn.ISFORMULA(M13)=TRUE</formula>
    </cfRule>
  </conditionalFormatting>
  <conditionalFormatting sqref="I13">
    <cfRule type="expression" dxfId="282" priority="10">
      <formula>_xlfn.ISFORMULA(I13)=TRUE</formula>
    </cfRule>
  </conditionalFormatting>
  <conditionalFormatting sqref="O9:P9">
    <cfRule type="expression" dxfId="281" priority="9">
      <formula>_xlfn.ISFORMULA(O9)=TRUE</formula>
    </cfRule>
  </conditionalFormatting>
  <conditionalFormatting sqref="O10:P10">
    <cfRule type="expression" dxfId="280" priority="8">
      <formula>_xlfn.ISFORMULA(O10)=TRUE</formula>
    </cfRule>
  </conditionalFormatting>
  <conditionalFormatting sqref="Q9">
    <cfRule type="expression" dxfId="279" priority="7">
      <formula>_xlfn.ISFORMULA(Q9)=TRUE</formula>
    </cfRule>
  </conditionalFormatting>
  <conditionalFormatting sqref="Q10">
    <cfRule type="expression" dxfId="278" priority="6">
      <formula>_xlfn.ISFORMULA(Q10)=TRUE</formula>
    </cfRule>
  </conditionalFormatting>
  <conditionalFormatting sqref="S34">
    <cfRule type="expression" dxfId="277" priority="2">
      <formula>_xlfn.ISFORMULA(S34)=TRUE</formula>
    </cfRule>
  </conditionalFormatting>
  <conditionalFormatting sqref="S35">
    <cfRule type="expression" dxfId="276" priority="1">
      <formula>_xlfn.ISFORMULA(S35)=TRUE</formula>
    </cfRule>
  </conditionalFormatting>
  <printOptions horizontalCentered="1"/>
  <pageMargins left="0.51181102362204722" right="0.11811023622047245" top="0.35433070866141736" bottom="0.35433070866141736" header="0.31496062992125984" footer="0.11811023622047245"/>
  <pageSetup paperSize="9" scale="45" orientation="portrait" r:id="rId1"/>
  <headerFooter scaleWithDoc="0">
    <oddFooter>&amp;R&amp;K00-044R5中層ZEH-M_ver.1.2</oddFooter>
  </headerFooter>
  <extLst>
    <ext xmlns:x14="http://schemas.microsoft.com/office/spreadsheetml/2009/9/main" uri="{78C0D931-6437-407d-A8EE-F0AAD7539E65}">
      <x14:conditionalFormattings>
        <x14:conditionalFormatting xmlns:xm="http://schemas.microsoft.com/office/excel/2006/main">
          <x14:cfRule type="expression" priority="3" id="{8104BAAE-4F3A-40BB-BA6A-86EF374CD510}">
            <xm:f>入力シート!$F$13="3年度事業（1年目）"</xm:f>
            <x14:dxf>
              <fill>
                <patternFill>
                  <bgColor theme="0" tint="-0.499984740745262"/>
                </patternFill>
              </fill>
            </x14:dxf>
          </x14:cfRule>
          <x14:cfRule type="expression" priority="4" id="{0B453694-B6F0-4FAA-9692-60851B0D7EA0}">
            <xm:f>入力シート!$F$13="2年度事業（1年目）"</xm:f>
            <x14:dxf>
              <fill>
                <patternFill>
                  <bgColor theme="0" tint="-0.499984740745262"/>
                </patternFill>
              </fill>
            </x14:dxf>
          </x14:cfRule>
          <x14:cfRule type="expression" priority="5" id="{61146EE0-9C9F-4585-AEBA-36B763767E50}">
            <xm:f>入力シート!$F$13="単年度事業"</xm:f>
            <x14:dxf>
              <fill>
                <patternFill>
                  <bgColor theme="0" tint="-0.499984740745262"/>
                </patternFill>
              </fill>
            </x14:dxf>
          </x14:cfRule>
          <xm:sqref>A2:S54</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768F77-41E9-42D2-AD85-A7829352465A}">
  <dimension ref="A1:T47"/>
  <sheetViews>
    <sheetView showGridLines="0" view="pageBreakPreview" zoomScale="80" zoomScaleNormal="100" zoomScaleSheetLayoutView="80" workbookViewId="0">
      <selection activeCell="C11" sqref="C11"/>
    </sheetView>
  </sheetViews>
  <sheetFormatPr defaultColWidth="9" defaultRowHeight="13.5"/>
  <cols>
    <col min="1" max="1" width="3.875" style="522" customWidth="1"/>
    <col min="2" max="2" width="32" style="522" customWidth="1"/>
    <col min="3" max="3" width="7.875" style="522" customWidth="1"/>
    <col min="4" max="4" width="25.25" style="522" customWidth="1"/>
    <col min="5" max="5" width="10" style="522" customWidth="1"/>
    <col min="6" max="6" width="3.875" style="522" customWidth="1"/>
    <col min="7" max="7" width="32" style="522" customWidth="1"/>
    <col min="8" max="8" width="7.875" style="522" customWidth="1"/>
    <col min="9" max="9" width="25.25" style="522" customWidth="1"/>
    <col min="10" max="10" width="10" style="522" customWidth="1"/>
    <col min="11" max="11" width="3.875" style="522" customWidth="1"/>
    <col min="12" max="12" width="32" style="522" customWidth="1"/>
    <col min="13" max="13" width="7.875" style="522" customWidth="1"/>
    <col min="14" max="14" width="25.25" style="522" customWidth="1"/>
    <col min="15" max="15" width="10" style="522" customWidth="1"/>
    <col min="16" max="16" width="3.75" style="522" customWidth="1"/>
    <col min="17" max="17" width="32" style="522" customWidth="1"/>
    <col min="18" max="18" width="7.875" style="522" customWidth="1"/>
    <col min="19" max="19" width="25.25" style="522" customWidth="1"/>
    <col min="20" max="20" width="10" style="522" customWidth="1"/>
    <col min="21" max="16384" width="9" style="522"/>
  </cols>
  <sheetData>
    <row r="1" spans="1:20" ht="17.25">
      <c r="A1" s="875" t="s">
        <v>767</v>
      </c>
    </row>
    <row r="2" spans="1:20" s="521" customFormat="1" ht="24.75" customHeight="1">
      <c r="A2" s="565" t="s">
        <v>1201</v>
      </c>
    </row>
    <row r="3" spans="1:20" s="521" customFormat="1" ht="6" customHeight="1">
      <c r="A3" s="523"/>
    </row>
    <row r="4" spans="1:20" ht="20.25" customHeight="1">
      <c r="A4" s="224"/>
      <c r="B4" s="564" t="s">
        <v>1145</v>
      </c>
      <c r="C4" s="524"/>
      <c r="D4" s="524"/>
      <c r="E4" s="524"/>
      <c r="F4" s="524"/>
      <c r="G4" s="564" t="s">
        <v>1146</v>
      </c>
      <c r="H4" s="524"/>
      <c r="I4" s="524"/>
      <c r="J4" s="525"/>
      <c r="K4" s="524"/>
      <c r="L4" s="564" t="s">
        <v>1147</v>
      </c>
      <c r="M4" s="524"/>
      <c r="N4" s="524"/>
      <c r="O4" s="524"/>
      <c r="P4" s="224"/>
      <c r="Q4" s="564" t="s">
        <v>1148</v>
      </c>
      <c r="R4" s="224"/>
      <c r="S4" s="224"/>
      <c r="T4" s="524"/>
    </row>
    <row r="5" spans="1:20" ht="7.5" customHeight="1">
      <c r="A5" s="224"/>
      <c r="B5" s="526"/>
      <c r="C5" s="526"/>
      <c r="D5" s="526"/>
      <c r="E5" s="527"/>
      <c r="F5" s="528"/>
      <c r="G5" s="526"/>
      <c r="H5" s="526"/>
      <c r="I5" s="526"/>
      <c r="J5" s="527"/>
      <c r="K5" s="527"/>
      <c r="L5" s="526"/>
      <c r="M5" s="526"/>
      <c r="N5" s="526"/>
      <c r="O5" s="527"/>
      <c r="P5" s="224"/>
      <c r="Q5" s="224"/>
      <c r="R5" s="224"/>
      <c r="S5" s="224"/>
      <c r="T5" s="526"/>
    </row>
    <row r="6" spans="1:20" ht="9" customHeight="1">
      <c r="A6" s="224"/>
      <c r="B6" s="530"/>
      <c r="C6" s="531"/>
      <c r="D6" s="788"/>
      <c r="E6" s="531"/>
      <c r="F6" s="531"/>
      <c r="G6" s="532"/>
      <c r="H6" s="532"/>
      <c r="I6" s="526"/>
      <c r="J6" s="531"/>
      <c r="K6" s="533"/>
      <c r="L6" s="534"/>
      <c r="M6" s="534"/>
      <c r="N6" s="534"/>
      <c r="O6" s="531"/>
      <c r="P6" s="224"/>
      <c r="Q6" s="224"/>
      <c r="R6" s="224"/>
      <c r="S6" s="224"/>
      <c r="T6" s="531"/>
    </row>
    <row r="7" spans="1:20" ht="18.75" customHeight="1">
      <c r="A7" s="224"/>
      <c r="B7" s="2045" t="s">
        <v>1208</v>
      </c>
      <c r="C7" s="2046"/>
      <c r="D7" s="2047"/>
      <c r="E7" s="535"/>
      <c r="F7" s="536"/>
      <c r="G7" s="2045" t="s">
        <v>1209</v>
      </c>
      <c r="H7" s="2046"/>
      <c r="I7" s="2047"/>
      <c r="J7" s="535"/>
      <c r="K7" s="529"/>
      <c r="L7" s="2045" t="s">
        <v>1210</v>
      </c>
      <c r="M7" s="2046"/>
      <c r="N7" s="2047"/>
      <c r="O7" s="535"/>
      <c r="P7" s="224"/>
      <c r="Q7" s="2045" t="s">
        <v>1211</v>
      </c>
      <c r="R7" s="2046"/>
      <c r="S7" s="2047"/>
      <c r="T7" s="535"/>
    </row>
    <row r="8" spans="1:20" ht="11.25" customHeight="1">
      <c r="A8" s="224"/>
      <c r="B8" s="49"/>
      <c r="C8" s="49"/>
      <c r="D8" s="537"/>
      <c r="E8" s="538"/>
      <c r="F8" s="49"/>
      <c r="G8" s="49"/>
      <c r="H8" s="49"/>
      <c r="I8" s="49"/>
      <c r="J8" s="538"/>
      <c r="K8" s="529"/>
      <c r="L8" s="49"/>
      <c r="M8" s="49"/>
      <c r="N8" s="49"/>
      <c r="O8" s="538"/>
      <c r="P8" s="224"/>
      <c r="Q8" s="49"/>
      <c r="R8" s="49"/>
      <c r="S8" s="49"/>
      <c r="T8" s="538"/>
    </row>
    <row r="9" spans="1:20" ht="14.25">
      <c r="A9" s="224"/>
      <c r="B9" s="155" t="s">
        <v>707</v>
      </c>
      <c r="C9" s="224"/>
      <c r="D9" s="224"/>
      <c r="E9" s="539"/>
      <c r="F9" s="224"/>
      <c r="G9" s="155" t="s">
        <v>707</v>
      </c>
      <c r="H9" s="224"/>
      <c r="I9" s="224"/>
      <c r="J9" s="539"/>
      <c r="K9" s="529"/>
      <c r="L9" s="155" t="s">
        <v>707</v>
      </c>
      <c r="M9" s="224"/>
      <c r="N9" s="224"/>
      <c r="O9" s="539"/>
      <c r="P9" s="224"/>
      <c r="Q9" s="155" t="s">
        <v>707</v>
      </c>
      <c r="R9" s="224"/>
      <c r="S9" s="224"/>
      <c r="T9" s="540"/>
    </row>
    <row r="10" spans="1:20" s="582" customFormat="1" ht="17.25" customHeight="1">
      <c r="A10" s="8"/>
      <c r="B10" s="579" t="s">
        <v>621</v>
      </c>
      <c r="C10" s="579" t="s">
        <v>591</v>
      </c>
      <c r="D10" s="579" t="s">
        <v>592</v>
      </c>
      <c r="E10" s="580"/>
      <c r="F10" s="8"/>
      <c r="G10" s="579" t="s">
        <v>621</v>
      </c>
      <c r="H10" s="579" t="s">
        <v>591</v>
      </c>
      <c r="I10" s="579" t="s">
        <v>592</v>
      </c>
      <c r="J10" s="580"/>
      <c r="K10" s="581"/>
      <c r="L10" s="579" t="s">
        <v>621</v>
      </c>
      <c r="M10" s="579" t="s">
        <v>591</v>
      </c>
      <c r="N10" s="579" t="s">
        <v>592</v>
      </c>
      <c r="O10" s="580"/>
      <c r="P10" s="8"/>
      <c r="Q10" s="579" t="s">
        <v>621</v>
      </c>
      <c r="R10" s="579" t="s">
        <v>591</v>
      </c>
      <c r="S10" s="579" t="s">
        <v>592</v>
      </c>
      <c r="T10" s="580"/>
    </row>
    <row r="11" spans="1:20" s="582" customFormat="1" ht="20.25" customHeight="1">
      <c r="A11" s="8"/>
      <c r="B11" s="768" t="s">
        <v>641</v>
      </c>
      <c r="C11" s="833"/>
      <c r="D11" s="789">
        <f>C11*'7.共用部空調設備費用算出シート'!$E$12</f>
        <v>0</v>
      </c>
      <c r="E11" s="583"/>
      <c r="F11" s="8"/>
      <c r="G11" s="768" t="s">
        <v>641</v>
      </c>
      <c r="H11" s="833"/>
      <c r="I11" s="789">
        <f>H11*'7.共用部空調設備費用算出シート'!$E$12</f>
        <v>0</v>
      </c>
      <c r="J11" s="583"/>
      <c r="K11" s="584"/>
      <c r="L11" s="773" t="s">
        <v>641</v>
      </c>
      <c r="M11" s="830"/>
      <c r="N11" s="789">
        <f>M11*'7.共用部空調設備費用算出シート'!$E$12</f>
        <v>0</v>
      </c>
      <c r="O11" s="583"/>
      <c r="P11" s="8"/>
      <c r="Q11" s="768" t="s">
        <v>641</v>
      </c>
      <c r="R11" s="830"/>
      <c r="S11" s="789">
        <f>R11*'7.共用部空調設備費用算出シート'!$E$12</f>
        <v>0</v>
      </c>
      <c r="T11" s="583"/>
    </row>
    <row r="12" spans="1:20" s="582" customFormat="1" ht="20.25" customHeight="1">
      <c r="A12" s="8"/>
      <c r="B12" s="768" t="s">
        <v>642</v>
      </c>
      <c r="C12" s="833"/>
      <c r="D12" s="789">
        <f>C12*'7.共用部空調設備費用算出シート'!$K$12</f>
        <v>0</v>
      </c>
      <c r="E12" s="583"/>
      <c r="F12" s="8"/>
      <c r="G12" s="768" t="s">
        <v>642</v>
      </c>
      <c r="H12" s="833"/>
      <c r="I12" s="789">
        <f>H12*'7.共用部空調設備費用算出シート'!$K$12</f>
        <v>0</v>
      </c>
      <c r="J12" s="583"/>
      <c r="K12" s="584"/>
      <c r="L12" s="773" t="s">
        <v>642</v>
      </c>
      <c r="M12" s="830"/>
      <c r="N12" s="789">
        <f>M12*'7.共用部空調設備費用算出シート'!$K$12</f>
        <v>0</v>
      </c>
      <c r="O12" s="583"/>
      <c r="P12" s="8"/>
      <c r="Q12" s="768" t="s">
        <v>642</v>
      </c>
      <c r="R12" s="830"/>
      <c r="S12" s="789">
        <f>R12*'7.共用部空調設備費用算出シート'!$K$12</f>
        <v>0</v>
      </c>
      <c r="T12" s="583"/>
    </row>
    <row r="13" spans="1:20" s="582" customFormat="1" ht="20.25" customHeight="1">
      <c r="A13" s="8"/>
      <c r="B13" s="768" t="s">
        <v>643</v>
      </c>
      <c r="C13" s="833"/>
      <c r="D13" s="789">
        <f>C13*'7.共用部空調設備費用算出シート'!$E$21</f>
        <v>0</v>
      </c>
      <c r="E13" s="583"/>
      <c r="F13" s="8"/>
      <c r="G13" s="768" t="s">
        <v>643</v>
      </c>
      <c r="H13" s="833"/>
      <c r="I13" s="789">
        <f>H13*'7.共用部空調設備費用算出シート'!$E$21</f>
        <v>0</v>
      </c>
      <c r="J13" s="583"/>
      <c r="K13" s="8"/>
      <c r="L13" s="768" t="s">
        <v>643</v>
      </c>
      <c r="M13" s="830"/>
      <c r="N13" s="789">
        <f>M13*'7.共用部空調設備費用算出シート'!$E$21</f>
        <v>0</v>
      </c>
      <c r="O13" s="583"/>
      <c r="P13" s="8"/>
      <c r="Q13" s="768" t="s">
        <v>643</v>
      </c>
      <c r="R13" s="830"/>
      <c r="S13" s="789">
        <f>R13*'7.共用部空調設備費用算出シート'!$E$21</f>
        <v>0</v>
      </c>
      <c r="T13" s="583"/>
    </row>
    <row r="14" spans="1:20" s="582" customFormat="1" ht="20.25" customHeight="1">
      <c r="A14" s="8"/>
      <c r="B14" s="768" t="s">
        <v>644</v>
      </c>
      <c r="C14" s="833"/>
      <c r="D14" s="789">
        <f>C14*'7.共用部空調設備費用算出シート'!$K$21</f>
        <v>0</v>
      </c>
      <c r="E14" s="583"/>
      <c r="F14" s="8"/>
      <c r="G14" s="768" t="s">
        <v>644</v>
      </c>
      <c r="H14" s="833"/>
      <c r="I14" s="789">
        <f>H14*'7.共用部空調設備費用算出シート'!$K$21</f>
        <v>0</v>
      </c>
      <c r="J14" s="583"/>
      <c r="K14" s="8"/>
      <c r="L14" s="768" t="s">
        <v>644</v>
      </c>
      <c r="M14" s="830"/>
      <c r="N14" s="789">
        <f>M14*'7.共用部空調設備費用算出シート'!$K$21</f>
        <v>0</v>
      </c>
      <c r="O14" s="583"/>
      <c r="P14" s="8"/>
      <c r="Q14" s="768" t="s">
        <v>644</v>
      </c>
      <c r="R14" s="830"/>
      <c r="S14" s="789">
        <f>R14*'7.共用部空調設備費用算出シート'!$K$21</f>
        <v>0</v>
      </c>
      <c r="T14" s="583"/>
    </row>
    <row r="15" spans="1:20" s="582" customFormat="1" ht="20.25" customHeight="1">
      <c r="A15" s="8"/>
      <c r="B15" s="768" t="s">
        <v>645</v>
      </c>
      <c r="C15" s="833"/>
      <c r="D15" s="789">
        <f>C15*'7.共用部空調設備費用算出シート'!$E$30</f>
        <v>0</v>
      </c>
      <c r="E15" s="583"/>
      <c r="F15" s="8"/>
      <c r="G15" s="768" t="s">
        <v>645</v>
      </c>
      <c r="H15" s="833"/>
      <c r="I15" s="789">
        <f>H15*'7.共用部空調設備費用算出シート'!$E$30</f>
        <v>0</v>
      </c>
      <c r="J15" s="583"/>
      <c r="K15" s="8"/>
      <c r="L15" s="768" t="s">
        <v>645</v>
      </c>
      <c r="M15" s="830"/>
      <c r="N15" s="789">
        <f>M15*'7.共用部空調設備費用算出シート'!$E$30</f>
        <v>0</v>
      </c>
      <c r="O15" s="583"/>
      <c r="P15" s="8"/>
      <c r="Q15" s="768" t="s">
        <v>645</v>
      </c>
      <c r="R15" s="830"/>
      <c r="S15" s="789">
        <f>R15*'7.共用部空調設備費用算出シート'!$E$30</f>
        <v>0</v>
      </c>
      <c r="T15" s="583"/>
    </row>
    <row r="16" spans="1:20" s="582" customFormat="1" ht="20.25" customHeight="1">
      <c r="A16" s="8"/>
      <c r="B16" s="768" t="s">
        <v>646</v>
      </c>
      <c r="C16" s="833"/>
      <c r="D16" s="789">
        <f>C16*'7.共用部空調設備費用算出シート'!$K$30</f>
        <v>0</v>
      </c>
      <c r="E16" s="583"/>
      <c r="F16" s="8"/>
      <c r="G16" s="768" t="s">
        <v>646</v>
      </c>
      <c r="H16" s="833"/>
      <c r="I16" s="789">
        <f>H16*'7.共用部空調設備費用算出シート'!$K$30</f>
        <v>0</v>
      </c>
      <c r="J16" s="583"/>
      <c r="K16" s="8"/>
      <c r="L16" s="768" t="s">
        <v>646</v>
      </c>
      <c r="M16" s="830"/>
      <c r="N16" s="789">
        <f>M16*'7.共用部空調設備費用算出シート'!$K$30</f>
        <v>0</v>
      </c>
      <c r="O16" s="583"/>
      <c r="P16" s="8"/>
      <c r="Q16" s="768" t="s">
        <v>646</v>
      </c>
      <c r="R16" s="830"/>
      <c r="S16" s="789">
        <f>R16*'7.共用部空調設備費用算出シート'!$K$30</f>
        <v>0</v>
      </c>
      <c r="T16" s="583"/>
    </row>
    <row r="17" spans="1:20" s="582" customFormat="1" ht="20.25" customHeight="1">
      <c r="A17" s="8"/>
      <c r="B17" s="768" t="s">
        <v>647</v>
      </c>
      <c r="C17" s="833"/>
      <c r="D17" s="789">
        <f>C17*'7.共用部空調設備費用算出シート'!$E$39</f>
        <v>0</v>
      </c>
      <c r="E17" s="583"/>
      <c r="F17" s="8"/>
      <c r="G17" s="768" t="s">
        <v>647</v>
      </c>
      <c r="H17" s="833"/>
      <c r="I17" s="789">
        <f>H17*'7.共用部空調設備費用算出シート'!$E$39</f>
        <v>0</v>
      </c>
      <c r="J17" s="583"/>
      <c r="K17" s="8"/>
      <c r="L17" s="768" t="s">
        <v>647</v>
      </c>
      <c r="M17" s="830"/>
      <c r="N17" s="789">
        <f>M17*'7.共用部空調設備費用算出シート'!$E$39</f>
        <v>0</v>
      </c>
      <c r="O17" s="583"/>
      <c r="P17" s="8"/>
      <c r="Q17" s="768" t="s">
        <v>647</v>
      </c>
      <c r="R17" s="830"/>
      <c r="S17" s="789">
        <f>R17*'7.共用部空調設備費用算出シート'!$E$39</f>
        <v>0</v>
      </c>
      <c r="T17" s="583"/>
    </row>
    <row r="18" spans="1:20" s="582" customFormat="1" ht="20.25" customHeight="1">
      <c r="A18" s="8"/>
      <c r="B18" s="768" t="s">
        <v>648</v>
      </c>
      <c r="C18" s="833"/>
      <c r="D18" s="789">
        <f>C18*'7.共用部空調設備費用算出シート'!$K$39</f>
        <v>0</v>
      </c>
      <c r="E18" s="583"/>
      <c r="F18" s="8"/>
      <c r="G18" s="770" t="s">
        <v>648</v>
      </c>
      <c r="H18" s="833"/>
      <c r="I18" s="789">
        <f>H18*'7.共用部空調設備費用算出シート'!$K$39</f>
        <v>0</v>
      </c>
      <c r="J18" s="583"/>
      <c r="K18" s="8"/>
      <c r="L18" s="768" t="s">
        <v>648</v>
      </c>
      <c r="M18" s="830"/>
      <c r="N18" s="789">
        <f>M18*'7.共用部空調設備費用算出シート'!$K$39</f>
        <v>0</v>
      </c>
      <c r="O18" s="583"/>
      <c r="P18" s="584"/>
      <c r="Q18" s="768" t="s">
        <v>648</v>
      </c>
      <c r="R18" s="830"/>
      <c r="S18" s="789">
        <f>R18*'7.共用部空調設備費用算出シート'!$K$39</f>
        <v>0</v>
      </c>
      <c r="T18" s="583"/>
    </row>
    <row r="19" spans="1:20" s="582" customFormat="1" ht="20.25" customHeight="1">
      <c r="A19" s="8"/>
      <c r="B19" s="768" t="s">
        <v>723</v>
      </c>
      <c r="C19" s="833"/>
      <c r="D19" s="789">
        <f>C19*'7.共用部空調設備費用算出シート'!$E$48</f>
        <v>0</v>
      </c>
      <c r="E19" s="583"/>
      <c r="F19" s="8"/>
      <c r="G19" s="770" t="s">
        <v>723</v>
      </c>
      <c r="H19" s="833"/>
      <c r="I19" s="789">
        <f>H19*'7.共用部空調設備費用算出シート'!$E$48</f>
        <v>0</v>
      </c>
      <c r="J19" s="583"/>
      <c r="K19" s="8"/>
      <c r="L19" s="768" t="s">
        <v>723</v>
      </c>
      <c r="M19" s="830"/>
      <c r="N19" s="789">
        <f>M19*'7.共用部空調設備費用算出シート'!$E$48</f>
        <v>0</v>
      </c>
      <c r="O19" s="642"/>
      <c r="P19" s="8"/>
      <c r="Q19" s="768" t="s">
        <v>723</v>
      </c>
      <c r="R19" s="830"/>
      <c r="S19" s="789">
        <f>R19*'7.共用部空調設備費用算出シート'!$E$48</f>
        <v>0</v>
      </c>
      <c r="T19" s="583"/>
    </row>
    <row r="20" spans="1:20" s="582" customFormat="1" ht="20.25" customHeight="1" thickBot="1">
      <c r="A20" s="8"/>
      <c r="B20" s="769" t="s">
        <v>724</v>
      </c>
      <c r="C20" s="834"/>
      <c r="D20" s="790">
        <f>C20*'7.共用部空調設備費用算出シート'!$K$48</f>
        <v>0</v>
      </c>
      <c r="E20" s="583"/>
      <c r="F20" s="8"/>
      <c r="G20" s="770" t="s">
        <v>724</v>
      </c>
      <c r="H20" s="835"/>
      <c r="I20" s="789">
        <f>H20*'7.共用部空調設備費用算出シート'!$K$48</f>
        <v>0</v>
      </c>
      <c r="J20" s="583"/>
      <c r="K20" s="8"/>
      <c r="L20" s="774" t="s">
        <v>724</v>
      </c>
      <c r="M20" s="832"/>
      <c r="N20" s="789">
        <f>M20*'7.共用部空調設備費用算出シート'!$K$48</f>
        <v>0</v>
      </c>
      <c r="O20" s="583"/>
      <c r="P20" s="8"/>
      <c r="Q20" s="774" t="s">
        <v>724</v>
      </c>
      <c r="R20" s="832"/>
      <c r="S20" s="789">
        <f>R20*'7.共用部空調設備費用算出シート'!$K$48</f>
        <v>0</v>
      </c>
      <c r="T20" s="583"/>
    </row>
    <row r="21" spans="1:20" s="582" customFormat="1" ht="22.5" customHeight="1" thickTop="1">
      <c r="A21" s="8"/>
      <c r="B21" s="2048" t="s">
        <v>597</v>
      </c>
      <c r="C21" s="2048"/>
      <c r="D21" s="791">
        <f>SUM(D11:D20)</f>
        <v>0</v>
      </c>
      <c r="E21" s="583"/>
      <c r="F21" s="8"/>
      <c r="G21" s="2049" t="s">
        <v>597</v>
      </c>
      <c r="H21" s="2049"/>
      <c r="I21" s="793">
        <f>SUM(I11:I20)</f>
        <v>0</v>
      </c>
      <c r="J21" s="583"/>
      <c r="K21" s="8"/>
      <c r="L21" s="2049" t="s">
        <v>597</v>
      </c>
      <c r="M21" s="2049"/>
      <c r="N21" s="793">
        <f>SUM(N11:N20)</f>
        <v>0</v>
      </c>
      <c r="O21" s="583"/>
      <c r="P21" s="8"/>
      <c r="Q21" s="2049" t="s">
        <v>597</v>
      </c>
      <c r="R21" s="2049"/>
      <c r="S21" s="793">
        <f>SUM(S11:S20)</f>
        <v>0</v>
      </c>
      <c r="T21" s="583"/>
    </row>
    <row r="22" spans="1:20">
      <c r="A22" s="224"/>
      <c r="B22" s="224"/>
      <c r="C22" s="224"/>
      <c r="D22" s="224"/>
      <c r="E22" s="224"/>
      <c r="F22" s="224"/>
      <c r="G22" s="224"/>
      <c r="H22" s="224"/>
      <c r="I22" s="529"/>
      <c r="J22" s="224"/>
      <c r="K22" s="224"/>
      <c r="L22" s="224"/>
      <c r="M22" s="224"/>
      <c r="N22" s="224"/>
      <c r="O22" s="224"/>
      <c r="P22" s="224"/>
      <c r="Q22" s="224"/>
      <c r="R22" s="224"/>
      <c r="S22" s="224"/>
      <c r="T22" s="224"/>
    </row>
    <row r="23" spans="1:20" ht="14.25">
      <c r="A23" s="224"/>
      <c r="B23" s="155" t="s">
        <v>708</v>
      </c>
      <c r="C23" s="224"/>
      <c r="D23" s="224"/>
      <c r="E23" s="224"/>
      <c r="F23" s="224"/>
      <c r="G23" s="155" t="s">
        <v>708</v>
      </c>
      <c r="H23" s="224"/>
      <c r="I23" s="224"/>
      <c r="J23" s="224"/>
      <c r="K23" s="224"/>
      <c r="L23" s="155" t="s">
        <v>708</v>
      </c>
      <c r="M23" s="224"/>
      <c r="N23" s="224"/>
      <c r="O23" s="224"/>
      <c r="P23" s="224"/>
      <c r="Q23" s="155" t="s">
        <v>708</v>
      </c>
      <c r="R23" s="224"/>
      <c r="S23" s="224"/>
      <c r="T23" s="224"/>
    </row>
    <row r="24" spans="1:20" s="582" customFormat="1" ht="17.25" customHeight="1">
      <c r="A24" s="8"/>
      <c r="B24" s="579" t="s">
        <v>593</v>
      </c>
      <c r="C24" s="579" t="s">
        <v>683</v>
      </c>
      <c r="D24" s="579" t="s">
        <v>594</v>
      </c>
      <c r="E24" s="580"/>
      <c r="F24" s="8"/>
      <c r="G24" s="579" t="s">
        <v>593</v>
      </c>
      <c r="H24" s="579" t="s">
        <v>683</v>
      </c>
      <c r="I24" s="579" t="s">
        <v>594</v>
      </c>
      <c r="J24" s="580"/>
      <c r="K24" s="8"/>
      <c r="L24" s="579" t="s">
        <v>593</v>
      </c>
      <c r="M24" s="579" t="s">
        <v>683</v>
      </c>
      <c r="N24" s="579" t="s">
        <v>594</v>
      </c>
      <c r="O24" s="580"/>
      <c r="P24" s="8"/>
      <c r="Q24" s="579" t="s">
        <v>593</v>
      </c>
      <c r="R24" s="579" t="s">
        <v>683</v>
      </c>
      <c r="S24" s="579" t="s">
        <v>594</v>
      </c>
      <c r="T24" s="580"/>
    </row>
    <row r="25" spans="1:20" s="582" customFormat="1" ht="20.25" customHeight="1">
      <c r="A25" s="8"/>
      <c r="B25" s="768" t="s">
        <v>636</v>
      </c>
      <c r="C25" s="833"/>
      <c r="D25" s="789">
        <f>C25*60000</f>
        <v>0</v>
      </c>
      <c r="E25" s="585"/>
      <c r="F25" s="8"/>
      <c r="G25" s="768" t="s">
        <v>636</v>
      </c>
      <c r="H25" s="833"/>
      <c r="I25" s="789">
        <f>H25*60000</f>
        <v>0</v>
      </c>
      <c r="J25" s="585"/>
      <c r="K25" s="8"/>
      <c r="L25" s="768" t="s">
        <v>636</v>
      </c>
      <c r="M25" s="830"/>
      <c r="N25" s="789">
        <f>M25*60000</f>
        <v>0</v>
      </c>
      <c r="O25" s="585"/>
      <c r="P25" s="8"/>
      <c r="Q25" s="768" t="s">
        <v>636</v>
      </c>
      <c r="R25" s="830"/>
      <c r="S25" s="789">
        <f>R25*60000</f>
        <v>0</v>
      </c>
      <c r="T25" s="585"/>
    </row>
    <row r="26" spans="1:20" s="582" customFormat="1" ht="20.25" customHeight="1">
      <c r="A26" s="8"/>
      <c r="B26" s="768" t="s">
        <v>637</v>
      </c>
      <c r="C26" s="833"/>
      <c r="D26" s="789">
        <f>C26*90000</f>
        <v>0</v>
      </c>
      <c r="E26" s="585"/>
      <c r="F26" s="8"/>
      <c r="G26" s="768" t="s">
        <v>637</v>
      </c>
      <c r="H26" s="833"/>
      <c r="I26" s="789">
        <f>H26*90000</f>
        <v>0</v>
      </c>
      <c r="J26" s="585"/>
      <c r="K26" s="8"/>
      <c r="L26" s="768" t="s">
        <v>637</v>
      </c>
      <c r="M26" s="830"/>
      <c r="N26" s="789">
        <f>M26*90000</f>
        <v>0</v>
      </c>
      <c r="O26" s="585"/>
      <c r="P26" s="8"/>
      <c r="Q26" s="768" t="s">
        <v>637</v>
      </c>
      <c r="R26" s="830"/>
      <c r="S26" s="789">
        <f>R26*90000</f>
        <v>0</v>
      </c>
      <c r="T26" s="585"/>
    </row>
    <row r="27" spans="1:20" s="582" customFormat="1" ht="20.25" customHeight="1">
      <c r="A27" s="8"/>
      <c r="B27" s="768" t="s">
        <v>638</v>
      </c>
      <c r="C27" s="833"/>
      <c r="D27" s="789">
        <f>C27*60000</f>
        <v>0</v>
      </c>
      <c r="E27" s="585"/>
      <c r="F27" s="8"/>
      <c r="G27" s="768" t="s">
        <v>638</v>
      </c>
      <c r="H27" s="833"/>
      <c r="I27" s="789">
        <f>H27*60000</f>
        <v>0</v>
      </c>
      <c r="J27" s="585"/>
      <c r="K27" s="8"/>
      <c r="L27" s="768" t="s">
        <v>638</v>
      </c>
      <c r="M27" s="830"/>
      <c r="N27" s="789">
        <f>M27*60000</f>
        <v>0</v>
      </c>
      <c r="O27" s="585"/>
      <c r="P27" s="8"/>
      <c r="Q27" s="768" t="s">
        <v>638</v>
      </c>
      <c r="R27" s="830"/>
      <c r="S27" s="789">
        <f>R27*60000</f>
        <v>0</v>
      </c>
      <c r="T27" s="585"/>
    </row>
    <row r="28" spans="1:20" s="582" customFormat="1" ht="20.25" customHeight="1">
      <c r="A28" s="8"/>
      <c r="B28" s="768" t="s">
        <v>639</v>
      </c>
      <c r="C28" s="833"/>
      <c r="D28" s="789">
        <f>C28*210000</f>
        <v>0</v>
      </c>
      <c r="E28" s="585"/>
      <c r="F28" s="8"/>
      <c r="G28" s="768" t="s">
        <v>639</v>
      </c>
      <c r="H28" s="833"/>
      <c r="I28" s="789">
        <f>H28*210000</f>
        <v>0</v>
      </c>
      <c r="J28" s="585"/>
      <c r="K28" s="8"/>
      <c r="L28" s="768" t="s">
        <v>639</v>
      </c>
      <c r="M28" s="830"/>
      <c r="N28" s="789">
        <f>M28*210000</f>
        <v>0</v>
      </c>
      <c r="O28" s="585"/>
      <c r="P28" s="8"/>
      <c r="Q28" s="768" t="s">
        <v>639</v>
      </c>
      <c r="R28" s="830"/>
      <c r="S28" s="789">
        <f>R28*210000</f>
        <v>0</v>
      </c>
      <c r="T28" s="585"/>
    </row>
    <row r="29" spans="1:20" s="582" customFormat="1" ht="20.25" customHeight="1" thickBot="1">
      <c r="A29" s="8"/>
      <c r="B29" s="769" t="s">
        <v>640</v>
      </c>
      <c r="C29" s="834"/>
      <c r="D29" s="790">
        <f>C29*240000</f>
        <v>0</v>
      </c>
      <c r="E29" s="585"/>
      <c r="F29" s="8"/>
      <c r="G29" s="769" t="s">
        <v>640</v>
      </c>
      <c r="H29" s="834"/>
      <c r="I29" s="790">
        <f>H29*240000</f>
        <v>0</v>
      </c>
      <c r="J29" s="585"/>
      <c r="K29" s="8"/>
      <c r="L29" s="769" t="s">
        <v>640</v>
      </c>
      <c r="M29" s="831"/>
      <c r="N29" s="790">
        <f>M29*240000</f>
        <v>0</v>
      </c>
      <c r="O29" s="585"/>
      <c r="P29" s="8"/>
      <c r="Q29" s="769" t="s">
        <v>640</v>
      </c>
      <c r="R29" s="831"/>
      <c r="S29" s="790">
        <f>R29*240000</f>
        <v>0</v>
      </c>
      <c r="T29" s="585"/>
    </row>
    <row r="30" spans="1:20" s="582" customFormat="1" ht="22.5" customHeight="1" thickTop="1">
      <c r="A30" s="8"/>
      <c r="B30" s="2048" t="s">
        <v>597</v>
      </c>
      <c r="C30" s="2048"/>
      <c r="D30" s="791">
        <f>SUM(D25:D29)</f>
        <v>0</v>
      </c>
      <c r="E30" s="585"/>
      <c r="F30" s="8"/>
      <c r="G30" s="2049" t="s">
        <v>597</v>
      </c>
      <c r="H30" s="2049"/>
      <c r="I30" s="793">
        <f>SUM(I25:I29)</f>
        <v>0</v>
      </c>
      <c r="J30" s="585"/>
      <c r="K30" s="8"/>
      <c r="L30" s="2049" t="s">
        <v>597</v>
      </c>
      <c r="M30" s="2049"/>
      <c r="N30" s="793">
        <f>SUM(N25:N29)</f>
        <v>0</v>
      </c>
      <c r="O30" s="585"/>
      <c r="P30" s="8"/>
      <c r="Q30" s="2049" t="s">
        <v>597</v>
      </c>
      <c r="R30" s="2049"/>
      <c r="S30" s="793">
        <f>SUM(S25:S29)</f>
        <v>0</v>
      </c>
      <c r="T30" s="585"/>
    </row>
    <row r="31" spans="1:20">
      <c r="A31" s="224"/>
      <c r="B31" s="224"/>
      <c r="C31" s="224"/>
      <c r="D31" s="224"/>
      <c r="E31" s="540"/>
      <c r="F31" s="224"/>
      <c r="G31" s="224"/>
      <c r="H31" s="224"/>
      <c r="I31" s="224"/>
      <c r="J31" s="540"/>
      <c r="K31" s="224"/>
      <c r="L31" s="224"/>
      <c r="M31" s="224"/>
      <c r="N31" s="224"/>
      <c r="O31" s="540"/>
      <c r="P31" s="224"/>
      <c r="Q31" s="529"/>
      <c r="R31" s="529"/>
      <c r="S31" s="529"/>
      <c r="T31" s="540"/>
    </row>
    <row r="32" spans="1:20" ht="14.25">
      <c r="A32" s="224"/>
      <c r="B32" s="155" t="s">
        <v>709</v>
      </c>
      <c r="C32" s="224"/>
      <c r="D32" s="224"/>
      <c r="E32" s="540"/>
      <c r="F32" s="224"/>
      <c r="G32" s="155" t="s">
        <v>709</v>
      </c>
      <c r="H32" s="224"/>
      <c r="I32" s="224"/>
      <c r="J32" s="540"/>
      <c r="K32" s="224"/>
      <c r="L32" s="155" t="s">
        <v>709</v>
      </c>
      <c r="M32" s="224"/>
      <c r="N32" s="224"/>
      <c r="O32" s="540"/>
      <c r="P32" s="224"/>
      <c r="Q32" s="155" t="s">
        <v>709</v>
      </c>
      <c r="R32" s="224"/>
      <c r="S32" s="224"/>
      <c r="T32" s="540"/>
    </row>
    <row r="33" spans="1:20" s="582" customFormat="1" ht="17.25" customHeight="1">
      <c r="A33" s="8"/>
      <c r="B33" s="579" t="s">
        <v>593</v>
      </c>
      <c r="C33" s="579" t="s">
        <v>683</v>
      </c>
      <c r="D33" s="579" t="s">
        <v>594</v>
      </c>
      <c r="E33" s="580"/>
      <c r="F33" s="8"/>
      <c r="G33" s="579" t="s">
        <v>593</v>
      </c>
      <c r="H33" s="579" t="s">
        <v>683</v>
      </c>
      <c r="I33" s="579" t="s">
        <v>594</v>
      </c>
      <c r="J33" s="580"/>
      <c r="K33" s="8"/>
      <c r="L33" s="579" t="s">
        <v>593</v>
      </c>
      <c r="M33" s="579" t="s">
        <v>683</v>
      </c>
      <c r="N33" s="579" t="s">
        <v>594</v>
      </c>
      <c r="O33" s="580"/>
      <c r="P33" s="8"/>
      <c r="Q33" s="579" t="s">
        <v>593</v>
      </c>
      <c r="R33" s="579" t="s">
        <v>683</v>
      </c>
      <c r="S33" s="579" t="s">
        <v>594</v>
      </c>
      <c r="T33" s="580"/>
    </row>
    <row r="34" spans="1:20" s="582" customFormat="1" ht="48" customHeight="1">
      <c r="A34" s="8"/>
      <c r="B34" s="771" t="s">
        <v>715</v>
      </c>
      <c r="C34" s="833"/>
      <c r="D34" s="789">
        <f>C34*8000</f>
        <v>0</v>
      </c>
      <c r="E34" s="585"/>
      <c r="F34" s="8"/>
      <c r="G34" s="771" t="s">
        <v>715</v>
      </c>
      <c r="H34" s="833"/>
      <c r="I34" s="789">
        <f>H34*8000</f>
        <v>0</v>
      </c>
      <c r="J34" s="585"/>
      <c r="K34" s="8"/>
      <c r="L34" s="771" t="s">
        <v>715</v>
      </c>
      <c r="M34" s="830"/>
      <c r="N34" s="789">
        <f>M34*8000</f>
        <v>0</v>
      </c>
      <c r="O34" s="585"/>
      <c r="P34" s="8"/>
      <c r="Q34" s="771" t="s">
        <v>715</v>
      </c>
      <c r="R34" s="830"/>
      <c r="S34" s="789">
        <f>R34*8000</f>
        <v>0</v>
      </c>
      <c r="T34" s="585"/>
    </row>
    <row r="35" spans="1:20" s="582" customFormat="1" ht="48" customHeight="1" thickBot="1">
      <c r="A35" s="8"/>
      <c r="B35" s="772" t="s">
        <v>716</v>
      </c>
      <c r="C35" s="834"/>
      <c r="D35" s="790">
        <f>C35*10000</f>
        <v>0</v>
      </c>
      <c r="E35" s="585"/>
      <c r="F35" s="8"/>
      <c r="G35" s="772" t="s">
        <v>716</v>
      </c>
      <c r="H35" s="834"/>
      <c r="I35" s="790">
        <f>H35*10000</f>
        <v>0</v>
      </c>
      <c r="J35" s="585"/>
      <c r="K35" s="8"/>
      <c r="L35" s="772" t="s">
        <v>716</v>
      </c>
      <c r="M35" s="831"/>
      <c r="N35" s="790">
        <f>M35*10000</f>
        <v>0</v>
      </c>
      <c r="O35" s="585"/>
      <c r="P35" s="8"/>
      <c r="Q35" s="772" t="s">
        <v>716</v>
      </c>
      <c r="R35" s="831"/>
      <c r="S35" s="790">
        <f>R35*10000</f>
        <v>0</v>
      </c>
      <c r="T35" s="585"/>
    </row>
    <row r="36" spans="1:20" s="582" customFormat="1" ht="23.25" customHeight="1" thickTop="1">
      <c r="A36" s="8"/>
      <c r="B36" s="2048" t="s">
        <v>597</v>
      </c>
      <c r="C36" s="2048"/>
      <c r="D36" s="791">
        <f>SUM(D34:D35)</f>
        <v>0</v>
      </c>
      <c r="E36" s="585"/>
      <c r="F36" s="8"/>
      <c r="G36" s="2049" t="s">
        <v>597</v>
      </c>
      <c r="H36" s="2049"/>
      <c r="I36" s="793">
        <f>SUM(I34:I35)</f>
        <v>0</v>
      </c>
      <c r="J36" s="585"/>
      <c r="K36" s="8"/>
      <c r="L36" s="2049" t="s">
        <v>597</v>
      </c>
      <c r="M36" s="2049"/>
      <c r="N36" s="793">
        <f>SUM(N34:N35)</f>
        <v>0</v>
      </c>
      <c r="O36" s="585"/>
      <c r="P36" s="8"/>
      <c r="Q36" s="2049" t="s">
        <v>597</v>
      </c>
      <c r="R36" s="2049"/>
      <c r="S36" s="793">
        <f>SUM(S34:S35)</f>
        <v>0</v>
      </c>
      <c r="T36" s="585"/>
    </row>
    <row r="37" spans="1:20">
      <c r="A37" s="224"/>
      <c r="B37" s="224"/>
      <c r="C37" s="224"/>
      <c r="D37" s="224"/>
      <c r="E37" s="540"/>
      <c r="F37" s="224"/>
      <c r="G37" s="224"/>
      <c r="H37" s="224"/>
      <c r="I37" s="224"/>
      <c r="J37" s="540"/>
      <c r="K37" s="224"/>
      <c r="L37" s="224"/>
      <c r="M37" s="224"/>
      <c r="N37" s="224"/>
      <c r="O37" s="540"/>
      <c r="P37" s="224"/>
      <c r="Q37" s="224"/>
      <c r="R37" s="224"/>
      <c r="S37" s="224"/>
      <c r="T37" s="540"/>
    </row>
    <row r="38" spans="1:20" ht="14.25">
      <c r="A38" s="224"/>
      <c r="B38" s="155" t="s">
        <v>714</v>
      </c>
      <c r="C38" s="224"/>
      <c r="D38" s="224"/>
      <c r="E38" s="224"/>
      <c r="F38" s="224"/>
      <c r="G38" s="155" t="s">
        <v>714</v>
      </c>
      <c r="H38" s="224"/>
      <c r="I38" s="224"/>
      <c r="J38" s="224"/>
      <c r="K38" s="224"/>
      <c r="L38" s="155" t="s">
        <v>714</v>
      </c>
      <c r="M38" s="224"/>
      <c r="N38" s="224"/>
      <c r="O38" s="224"/>
      <c r="P38" s="224"/>
      <c r="Q38" s="155" t="s">
        <v>714</v>
      </c>
      <c r="R38" s="224"/>
      <c r="S38" s="224"/>
      <c r="T38" s="224"/>
    </row>
    <row r="39" spans="1:20" s="582" customFormat="1" ht="17.25" customHeight="1">
      <c r="B39" s="2050" t="s">
        <v>710</v>
      </c>
      <c r="C39" s="2051"/>
      <c r="D39" s="579" t="s">
        <v>594</v>
      </c>
      <c r="G39" s="2050" t="s">
        <v>710</v>
      </c>
      <c r="H39" s="2051"/>
      <c r="I39" s="579" t="s">
        <v>594</v>
      </c>
      <c r="L39" s="2050" t="s">
        <v>710</v>
      </c>
      <c r="M39" s="2051"/>
      <c r="N39" s="579" t="s">
        <v>594</v>
      </c>
      <c r="Q39" s="2050" t="s">
        <v>710</v>
      </c>
      <c r="R39" s="2051"/>
      <c r="S39" s="579" t="s">
        <v>594</v>
      </c>
    </row>
    <row r="40" spans="1:20" s="582" customFormat="1" ht="20.25" customHeight="1">
      <c r="B40" s="2052" t="s">
        <v>711</v>
      </c>
      <c r="C40" s="2052"/>
      <c r="D40" s="789">
        <f>D21</f>
        <v>0</v>
      </c>
      <c r="G40" s="2052" t="s">
        <v>711</v>
      </c>
      <c r="H40" s="2052"/>
      <c r="I40" s="789">
        <f>I21</f>
        <v>0</v>
      </c>
      <c r="L40" s="2052" t="s">
        <v>711</v>
      </c>
      <c r="M40" s="2052"/>
      <c r="N40" s="789">
        <f>N21</f>
        <v>0</v>
      </c>
      <c r="Q40" s="2052" t="s">
        <v>711</v>
      </c>
      <c r="R40" s="2052"/>
      <c r="S40" s="789">
        <f>S21</f>
        <v>0</v>
      </c>
    </row>
    <row r="41" spans="1:20" s="582" customFormat="1" ht="20.25" customHeight="1">
      <c r="B41" s="2052" t="s">
        <v>712</v>
      </c>
      <c r="C41" s="2052"/>
      <c r="D41" s="789">
        <f>D30</f>
        <v>0</v>
      </c>
      <c r="G41" s="2052" t="s">
        <v>712</v>
      </c>
      <c r="H41" s="2052"/>
      <c r="I41" s="789">
        <f>I30</f>
        <v>0</v>
      </c>
      <c r="L41" s="2052" t="s">
        <v>712</v>
      </c>
      <c r="M41" s="2052"/>
      <c r="N41" s="789">
        <f>N30</f>
        <v>0</v>
      </c>
      <c r="Q41" s="2052" t="s">
        <v>712</v>
      </c>
      <c r="R41" s="2052"/>
      <c r="S41" s="789">
        <f>S30</f>
        <v>0</v>
      </c>
    </row>
    <row r="42" spans="1:20" s="582" customFormat="1" ht="20.25" customHeight="1">
      <c r="B42" s="2052" t="s">
        <v>713</v>
      </c>
      <c r="C42" s="2052"/>
      <c r="D42" s="789">
        <f>D36</f>
        <v>0</v>
      </c>
      <c r="G42" s="2052" t="s">
        <v>713</v>
      </c>
      <c r="H42" s="2052"/>
      <c r="I42" s="789">
        <f>I36</f>
        <v>0</v>
      </c>
      <c r="L42" s="2052" t="s">
        <v>713</v>
      </c>
      <c r="M42" s="2052"/>
      <c r="N42" s="789">
        <f>N36</f>
        <v>0</v>
      </c>
      <c r="Q42" s="2052" t="s">
        <v>713</v>
      </c>
      <c r="R42" s="2052"/>
      <c r="S42" s="789">
        <f>S36</f>
        <v>0</v>
      </c>
    </row>
    <row r="43" spans="1:20" s="582" customFormat="1" ht="20.25" customHeight="1">
      <c r="B43" s="2055" t="s">
        <v>789</v>
      </c>
      <c r="C43" s="2055"/>
      <c r="D43" s="1049"/>
      <c r="G43" s="2055" t="s">
        <v>789</v>
      </c>
      <c r="H43" s="2055"/>
      <c r="I43" s="1049"/>
      <c r="L43" s="2055" t="s">
        <v>789</v>
      </c>
      <c r="M43" s="2055"/>
      <c r="N43" s="1049"/>
      <c r="Q43" s="2055" t="s">
        <v>789</v>
      </c>
      <c r="R43" s="2055"/>
      <c r="S43" s="1049"/>
    </row>
    <row r="44" spans="1:20" s="582" customFormat="1" ht="20.25" customHeight="1">
      <c r="B44" s="2055" t="s">
        <v>790</v>
      </c>
      <c r="C44" s="2055"/>
      <c r="D44" s="1049"/>
      <c r="G44" s="2055" t="s">
        <v>790</v>
      </c>
      <c r="H44" s="2055"/>
      <c r="I44" s="1049"/>
      <c r="L44" s="2055" t="s">
        <v>790</v>
      </c>
      <c r="M44" s="2055"/>
      <c r="N44" s="1049"/>
      <c r="Q44" s="2055" t="s">
        <v>790</v>
      </c>
      <c r="R44" s="2055"/>
      <c r="S44" s="1049"/>
    </row>
    <row r="45" spans="1:20" s="582" customFormat="1" ht="20.25" customHeight="1" thickBot="1">
      <c r="B45" s="2054" t="s">
        <v>725</v>
      </c>
      <c r="C45" s="2054"/>
      <c r="D45" s="792">
        <f>'8.費用明細書（共用部）'!I71</f>
        <v>0</v>
      </c>
      <c r="G45" s="2054" t="s">
        <v>726</v>
      </c>
      <c r="H45" s="2054"/>
      <c r="I45" s="792">
        <f>'8.費用明細書（共用部）'!U71</f>
        <v>0</v>
      </c>
      <c r="L45" s="2054" t="s">
        <v>726</v>
      </c>
      <c r="M45" s="2054"/>
      <c r="N45" s="792">
        <f>'8.費用明細書（共用部）'!AG71</f>
        <v>0</v>
      </c>
      <c r="Q45" s="2054" t="s">
        <v>726</v>
      </c>
      <c r="R45" s="2054"/>
      <c r="S45" s="792">
        <f>'8.費用明細書（共用部）'!AS71</f>
        <v>0</v>
      </c>
    </row>
    <row r="46" spans="1:20" s="582" customFormat="1" ht="20.25" customHeight="1" thickTop="1">
      <c r="B46" s="2053" t="s">
        <v>717</v>
      </c>
      <c r="C46" s="2053"/>
      <c r="D46" s="791">
        <f>SUM(D40:D45)</f>
        <v>0</v>
      </c>
      <c r="G46" s="2053" t="s">
        <v>717</v>
      </c>
      <c r="H46" s="2053"/>
      <c r="I46" s="791">
        <f>SUM(I40:I45)</f>
        <v>0</v>
      </c>
      <c r="L46" s="2053" t="s">
        <v>717</v>
      </c>
      <c r="M46" s="2053"/>
      <c r="N46" s="791">
        <f>SUM(N40:N45)</f>
        <v>0</v>
      </c>
      <c r="Q46" s="2053" t="s">
        <v>717</v>
      </c>
      <c r="R46" s="2053"/>
      <c r="S46" s="791">
        <f>SUM(S40:S45)</f>
        <v>0</v>
      </c>
    </row>
    <row r="47" spans="1:20" ht="5.25" customHeight="1"/>
  </sheetData>
  <sheetProtection algorithmName="SHA-512" hashValue="FQ8DjI+ETKST5L0u5m1MRBVGX/S1WePLeOess3Qoh2OnAFoAPgf803xK6cErfl+p5tCqg9tUqq6ED7XxAlDpSA==" saltValue="HHIjTL7Tw1bRlAIH9OY4Ww==" spinCount="100000" sheet="1" formatCells="0" formatRows="0" insertRows="0" deleteRows="0" selectLockedCells="1" autoFilter="0" pivotTables="0"/>
  <mergeCells count="48">
    <mergeCell ref="Q39:R39"/>
    <mergeCell ref="Q40:R40"/>
    <mergeCell ref="Q41:R41"/>
    <mergeCell ref="Q42:R42"/>
    <mergeCell ref="Q46:R46"/>
    <mergeCell ref="Q45:R45"/>
    <mergeCell ref="Q43:R43"/>
    <mergeCell ref="Q44:R44"/>
    <mergeCell ref="L39:M39"/>
    <mergeCell ref="L40:M40"/>
    <mergeCell ref="L41:M41"/>
    <mergeCell ref="L42:M42"/>
    <mergeCell ref="L46:M46"/>
    <mergeCell ref="L45:M45"/>
    <mergeCell ref="L43:M43"/>
    <mergeCell ref="L44:M44"/>
    <mergeCell ref="G39:H39"/>
    <mergeCell ref="G40:H40"/>
    <mergeCell ref="G41:H41"/>
    <mergeCell ref="G42:H42"/>
    <mergeCell ref="G46:H46"/>
    <mergeCell ref="G45:H45"/>
    <mergeCell ref="G43:H43"/>
    <mergeCell ref="G44:H44"/>
    <mergeCell ref="B39:C39"/>
    <mergeCell ref="B42:C42"/>
    <mergeCell ref="B41:C41"/>
    <mergeCell ref="B40:C40"/>
    <mergeCell ref="B46:C46"/>
    <mergeCell ref="B45:C45"/>
    <mergeCell ref="B43:C43"/>
    <mergeCell ref="B44:C44"/>
    <mergeCell ref="B7:D7"/>
    <mergeCell ref="G7:I7"/>
    <mergeCell ref="L7:N7"/>
    <mergeCell ref="Q7:S7"/>
    <mergeCell ref="B36:C36"/>
    <mergeCell ref="G36:H36"/>
    <mergeCell ref="L36:M36"/>
    <mergeCell ref="Q36:R36"/>
    <mergeCell ref="B21:C21"/>
    <mergeCell ref="G21:H21"/>
    <mergeCell ref="L21:M21"/>
    <mergeCell ref="Q21:R21"/>
    <mergeCell ref="B30:C30"/>
    <mergeCell ref="G30:H30"/>
    <mergeCell ref="L30:M30"/>
    <mergeCell ref="Q30:R30"/>
  </mergeCells>
  <phoneticPr fontId="18"/>
  <conditionalFormatting sqref="C11:C20">
    <cfRule type="containsBlanks" dxfId="272" priority="50">
      <formula>LEN(TRIM(C11))=0</formula>
    </cfRule>
  </conditionalFormatting>
  <conditionalFormatting sqref="C25:C29 C34:C35">
    <cfRule type="containsBlanks" dxfId="271" priority="48">
      <formula>LEN(TRIM(C25))=0</formula>
    </cfRule>
  </conditionalFormatting>
  <conditionalFormatting sqref="H11:H20">
    <cfRule type="containsBlanks" dxfId="270" priority="47">
      <formula>LEN(TRIM(H11))=0</formula>
    </cfRule>
  </conditionalFormatting>
  <conditionalFormatting sqref="H25:H29 H34:H35">
    <cfRule type="containsBlanks" dxfId="269" priority="46">
      <formula>LEN(TRIM(H25))=0</formula>
    </cfRule>
  </conditionalFormatting>
  <conditionalFormatting sqref="M11:M20">
    <cfRule type="containsBlanks" dxfId="268" priority="45">
      <formula>LEN(TRIM(M11))=0</formula>
    </cfRule>
  </conditionalFormatting>
  <conditionalFormatting sqref="M25:M29 M34:M35">
    <cfRule type="containsBlanks" dxfId="267" priority="44">
      <formula>LEN(TRIM(M25))=0</formula>
    </cfRule>
  </conditionalFormatting>
  <conditionalFormatting sqref="R11:R20">
    <cfRule type="containsBlanks" dxfId="266" priority="43">
      <formula>LEN(TRIM(R11))=0</formula>
    </cfRule>
  </conditionalFormatting>
  <conditionalFormatting sqref="R25:R29 R34:R35">
    <cfRule type="containsBlanks" dxfId="265" priority="42">
      <formula>LEN(TRIM(R25))=0</formula>
    </cfRule>
  </conditionalFormatting>
  <conditionalFormatting sqref="D44">
    <cfRule type="containsBlanks" dxfId="264" priority="14">
      <formula>LEN(TRIM(D44))=0</formula>
    </cfRule>
  </conditionalFormatting>
  <conditionalFormatting sqref="I44">
    <cfRule type="containsBlanks" dxfId="263" priority="13">
      <formula>LEN(TRIM(I44))=0</formula>
    </cfRule>
  </conditionalFormatting>
  <conditionalFormatting sqref="N44">
    <cfRule type="containsBlanks" dxfId="262" priority="12">
      <formula>LEN(TRIM(N44))=0</formula>
    </cfRule>
  </conditionalFormatting>
  <conditionalFormatting sqref="S44">
    <cfRule type="containsBlanks" dxfId="261" priority="11">
      <formula>LEN(TRIM(S44))=0</formula>
    </cfRule>
  </conditionalFormatting>
  <conditionalFormatting sqref="D43">
    <cfRule type="containsBlanks" dxfId="260" priority="10">
      <formula>LEN(TRIM(D43))=0</formula>
    </cfRule>
  </conditionalFormatting>
  <conditionalFormatting sqref="I43">
    <cfRule type="containsBlanks" dxfId="259" priority="9">
      <formula>LEN(TRIM(I43))=0</formula>
    </cfRule>
  </conditionalFormatting>
  <conditionalFormatting sqref="N43">
    <cfRule type="containsBlanks" dxfId="258" priority="8">
      <formula>LEN(TRIM(N43))=0</formula>
    </cfRule>
  </conditionalFormatting>
  <conditionalFormatting sqref="S43">
    <cfRule type="containsBlanks" dxfId="257" priority="7">
      <formula>LEN(TRIM(S43))=0</formula>
    </cfRule>
  </conditionalFormatting>
  <printOptions horizontalCentered="1"/>
  <pageMargins left="0.51181102362204722" right="0.11811023622047245" top="0.35433070866141736" bottom="0.35433070866141736" header="0.31496062992125984" footer="0.11811023622047245"/>
  <pageSetup paperSize="9" scale="90" orientation="portrait" r:id="rId1"/>
  <headerFooter scaleWithDoc="0">
    <oddFooter>&amp;R&amp;K00-044R5中層ZEH-M_ver.1.2</oddFooter>
  </headerFooter>
  <colBreaks count="3" manualBreakCount="3">
    <brk id="5" min="2" max="42" man="1"/>
    <brk id="10" min="2" max="42" man="1"/>
    <brk id="15" min="2" max="42" man="1"/>
  </colBreaks>
  <extLst>
    <ext xmlns:x14="http://schemas.microsoft.com/office/spreadsheetml/2009/9/main" uri="{78C0D931-6437-407d-A8EE-F0AAD7539E65}">
      <x14:conditionalFormattings>
        <x14:conditionalFormatting xmlns:xm="http://schemas.microsoft.com/office/excel/2006/main">
          <x14:cfRule type="expression" priority="24" id="{85BF6EC6-29CF-4317-81D3-4E2D77A50995}">
            <xm:f>入力シート!$F$13="単年度事業"</xm:f>
            <x14:dxf>
              <fill>
                <patternFill>
                  <bgColor theme="0" tint="-0.499984740745262"/>
                </patternFill>
              </fill>
            </x14:dxf>
          </x14:cfRule>
          <xm:sqref>F3:T37 F39:T42 F38 H38:K38 M38:P38 R38:T38 F45:T47 F43:F44 J43:K44 O43:P44 T43:T44</xm:sqref>
        </x14:conditionalFormatting>
        <x14:conditionalFormatting xmlns:xm="http://schemas.microsoft.com/office/excel/2006/main">
          <x14:cfRule type="expression" priority="23" id="{F8A21785-C8CD-414D-83B0-C6F249598567}">
            <xm:f>入力シート!$F$13="2年度事業（1年目）"</xm:f>
            <x14:dxf>
              <fill>
                <patternFill>
                  <bgColor theme="0" tint="-0.499984740745262"/>
                </patternFill>
              </fill>
            </x14:dxf>
          </x14:cfRule>
          <xm:sqref>K3:T37 K39:T42 K38 M38:P38 R38:T38 K45:T47 K43:K44 O43:P44 T43:T44</xm:sqref>
        </x14:conditionalFormatting>
        <x14:conditionalFormatting xmlns:xm="http://schemas.microsoft.com/office/excel/2006/main">
          <x14:cfRule type="expression" priority="21" id="{DC36F966-0B8D-4BED-8A52-21310DC35692}">
            <xm:f>入力シート!$F$13="3年度事業（1年目）"</xm:f>
            <x14:dxf>
              <fill>
                <patternFill>
                  <bgColor theme="0" tint="-0.499984740745262"/>
                </patternFill>
              </fill>
            </x14:dxf>
          </x14:cfRule>
          <xm:sqref>P3:T37 P39:T42 P38 R38:T38 P45:T47 P43:P44 T43:T44</xm:sqref>
        </x14:conditionalFormatting>
        <x14:conditionalFormatting xmlns:xm="http://schemas.microsoft.com/office/excel/2006/main">
          <x14:cfRule type="expression" priority="17" id="{7579E0E8-DC93-48D4-84F4-267F46B168DE}">
            <xm:f>入力シート!$F$13="単年度事業"</xm:f>
            <x14:dxf>
              <fill>
                <patternFill>
                  <bgColor theme="0" tint="-0.499984740745262"/>
                </patternFill>
              </fill>
            </x14:dxf>
          </x14:cfRule>
          <x14:cfRule type="expression" priority="20" id="{3C790195-3871-4086-A2F8-E6AA7F8BC941}">
            <xm:f>入力シート!$F$13="2年度事業（1年目）"</xm:f>
            <x14:dxf>
              <fill>
                <patternFill>
                  <bgColor theme="0" tint="-0.499984740745262"/>
                </patternFill>
              </fill>
            </x14:dxf>
          </x14:cfRule>
          <xm:sqref>L38</xm:sqref>
        </x14:conditionalFormatting>
        <x14:conditionalFormatting xmlns:xm="http://schemas.microsoft.com/office/excel/2006/main">
          <x14:cfRule type="expression" priority="15" id="{46431683-D344-4B9F-9BCA-E0FD23BF5723}">
            <xm:f>入力シート!$F$13="3年度事業（1年目）"</xm:f>
            <x14:dxf>
              <fill>
                <patternFill>
                  <bgColor theme="0" tint="-0.499984740745262"/>
                </patternFill>
              </fill>
            </x14:dxf>
          </x14:cfRule>
          <x14:cfRule type="expression" priority="16" id="{3E5E9086-0F5A-4D2B-8E32-6CCD5634FD08}">
            <xm:f>入力シート!$F$13="単年度事業"</xm:f>
            <x14:dxf>
              <fill>
                <patternFill>
                  <bgColor theme="0" tint="-0.499984740745262"/>
                </patternFill>
              </fill>
            </x14:dxf>
          </x14:cfRule>
          <x14:cfRule type="expression" priority="19" id="{BD9B7B89-2F30-4922-8D21-F3AC6C673105}">
            <xm:f>入力シート!$F$13="2年度事業（1年目）"</xm:f>
            <x14:dxf>
              <fill>
                <patternFill>
                  <bgColor theme="0" tint="-0.499984740745262"/>
                </patternFill>
              </fill>
            </x14:dxf>
          </x14:cfRule>
          <xm:sqref>Q38</xm:sqref>
        </x14:conditionalFormatting>
        <x14:conditionalFormatting xmlns:xm="http://schemas.microsoft.com/office/excel/2006/main">
          <x14:cfRule type="expression" priority="18" id="{70D39CF0-7613-4D50-9AC8-A2E7E02C4609}">
            <xm:f>入力シート!$F$13="単年度事業"</xm:f>
            <x14:dxf>
              <fill>
                <patternFill>
                  <bgColor theme="0" tint="-0.499984740745262"/>
                </patternFill>
              </fill>
            </x14:dxf>
          </x14:cfRule>
          <xm:sqref>G38</xm:sqref>
        </x14:conditionalFormatting>
        <x14:conditionalFormatting xmlns:xm="http://schemas.microsoft.com/office/excel/2006/main">
          <x14:cfRule type="expression" priority="6" id="{89C293C9-21DE-4CE2-9E24-C9D24BB511C9}">
            <xm:f>入力シート!$F$13="単年度事業"</xm:f>
            <x14:dxf>
              <fill>
                <patternFill>
                  <bgColor theme="0" tint="-0.499984740745262"/>
                </patternFill>
              </fill>
            </x14:dxf>
          </x14:cfRule>
          <xm:sqref>G43:I44</xm:sqref>
        </x14:conditionalFormatting>
        <x14:conditionalFormatting xmlns:xm="http://schemas.microsoft.com/office/excel/2006/main">
          <x14:cfRule type="expression" priority="3" id="{D0FAE524-45E6-4AC1-A7FB-AA8C90F92370}">
            <xm:f>入力シート!$F$13="2年度事業（1年目）"</xm:f>
            <x14:dxf>
              <fill>
                <patternFill>
                  <bgColor theme="0" tint="-0.499984740745262"/>
                </patternFill>
              </fill>
            </x14:dxf>
          </x14:cfRule>
          <x14:cfRule type="expression" priority="5" id="{A50BE3A7-B01A-4C72-A127-0FD2B1C72FA6}">
            <xm:f>入力シート!$F$13="単年度事業"</xm:f>
            <x14:dxf>
              <fill>
                <patternFill>
                  <bgColor theme="0" tint="-0.499984740745262"/>
                </patternFill>
              </fill>
            </x14:dxf>
          </x14:cfRule>
          <xm:sqref>L43:N44</xm:sqref>
        </x14:conditionalFormatting>
        <x14:conditionalFormatting xmlns:xm="http://schemas.microsoft.com/office/excel/2006/main">
          <x14:cfRule type="expression" priority="1" id="{DC91FC82-16F8-40BE-B23F-3DFC873A0D63}">
            <xm:f>入力シート!$F$13="3年度事業（1年目）"</xm:f>
            <x14:dxf>
              <fill>
                <patternFill>
                  <bgColor theme="0" tint="-0.499984740745262"/>
                </patternFill>
              </fill>
            </x14:dxf>
          </x14:cfRule>
          <x14:cfRule type="expression" priority="2" id="{8CD0A24D-B0C6-4BD7-9B3A-AF99EE3697AC}">
            <xm:f>入力シート!$F$13="2年度事業（1年目）"</xm:f>
            <x14:dxf>
              <fill>
                <patternFill>
                  <bgColor theme="0" tint="-0.499984740745262"/>
                </patternFill>
              </fill>
            </x14:dxf>
          </x14:cfRule>
          <x14:cfRule type="expression" priority="4" id="{C87D3814-5A73-4462-A2FF-E32DCDB5FD0E}">
            <xm:f>入力シート!$F$13="単年度事業"</xm:f>
            <x14:dxf>
              <fill>
                <patternFill>
                  <bgColor theme="0" tint="-0.499984740745262"/>
                </patternFill>
              </fill>
            </x14:dxf>
          </x14:cfRule>
          <xm:sqref>Q43:S44</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D69D13-B686-4CCE-BE15-627B8652A91D}">
  <sheetPr>
    <pageSetUpPr fitToPage="1"/>
  </sheetPr>
  <dimension ref="A1:O49"/>
  <sheetViews>
    <sheetView showGridLines="0" view="pageBreakPreview" zoomScaleNormal="100" zoomScaleSheetLayoutView="100" workbookViewId="0">
      <selection activeCell="B7" sqref="B7:B11"/>
    </sheetView>
  </sheetViews>
  <sheetFormatPr defaultColWidth="9" defaultRowHeight="13.5"/>
  <cols>
    <col min="1" max="1" width="8.75" style="511" customWidth="1"/>
    <col min="2" max="4" width="8.75" style="510" customWidth="1"/>
    <col min="5" max="5" width="12" style="510" customWidth="1"/>
    <col min="6" max="6" width="1.375" style="510" customWidth="1"/>
    <col min="7" max="7" width="8.75" style="511" customWidth="1"/>
    <col min="8" max="10" width="8.75" style="510" customWidth="1"/>
    <col min="11" max="11" width="12" style="510" customWidth="1"/>
    <col min="12" max="12" width="0.875" style="510" customWidth="1"/>
    <col min="13" max="13" width="9" style="510"/>
    <col min="14" max="14" width="19.125" style="510" hidden="1" customWidth="1"/>
    <col min="15" max="15" width="15.625" style="510" hidden="1" customWidth="1"/>
    <col min="16" max="16384" width="9" style="510"/>
  </cols>
  <sheetData>
    <row r="1" spans="1:15">
      <c r="A1" s="509" t="s">
        <v>768</v>
      </c>
    </row>
    <row r="2" spans="1:15" ht="19.5" customHeight="1">
      <c r="A2" s="509" t="s">
        <v>749</v>
      </c>
    </row>
    <row r="3" spans="1:15" ht="24" customHeight="1">
      <c r="A3" s="566" t="s">
        <v>1149</v>
      </c>
      <c r="B3" s="567"/>
      <c r="C3" s="567"/>
      <c r="D3" s="567"/>
      <c r="E3" s="567"/>
      <c r="F3" s="567"/>
      <c r="G3" s="568"/>
      <c r="H3" s="567"/>
      <c r="I3" s="567"/>
      <c r="J3" s="567"/>
      <c r="K3" s="567"/>
    </row>
    <row r="4" spans="1:15" ht="5.25" customHeight="1" thickBot="1">
      <c r="A4" s="568"/>
      <c r="B4" s="2082"/>
      <c r="C4" s="2082"/>
      <c r="D4" s="2082"/>
      <c r="E4" s="2082"/>
      <c r="F4" s="2082"/>
      <c r="G4" s="2082"/>
      <c r="H4" s="2082"/>
      <c r="I4" s="2082"/>
      <c r="J4" s="2082"/>
      <c r="K4" s="2082"/>
    </row>
    <row r="5" spans="1:15" ht="18.75" customHeight="1" thickBot="1">
      <c r="A5" s="2070" t="s">
        <v>698</v>
      </c>
      <c r="B5" s="2056" t="s">
        <v>967</v>
      </c>
      <c r="C5" s="2057"/>
      <c r="D5" s="2058" t="s">
        <v>600</v>
      </c>
      <c r="E5" s="2060" t="s">
        <v>494</v>
      </c>
      <c r="F5" s="569"/>
      <c r="G5" s="2070" t="s">
        <v>698</v>
      </c>
      <c r="H5" s="2056" t="s">
        <v>967</v>
      </c>
      <c r="I5" s="2057"/>
      <c r="J5" s="2058" t="s">
        <v>600</v>
      </c>
      <c r="K5" s="2060" t="s">
        <v>494</v>
      </c>
      <c r="L5" s="512"/>
      <c r="N5" s="510" t="s">
        <v>622</v>
      </c>
    </row>
    <row r="6" spans="1:15" ht="18.75" customHeight="1" thickBot="1">
      <c r="A6" s="2071"/>
      <c r="B6" s="570" t="s">
        <v>623</v>
      </c>
      <c r="C6" s="571" t="s">
        <v>624</v>
      </c>
      <c r="D6" s="2059"/>
      <c r="E6" s="2061"/>
      <c r="F6" s="569"/>
      <c r="G6" s="2071"/>
      <c r="H6" s="570" t="s">
        <v>623</v>
      </c>
      <c r="I6" s="571" t="s">
        <v>624</v>
      </c>
      <c r="J6" s="2059"/>
      <c r="K6" s="2061"/>
      <c r="L6" s="513"/>
      <c r="N6" s="2078" t="s">
        <v>625</v>
      </c>
      <c r="O6" s="2079"/>
    </row>
    <row r="7" spans="1:15" ht="26.45" customHeight="1" thickTop="1">
      <c r="A7" s="2062" t="s">
        <v>626</v>
      </c>
      <c r="B7" s="2074"/>
      <c r="C7" s="836"/>
      <c r="D7" s="839"/>
      <c r="E7" s="572"/>
      <c r="F7" s="573"/>
      <c r="G7" s="2062" t="s">
        <v>627</v>
      </c>
      <c r="H7" s="2074"/>
      <c r="I7" s="836"/>
      <c r="J7" s="839"/>
      <c r="K7" s="572"/>
      <c r="L7" s="513"/>
      <c r="N7" s="2080" t="s">
        <v>623</v>
      </c>
      <c r="O7" s="514">
        <v>25000</v>
      </c>
    </row>
    <row r="8" spans="1:15" ht="26.45" customHeight="1">
      <c r="A8" s="2063"/>
      <c r="B8" s="2075"/>
      <c r="C8" s="837"/>
      <c r="D8" s="840"/>
      <c r="E8" s="574"/>
      <c r="F8" s="573"/>
      <c r="G8" s="2063"/>
      <c r="H8" s="2075"/>
      <c r="I8" s="837"/>
      <c r="J8" s="840"/>
      <c r="K8" s="574"/>
      <c r="L8" s="513"/>
      <c r="N8" s="2081"/>
      <c r="O8" s="515">
        <v>100000</v>
      </c>
    </row>
    <row r="9" spans="1:15" ht="26.45" customHeight="1">
      <c r="A9" s="2063"/>
      <c r="B9" s="2075"/>
      <c r="C9" s="837"/>
      <c r="D9" s="840"/>
      <c r="E9" s="574"/>
      <c r="F9" s="573"/>
      <c r="G9" s="2063"/>
      <c r="H9" s="2075"/>
      <c r="I9" s="837"/>
      <c r="J9" s="840"/>
      <c r="K9" s="574"/>
      <c r="L9" s="513"/>
      <c r="N9" s="516" t="s">
        <v>624</v>
      </c>
      <c r="O9" s="517">
        <v>180000</v>
      </c>
    </row>
    <row r="10" spans="1:15" ht="26.45" customHeight="1" thickBot="1">
      <c r="A10" s="2063"/>
      <c r="B10" s="2075"/>
      <c r="C10" s="837"/>
      <c r="D10" s="840"/>
      <c r="E10" s="574"/>
      <c r="F10" s="573"/>
      <c r="G10" s="2063"/>
      <c r="H10" s="2075"/>
      <c r="I10" s="837"/>
      <c r="J10" s="840"/>
      <c r="K10" s="574"/>
      <c r="L10" s="513"/>
      <c r="N10" s="518" t="s">
        <v>628</v>
      </c>
      <c r="O10" s="519">
        <v>100000</v>
      </c>
    </row>
    <row r="11" spans="1:15" ht="26.45" customHeight="1">
      <c r="A11" s="2063"/>
      <c r="B11" s="2076"/>
      <c r="C11" s="838"/>
      <c r="D11" s="841"/>
      <c r="E11" s="575"/>
      <c r="F11" s="576"/>
      <c r="G11" s="2063"/>
      <c r="H11" s="2076"/>
      <c r="I11" s="838"/>
      <c r="J11" s="841"/>
      <c r="K11" s="575"/>
      <c r="L11" s="513"/>
    </row>
    <row r="12" spans="1:15" ht="26.25" customHeight="1" thickBot="1">
      <c r="A12" s="2064"/>
      <c r="B12" s="2068" t="s">
        <v>748</v>
      </c>
      <c r="C12" s="2069"/>
      <c r="D12" s="842"/>
      <c r="E12" s="794">
        <f>(B7*$O$7+IF(B7=0,0,$O$8)+SUM(D7:D11)*$O$9+D12*$O$10)</f>
        <v>0</v>
      </c>
      <c r="F12" s="573"/>
      <c r="G12" s="2064"/>
      <c r="H12" s="2068" t="s">
        <v>748</v>
      </c>
      <c r="I12" s="2069"/>
      <c r="J12" s="842"/>
      <c r="K12" s="794">
        <f>(H7*$O$7+IF(H7=0,0,$O$8)+SUM(J7:J11)*$O$9+J12*$O$10)</f>
        <v>0</v>
      </c>
      <c r="L12" s="513"/>
    </row>
    <row r="13" spans="1:15" s="563" customFormat="1" ht="8.25" customHeight="1" thickBot="1">
      <c r="A13" s="578"/>
      <c r="B13" s="577"/>
      <c r="C13" s="577"/>
      <c r="D13" s="577"/>
      <c r="E13" s="577"/>
      <c r="F13" s="577"/>
      <c r="G13" s="577"/>
      <c r="H13" s="577"/>
      <c r="I13" s="577"/>
      <c r="J13" s="577"/>
      <c r="K13" s="577"/>
      <c r="L13" s="561"/>
    </row>
    <row r="14" spans="1:15" ht="18.75" customHeight="1">
      <c r="A14" s="2070" t="s">
        <v>698</v>
      </c>
      <c r="B14" s="2056" t="s">
        <v>967</v>
      </c>
      <c r="C14" s="2057"/>
      <c r="D14" s="2058" t="s">
        <v>600</v>
      </c>
      <c r="E14" s="2060" t="s">
        <v>494</v>
      </c>
      <c r="F14" s="569"/>
      <c r="G14" s="2070" t="s">
        <v>698</v>
      </c>
      <c r="H14" s="2056" t="s">
        <v>967</v>
      </c>
      <c r="I14" s="2057"/>
      <c r="J14" s="2058" t="s">
        <v>600</v>
      </c>
      <c r="K14" s="2060" t="s">
        <v>494</v>
      </c>
      <c r="L14" s="513"/>
      <c r="N14" s="562"/>
      <c r="O14" s="562"/>
    </row>
    <row r="15" spans="1:15" ht="18.75" customHeight="1" thickBot="1">
      <c r="A15" s="2071"/>
      <c r="B15" s="570" t="s">
        <v>623</v>
      </c>
      <c r="C15" s="571" t="s">
        <v>624</v>
      </c>
      <c r="D15" s="2059"/>
      <c r="E15" s="2061"/>
      <c r="F15" s="569"/>
      <c r="G15" s="2071"/>
      <c r="H15" s="570" t="s">
        <v>623</v>
      </c>
      <c r="I15" s="571" t="s">
        <v>624</v>
      </c>
      <c r="J15" s="2059"/>
      <c r="K15" s="2061"/>
      <c r="L15" s="513"/>
      <c r="N15" s="2077"/>
      <c r="O15" s="2077"/>
    </row>
    <row r="16" spans="1:15" ht="26.45" customHeight="1" thickTop="1">
      <c r="A16" s="2062" t="s">
        <v>629</v>
      </c>
      <c r="B16" s="2074"/>
      <c r="C16" s="836"/>
      <c r="D16" s="839"/>
      <c r="E16" s="572"/>
      <c r="F16" s="573"/>
      <c r="G16" s="2062" t="s">
        <v>630</v>
      </c>
      <c r="H16" s="2074"/>
      <c r="I16" s="836"/>
      <c r="J16" s="839"/>
      <c r="K16" s="572"/>
      <c r="L16" s="513"/>
      <c r="N16" s="659"/>
      <c r="O16" s="660"/>
    </row>
    <row r="17" spans="1:15" ht="26.45" customHeight="1">
      <c r="A17" s="2063"/>
      <c r="B17" s="2075"/>
      <c r="C17" s="837"/>
      <c r="D17" s="840"/>
      <c r="E17" s="574"/>
      <c r="F17" s="573"/>
      <c r="G17" s="2063"/>
      <c r="H17" s="2075"/>
      <c r="I17" s="837"/>
      <c r="J17" s="840"/>
      <c r="K17" s="574"/>
      <c r="L17" s="513"/>
      <c r="N17" s="659"/>
      <c r="O17" s="660"/>
    </row>
    <row r="18" spans="1:15" ht="26.45" customHeight="1">
      <c r="A18" s="2063"/>
      <c r="B18" s="2075"/>
      <c r="C18" s="837"/>
      <c r="D18" s="840"/>
      <c r="E18" s="574"/>
      <c r="F18" s="573"/>
      <c r="G18" s="2063"/>
      <c r="H18" s="2075"/>
      <c r="I18" s="837"/>
      <c r="J18" s="840"/>
      <c r="K18" s="574"/>
      <c r="L18" s="513"/>
      <c r="N18" s="659"/>
      <c r="O18" s="660"/>
    </row>
    <row r="19" spans="1:15" ht="26.45" customHeight="1">
      <c r="A19" s="2063"/>
      <c r="B19" s="2075"/>
      <c r="C19" s="837"/>
      <c r="D19" s="840"/>
      <c r="E19" s="574"/>
      <c r="F19" s="573"/>
      <c r="G19" s="2063"/>
      <c r="H19" s="2075"/>
      <c r="I19" s="837"/>
      <c r="J19" s="840"/>
      <c r="K19" s="574"/>
      <c r="L19" s="513"/>
      <c r="N19" s="659"/>
      <c r="O19" s="660"/>
    </row>
    <row r="20" spans="1:15" ht="26.45" customHeight="1">
      <c r="A20" s="2063"/>
      <c r="B20" s="2076"/>
      <c r="C20" s="838"/>
      <c r="D20" s="841"/>
      <c r="E20" s="575"/>
      <c r="F20" s="576"/>
      <c r="G20" s="2063"/>
      <c r="H20" s="2076"/>
      <c r="I20" s="838"/>
      <c r="J20" s="841"/>
      <c r="K20" s="575"/>
      <c r="L20" s="513"/>
      <c r="N20" s="562"/>
      <c r="O20" s="660"/>
    </row>
    <row r="21" spans="1:15" ht="26.45" customHeight="1" thickBot="1">
      <c r="A21" s="2064"/>
      <c r="B21" s="2068" t="s">
        <v>748</v>
      </c>
      <c r="C21" s="2069"/>
      <c r="D21" s="842"/>
      <c r="E21" s="794">
        <f>(B16*$O$7+IF(B16=0,0,$O$8)+SUM(D16:D20)*$O$9+D21*$O$10)</f>
        <v>0</v>
      </c>
      <c r="F21" s="573"/>
      <c r="G21" s="2064"/>
      <c r="H21" s="2068" t="s">
        <v>748</v>
      </c>
      <c r="I21" s="2069"/>
      <c r="J21" s="842"/>
      <c r="K21" s="794">
        <f>(H16*$O$7+IF(H16=0,0,$O$8)+SUM(J16:J20)*$O$9+J21*$O$10)</f>
        <v>0</v>
      </c>
      <c r="L21" s="513"/>
      <c r="N21" s="562"/>
      <c r="O21" s="660"/>
    </row>
    <row r="22" spans="1:15" s="563" customFormat="1" ht="8.25" customHeight="1" thickBot="1">
      <c r="A22" s="578"/>
      <c r="B22" s="577"/>
      <c r="C22" s="577"/>
      <c r="D22" s="577"/>
      <c r="E22" s="577"/>
      <c r="F22" s="577"/>
      <c r="G22" s="577"/>
      <c r="H22" s="577"/>
      <c r="I22" s="577"/>
      <c r="J22" s="577"/>
      <c r="K22" s="577"/>
      <c r="L22" s="561"/>
    </row>
    <row r="23" spans="1:15" ht="18.75" customHeight="1">
      <c r="A23" s="2070" t="s">
        <v>698</v>
      </c>
      <c r="B23" s="2056" t="s">
        <v>967</v>
      </c>
      <c r="C23" s="2057"/>
      <c r="D23" s="2058" t="s">
        <v>600</v>
      </c>
      <c r="E23" s="2060" t="s">
        <v>494</v>
      </c>
      <c r="F23" s="569"/>
      <c r="G23" s="2070" t="s">
        <v>698</v>
      </c>
      <c r="H23" s="2056" t="s">
        <v>967</v>
      </c>
      <c r="I23" s="2057"/>
      <c r="J23" s="2058" t="s">
        <v>600</v>
      </c>
      <c r="K23" s="2060" t="s">
        <v>494</v>
      </c>
      <c r="L23" s="513"/>
      <c r="N23" s="562"/>
      <c r="O23" s="660"/>
    </row>
    <row r="24" spans="1:15" ht="18.75" customHeight="1" thickBot="1">
      <c r="A24" s="2071"/>
      <c r="B24" s="570" t="s">
        <v>623</v>
      </c>
      <c r="C24" s="571" t="s">
        <v>624</v>
      </c>
      <c r="D24" s="2059"/>
      <c r="E24" s="2061"/>
      <c r="F24" s="569"/>
      <c r="G24" s="2071"/>
      <c r="H24" s="570" t="s">
        <v>623</v>
      </c>
      <c r="I24" s="571" t="s">
        <v>624</v>
      </c>
      <c r="J24" s="2059"/>
      <c r="K24" s="2061"/>
      <c r="L24" s="513"/>
      <c r="N24" s="661"/>
      <c r="O24" s="660"/>
    </row>
    <row r="25" spans="1:15" ht="26.45" customHeight="1" thickTop="1">
      <c r="A25" s="2062" t="s">
        <v>631</v>
      </c>
      <c r="B25" s="2074"/>
      <c r="C25" s="836"/>
      <c r="D25" s="839"/>
      <c r="E25" s="572"/>
      <c r="F25" s="573"/>
      <c r="G25" s="2062" t="s">
        <v>632</v>
      </c>
      <c r="H25" s="2074"/>
      <c r="I25" s="836"/>
      <c r="J25" s="839"/>
      <c r="K25" s="572"/>
      <c r="L25" s="513"/>
      <c r="N25" s="562"/>
      <c r="O25" s="562"/>
    </row>
    <row r="26" spans="1:15" ht="26.45" customHeight="1">
      <c r="A26" s="2063"/>
      <c r="B26" s="2075"/>
      <c r="C26" s="837"/>
      <c r="D26" s="840"/>
      <c r="E26" s="574"/>
      <c r="F26" s="573"/>
      <c r="G26" s="2063"/>
      <c r="H26" s="2075"/>
      <c r="I26" s="837"/>
      <c r="J26" s="840"/>
      <c r="K26" s="574"/>
      <c r="L26" s="513"/>
    </row>
    <row r="27" spans="1:15" ht="26.45" customHeight="1">
      <c r="A27" s="2063"/>
      <c r="B27" s="2075"/>
      <c r="C27" s="837"/>
      <c r="D27" s="840"/>
      <c r="E27" s="574"/>
      <c r="F27" s="573"/>
      <c r="G27" s="2063"/>
      <c r="H27" s="2075"/>
      <c r="I27" s="837"/>
      <c r="J27" s="840"/>
      <c r="K27" s="574"/>
      <c r="L27" s="513"/>
    </row>
    <row r="28" spans="1:15" ht="26.45" customHeight="1">
      <c r="A28" s="2063"/>
      <c r="B28" s="2075"/>
      <c r="C28" s="837"/>
      <c r="D28" s="840"/>
      <c r="E28" s="574"/>
      <c r="F28" s="573"/>
      <c r="G28" s="2063"/>
      <c r="H28" s="2075"/>
      <c r="I28" s="837"/>
      <c r="J28" s="840"/>
      <c r="K28" s="574"/>
      <c r="L28" s="513"/>
    </row>
    <row r="29" spans="1:15" ht="26.45" customHeight="1">
      <c r="A29" s="2063"/>
      <c r="B29" s="2076"/>
      <c r="C29" s="838"/>
      <c r="D29" s="841"/>
      <c r="E29" s="575"/>
      <c r="F29" s="576"/>
      <c r="G29" s="2063"/>
      <c r="H29" s="2076"/>
      <c r="I29" s="838"/>
      <c r="J29" s="841"/>
      <c r="K29" s="575"/>
      <c r="L29" s="513"/>
    </row>
    <row r="30" spans="1:15" ht="26.45" customHeight="1" thickBot="1">
      <c r="A30" s="2064"/>
      <c r="B30" s="2068" t="s">
        <v>748</v>
      </c>
      <c r="C30" s="2069"/>
      <c r="D30" s="842"/>
      <c r="E30" s="794">
        <f>(B25*$O$7+IF(B25=0,0,$O$8)+SUM(D25:D29)*$O$9+D30*$O$10)</f>
        <v>0</v>
      </c>
      <c r="F30" s="573"/>
      <c r="G30" s="2064"/>
      <c r="H30" s="2068" t="s">
        <v>748</v>
      </c>
      <c r="I30" s="2069"/>
      <c r="J30" s="842"/>
      <c r="K30" s="794">
        <f>(H25*$O$7+IF(H25=0,0,$O$8)+SUM(J25:J29)*$O$9+J30*$O$10)</f>
        <v>0</v>
      </c>
      <c r="L30" s="513"/>
    </row>
    <row r="31" spans="1:15" s="563" customFormat="1" ht="8.25" customHeight="1" thickBot="1">
      <c r="A31" s="578"/>
      <c r="B31" s="577"/>
      <c r="C31" s="577"/>
      <c r="D31" s="577"/>
      <c r="E31" s="577"/>
      <c r="F31" s="577"/>
      <c r="G31" s="577"/>
      <c r="H31" s="577"/>
      <c r="I31" s="577"/>
      <c r="J31" s="577"/>
      <c r="K31" s="578"/>
      <c r="L31" s="561"/>
    </row>
    <row r="32" spans="1:15" ht="18.75" customHeight="1">
      <c r="A32" s="2070" t="s">
        <v>698</v>
      </c>
      <c r="B32" s="2056" t="s">
        <v>967</v>
      </c>
      <c r="C32" s="2057"/>
      <c r="D32" s="2058" t="s">
        <v>600</v>
      </c>
      <c r="E32" s="2072" t="s">
        <v>494</v>
      </c>
      <c r="F32" s="569"/>
      <c r="G32" s="2070" t="s">
        <v>698</v>
      </c>
      <c r="H32" s="2056" t="s">
        <v>967</v>
      </c>
      <c r="I32" s="2057"/>
      <c r="J32" s="2058" t="s">
        <v>600</v>
      </c>
      <c r="K32" s="2060" t="s">
        <v>494</v>
      </c>
      <c r="L32" s="513"/>
    </row>
    <row r="33" spans="1:13" ht="18.75" customHeight="1" thickBot="1">
      <c r="A33" s="2071"/>
      <c r="B33" s="570" t="s">
        <v>623</v>
      </c>
      <c r="C33" s="571" t="s">
        <v>624</v>
      </c>
      <c r="D33" s="2059"/>
      <c r="E33" s="2073"/>
      <c r="F33" s="569"/>
      <c r="G33" s="2071"/>
      <c r="H33" s="570" t="s">
        <v>623</v>
      </c>
      <c r="I33" s="571" t="s">
        <v>624</v>
      </c>
      <c r="J33" s="2059"/>
      <c r="K33" s="2061"/>
      <c r="L33" s="513"/>
    </row>
    <row r="34" spans="1:13" ht="26.45" customHeight="1" thickTop="1">
      <c r="A34" s="2062" t="s">
        <v>633</v>
      </c>
      <c r="B34" s="2074"/>
      <c r="C34" s="836"/>
      <c r="D34" s="839"/>
      <c r="E34" s="572"/>
      <c r="F34" s="573"/>
      <c r="G34" s="2065" t="s">
        <v>634</v>
      </c>
      <c r="H34" s="2074"/>
      <c r="I34" s="836"/>
      <c r="J34" s="839"/>
      <c r="K34" s="572"/>
      <c r="L34" s="513"/>
    </row>
    <row r="35" spans="1:13" ht="26.45" customHeight="1">
      <c r="A35" s="2063"/>
      <c r="B35" s="2075"/>
      <c r="C35" s="837"/>
      <c r="D35" s="840"/>
      <c r="E35" s="574"/>
      <c r="F35" s="573"/>
      <c r="G35" s="2066"/>
      <c r="H35" s="2075"/>
      <c r="I35" s="837"/>
      <c r="J35" s="840"/>
      <c r="K35" s="574"/>
      <c r="L35" s="513"/>
      <c r="M35" s="562"/>
    </row>
    <row r="36" spans="1:13" ht="26.45" customHeight="1">
      <c r="A36" s="2063"/>
      <c r="B36" s="2075"/>
      <c r="C36" s="837"/>
      <c r="D36" s="840"/>
      <c r="E36" s="574"/>
      <c r="F36" s="573"/>
      <c r="G36" s="2066"/>
      <c r="H36" s="2075"/>
      <c r="I36" s="837"/>
      <c r="J36" s="840"/>
      <c r="K36" s="574"/>
      <c r="L36" s="513"/>
    </row>
    <row r="37" spans="1:13" ht="26.45" customHeight="1">
      <c r="A37" s="2063"/>
      <c r="B37" s="2075"/>
      <c r="C37" s="837"/>
      <c r="D37" s="840"/>
      <c r="E37" s="574"/>
      <c r="F37" s="573"/>
      <c r="G37" s="2066"/>
      <c r="H37" s="2075"/>
      <c r="I37" s="837"/>
      <c r="J37" s="840"/>
      <c r="K37" s="574"/>
    </row>
    <row r="38" spans="1:13" ht="26.45" customHeight="1">
      <c r="A38" s="2063"/>
      <c r="B38" s="2076"/>
      <c r="C38" s="838"/>
      <c r="D38" s="841"/>
      <c r="E38" s="575"/>
      <c r="F38" s="576"/>
      <c r="G38" s="2066"/>
      <c r="H38" s="2076"/>
      <c r="I38" s="838"/>
      <c r="J38" s="841"/>
      <c r="K38" s="575"/>
    </row>
    <row r="39" spans="1:13" ht="26.45" customHeight="1" thickBot="1">
      <c r="A39" s="2064"/>
      <c r="B39" s="2068" t="s">
        <v>748</v>
      </c>
      <c r="C39" s="2069"/>
      <c r="D39" s="842"/>
      <c r="E39" s="794">
        <f>(B34*$O$7+IF(B34=0,0,$O$8)+SUM(D34:D38)*$O$9+D39*$O$10)</f>
        <v>0</v>
      </c>
      <c r="F39" s="573"/>
      <c r="G39" s="2067"/>
      <c r="H39" s="2068" t="s">
        <v>748</v>
      </c>
      <c r="I39" s="2069"/>
      <c r="J39" s="842"/>
      <c r="K39" s="794">
        <f>(H34*$O$7+IF(H34=0,0,$O$8)+SUM(J34:J38)*$O$9+J39*$O$10)</f>
        <v>0</v>
      </c>
    </row>
    <row r="40" spans="1:13" ht="6" customHeight="1" thickBot="1">
      <c r="A40" s="649"/>
      <c r="F40" s="562"/>
    </row>
    <row r="41" spans="1:13" ht="18.75" customHeight="1">
      <c r="A41" s="2070" t="s">
        <v>698</v>
      </c>
      <c r="B41" s="2056" t="s">
        <v>967</v>
      </c>
      <c r="C41" s="2057"/>
      <c r="D41" s="2058" t="s">
        <v>600</v>
      </c>
      <c r="E41" s="2072" t="s">
        <v>494</v>
      </c>
      <c r="F41" s="569"/>
      <c r="G41" s="2070" t="s">
        <v>698</v>
      </c>
      <c r="H41" s="2056" t="s">
        <v>967</v>
      </c>
      <c r="I41" s="2057"/>
      <c r="J41" s="2058" t="s">
        <v>600</v>
      </c>
      <c r="K41" s="2060" t="s">
        <v>494</v>
      </c>
    </row>
    <row r="42" spans="1:13" ht="18.75" customHeight="1" thickBot="1">
      <c r="A42" s="2071"/>
      <c r="B42" s="570" t="s">
        <v>623</v>
      </c>
      <c r="C42" s="571" t="s">
        <v>624</v>
      </c>
      <c r="D42" s="2059"/>
      <c r="E42" s="2073"/>
      <c r="F42" s="569"/>
      <c r="G42" s="2071"/>
      <c r="H42" s="570" t="s">
        <v>623</v>
      </c>
      <c r="I42" s="571" t="s">
        <v>624</v>
      </c>
      <c r="J42" s="2059"/>
      <c r="K42" s="2061"/>
    </row>
    <row r="43" spans="1:13" ht="26.25" customHeight="1" thickTop="1">
      <c r="A43" s="2062" t="s">
        <v>721</v>
      </c>
      <c r="B43" s="2074"/>
      <c r="C43" s="836"/>
      <c r="D43" s="839"/>
      <c r="E43" s="572"/>
      <c r="F43" s="573"/>
      <c r="G43" s="2065" t="s">
        <v>722</v>
      </c>
      <c r="H43" s="2074"/>
      <c r="I43" s="836"/>
      <c r="J43" s="839"/>
      <c r="K43" s="572"/>
    </row>
    <row r="44" spans="1:13" ht="26.25" customHeight="1">
      <c r="A44" s="2063"/>
      <c r="B44" s="2075"/>
      <c r="C44" s="837"/>
      <c r="D44" s="840"/>
      <c r="E44" s="574"/>
      <c r="F44" s="573"/>
      <c r="G44" s="2066"/>
      <c r="H44" s="2075"/>
      <c r="I44" s="837"/>
      <c r="J44" s="840"/>
      <c r="K44" s="574"/>
    </row>
    <row r="45" spans="1:13" ht="26.25" customHeight="1">
      <c r="A45" s="2063"/>
      <c r="B45" s="2075"/>
      <c r="C45" s="837"/>
      <c r="D45" s="840"/>
      <c r="E45" s="574"/>
      <c r="F45" s="573"/>
      <c r="G45" s="2066"/>
      <c r="H45" s="2075"/>
      <c r="I45" s="837"/>
      <c r="J45" s="840"/>
      <c r="K45" s="574"/>
    </row>
    <row r="46" spans="1:13" ht="26.25" customHeight="1">
      <c r="A46" s="2063"/>
      <c r="B46" s="2075"/>
      <c r="C46" s="837"/>
      <c r="D46" s="840"/>
      <c r="E46" s="574"/>
      <c r="F46" s="573"/>
      <c r="G46" s="2066"/>
      <c r="H46" s="2075"/>
      <c r="I46" s="837"/>
      <c r="J46" s="840"/>
      <c r="K46" s="574"/>
    </row>
    <row r="47" spans="1:13" ht="26.25" customHeight="1">
      <c r="A47" s="2063"/>
      <c r="B47" s="2076"/>
      <c r="C47" s="838"/>
      <c r="D47" s="841"/>
      <c r="E47" s="575"/>
      <c r="F47" s="576"/>
      <c r="G47" s="2066"/>
      <c r="H47" s="2076"/>
      <c r="I47" s="838"/>
      <c r="J47" s="841"/>
      <c r="K47" s="575"/>
    </row>
    <row r="48" spans="1:13" ht="26.25" customHeight="1" thickBot="1">
      <c r="A48" s="2064"/>
      <c r="B48" s="2068" t="s">
        <v>748</v>
      </c>
      <c r="C48" s="2069"/>
      <c r="D48" s="842"/>
      <c r="E48" s="794">
        <f>(B43*$O$7+IF(B43=0,0,$O$8)+SUM(D43:D47)*$O$9+D48*$O$10)</f>
        <v>0</v>
      </c>
      <c r="F48" s="573"/>
      <c r="G48" s="2067"/>
      <c r="H48" s="2068" t="s">
        <v>748</v>
      </c>
      <c r="I48" s="2069"/>
      <c r="J48" s="842"/>
      <c r="K48" s="794">
        <f>(H43*$O$7+IF(H43=0,0,$O$8)+SUM(J43:J47)*$O$9+J48*$O$10)</f>
        <v>0</v>
      </c>
    </row>
    <row r="49" spans="1:1">
      <c r="A49" s="650"/>
    </row>
  </sheetData>
  <sheetProtection algorithmName="SHA-512" hashValue="PHIY961IUlKR5B6dVMitDZMNO9/zyyzDxK0gBJzBTXJ4EZQ/6fVGEQApzQMjh8YCd7QVUbueaMD88n4Cf//zRw==" saltValue="BiR8g8Q5/uLR+pE4sUrgoQ==" spinCount="100000" sheet="1" formatCells="0" formatRows="0" insertRows="0" deleteRows="0" selectLockedCells="1" autoFilter="0" pivotTables="0"/>
  <mergeCells count="74">
    <mergeCell ref="B4:K4"/>
    <mergeCell ref="A5:A6"/>
    <mergeCell ref="B5:C5"/>
    <mergeCell ref="D5:D6"/>
    <mergeCell ref="E5:E6"/>
    <mergeCell ref="G5:G6"/>
    <mergeCell ref="H5:I5"/>
    <mergeCell ref="J5:J6"/>
    <mergeCell ref="K5:K6"/>
    <mergeCell ref="N6:O6"/>
    <mergeCell ref="A7:A12"/>
    <mergeCell ref="G7:G12"/>
    <mergeCell ref="N7:N8"/>
    <mergeCell ref="B12:C12"/>
    <mergeCell ref="H12:I12"/>
    <mergeCell ref="B7:B11"/>
    <mergeCell ref="H7:H11"/>
    <mergeCell ref="J14:J15"/>
    <mergeCell ref="K14:K15"/>
    <mergeCell ref="N15:O15"/>
    <mergeCell ref="A16:A21"/>
    <mergeCell ref="G16:G21"/>
    <mergeCell ref="B21:C21"/>
    <mergeCell ref="H21:I21"/>
    <mergeCell ref="A14:A15"/>
    <mergeCell ref="B14:C14"/>
    <mergeCell ref="D14:D15"/>
    <mergeCell ref="E14:E15"/>
    <mergeCell ref="G14:G15"/>
    <mergeCell ref="H14:I14"/>
    <mergeCell ref="B16:B20"/>
    <mergeCell ref="H16:H20"/>
    <mergeCell ref="J23:J24"/>
    <mergeCell ref="K23:K24"/>
    <mergeCell ref="A25:A30"/>
    <mergeCell ref="G25:G30"/>
    <mergeCell ref="B30:C30"/>
    <mergeCell ref="H30:I30"/>
    <mergeCell ref="A23:A24"/>
    <mergeCell ref="B23:C23"/>
    <mergeCell ref="D23:D24"/>
    <mergeCell ref="E23:E24"/>
    <mergeCell ref="G23:G24"/>
    <mergeCell ref="H23:I23"/>
    <mergeCell ref="B25:B29"/>
    <mergeCell ref="H25:H29"/>
    <mergeCell ref="J32:J33"/>
    <mergeCell ref="K32:K33"/>
    <mergeCell ref="A34:A39"/>
    <mergeCell ref="G34:G39"/>
    <mergeCell ref="B39:C39"/>
    <mergeCell ref="H39:I39"/>
    <mergeCell ref="A32:A33"/>
    <mergeCell ref="B32:C32"/>
    <mergeCell ref="D32:D33"/>
    <mergeCell ref="E32:E33"/>
    <mergeCell ref="G32:G33"/>
    <mergeCell ref="H32:I32"/>
    <mergeCell ref="B34:B38"/>
    <mergeCell ref="H34:H38"/>
    <mergeCell ref="H41:I41"/>
    <mergeCell ref="J41:J42"/>
    <mergeCell ref="K41:K42"/>
    <mergeCell ref="A43:A48"/>
    <mergeCell ref="G43:G48"/>
    <mergeCell ref="B48:C48"/>
    <mergeCell ref="H48:I48"/>
    <mergeCell ref="A41:A42"/>
    <mergeCell ref="B41:C41"/>
    <mergeCell ref="D41:D42"/>
    <mergeCell ref="E41:E42"/>
    <mergeCell ref="G41:G42"/>
    <mergeCell ref="B43:B47"/>
    <mergeCell ref="H43:H47"/>
  </mergeCells>
  <phoneticPr fontId="18"/>
  <conditionalFormatting sqref="B7 C8:D11 D12">
    <cfRule type="containsBlanks" dxfId="241" priority="27">
      <formula>LEN(TRIM(B7))=0</formula>
    </cfRule>
  </conditionalFormatting>
  <conditionalFormatting sqref="C7:D7">
    <cfRule type="containsBlanks" dxfId="240" priority="28">
      <formula>LEN(TRIM(C7))=0</formula>
    </cfRule>
  </conditionalFormatting>
  <conditionalFormatting sqref="H7 I8:J11 J12">
    <cfRule type="containsBlanks" dxfId="239" priority="3">
      <formula>LEN(TRIM(H7))=0</formula>
    </cfRule>
  </conditionalFormatting>
  <conditionalFormatting sqref="I7:J7">
    <cfRule type="containsBlanks" dxfId="238" priority="4">
      <formula>LEN(TRIM(I7))=0</formula>
    </cfRule>
  </conditionalFormatting>
  <conditionalFormatting sqref="H43 I44:J47 J48 B43 C44:D47 D48 H34 I35:J38 J39 B34 C35:D38 D39 H25 I26:J29 J30 B25 C26:D29 D30 H16 I17:J20 J21 B16 C17:D20 D21">
    <cfRule type="containsBlanks" dxfId="237" priority="1">
      <formula>LEN(TRIM(B16))=0</formula>
    </cfRule>
  </conditionalFormatting>
  <conditionalFormatting sqref="I43:J43 C43:D43 I34:J34 C34:D34 I25:J25 C25:D25 I16:J16 C16:D16">
    <cfRule type="containsBlanks" dxfId="236" priority="2">
      <formula>LEN(TRIM(C16))=0</formula>
    </cfRule>
  </conditionalFormatting>
  <dataValidations count="2">
    <dataValidation type="whole" allowBlank="1" showInputMessage="1" showErrorMessage="1" sqref="D8:D11 J26:J29 D35:D38 J8:J11 D17:D20 J17:J20 D26:D29 J35:J38 D44:D47 J44:J47" xr:uid="{B6B8DE4B-AC25-469D-B9B9-770E9A195C40}">
      <formula1>0</formula1>
      <formula2>100</formula2>
    </dataValidation>
    <dataValidation type="whole" allowBlank="1" showInputMessage="1" showErrorMessage="1" sqref="D12 D21 J21 J30 D30 D39 J39 D48 J48 J12" xr:uid="{764BE28A-7A9F-434E-9C25-9269DAE919C8}">
      <formula1>0</formula1>
      <formula2>SUM(D7:D11)</formula2>
    </dataValidation>
  </dataValidations>
  <printOptions horizontalCentered="1"/>
  <pageMargins left="0.51181102362204722" right="0.11811023622047245" top="0.35433070866141736" bottom="0.35433070866141736" header="0.31496062992125984" footer="0.11811023622047245"/>
  <pageSetup paperSize="9" scale="75" orientation="portrait" r:id="rId1"/>
  <headerFooter scaleWithDoc="0">
    <oddFooter>&amp;R&amp;K00-044R5中層ZEH-M_ver.1.2</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AA259-2F78-4596-9668-CFBA1008917F}">
  <dimension ref="A1:AV71"/>
  <sheetViews>
    <sheetView showGridLines="0" view="pageBreakPreview" zoomScale="70" zoomScaleNormal="100" zoomScaleSheetLayoutView="70" workbookViewId="0">
      <selection activeCell="B16" sqref="B16"/>
    </sheetView>
  </sheetViews>
  <sheetFormatPr defaultColWidth="9" defaultRowHeight="24"/>
  <cols>
    <col min="1" max="1" width="2.625" style="98" customWidth="1"/>
    <col min="2" max="2" width="30.625" style="52" customWidth="1"/>
    <col min="3" max="3" width="20.625" style="52" customWidth="1"/>
    <col min="4" max="4" width="6.625" style="52" customWidth="1"/>
    <col min="5" max="5" width="10.625" style="53" customWidth="1"/>
    <col min="6" max="6" width="5.625" style="52" customWidth="1"/>
    <col min="7" max="7" width="13.625" style="52" customWidth="1"/>
    <col min="8" max="8" width="5.625" style="52" customWidth="1"/>
    <col min="9" max="9" width="13.625" style="52" customWidth="1"/>
    <col min="10" max="10" width="5.625" style="52" customWidth="1"/>
    <col min="11" max="11" width="13.625" style="52" customWidth="1"/>
    <col min="12" max="12" width="20.625" style="52" customWidth="1"/>
    <col min="13" max="13" width="1.625" style="60" customWidth="1"/>
    <col min="14" max="14" width="30.625" style="52" customWidth="1"/>
    <col min="15" max="15" width="20.625" style="52" customWidth="1"/>
    <col min="16" max="16" width="6.625" style="52" customWidth="1"/>
    <col min="17" max="17" width="10.625" style="53" customWidth="1"/>
    <col min="18" max="18" width="5.625" style="52" customWidth="1"/>
    <col min="19" max="19" width="13.625" style="52" customWidth="1"/>
    <col min="20" max="20" width="5.625" style="52" customWidth="1"/>
    <col min="21" max="21" width="13.625" style="52" customWidth="1"/>
    <col min="22" max="22" width="5.625" style="52" customWidth="1"/>
    <col min="23" max="23" width="13.625" style="52" customWidth="1"/>
    <col min="24" max="24" width="20.625" style="52" customWidth="1"/>
    <col min="25" max="25" width="1.625" style="60" customWidth="1"/>
    <col min="26" max="26" width="30.625" style="52" customWidth="1"/>
    <col min="27" max="27" width="20.625" style="52" customWidth="1"/>
    <col min="28" max="28" width="6.625" style="52" customWidth="1"/>
    <col min="29" max="29" width="10.625" style="53" customWidth="1"/>
    <col min="30" max="30" width="5.625" style="52" customWidth="1"/>
    <col min="31" max="31" width="13.625" style="52" customWidth="1"/>
    <col min="32" max="32" width="5.625" style="52" customWidth="1"/>
    <col min="33" max="33" width="13.625" style="52" customWidth="1"/>
    <col min="34" max="34" width="5.625" style="52" customWidth="1"/>
    <col min="35" max="35" width="13.625" style="52" customWidth="1"/>
    <col min="36" max="36" width="20.625" style="52" customWidth="1"/>
    <col min="37" max="37" width="1.625" style="60" customWidth="1"/>
    <col min="38" max="38" width="30.625" style="52" customWidth="1"/>
    <col min="39" max="39" width="20.625" style="52" customWidth="1"/>
    <col min="40" max="40" width="6.625" style="52" customWidth="1"/>
    <col min="41" max="41" width="10.625" style="53" customWidth="1"/>
    <col min="42" max="42" width="5.625" style="52" customWidth="1"/>
    <col min="43" max="43" width="13.625" style="52" customWidth="1"/>
    <col min="44" max="44" width="5.625" style="52" customWidth="1"/>
    <col min="45" max="45" width="13.625" style="52" customWidth="1"/>
    <col min="46" max="46" width="5.625" style="52" customWidth="1"/>
    <col min="47" max="47" width="13.625" style="52" customWidth="1"/>
    <col min="48" max="48" width="20.625" style="52" customWidth="1"/>
    <col min="49" max="54" width="9" style="62"/>
    <col min="55" max="55" width="9" style="62" customWidth="1"/>
    <col min="56" max="16384" width="9" style="62"/>
  </cols>
  <sheetData>
    <row r="1" spans="1:48" ht="18.75">
      <c r="A1" s="274" t="s">
        <v>743</v>
      </c>
    </row>
    <row r="2" spans="1:48" s="280" customFormat="1" ht="18.75">
      <c r="A2" s="274" t="s">
        <v>446</v>
      </c>
      <c r="B2" s="274"/>
      <c r="C2" s="279"/>
      <c r="D2" s="275"/>
      <c r="E2" s="276"/>
      <c r="F2" s="275"/>
      <c r="G2" s="275"/>
      <c r="H2" s="275"/>
      <c r="I2" s="275"/>
      <c r="J2" s="277"/>
      <c r="K2" s="277"/>
      <c r="L2" s="277"/>
      <c r="M2" s="295"/>
      <c r="N2" s="279"/>
      <c r="O2" s="279"/>
      <c r="P2" s="275"/>
      <c r="Q2" s="276"/>
      <c r="R2" s="275"/>
      <c r="S2" s="275"/>
      <c r="T2" s="275"/>
      <c r="U2" s="275"/>
      <c r="V2" s="277"/>
      <c r="W2" s="277"/>
      <c r="X2" s="277"/>
      <c r="Y2" s="295"/>
      <c r="Z2" s="279"/>
      <c r="AA2" s="279"/>
      <c r="AB2" s="275"/>
      <c r="AC2" s="276"/>
      <c r="AD2" s="275"/>
      <c r="AE2" s="275"/>
      <c r="AF2" s="275"/>
      <c r="AG2" s="275"/>
      <c r="AH2" s="277"/>
      <c r="AI2" s="277"/>
      <c r="AJ2" s="277"/>
      <c r="AK2" s="295"/>
      <c r="AL2" s="279"/>
      <c r="AM2" s="279"/>
      <c r="AN2" s="275"/>
      <c r="AO2" s="276"/>
      <c r="AP2" s="275"/>
      <c r="AQ2" s="275"/>
      <c r="AR2" s="275"/>
      <c r="AS2" s="275"/>
      <c r="AT2" s="277"/>
      <c r="AU2" s="277"/>
      <c r="AV2" s="277"/>
    </row>
    <row r="3" spans="1:48" s="288" customFormat="1" ht="18.75">
      <c r="A3" s="281" t="s">
        <v>1139</v>
      </c>
      <c r="B3" s="281"/>
      <c r="C3" s="282"/>
      <c r="D3" s="282"/>
      <c r="E3" s="283"/>
      <c r="F3" s="284"/>
      <c r="G3" s="284"/>
      <c r="H3" s="285"/>
      <c r="I3" s="286"/>
      <c r="J3" s="286"/>
      <c r="K3" s="287"/>
      <c r="L3" s="286"/>
      <c r="M3" s="295"/>
      <c r="N3" s="282"/>
      <c r="O3" s="282"/>
      <c r="P3" s="282"/>
      <c r="Q3" s="283"/>
      <c r="R3" s="284"/>
      <c r="S3" s="284"/>
      <c r="T3" s="285"/>
      <c r="U3" s="286"/>
      <c r="V3" s="286"/>
      <c r="W3" s="287"/>
      <c r="X3" s="286"/>
      <c r="Y3" s="295"/>
      <c r="Z3" s="282"/>
      <c r="AA3" s="282"/>
      <c r="AB3" s="282"/>
      <c r="AC3" s="283"/>
      <c r="AD3" s="284"/>
      <c r="AE3" s="284"/>
      <c r="AF3" s="285"/>
      <c r="AG3" s="286"/>
      <c r="AH3" s="286"/>
      <c r="AI3" s="287"/>
      <c r="AJ3" s="286"/>
      <c r="AK3" s="295"/>
      <c r="AL3" s="282"/>
      <c r="AM3" s="282"/>
      <c r="AN3" s="282"/>
      <c r="AO3" s="283"/>
      <c r="AP3" s="284"/>
      <c r="AQ3" s="284"/>
      <c r="AR3" s="285"/>
      <c r="AS3" s="286"/>
      <c r="AT3" s="286"/>
      <c r="AU3" s="287"/>
      <c r="AV3" s="286"/>
    </row>
    <row r="4" spans="1:48" s="294" customFormat="1" ht="18.75">
      <c r="A4" s="281" t="s">
        <v>447</v>
      </c>
      <c r="B4" s="281"/>
      <c r="C4" s="289"/>
      <c r="D4" s="289"/>
      <c r="E4" s="289"/>
      <c r="F4" s="290"/>
      <c r="G4" s="290"/>
      <c r="H4" s="291"/>
      <c r="I4" s="292"/>
      <c r="J4" s="292"/>
      <c r="K4" s="293"/>
      <c r="L4" s="292"/>
      <c r="M4" s="295"/>
      <c r="N4" s="289"/>
      <c r="O4" s="289"/>
      <c r="P4" s="289"/>
      <c r="Q4" s="289"/>
      <c r="R4" s="290"/>
      <c r="S4" s="290"/>
      <c r="T4" s="291"/>
      <c r="U4" s="292"/>
      <c r="V4" s="292"/>
      <c r="W4" s="293"/>
      <c r="X4" s="292"/>
      <c r="Y4" s="295"/>
      <c r="Z4" s="289"/>
      <c r="AA4" s="289"/>
      <c r="AB4" s="289"/>
      <c r="AC4" s="289"/>
      <c r="AD4" s="290"/>
      <c r="AE4" s="290"/>
      <c r="AF4" s="291"/>
      <c r="AG4" s="292"/>
      <c r="AH4" s="292"/>
      <c r="AI4" s="293"/>
      <c r="AJ4" s="292"/>
      <c r="AK4" s="295"/>
      <c r="AL4" s="289"/>
      <c r="AM4" s="289"/>
      <c r="AN4" s="289"/>
      <c r="AO4" s="289"/>
      <c r="AP4" s="290"/>
      <c r="AQ4" s="290"/>
      <c r="AR4" s="291"/>
      <c r="AS4" s="292"/>
      <c r="AT4" s="292"/>
      <c r="AU4" s="293"/>
      <c r="AV4" s="292"/>
    </row>
    <row r="5" spans="1:48" s="294" customFormat="1" ht="18.75">
      <c r="A5" s="281" t="s">
        <v>448</v>
      </c>
      <c r="B5" s="281"/>
      <c r="C5" s="289"/>
      <c r="D5" s="289"/>
      <c r="E5" s="289"/>
      <c r="F5" s="290"/>
      <c r="G5" s="290"/>
      <c r="H5" s="291"/>
      <c r="I5" s="292"/>
      <c r="J5" s="292"/>
      <c r="K5" s="293"/>
      <c r="L5" s="292"/>
      <c r="M5" s="278"/>
      <c r="N5" s="289"/>
      <c r="O5" s="289"/>
      <c r="P5" s="289"/>
      <c r="Q5" s="289"/>
      <c r="R5" s="290"/>
      <c r="S5" s="290"/>
      <c r="T5" s="291"/>
      <c r="U5" s="292"/>
      <c r="V5" s="292"/>
      <c r="W5" s="293"/>
      <c r="X5" s="292"/>
      <c r="Y5" s="278"/>
      <c r="Z5" s="289"/>
      <c r="AA5" s="289"/>
      <c r="AB5" s="289"/>
      <c r="AC5" s="289"/>
      <c r="AD5" s="290"/>
      <c r="AE5" s="290"/>
      <c r="AF5" s="291"/>
      <c r="AG5" s="292"/>
      <c r="AH5" s="292"/>
      <c r="AI5" s="293"/>
      <c r="AJ5" s="292"/>
      <c r="AK5" s="278"/>
      <c r="AL5" s="289"/>
      <c r="AM5" s="289"/>
      <c r="AN5" s="289"/>
      <c r="AO5" s="289"/>
      <c r="AP5" s="290"/>
      <c r="AQ5" s="290"/>
      <c r="AR5" s="291"/>
      <c r="AS5" s="292"/>
      <c r="AT5" s="292"/>
      <c r="AU5" s="293"/>
      <c r="AV5" s="292"/>
    </row>
    <row r="6" spans="1:48" s="110" customFormat="1" ht="14.25">
      <c r="B6" s="111"/>
      <c r="C6" s="112"/>
      <c r="D6" s="112"/>
      <c r="E6" s="112"/>
      <c r="F6" s="113"/>
      <c r="G6" s="113"/>
      <c r="H6" s="114"/>
      <c r="I6" s="115"/>
      <c r="J6" s="115"/>
      <c r="K6" s="116"/>
      <c r="L6" s="115"/>
      <c r="M6" s="1"/>
      <c r="N6" s="112"/>
      <c r="O6" s="112"/>
      <c r="P6" s="112"/>
      <c r="Q6" s="112"/>
      <c r="R6" s="113"/>
      <c r="S6" s="113"/>
      <c r="T6" s="114"/>
      <c r="U6" s="115"/>
      <c r="V6" s="115"/>
      <c r="W6" s="116"/>
      <c r="X6" s="115"/>
      <c r="Y6" s="1"/>
      <c r="Z6" s="112"/>
      <c r="AA6" s="112"/>
      <c r="AB6" s="112"/>
      <c r="AC6" s="112"/>
      <c r="AD6" s="113"/>
      <c r="AE6" s="113"/>
      <c r="AF6" s="114"/>
      <c r="AG6" s="115"/>
      <c r="AH6" s="115"/>
      <c r="AI6" s="116"/>
      <c r="AJ6" s="115"/>
      <c r="AK6" s="1"/>
      <c r="AL6" s="112"/>
      <c r="AM6" s="112"/>
      <c r="AN6" s="112"/>
      <c r="AO6" s="112"/>
      <c r="AP6" s="113"/>
      <c r="AQ6" s="113"/>
      <c r="AR6" s="114"/>
      <c r="AS6" s="115"/>
      <c r="AT6" s="115"/>
      <c r="AU6" s="116"/>
      <c r="AV6" s="115"/>
    </row>
    <row r="7" spans="1:48">
      <c r="B7" s="2084" t="s">
        <v>1150</v>
      </c>
      <c r="C7" s="2084"/>
      <c r="D7" s="2084"/>
      <c r="E7" s="2084"/>
      <c r="F7" s="2084"/>
      <c r="G7" s="2084"/>
      <c r="H7" s="2084"/>
      <c r="I7" s="2084"/>
      <c r="J7" s="2084"/>
      <c r="K7" s="2084"/>
      <c r="L7" s="2084"/>
      <c r="N7" s="2084" t="s">
        <v>1151</v>
      </c>
      <c r="O7" s="2084"/>
      <c r="P7" s="2084"/>
      <c r="Q7" s="2084"/>
      <c r="R7" s="2084"/>
      <c r="S7" s="2084"/>
      <c r="T7" s="2084"/>
      <c r="U7" s="2084"/>
      <c r="V7" s="2084"/>
      <c r="W7" s="2084"/>
      <c r="X7" s="2084"/>
      <c r="Z7" s="2084" t="s">
        <v>1152</v>
      </c>
      <c r="AA7" s="2084"/>
      <c r="AB7" s="2084"/>
      <c r="AC7" s="2084"/>
      <c r="AD7" s="2084"/>
      <c r="AE7" s="2084"/>
      <c r="AF7" s="2084"/>
      <c r="AG7" s="2084"/>
      <c r="AH7" s="2084"/>
      <c r="AI7" s="2084"/>
      <c r="AJ7" s="2084"/>
      <c r="AL7" s="2084" t="s">
        <v>1153</v>
      </c>
      <c r="AM7" s="2084"/>
      <c r="AN7" s="2084"/>
      <c r="AO7" s="2084"/>
      <c r="AP7" s="2084"/>
      <c r="AQ7" s="2084"/>
      <c r="AR7" s="2084"/>
      <c r="AS7" s="2084"/>
      <c r="AT7" s="2084"/>
      <c r="AU7" s="2084"/>
      <c r="AV7" s="2084"/>
    </row>
    <row r="8" spans="1:48" ht="17.25">
      <c r="A8" s="100"/>
      <c r="B8" s="301"/>
      <c r="C8" s="301"/>
      <c r="D8" s="301"/>
      <c r="E8" s="302"/>
      <c r="F8" s="301"/>
      <c r="G8" s="301"/>
      <c r="H8" s="301"/>
      <c r="I8" s="301"/>
      <c r="J8" s="301"/>
      <c r="K8" s="301"/>
      <c r="L8" s="301"/>
      <c r="M8" s="64"/>
      <c r="N8" s="301"/>
      <c r="O8" s="301"/>
      <c r="P8" s="301"/>
      <c r="Q8" s="302"/>
      <c r="R8" s="301"/>
      <c r="S8" s="301"/>
      <c r="T8" s="301"/>
      <c r="U8" s="301"/>
      <c r="V8" s="301"/>
      <c r="W8" s="301"/>
      <c r="X8" s="301"/>
      <c r="Y8" s="64"/>
      <c r="Z8" s="301"/>
      <c r="AA8" s="301"/>
      <c r="AB8" s="301"/>
      <c r="AC8" s="302"/>
      <c r="AD8" s="301"/>
      <c r="AE8" s="301"/>
      <c r="AF8" s="301"/>
      <c r="AG8" s="301"/>
      <c r="AH8" s="301"/>
      <c r="AI8" s="301"/>
      <c r="AJ8" s="301"/>
      <c r="AK8" s="64"/>
      <c r="AL8" s="301"/>
      <c r="AM8" s="301"/>
      <c r="AN8" s="301"/>
      <c r="AO8" s="302"/>
      <c r="AP8" s="301"/>
      <c r="AQ8" s="301"/>
      <c r="AR8" s="301"/>
      <c r="AS8" s="301"/>
      <c r="AT8" s="301"/>
      <c r="AU8" s="301"/>
      <c r="AV8" s="301"/>
    </row>
    <row r="9" spans="1:48">
      <c r="B9" s="2083" t="s">
        <v>791</v>
      </c>
      <c r="C9" s="2083"/>
      <c r="D9" s="2083"/>
      <c r="E9" s="2083"/>
      <c r="F9" s="2083"/>
      <c r="G9" s="2083"/>
      <c r="H9" s="2083"/>
      <c r="I9" s="2083"/>
      <c r="J9" s="2083"/>
      <c r="K9" s="2083"/>
      <c r="L9" s="303"/>
      <c r="M9" s="64"/>
      <c r="N9" s="2083" t="s">
        <v>791</v>
      </c>
      <c r="O9" s="2083"/>
      <c r="P9" s="2083"/>
      <c r="Q9" s="2083"/>
      <c r="R9" s="2083"/>
      <c r="S9" s="2083"/>
      <c r="T9" s="2083"/>
      <c r="U9" s="2083"/>
      <c r="V9" s="2083"/>
      <c r="W9" s="2083"/>
      <c r="X9" s="303"/>
      <c r="Y9" s="64"/>
      <c r="Z9" s="2083" t="s">
        <v>791</v>
      </c>
      <c r="AA9" s="2083"/>
      <c r="AB9" s="2083"/>
      <c r="AC9" s="2083"/>
      <c r="AD9" s="2083"/>
      <c r="AE9" s="2083"/>
      <c r="AF9" s="2083"/>
      <c r="AG9" s="2083"/>
      <c r="AH9" s="2083"/>
      <c r="AI9" s="2083"/>
      <c r="AJ9" s="303"/>
      <c r="AK9" s="64"/>
      <c r="AL9" s="2083" t="s">
        <v>791</v>
      </c>
      <c r="AM9" s="2083"/>
      <c r="AN9" s="2083"/>
      <c r="AO9" s="2083"/>
      <c r="AP9" s="2083"/>
      <c r="AQ9" s="2083"/>
      <c r="AR9" s="2083"/>
      <c r="AS9" s="2083"/>
      <c r="AT9" s="2083"/>
      <c r="AU9" s="2083"/>
      <c r="AV9" s="303"/>
    </row>
    <row r="10" spans="1:48">
      <c r="B10" s="2083"/>
      <c r="C10" s="2083"/>
      <c r="D10" s="2083"/>
      <c r="E10" s="2083"/>
      <c r="F10" s="2083"/>
      <c r="G10" s="2083"/>
      <c r="H10" s="2083"/>
      <c r="I10" s="2083"/>
      <c r="J10" s="2083"/>
      <c r="K10" s="2083"/>
      <c r="L10" s="303"/>
      <c r="M10" s="64"/>
      <c r="N10" s="2083"/>
      <c r="O10" s="2083"/>
      <c r="P10" s="2083"/>
      <c r="Q10" s="2083"/>
      <c r="R10" s="2083"/>
      <c r="S10" s="2083"/>
      <c r="T10" s="2083"/>
      <c r="U10" s="2083"/>
      <c r="V10" s="2083"/>
      <c r="W10" s="2083"/>
      <c r="X10" s="303"/>
      <c r="Y10" s="64"/>
      <c r="Z10" s="2083"/>
      <c r="AA10" s="2083"/>
      <c r="AB10" s="2083"/>
      <c r="AC10" s="2083"/>
      <c r="AD10" s="2083"/>
      <c r="AE10" s="2083"/>
      <c r="AF10" s="2083"/>
      <c r="AG10" s="2083"/>
      <c r="AH10" s="2083"/>
      <c r="AI10" s="2083"/>
      <c r="AJ10" s="303"/>
      <c r="AK10" s="64"/>
      <c r="AL10" s="2083"/>
      <c r="AM10" s="2083"/>
      <c r="AN10" s="2083"/>
      <c r="AO10" s="2083"/>
      <c r="AP10" s="2083"/>
      <c r="AQ10" s="2083"/>
      <c r="AR10" s="2083"/>
      <c r="AS10" s="2083"/>
      <c r="AT10" s="2083"/>
      <c r="AU10" s="2083"/>
      <c r="AV10" s="303"/>
    </row>
    <row r="11" spans="1:48" ht="17.25">
      <c r="A11" s="100"/>
      <c r="M11" s="64"/>
      <c r="N11" s="58"/>
      <c r="P11" s="58"/>
      <c r="Q11" s="59"/>
      <c r="R11" s="58"/>
      <c r="S11" s="58"/>
      <c r="T11" s="58"/>
      <c r="U11" s="58"/>
      <c r="V11" s="58"/>
      <c r="W11" s="58"/>
      <c r="X11" s="58"/>
      <c r="Y11" s="64"/>
      <c r="Z11" s="58"/>
      <c r="AB11" s="58"/>
      <c r="AC11" s="59"/>
      <c r="AD11" s="58"/>
      <c r="AE11" s="58"/>
      <c r="AF11" s="58"/>
      <c r="AG11" s="58"/>
      <c r="AH11" s="58"/>
      <c r="AI11" s="58"/>
      <c r="AJ11" s="58"/>
      <c r="AK11" s="64"/>
      <c r="AL11" s="58"/>
      <c r="AN11" s="58"/>
      <c r="AO11" s="59"/>
      <c r="AP11" s="58"/>
      <c r="AQ11" s="58"/>
      <c r="AR11" s="58"/>
      <c r="AS11" s="58"/>
      <c r="AT11" s="58"/>
      <c r="AU11" s="58"/>
      <c r="AV11" s="58"/>
    </row>
    <row r="12" spans="1:48" ht="24.75" thickBot="1">
      <c r="B12" s="2085" t="s">
        <v>315</v>
      </c>
      <c r="C12" s="2086"/>
      <c r="D12" s="2086"/>
      <c r="E12" s="2086"/>
      <c r="F12" s="2086"/>
      <c r="G12" s="2086"/>
      <c r="H12" s="2086"/>
      <c r="I12" s="2086"/>
      <c r="J12" s="2086"/>
      <c r="K12" s="2086"/>
      <c r="L12" s="2087"/>
      <c r="N12" s="2085" t="s">
        <v>312</v>
      </c>
      <c r="O12" s="2086"/>
      <c r="P12" s="2086"/>
      <c r="Q12" s="2086"/>
      <c r="R12" s="2086"/>
      <c r="S12" s="2086"/>
      <c r="T12" s="2086"/>
      <c r="U12" s="2086"/>
      <c r="V12" s="2086"/>
      <c r="W12" s="2086"/>
      <c r="X12" s="2087"/>
      <c r="Z12" s="2085" t="s">
        <v>313</v>
      </c>
      <c r="AA12" s="2086"/>
      <c r="AB12" s="2086"/>
      <c r="AC12" s="2086"/>
      <c r="AD12" s="2086"/>
      <c r="AE12" s="2086"/>
      <c r="AF12" s="2086"/>
      <c r="AG12" s="2086"/>
      <c r="AH12" s="2086"/>
      <c r="AI12" s="2086"/>
      <c r="AJ12" s="2087"/>
      <c r="AL12" s="2085" t="s">
        <v>314</v>
      </c>
      <c r="AM12" s="2086"/>
      <c r="AN12" s="2086"/>
      <c r="AO12" s="2086"/>
      <c r="AP12" s="2086"/>
      <c r="AQ12" s="2086"/>
      <c r="AR12" s="2086"/>
      <c r="AS12" s="2086"/>
      <c r="AT12" s="2086"/>
      <c r="AU12" s="2086"/>
      <c r="AV12" s="2087"/>
    </row>
    <row r="13" spans="1:48" s="61" customFormat="1" ht="17.25">
      <c r="A13" s="99"/>
      <c r="B13" s="2106" t="s">
        <v>297</v>
      </c>
      <c r="C13" s="2112" t="s">
        <v>340</v>
      </c>
      <c r="D13" s="2109" t="s">
        <v>298</v>
      </c>
      <c r="E13" s="2093" t="s">
        <v>1136</v>
      </c>
      <c r="F13" s="2094"/>
      <c r="G13" s="2094"/>
      <c r="H13" s="2094"/>
      <c r="I13" s="2094"/>
      <c r="J13" s="2094"/>
      <c r="K13" s="2095"/>
      <c r="L13" s="2090" t="s">
        <v>300</v>
      </c>
      <c r="M13" s="60"/>
      <c r="N13" s="2106" t="s">
        <v>297</v>
      </c>
      <c r="O13" s="2112" t="s">
        <v>340</v>
      </c>
      <c r="P13" s="2109" t="s">
        <v>298</v>
      </c>
      <c r="Q13" s="2093" t="s">
        <v>299</v>
      </c>
      <c r="R13" s="2094"/>
      <c r="S13" s="2094"/>
      <c r="T13" s="2094"/>
      <c r="U13" s="2094"/>
      <c r="V13" s="2094"/>
      <c r="W13" s="2095"/>
      <c r="X13" s="2090" t="s">
        <v>300</v>
      </c>
      <c r="Y13" s="60"/>
      <c r="Z13" s="2106" t="s">
        <v>297</v>
      </c>
      <c r="AA13" s="2112" t="s">
        <v>340</v>
      </c>
      <c r="AB13" s="2109" t="s">
        <v>298</v>
      </c>
      <c r="AC13" s="2093" t="s">
        <v>299</v>
      </c>
      <c r="AD13" s="2094"/>
      <c r="AE13" s="2094"/>
      <c r="AF13" s="2094"/>
      <c r="AG13" s="2094"/>
      <c r="AH13" s="2094"/>
      <c r="AI13" s="2095"/>
      <c r="AJ13" s="2090" t="s">
        <v>300</v>
      </c>
      <c r="AK13" s="60"/>
      <c r="AL13" s="2106" t="s">
        <v>297</v>
      </c>
      <c r="AM13" s="2112" t="s">
        <v>340</v>
      </c>
      <c r="AN13" s="2109" t="s">
        <v>298</v>
      </c>
      <c r="AO13" s="2093" t="s">
        <v>299</v>
      </c>
      <c r="AP13" s="2094"/>
      <c r="AQ13" s="2094"/>
      <c r="AR13" s="2094"/>
      <c r="AS13" s="2094"/>
      <c r="AT13" s="2094"/>
      <c r="AU13" s="2095"/>
      <c r="AV13" s="2090" t="s">
        <v>300</v>
      </c>
    </row>
    <row r="14" spans="1:48" s="61" customFormat="1" ht="17.25">
      <c r="A14" s="99"/>
      <c r="B14" s="2107"/>
      <c r="C14" s="2113"/>
      <c r="D14" s="2110"/>
      <c r="E14" s="2096" t="s">
        <v>301</v>
      </c>
      <c r="F14" s="2102" t="s">
        <v>302</v>
      </c>
      <c r="G14" s="2103"/>
      <c r="H14" s="2100" t="s">
        <v>303</v>
      </c>
      <c r="I14" s="2101"/>
      <c r="J14" s="2088" t="s">
        <v>304</v>
      </c>
      <c r="K14" s="2089"/>
      <c r="L14" s="2091"/>
      <c r="M14" s="60"/>
      <c r="N14" s="2107"/>
      <c r="O14" s="2113"/>
      <c r="P14" s="2110"/>
      <c r="Q14" s="2096" t="s">
        <v>301</v>
      </c>
      <c r="R14" s="2102" t="s">
        <v>302</v>
      </c>
      <c r="S14" s="2103"/>
      <c r="T14" s="2100" t="s">
        <v>303</v>
      </c>
      <c r="U14" s="2101"/>
      <c r="V14" s="2088" t="s">
        <v>304</v>
      </c>
      <c r="W14" s="2089"/>
      <c r="X14" s="2091"/>
      <c r="Y14" s="60"/>
      <c r="Z14" s="2107"/>
      <c r="AA14" s="2113"/>
      <c r="AB14" s="2110"/>
      <c r="AC14" s="2096" t="s">
        <v>301</v>
      </c>
      <c r="AD14" s="2102" t="s">
        <v>302</v>
      </c>
      <c r="AE14" s="2103"/>
      <c r="AF14" s="2100" t="s">
        <v>303</v>
      </c>
      <c r="AG14" s="2101"/>
      <c r="AH14" s="2088" t="s">
        <v>304</v>
      </c>
      <c r="AI14" s="2089"/>
      <c r="AJ14" s="2091"/>
      <c r="AK14" s="60"/>
      <c r="AL14" s="2107"/>
      <c r="AM14" s="2113"/>
      <c r="AN14" s="2110"/>
      <c r="AO14" s="2096" t="s">
        <v>301</v>
      </c>
      <c r="AP14" s="2102" t="s">
        <v>302</v>
      </c>
      <c r="AQ14" s="2103"/>
      <c r="AR14" s="2100" t="s">
        <v>303</v>
      </c>
      <c r="AS14" s="2101"/>
      <c r="AT14" s="2088" t="s">
        <v>304</v>
      </c>
      <c r="AU14" s="2089"/>
      <c r="AV14" s="2091"/>
    </row>
    <row r="15" spans="1:48" s="61" customFormat="1" ht="18" thickBot="1">
      <c r="A15" s="99"/>
      <c r="B15" s="2108"/>
      <c r="C15" s="2114"/>
      <c r="D15" s="2111"/>
      <c r="E15" s="2097"/>
      <c r="F15" s="57" t="s">
        <v>305</v>
      </c>
      <c r="G15" s="57" t="s">
        <v>306</v>
      </c>
      <c r="H15" s="56" t="s">
        <v>305</v>
      </c>
      <c r="I15" s="56" t="s">
        <v>306</v>
      </c>
      <c r="J15" s="39" t="s">
        <v>305</v>
      </c>
      <c r="K15" s="39" t="s">
        <v>306</v>
      </c>
      <c r="L15" s="2092"/>
      <c r="M15" s="60"/>
      <c r="N15" s="2108"/>
      <c r="O15" s="2114"/>
      <c r="P15" s="2111"/>
      <c r="Q15" s="2097"/>
      <c r="R15" s="57" t="s">
        <v>305</v>
      </c>
      <c r="S15" s="57" t="s">
        <v>306</v>
      </c>
      <c r="T15" s="56" t="s">
        <v>305</v>
      </c>
      <c r="U15" s="56" t="s">
        <v>306</v>
      </c>
      <c r="V15" s="39" t="s">
        <v>305</v>
      </c>
      <c r="W15" s="39" t="s">
        <v>306</v>
      </c>
      <c r="X15" s="2092"/>
      <c r="Y15" s="60"/>
      <c r="Z15" s="2108"/>
      <c r="AA15" s="2114"/>
      <c r="AB15" s="2111"/>
      <c r="AC15" s="2097"/>
      <c r="AD15" s="57" t="s">
        <v>305</v>
      </c>
      <c r="AE15" s="57" t="s">
        <v>306</v>
      </c>
      <c r="AF15" s="56" t="s">
        <v>305</v>
      </c>
      <c r="AG15" s="56" t="s">
        <v>306</v>
      </c>
      <c r="AH15" s="39" t="s">
        <v>305</v>
      </c>
      <c r="AI15" s="39" t="s">
        <v>306</v>
      </c>
      <c r="AJ15" s="2092"/>
      <c r="AK15" s="60"/>
      <c r="AL15" s="2108"/>
      <c r="AM15" s="2114"/>
      <c r="AN15" s="2111"/>
      <c r="AO15" s="2097"/>
      <c r="AP15" s="57" t="s">
        <v>305</v>
      </c>
      <c r="AQ15" s="57" t="s">
        <v>306</v>
      </c>
      <c r="AR15" s="56" t="s">
        <v>305</v>
      </c>
      <c r="AS15" s="56" t="s">
        <v>306</v>
      </c>
      <c r="AT15" s="39" t="s">
        <v>305</v>
      </c>
      <c r="AU15" s="39" t="s">
        <v>306</v>
      </c>
      <c r="AV15" s="2092"/>
    </row>
    <row r="16" spans="1:48" s="61" customFormat="1">
      <c r="A16" s="97"/>
      <c r="B16" s="117"/>
      <c r="C16" s="118"/>
      <c r="D16" s="119"/>
      <c r="E16" s="843"/>
      <c r="F16" s="844"/>
      <c r="G16" s="845">
        <f>INT(E16*F16)</f>
        <v>0</v>
      </c>
      <c r="H16" s="846"/>
      <c r="I16" s="847">
        <f t="shared" ref="I16:I25" si="0">INT(E16*H16)</f>
        <v>0</v>
      </c>
      <c r="J16" s="848">
        <f>F16-H16</f>
        <v>0</v>
      </c>
      <c r="K16" s="848">
        <f>G16-I16</f>
        <v>0</v>
      </c>
      <c r="L16" s="124"/>
      <c r="M16" s="60"/>
      <c r="N16" s="117"/>
      <c r="O16" s="118"/>
      <c r="P16" s="119"/>
      <c r="Q16" s="843"/>
      <c r="R16" s="844"/>
      <c r="S16" s="845">
        <f t="shared" ref="S16:S25" si="1">INT(Q16*R16)</f>
        <v>0</v>
      </c>
      <c r="T16" s="846"/>
      <c r="U16" s="847">
        <f t="shared" ref="U16:U25" si="2">INT(Q16*T16)</f>
        <v>0</v>
      </c>
      <c r="V16" s="848">
        <f t="shared" ref="V16:V25" si="3">R16-T16</f>
        <v>0</v>
      </c>
      <c r="W16" s="848">
        <f t="shared" ref="W16:W25" si="4">S16-U16</f>
        <v>0</v>
      </c>
      <c r="X16" s="124"/>
      <c r="Y16" s="60"/>
      <c r="Z16" s="117"/>
      <c r="AA16" s="118"/>
      <c r="AB16" s="119"/>
      <c r="AC16" s="843"/>
      <c r="AD16" s="844"/>
      <c r="AE16" s="845">
        <f t="shared" ref="AE16:AE25" si="5">INT(AC16*AD16)</f>
        <v>0</v>
      </c>
      <c r="AF16" s="846"/>
      <c r="AG16" s="847">
        <f t="shared" ref="AG16:AG25" si="6">INT(AC16*AF16)</f>
        <v>0</v>
      </c>
      <c r="AH16" s="848">
        <f t="shared" ref="AH16:AH25" si="7">AD16-AF16</f>
        <v>0</v>
      </c>
      <c r="AI16" s="848">
        <f t="shared" ref="AI16:AI25" si="8">AE16-AG16</f>
        <v>0</v>
      </c>
      <c r="AJ16" s="124"/>
      <c r="AK16" s="60"/>
      <c r="AL16" s="117"/>
      <c r="AM16" s="118"/>
      <c r="AN16" s="119"/>
      <c r="AO16" s="843"/>
      <c r="AP16" s="844"/>
      <c r="AQ16" s="845">
        <f t="shared" ref="AQ16:AQ25" si="9">INT(AO16*AP16)</f>
        <v>0</v>
      </c>
      <c r="AR16" s="846"/>
      <c r="AS16" s="847">
        <f t="shared" ref="AS16:AS25" si="10">INT(AO16*AR16)</f>
        <v>0</v>
      </c>
      <c r="AT16" s="848">
        <f t="shared" ref="AT16:AT25" si="11">AP16-AR16</f>
        <v>0</v>
      </c>
      <c r="AU16" s="848">
        <f t="shared" ref="AU16:AU25" si="12">AQ16-AS16</f>
        <v>0</v>
      </c>
      <c r="AV16" s="124"/>
    </row>
    <row r="17" spans="1:48" s="61" customFormat="1">
      <c r="A17" s="97"/>
      <c r="B17" s="120"/>
      <c r="C17" s="121"/>
      <c r="D17" s="119"/>
      <c r="E17" s="843"/>
      <c r="F17" s="844"/>
      <c r="G17" s="845">
        <f t="shared" ref="G17:G25" si="13">INT(E17*F17)</f>
        <v>0</v>
      </c>
      <c r="H17" s="846"/>
      <c r="I17" s="847">
        <f t="shared" si="0"/>
        <v>0</v>
      </c>
      <c r="J17" s="848">
        <f t="shared" ref="J17:K25" si="14">F17-H17</f>
        <v>0</v>
      </c>
      <c r="K17" s="848">
        <f t="shared" si="14"/>
        <v>0</v>
      </c>
      <c r="L17" s="124"/>
      <c r="M17" s="60"/>
      <c r="N17" s="120"/>
      <c r="O17" s="121"/>
      <c r="P17" s="119"/>
      <c r="Q17" s="843"/>
      <c r="R17" s="844"/>
      <c r="S17" s="845">
        <f t="shared" si="1"/>
        <v>0</v>
      </c>
      <c r="T17" s="846"/>
      <c r="U17" s="847">
        <f t="shared" si="2"/>
        <v>0</v>
      </c>
      <c r="V17" s="848">
        <f t="shared" si="3"/>
        <v>0</v>
      </c>
      <c r="W17" s="848">
        <f t="shared" si="4"/>
        <v>0</v>
      </c>
      <c r="X17" s="124"/>
      <c r="Y17" s="60"/>
      <c r="Z17" s="120"/>
      <c r="AA17" s="121"/>
      <c r="AB17" s="119"/>
      <c r="AC17" s="843"/>
      <c r="AD17" s="844"/>
      <c r="AE17" s="845">
        <f t="shared" si="5"/>
        <v>0</v>
      </c>
      <c r="AF17" s="846"/>
      <c r="AG17" s="847">
        <f t="shared" si="6"/>
        <v>0</v>
      </c>
      <c r="AH17" s="848">
        <f t="shared" si="7"/>
        <v>0</v>
      </c>
      <c r="AI17" s="848">
        <f t="shared" si="8"/>
        <v>0</v>
      </c>
      <c r="AJ17" s="124"/>
      <c r="AK17" s="60"/>
      <c r="AL17" s="120"/>
      <c r="AM17" s="121"/>
      <c r="AN17" s="119"/>
      <c r="AO17" s="843"/>
      <c r="AP17" s="844"/>
      <c r="AQ17" s="845">
        <f t="shared" si="9"/>
        <v>0</v>
      </c>
      <c r="AR17" s="846"/>
      <c r="AS17" s="847">
        <f t="shared" si="10"/>
        <v>0</v>
      </c>
      <c r="AT17" s="848">
        <f t="shared" si="11"/>
        <v>0</v>
      </c>
      <c r="AU17" s="848">
        <f t="shared" si="12"/>
        <v>0</v>
      </c>
      <c r="AV17" s="124"/>
    </row>
    <row r="18" spans="1:48" s="61" customFormat="1">
      <c r="A18" s="97"/>
      <c r="B18" s="120"/>
      <c r="C18" s="121"/>
      <c r="D18" s="119"/>
      <c r="E18" s="843"/>
      <c r="F18" s="844"/>
      <c r="G18" s="845">
        <f t="shared" si="13"/>
        <v>0</v>
      </c>
      <c r="H18" s="846"/>
      <c r="I18" s="847">
        <f t="shared" si="0"/>
        <v>0</v>
      </c>
      <c r="J18" s="848">
        <f t="shared" si="14"/>
        <v>0</v>
      </c>
      <c r="K18" s="848">
        <f t="shared" si="14"/>
        <v>0</v>
      </c>
      <c r="L18" s="124"/>
      <c r="M18" s="60"/>
      <c r="N18" s="120"/>
      <c r="O18" s="121"/>
      <c r="P18" s="119"/>
      <c r="Q18" s="843"/>
      <c r="R18" s="844"/>
      <c r="S18" s="845">
        <f t="shared" si="1"/>
        <v>0</v>
      </c>
      <c r="T18" s="846"/>
      <c r="U18" s="847">
        <f t="shared" si="2"/>
        <v>0</v>
      </c>
      <c r="V18" s="848">
        <f t="shared" si="3"/>
        <v>0</v>
      </c>
      <c r="W18" s="848">
        <f t="shared" si="4"/>
        <v>0</v>
      </c>
      <c r="X18" s="124"/>
      <c r="Y18" s="60"/>
      <c r="Z18" s="120"/>
      <c r="AA18" s="121"/>
      <c r="AB18" s="119"/>
      <c r="AC18" s="843"/>
      <c r="AD18" s="844"/>
      <c r="AE18" s="845">
        <f t="shared" si="5"/>
        <v>0</v>
      </c>
      <c r="AF18" s="846"/>
      <c r="AG18" s="847">
        <f t="shared" si="6"/>
        <v>0</v>
      </c>
      <c r="AH18" s="848">
        <f t="shared" si="7"/>
        <v>0</v>
      </c>
      <c r="AI18" s="848">
        <f t="shared" si="8"/>
        <v>0</v>
      </c>
      <c r="AJ18" s="124"/>
      <c r="AK18" s="60"/>
      <c r="AL18" s="120"/>
      <c r="AM18" s="121"/>
      <c r="AN18" s="119"/>
      <c r="AO18" s="843"/>
      <c r="AP18" s="844"/>
      <c r="AQ18" s="845">
        <f t="shared" si="9"/>
        <v>0</v>
      </c>
      <c r="AR18" s="846"/>
      <c r="AS18" s="847">
        <f t="shared" si="10"/>
        <v>0</v>
      </c>
      <c r="AT18" s="848">
        <f t="shared" si="11"/>
        <v>0</v>
      </c>
      <c r="AU18" s="848">
        <f t="shared" si="12"/>
        <v>0</v>
      </c>
      <c r="AV18" s="124"/>
    </row>
    <row r="19" spans="1:48" s="61" customFormat="1">
      <c r="A19" s="97"/>
      <c r="B19" s="120"/>
      <c r="C19" s="121"/>
      <c r="D19" s="119"/>
      <c r="E19" s="843"/>
      <c r="F19" s="844"/>
      <c r="G19" s="845">
        <f t="shared" si="13"/>
        <v>0</v>
      </c>
      <c r="H19" s="846"/>
      <c r="I19" s="847">
        <f t="shared" si="0"/>
        <v>0</v>
      </c>
      <c r="J19" s="848">
        <f t="shared" si="14"/>
        <v>0</v>
      </c>
      <c r="K19" s="848">
        <f t="shared" si="14"/>
        <v>0</v>
      </c>
      <c r="L19" s="124"/>
      <c r="M19" s="60"/>
      <c r="N19" s="120"/>
      <c r="O19" s="121"/>
      <c r="P19" s="119"/>
      <c r="Q19" s="843"/>
      <c r="R19" s="844"/>
      <c r="S19" s="845">
        <f t="shared" si="1"/>
        <v>0</v>
      </c>
      <c r="T19" s="846"/>
      <c r="U19" s="847">
        <f t="shared" si="2"/>
        <v>0</v>
      </c>
      <c r="V19" s="848">
        <f t="shared" si="3"/>
        <v>0</v>
      </c>
      <c r="W19" s="848">
        <f t="shared" si="4"/>
        <v>0</v>
      </c>
      <c r="X19" s="124"/>
      <c r="Y19" s="60"/>
      <c r="Z19" s="120"/>
      <c r="AA19" s="121"/>
      <c r="AB19" s="119"/>
      <c r="AC19" s="843"/>
      <c r="AD19" s="844"/>
      <c r="AE19" s="845">
        <f t="shared" si="5"/>
        <v>0</v>
      </c>
      <c r="AF19" s="846"/>
      <c r="AG19" s="847">
        <f t="shared" si="6"/>
        <v>0</v>
      </c>
      <c r="AH19" s="848">
        <f t="shared" si="7"/>
        <v>0</v>
      </c>
      <c r="AI19" s="848">
        <f t="shared" si="8"/>
        <v>0</v>
      </c>
      <c r="AJ19" s="124"/>
      <c r="AK19" s="60"/>
      <c r="AL19" s="120"/>
      <c r="AM19" s="121"/>
      <c r="AN19" s="119"/>
      <c r="AO19" s="843"/>
      <c r="AP19" s="844"/>
      <c r="AQ19" s="845">
        <f t="shared" si="9"/>
        <v>0</v>
      </c>
      <c r="AR19" s="846"/>
      <c r="AS19" s="847">
        <f t="shared" si="10"/>
        <v>0</v>
      </c>
      <c r="AT19" s="848">
        <f t="shared" si="11"/>
        <v>0</v>
      </c>
      <c r="AU19" s="848">
        <f t="shared" si="12"/>
        <v>0</v>
      </c>
      <c r="AV19" s="124"/>
    </row>
    <row r="20" spans="1:48" s="61" customFormat="1">
      <c r="A20" s="97"/>
      <c r="B20" s="120"/>
      <c r="C20" s="121"/>
      <c r="D20" s="119"/>
      <c r="E20" s="843"/>
      <c r="F20" s="844"/>
      <c r="G20" s="845">
        <f t="shared" si="13"/>
        <v>0</v>
      </c>
      <c r="H20" s="846"/>
      <c r="I20" s="847">
        <f t="shared" si="0"/>
        <v>0</v>
      </c>
      <c r="J20" s="848">
        <f t="shared" si="14"/>
        <v>0</v>
      </c>
      <c r="K20" s="848">
        <f t="shared" si="14"/>
        <v>0</v>
      </c>
      <c r="L20" s="124"/>
      <c r="M20" s="60"/>
      <c r="N20" s="120"/>
      <c r="O20" s="121"/>
      <c r="P20" s="119"/>
      <c r="Q20" s="843"/>
      <c r="R20" s="844"/>
      <c r="S20" s="845">
        <f t="shared" si="1"/>
        <v>0</v>
      </c>
      <c r="T20" s="846"/>
      <c r="U20" s="847">
        <f t="shared" si="2"/>
        <v>0</v>
      </c>
      <c r="V20" s="848">
        <f t="shared" si="3"/>
        <v>0</v>
      </c>
      <c r="W20" s="848">
        <f t="shared" si="4"/>
        <v>0</v>
      </c>
      <c r="X20" s="124"/>
      <c r="Y20" s="60"/>
      <c r="Z20" s="120"/>
      <c r="AA20" s="121"/>
      <c r="AB20" s="119"/>
      <c r="AC20" s="843"/>
      <c r="AD20" s="844"/>
      <c r="AE20" s="845">
        <f t="shared" si="5"/>
        <v>0</v>
      </c>
      <c r="AF20" s="846"/>
      <c r="AG20" s="847">
        <f t="shared" si="6"/>
        <v>0</v>
      </c>
      <c r="AH20" s="848">
        <f t="shared" si="7"/>
        <v>0</v>
      </c>
      <c r="AI20" s="848">
        <f t="shared" si="8"/>
        <v>0</v>
      </c>
      <c r="AJ20" s="124"/>
      <c r="AK20" s="60"/>
      <c r="AL20" s="120"/>
      <c r="AM20" s="121"/>
      <c r="AN20" s="119"/>
      <c r="AO20" s="843"/>
      <c r="AP20" s="844"/>
      <c r="AQ20" s="845">
        <f t="shared" si="9"/>
        <v>0</v>
      </c>
      <c r="AR20" s="846"/>
      <c r="AS20" s="847">
        <f t="shared" si="10"/>
        <v>0</v>
      </c>
      <c r="AT20" s="848">
        <f t="shared" si="11"/>
        <v>0</v>
      </c>
      <c r="AU20" s="848">
        <f t="shared" si="12"/>
        <v>0</v>
      </c>
      <c r="AV20" s="124"/>
    </row>
    <row r="21" spans="1:48" s="61" customFormat="1">
      <c r="A21" s="97"/>
      <c r="B21" s="120"/>
      <c r="C21" s="121"/>
      <c r="D21" s="119"/>
      <c r="E21" s="843"/>
      <c r="F21" s="844"/>
      <c r="G21" s="845">
        <f t="shared" si="13"/>
        <v>0</v>
      </c>
      <c r="H21" s="846"/>
      <c r="I21" s="847">
        <f t="shared" si="0"/>
        <v>0</v>
      </c>
      <c r="J21" s="848">
        <f t="shared" si="14"/>
        <v>0</v>
      </c>
      <c r="K21" s="848">
        <f t="shared" si="14"/>
        <v>0</v>
      </c>
      <c r="L21" s="124"/>
      <c r="M21" s="60"/>
      <c r="N21" s="120"/>
      <c r="O21" s="121"/>
      <c r="P21" s="119"/>
      <c r="Q21" s="843"/>
      <c r="R21" s="844"/>
      <c r="S21" s="845">
        <f t="shared" si="1"/>
        <v>0</v>
      </c>
      <c r="T21" s="846"/>
      <c r="U21" s="847">
        <f t="shared" si="2"/>
        <v>0</v>
      </c>
      <c r="V21" s="848">
        <f t="shared" si="3"/>
        <v>0</v>
      </c>
      <c r="W21" s="848">
        <f t="shared" si="4"/>
        <v>0</v>
      </c>
      <c r="X21" s="124"/>
      <c r="Y21" s="60"/>
      <c r="Z21" s="120"/>
      <c r="AA21" s="121"/>
      <c r="AB21" s="119"/>
      <c r="AC21" s="843"/>
      <c r="AD21" s="844"/>
      <c r="AE21" s="845">
        <f t="shared" si="5"/>
        <v>0</v>
      </c>
      <c r="AF21" s="846"/>
      <c r="AG21" s="847">
        <f t="shared" si="6"/>
        <v>0</v>
      </c>
      <c r="AH21" s="848">
        <f t="shared" si="7"/>
        <v>0</v>
      </c>
      <c r="AI21" s="848">
        <f t="shared" si="8"/>
        <v>0</v>
      </c>
      <c r="AJ21" s="124"/>
      <c r="AK21" s="60"/>
      <c r="AL21" s="120"/>
      <c r="AM21" s="121"/>
      <c r="AN21" s="119"/>
      <c r="AO21" s="843"/>
      <c r="AP21" s="844"/>
      <c r="AQ21" s="845">
        <f t="shared" si="9"/>
        <v>0</v>
      </c>
      <c r="AR21" s="846"/>
      <c r="AS21" s="847">
        <f t="shared" si="10"/>
        <v>0</v>
      </c>
      <c r="AT21" s="848">
        <f t="shared" si="11"/>
        <v>0</v>
      </c>
      <c r="AU21" s="848">
        <f t="shared" si="12"/>
        <v>0</v>
      </c>
      <c r="AV21" s="124"/>
    </row>
    <row r="22" spans="1:48" s="61" customFormat="1">
      <c r="A22" s="97"/>
      <c r="B22" s="120"/>
      <c r="C22" s="121"/>
      <c r="D22" s="119"/>
      <c r="E22" s="843"/>
      <c r="F22" s="844"/>
      <c r="G22" s="845">
        <f t="shared" si="13"/>
        <v>0</v>
      </c>
      <c r="H22" s="846"/>
      <c r="I22" s="847">
        <f t="shared" si="0"/>
        <v>0</v>
      </c>
      <c r="J22" s="848">
        <f t="shared" si="14"/>
        <v>0</v>
      </c>
      <c r="K22" s="848">
        <f t="shared" si="14"/>
        <v>0</v>
      </c>
      <c r="L22" s="124"/>
      <c r="M22" s="60"/>
      <c r="N22" s="120"/>
      <c r="O22" s="121"/>
      <c r="P22" s="119"/>
      <c r="Q22" s="843"/>
      <c r="R22" s="844"/>
      <c r="S22" s="845">
        <f t="shared" si="1"/>
        <v>0</v>
      </c>
      <c r="T22" s="846"/>
      <c r="U22" s="847">
        <f t="shared" si="2"/>
        <v>0</v>
      </c>
      <c r="V22" s="848">
        <f t="shared" si="3"/>
        <v>0</v>
      </c>
      <c r="W22" s="848">
        <f t="shared" si="4"/>
        <v>0</v>
      </c>
      <c r="X22" s="124"/>
      <c r="Y22" s="60"/>
      <c r="Z22" s="120"/>
      <c r="AA22" s="121"/>
      <c r="AB22" s="119"/>
      <c r="AC22" s="843"/>
      <c r="AD22" s="844"/>
      <c r="AE22" s="845">
        <f t="shared" si="5"/>
        <v>0</v>
      </c>
      <c r="AF22" s="846"/>
      <c r="AG22" s="847">
        <f t="shared" si="6"/>
        <v>0</v>
      </c>
      <c r="AH22" s="848">
        <f t="shared" si="7"/>
        <v>0</v>
      </c>
      <c r="AI22" s="848">
        <f t="shared" si="8"/>
        <v>0</v>
      </c>
      <c r="AJ22" s="124"/>
      <c r="AK22" s="60"/>
      <c r="AL22" s="120"/>
      <c r="AM22" s="121"/>
      <c r="AN22" s="119"/>
      <c r="AO22" s="843"/>
      <c r="AP22" s="844"/>
      <c r="AQ22" s="845">
        <f t="shared" si="9"/>
        <v>0</v>
      </c>
      <c r="AR22" s="846"/>
      <c r="AS22" s="847">
        <f t="shared" si="10"/>
        <v>0</v>
      </c>
      <c r="AT22" s="848">
        <f t="shared" si="11"/>
        <v>0</v>
      </c>
      <c r="AU22" s="848">
        <f t="shared" si="12"/>
        <v>0</v>
      </c>
      <c r="AV22" s="124"/>
    </row>
    <row r="23" spans="1:48" s="61" customFormat="1">
      <c r="A23" s="97"/>
      <c r="B23" s="120"/>
      <c r="C23" s="121"/>
      <c r="D23" s="119"/>
      <c r="E23" s="843"/>
      <c r="F23" s="844"/>
      <c r="G23" s="845">
        <f t="shared" si="13"/>
        <v>0</v>
      </c>
      <c r="H23" s="846"/>
      <c r="I23" s="847">
        <f t="shared" si="0"/>
        <v>0</v>
      </c>
      <c r="J23" s="848">
        <f t="shared" si="14"/>
        <v>0</v>
      </c>
      <c r="K23" s="848">
        <f t="shared" si="14"/>
        <v>0</v>
      </c>
      <c r="L23" s="124"/>
      <c r="M23" s="60"/>
      <c r="N23" s="120"/>
      <c r="O23" s="121"/>
      <c r="P23" s="119"/>
      <c r="Q23" s="843"/>
      <c r="R23" s="844"/>
      <c r="S23" s="845">
        <f t="shared" si="1"/>
        <v>0</v>
      </c>
      <c r="T23" s="846"/>
      <c r="U23" s="847">
        <f t="shared" si="2"/>
        <v>0</v>
      </c>
      <c r="V23" s="848">
        <f t="shared" si="3"/>
        <v>0</v>
      </c>
      <c r="W23" s="848">
        <f t="shared" si="4"/>
        <v>0</v>
      </c>
      <c r="X23" s="124"/>
      <c r="Y23" s="60"/>
      <c r="Z23" s="120"/>
      <c r="AA23" s="121"/>
      <c r="AB23" s="119"/>
      <c r="AC23" s="843"/>
      <c r="AD23" s="844"/>
      <c r="AE23" s="845">
        <f t="shared" si="5"/>
        <v>0</v>
      </c>
      <c r="AF23" s="846"/>
      <c r="AG23" s="847">
        <f t="shared" si="6"/>
        <v>0</v>
      </c>
      <c r="AH23" s="848">
        <f t="shared" si="7"/>
        <v>0</v>
      </c>
      <c r="AI23" s="848">
        <f t="shared" si="8"/>
        <v>0</v>
      </c>
      <c r="AJ23" s="124"/>
      <c r="AK23" s="60"/>
      <c r="AL23" s="120"/>
      <c r="AM23" s="121"/>
      <c r="AN23" s="119"/>
      <c r="AO23" s="843"/>
      <c r="AP23" s="844"/>
      <c r="AQ23" s="845">
        <f t="shared" si="9"/>
        <v>0</v>
      </c>
      <c r="AR23" s="846"/>
      <c r="AS23" s="847">
        <f t="shared" si="10"/>
        <v>0</v>
      </c>
      <c r="AT23" s="848">
        <f t="shared" si="11"/>
        <v>0</v>
      </c>
      <c r="AU23" s="848">
        <f t="shared" si="12"/>
        <v>0</v>
      </c>
      <c r="AV23" s="124"/>
    </row>
    <row r="24" spans="1:48" s="61" customFormat="1">
      <c r="A24" s="97"/>
      <c r="B24" s="120"/>
      <c r="C24" s="121"/>
      <c r="D24" s="119"/>
      <c r="E24" s="843"/>
      <c r="F24" s="844"/>
      <c r="G24" s="845">
        <f t="shared" si="13"/>
        <v>0</v>
      </c>
      <c r="H24" s="846"/>
      <c r="I24" s="847">
        <f t="shared" si="0"/>
        <v>0</v>
      </c>
      <c r="J24" s="848">
        <f t="shared" si="14"/>
        <v>0</v>
      </c>
      <c r="K24" s="848">
        <f t="shared" si="14"/>
        <v>0</v>
      </c>
      <c r="L24" s="124"/>
      <c r="M24" s="60"/>
      <c r="N24" s="120"/>
      <c r="O24" s="121"/>
      <c r="P24" s="119"/>
      <c r="Q24" s="843"/>
      <c r="R24" s="844"/>
      <c r="S24" s="845">
        <f t="shared" si="1"/>
        <v>0</v>
      </c>
      <c r="T24" s="846"/>
      <c r="U24" s="847">
        <f t="shared" si="2"/>
        <v>0</v>
      </c>
      <c r="V24" s="848">
        <f t="shared" si="3"/>
        <v>0</v>
      </c>
      <c r="W24" s="848">
        <f t="shared" si="4"/>
        <v>0</v>
      </c>
      <c r="X24" s="124"/>
      <c r="Y24" s="60"/>
      <c r="Z24" s="120"/>
      <c r="AA24" s="121"/>
      <c r="AB24" s="119"/>
      <c r="AC24" s="843"/>
      <c r="AD24" s="844"/>
      <c r="AE24" s="845">
        <f t="shared" si="5"/>
        <v>0</v>
      </c>
      <c r="AF24" s="846"/>
      <c r="AG24" s="847">
        <f t="shared" si="6"/>
        <v>0</v>
      </c>
      <c r="AH24" s="848">
        <f t="shared" si="7"/>
        <v>0</v>
      </c>
      <c r="AI24" s="848">
        <f t="shared" si="8"/>
        <v>0</v>
      </c>
      <c r="AJ24" s="124"/>
      <c r="AK24" s="60"/>
      <c r="AL24" s="120"/>
      <c r="AM24" s="121"/>
      <c r="AN24" s="119"/>
      <c r="AO24" s="843"/>
      <c r="AP24" s="844"/>
      <c r="AQ24" s="845">
        <f t="shared" si="9"/>
        <v>0</v>
      </c>
      <c r="AR24" s="846"/>
      <c r="AS24" s="847">
        <f t="shared" si="10"/>
        <v>0</v>
      </c>
      <c r="AT24" s="848">
        <f t="shared" si="11"/>
        <v>0</v>
      </c>
      <c r="AU24" s="848">
        <f t="shared" si="12"/>
        <v>0</v>
      </c>
      <c r="AV24" s="124"/>
    </row>
    <row r="25" spans="1:48" s="61" customFormat="1" ht="24.75" thickBot="1">
      <c r="A25" s="97"/>
      <c r="B25" s="122"/>
      <c r="C25" s="887"/>
      <c r="D25" s="123"/>
      <c r="E25" s="849"/>
      <c r="F25" s="850"/>
      <c r="G25" s="851">
        <f t="shared" si="13"/>
        <v>0</v>
      </c>
      <c r="H25" s="852"/>
      <c r="I25" s="853">
        <f t="shared" si="0"/>
        <v>0</v>
      </c>
      <c r="J25" s="854">
        <f t="shared" si="14"/>
        <v>0</v>
      </c>
      <c r="K25" s="854">
        <f t="shared" si="14"/>
        <v>0</v>
      </c>
      <c r="L25" s="125"/>
      <c r="M25" s="60"/>
      <c r="N25" s="122"/>
      <c r="O25" s="887"/>
      <c r="P25" s="123"/>
      <c r="Q25" s="849"/>
      <c r="R25" s="850"/>
      <c r="S25" s="851">
        <f t="shared" si="1"/>
        <v>0</v>
      </c>
      <c r="T25" s="852"/>
      <c r="U25" s="853">
        <f t="shared" si="2"/>
        <v>0</v>
      </c>
      <c r="V25" s="854">
        <f t="shared" si="3"/>
        <v>0</v>
      </c>
      <c r="W25" s="854">
        <f t="shared" si="4"/>
        <v>0</v>
      </c>
      <c r="X25" s="125"/>
      <c r="Y25" s="60"/>
      <c r="Z25" s="122"/>
      <c r="AA25" s="887"/>
      <c r="AB25" s="123"/>
      <c r="AC25" s="849"/>
      <c r="AD25" s="850"/>
      <c r="AE25" s="851">
        <f t="shared" si="5"/>
        <v>0</v>
      </c>
      <c r="AF25" s="852"/>
      <c r="AG25" s="853">
        <f t="shared" si="6"/>
        <v>0</v>
      </c>
      <c r="AH25" s="854">
        <f t="shared" si="7"/>
        <v>0</v>
      </c>
      <c r="AI25" s="854">
        <f t="shared" si="8"/>
        <v>0</v>
      </c>
      <c r="AJ25" s="125"/>
      <c r="AK25" s="60"/>
      <c r="AL25" s="122"/>
      <c r="AM25" s="887"/>
      <c r="AN25" s="123"/>
      <c r="AO25" s="849"/>
      <c r="AP25" s="850"/>
      <c r="AQ25" s="851">
        <f t="shared" si="9"/>
        <v>0</v>
      </c>
      <c r="AR25" s="852"/>
      <c r="AS25" s="853">
        <f t="shared" si="10"/>
        <v>0</v>
      </c>
      <c r="AT25" s="854">
        <f t="shared" si="11"/>
        <v>0</v>
      </c>
      <c r="AU25" s="854">
        <f t="shared" si="12"/>
        <v>0</v>
      </c>
      <c r="AV25" s="125"/>
    </row>
    <row r="26" spans="1:48" s="61" customFormat="1" ht="25.5" thickTop="1" thickBot="1">
      <c r="A26" s="97"/>
      <c r="B26" s="2098" t="s">
        <v>311</v>
      </c>
      <c r="C26" s="2099"/>
      <c r="D26" s="2099"/>
      <c r="E26" s="2099"/>
      <c r="F26" s="855"/>
      <c r="G26" s="855">
        <f>SUM(G16:G25)</f>
        <v>0</v>
      </c>
      <c r="H26" s="856"/>
      <c r="I26" s="856">
        <f>SUM(I16:I25)</f>
        <v>0</v>
      </c>
      <c r="J26" s="857"/>
      <c r="K26" s="857">
        <f>SUM(K16:K25)</f>
        <v>0</v>
      </c>
      <c r="L26" s="55"/>
      <c r="M26" s="60"/>
      <c r="N26" s="2098" t="s">
        <v>311</v>
      </c>
      <c r="O26" s="2099"/>
      <c r="P26" s="2099"/>
      <c r="Q26" s="2099"/>
      <c r="R26" s="855"/>
      <c r="S26" s="855">
        <f>SUM(S16:S25)</f>
        <v>0</v>
      </c>
      <c r="T26" s="856"/>
      <c r="U26" s="856">
        <f>SUM(U16:U25)</f>
        <v>0</v>
      </c>
      <c r="V26" s="857"/>
      <c r="W26" s="857">
        <f>SUM(W16:W25)</f>
        <v>0</v>
      </c>
      <c r="X26" s="55"/>
      <c r="Y26" s="60"/>
      <c r="Z26" s="2098" t="s">
        <v>311</v>
      </c>
      <c r="AA26" s="2099"/>
      <c r="AB26" s="2099"/>
      <c r="AC26" s="2099"/>
      <c r="AD26" s="855"/>
      <c r="AE26" s="855">
        <f>SUM(AE16:AE25)</f>
        <v>0</v>
      </c>
      <c r="AF26" s="856"/>
      <c r="AG26" s="856">
        <f>SUM(AG16:AG25)</f>
        <v>0</v>
      </c>
      <c r="AH26" s="857"/>
      <c r="AI26" s="857">
        <f>SUM(AI16:AI25)</f>
        <v>0</v>
      </c>
      <c r="AJ26" s="55"/>
      <c r="AK26" s="60"/>
      <c r="AL26" s="2098" t="s">
        <v>311</v>
      </c>
      <c r="AM26" s="2099"/>
      <c r="AN26" s="2099"/>
      <c r="AO26" s="2099"/>
      <c r="AP26" s="855"/>
      <c r="AQ26" s="855">
        <f>SUM(AQ16:AQ25)</f>
        <v>0</v>
      </c>
      <c r="AR26" s="856"/>
      <c r="AS26" s="856">
        <f>SUM(AS16:AS25)</f>
        <v>0</v>
      </c>
      <c r="AT26" s="857"/>
      <c r="AU26" s="857">
        <f>SUM(AU16:AU25)</f>
        <v>0</v>
      </c>
      <c r="AV26" s="55"/>
    </row>
    <row r="27" spans="1:48" s="61" customFormat="1">
      <c r="A27" s="97"/>
      <c r="B27" s="117"/>
      <c r="C27" s="118"/>
      <c r="D27" s="119"/>
      <c r="E27" s="843"/>
      <c r="F27" s="844"/>
      <c r="G27" s="845">
        <f t="shared" ref="G27:G34" si="15">INT(E27*F27)</f>
        <v>0</v>
      </c>
      <c r="H27" s="846"/>
      <c r="I27" s="847">
        <f t="shared" ref="I27:I34" si="16">INT(E27*H27)</f>
        <v>0</v>
      </c>
      <c r="J27" s="848">
        <f t="shared" ref="J27:J34" si="17">F27-H27</f>
        <v>0</v>
      </c>
      <c r="K27" s="848">
        <f t="shared" ref="K27:K34" si="18">G27-I27</f>
        <v>0</v>
      </c>
      <c r="L27" s="124"/>
      <c r="M27" s="60"/>
      <c r="N27" s="117"/>
      <c r="O27" s="118"/>
      <c r="P27" s="119"/>
      <c r="Q27" s="843"/>
      <c r="R27" s="844"/>
      <c r="S27" s="845">
        <f t="shared" ref="S27:S36" si="19">INT(Q27*R27)</f>
        <v>0</v>
      </c>
      <c r="T27" s="846"/>
      <c r="U27" s="847">
        <f t="shared" ref="U27:U36" si="20">INT(Q27*T27)</f>
        <v>0</v>
      </c>
      <c r="V27" s="848">
        <f t="shared" ref="V27:V36" si="21">R27-T27</f>
        <v>0</v>
      </c>
      <c r="W27" s="848">
        <f t="shared" ref="W27:W36" si="22">S27-U27</f>
        <v>0</v>
      </c>
      <c r="X27" s="124"/>
      <c r="Y27" s="60"/>
      <c r="Z27" s="117"/>
      <c r="AA27" s="118"/>
      <c r="AB27" s="119"/>
      <c r="AC27" s="843"/>
      <c r="AD27" s="844"/>
      <c r="AE27" s="845">
        <f t="shared" ref="AE27:AE36" si="23">INT(AC27*AD27)</f>
        <v>0</v>
      </c>
      <c r="AF27" s="846"/>
      <c r="AG27" s="847">
        <f t="shared" ref="AG27:AG36" si="24">INT(AC27*AF27)</f>
        <v>0</v>
      </c>
      <c r="AH27" s="848">
        <f t="shared" ref="AH27:AH36" si="25">AD27-AF27</f>
        <v>0</v>
      </c>
      <c r="AI27" s="848">
        <f t="shared" ref="AI27:AI36" si="26">AE27-AG27</f>
        <v>0</v>
      </c>
      <c r="AJ27" s="124"/>
      <c r="AK27" s="60"/>
      <c r="AL27" s="117"/>
      <c r="AM27" s="118"/>
      <c r="AN27" s="119"/>
      <c r="AO27" s="843"/>
      <c r="AP27" s="844"/>
      <c r="AQ27" s="845">
        <f t="shared" ref="AQ27:AQ36" si="27">INT(AO27*AP27)</f>
        <v>0</v>
      </c>
      <c r="AR27" s="846"/>
      <c r="AS27" s="847">
        <f t="shared" ref="AS27:AS36" si="28">INT(AO27*AR27)</f>
        <v>0</v>
      </c>
      <c r="AT27" s="848">
        <f t="shared" ref="AT27:AT36" si="29">AP27-AR27</f>
        <v>0</v>
      </c>
      <c r="AU27" s="848">
        <f t="shared" ref="AU27:AU36" si="30">AQ27-AS27</f>
        <v>0</v>
      </c>
      <c r="AV27" s="124"/>
    </row>
    <row r="28" spans="1:48" s="61" customFormat="1">
      <c r="A28" s="97"/>
      <c r="B28" s="120"/>
      <c r="C28" s="121"/>
      <c r="D28" s="119"/>
      <c r="E28" s="843"/>
      <c r="F28" s="844"/>
      <c r="G28" s="845">
        <f t="shared" si="15"/>
        <v>0</v>
      </c>
      <c r="H28" s="846"/>
      <c r="I28" s="847">
        <f t="shared" si="16"/>
        <v>0</v>
      </c>
      <c r="J28" s="848">
        <f t="shared" si="17"/>
        <v>0</v>
      </c>
      <c r="K28" s="848">
        <f t="shared" si="18"/>
        <v>0</v>
      </c>
      <c r="L28" s="124"/>
      <c r="M28" s="60"/>
      <c r="N28" s="120"/>
      <c r="O28" s="121"/>
      <c r="P28" s="119"/>
      <c r="Q28" s="843"/>
      <c r="R28" s="844"/>
      <c r="S28" s="845">
        <f t="shared" si="19"/>
        <v>0</v>
      </c>
      <c r="T28" s="846"/>
      <c r="U28" s="847">
        <f t="shared" si="20"/>
        <v>0</v>
      </c>
      <c r="V28" s="848">
        <f t="shared" si="21"/>
        <v>0</v>
      </c>
      <c r="W28" s="848">
        <f t="shared" si="22"/>
        <v>0</v>
      </c>
      <c r="X28" s="124"/>
      <c r="Y28" s="60"/>
      <c r="Z28" s="120"/>
      <c r="AA28" s="121"/>
      <c r="AB28" s="119"/>
      <c r="AC28" s="843"/>
      <c r="AD28" s="844"/>
      <c r="AE28" s="845">
        <f t="shared" si="23"/>
        <v>0</v>
      </c>
      <c r="AF28" s="846"/>
      <c r="AG28" s="847">
        <f t="shared" si="24"/>
        <v>0</v>
      </c>
      <c r="AH28" s="848">
        <f t="shared" si="25"/>
        <v>0</v>
      </c>
      <c r="AI28" s="848">
        <f t="shared" si="26"/>
        <v>0</v>
      </c>
      <c r="AJ28" s="124"/>
      <c r="AK28" s="60"/>
      <c r="AL28" s="120"/>
      <c r="AM28" s="121"/>
      <c r="AN28" s="119"/>
      <c r="AO28" s="843"/>
      <c r="AP28" s="844"/>
      <c r="AQ28" s="845">
        <f t="shared" si="27"/>
        <v>0</v>
      </c>
      <c r="AR28" s="846"/>
      <c r="AS28" s="847">
        <f t="shared" si="28"/>
        <v>0</v>
      </c>
      <c r="AT28" s="848">
        <f t="shared" si="29"/>
        <v>0</v>
      </c>
      <c r="AU28" s="848">
        <f t="shared" si="30"/>
        <v>0</v>
      </c>
      <c r="AV28" s="124"/>
    </row>
    <row r="29" spans="1:48" s="61" customFormat="1">
      <c r="A29" s="97"/>
      <c r="B29" s="120"/>
      <c r="C29" s="121"/>
      <c r="D29" s="119"/>
      <c r="E29" s="843"/>
      <c r="F29" s="844"/>
      <c r="G29" s="845">
        <f t="shared" si="15"/>
        <v>0</v>
      </c>
      <c r="H29" s="846"/>
      <c r="I29" s="847">
        <f t="shared" si="16"/>
        <v>0</v>
      </c>
      <c r="J29" s="848">
        <f t="shared" si="17"/>
        <v>0</v>
      </c>
      <c r="K29" s="848">
        <f t="shared" si="18"/>
        <v>0</v>
      </c>
      <c r="L29" s="124"/>
      <c r="M29" s="60"/>
      <c r="N29" s="120"/>
      <c r="O29" s="121"/>
      <c r="P29" s="119"/>
      <c r="Q29" s="843"/>
      <c r="R29" s="844"/>
      <c r="S29" s="845">
        <f t="shared" si="19"/>
        <v>0</v>
      </c>
      <c r="T29" s="846"/>
      <c r="U29" s="847">
        <f t="shared" si="20"/>
        <v>0</v>
      </c>
      <c r="V29" s="848">
        <f t="shared" si="21"/>
        <v>0</v>
      </c>
      <c r="W29" s="848">
        <f t="shared" si="22"/>
        <v>0</v>
      </c>
      <c r="X29" s="124"/>
      <c r="Y29" s="60"/>
      <c r="Z29" s="120"/>
      <c r="AA29" s="121"/>
      <c r="AB29" s="119"/>
      <c r="AC29" s="843"/>
      <c r="AD29" s="844"/>
      <c r="AE29" s="845">
        <f t="shared" si="23"/>
        <v>0</v>
      </c>
      <c r="AF29" s="846"/>
      <c r="AG29" s="847">
        <f t="shared" si="24"/>
        <v>0</v>
      </c>
      <c r="AH29" s="848">
        <f t="shared" si="25"/>
        <v>0</v>
      </c>
      <c r="AI29" s="848">
        <f t="shared" si="26"/>
        <v>0</v>
      </c>
      <c r="AJ29" s="124"/>
      <c r="AK29" s="60"/>
      <c r="AL29" s="120"/>
      <c r="AM29" s="121"/>
      <c r="AN29" s="119"/>
      <c r="AO29" s="843"/>
      <c r="AP29" s="844"/>
      <c r="AQ29" s="845">
        <f t="shared" si="27"/>
        <v>0</v>
      </c>
      <c r="AR29" s="846"/>
      <c r="AS29" s="847">
        <f t="shared" si="28"/>
        <v>0</v>
      </c>
      <c r="AT29" s="848">
        <f t="shared" si="29"/>
        <v>0</v>
      </c>
      <c r="AU29" s="848">
        <f t="shared" si="30"/>
        <v>0</v>
      </c>
      <c r="AV29" s="124"/>
    </row>
    <row r="30" spans="1:48" s="61" customFormat="1">
      <c r="A30" s="97"/>
      <c r="B30" s="120"/>
      <c r="C30" s="121"/>
      <c r="D30" s="119"/>
      <c r="E30" s="843"/>
      <c r="F30" s="844"/>
      <c r="G30" s="845">
        <f t="shared" si="15"/>
        <v>0</v>
      </c>
      <c r="H30" s="846"/>
      <c r="I30" s="847">
        <f t="shared" si="16"/>
        <v>0</v>
      </c>
      <c r="J30" s="848">
        <f t="shared" si="17"/>
        <v>0</v>
      </c>
      <c r="K30" s="848">
        <f t="shared" si="18"/>
        <v>0</v>
      </c>
      <c r="L30" s="124"/>
      <c r="M30" s="60"/>
      <c r="N30" s="120"/>
      <c r="O30" s="121"/>
      <c r="P30" s="119"/>
      <c r="Q30" s="843"/>
      <c r="R30" s="844"/>
      <c r="S30" s="845">
        <f t="shared" si="19"/>
        <v>0</v>
      </c>
      <c r="T30" s="846"/>
      <c r="U30" s="847">
        <f t="shared" si="20"/>
        <v>0</v>
      </c>
      <c r="V30" s="848">
        <f t="shared" si="21"/>
        <v>0</v>
      </c>
      <c r="W30" s="848">
        <f t="shared" si="22"/>
        <v>0</v>
      </c>
      <c r="X30" s="124"/>
      <c r="Y30" s="60"/>
      <c r="Z30" s="120"/>
      <c r="AA30" s="121"/>
      <c r="AB30" s="119"/>
      <c r="AC30" s="843"/>
      <c r="AD30" s="844"/>
      <c r="AE30" s="845">
        <f t="shared" si="23"/>
        <v>0</v>
      </c>
      <c r="AF30" s="846"/>
      <c r="AG30" s="847">
        <f t="shared" si="24"/>
        <v>0</v>
      </c>
      <c r="AH30" s="848">
        <f t="shared" si="25"/>
        <v>0</v>
      </c>
      <c r="AI30" s="848">
        <f t="shared" si="26"/>
        <v>0</v>
      </c>
      <c r="AJ30" s="124"/>
      <c r="AK30" s="60"/>
      <c r="AL30" s="120"/>
      <c r="AM30" s="121"/>
      <c r="AN30" s="119"/>
      <c r="AO30" s="843"/>
      <c r="AP30" s="844"/>
      <c r="AQ30" s="845">
        <f t="shared" si="27"/>
        <v>0</v>
      </c>
      <c r="AR30" s="846"/>
      <c r="AS30" s="847">
        <f t="shared" si="28"/>
        <v>0</v>
      </c>
      <c r="AT30" s="848">
        <f t="shared" si="29"/>
        <v>0</v>
      </c>
      <c r="AU30" s="848">
        <f t="shared" si="30"/>
        <v>0</v>
      </c>
      <c r="AV30" s="124"/>
    </row>
    <row r="31" spans="1:48" s="61" customFormat="1">
      <c r="A31" s="97"/>
      <c r="B31" s="120"/>
      <c r="C31" s="121"/>
      <c r="D31" s="119"/>
      <c r="E31" s="843"/>
      <c r="F31" s="844"/>
      <c r="G31" s="845">
        <f t="shared" si="15"/>
        <v>0</v>
      </c>
      <c r="H31" s="846"/>
      <c r="I31" s="847">
        <f t="shared" si="16"/>
        <v>0</v>
      </c>
      <c r="J31" s="848">
        <f t="shared" si="17"/>
        <v>0</v>
      </c>
      <c r="K31" s="848">
        <f t="shared" si="18"/>
        <v>0</v>
      </c>
      <c r="L31" s="124"/>
      <c r="M31" s="60"/>
      <c r="N31" s="120"/>
      <c r="O31" s="121"/>
      <c r="P31" s="119"/>
      <c r="Q31" s="843"/>
      <c r="R31" s="844"/>
      <c r="S31" s="845">
        <f t="shared" si="19"/>
        <v>0</v>
      </c>
      <c r="T31" s="846"/>
      <c r="U31" s="847">
        <f t="shared" si="20"/>
        <v>0</v>
      </c>
      <c r="V31" s="848">
        <f t="shared" si="21"/>
        <v>0</v>
      </c>
      <c r="W31" s="848">
        <f t="shared" si="22"/>
        <v>0</v>
      </c>
      <c r="X31" s="124"/>
      <c r="Y31" s="60"/>
      <c r="Z31" s="120"/>
      <c r="AA31" s="121"/>
      <c r="AB31" s="119"/>
      <c r="AC31" s="843"/>
      <c r="AD31" s="844"/>
      <c r="AE31" s="845">
        <f t="shared" si="23"/>
        <v>0</v>
      </c>
      <c r="AF31" s="846"/>
      <c r="AG31" s="847">
        <f t="shared" si="24"/>
        <v>0</v>
      </c>
      <c r="AH31" s="848">
        <f t="shared" si="25"/>
        <v>0</v>
      </c>
      <c r="AI31" s="848">
        <f t="shared" si="26"/>
        <v>0</v>
      </c>
      <c r="AJ31" s="124"/>
      <c r="AK31" s="60"/>
      <c r="AL31" s="120"/>
      <c r="AM31" s="121"/>
      <c r="AN31" s="119"/>
      <c r="AO31" s="843"/>
      <c r="AP31" s="844"/>
      <c r="AQ31" s="845">
        <f t="shared" si="27"/>
        <v>0</v>
      </c>
      <c r="AR31" s="846"/>
      <c r="AS31" s="847">
        <f t="shared" si="28"/>
        <v>0</v>
      </c>
      <c r="AT31" s="848">
        <f t="shared" si="29"/>
        <v>0</v>
      </c>
      <c r="AU31" s="848">
        <f t="shared" si="30"/>
        <v>0</v>
      </c>
      <c r="AV31" s="124"/>
    </row>
    <row r="32" spans="1:48" s="61" customFormat="1">
      <c r="A32" s="97"/>
      <c r="B32" s="120"/>
      <c r="C32" s="121"/>
      <c r="D32" s="119"/>
      <c r="E32" s="843"/>
      <c r="F32" s="844"/>
      <c r="G32" s="845">
        <f t="shared" si="15"/>
        <v>0</v>
      </c>
      <c r="H32" s="846"/>
      <c r="I32" s="847">
        <f t="shared" si="16"/>
        <v>0</v>
      </c>
      <c r="J32" s="848">
        <f t="shared" si="17"/>
        <v>0</v>
      </c>
      <c r="K32" s="848">
        <f t="shared" si="18"/>
        <v>0</v>
      </c>
      <c r="L32" s="124"/>
      <c r="M32" s="60"/>
      <c r="N32" s="120"/>
      <c r="O32" s="121"/>
      <c r="P32" s="119"/>
      <c r="Q32" s="843"/>
      <c r="R32" s="844"/>
      <c r="S32" s="845">
        <f t="shared" si="19"/>
        <v>0</v>
      </c>
      <c r="T32" s="846"/>
      <c r="U32" s="847">
        <f t="shared" si="20"/>
        <v>0</v>
      </c>
      <c r="V32" s="848">
        <f t="shared" si="21"/>
        <v>0</v>
      </c>
      <c r="W32" s="848">
        <f t="shared" si="22"/>
        <v>0</v>
      </c>
      <c r="X32" s="124"/>
      <c r="Y32" s="60"/>
      <c r="Z32" s="120"/>
      <c r="AA32" s="121"/>
      <c r="AB32" s="119"/>
      <c r="AC32" s="843"/>
      <c r="AD32" s="844"/>
      <c r="AE32" s="845">
        <f t="shared" si="23"/>
        <v>0</v>
      </c>
      <c r="AF32" s="846"/>
      <c r="AG32" s="847">
        <f t="shared" si="24"/>
        <v>0</v>
      </c>
      <c r="AH32" s="848">
        <f t="shared" si="25"/>
        <v>0</v>
      </c>
      <c r="AI32" s="848">
        <f t="shared" si="26"/>
        <v>0</v>
      </c>
      <c r="AJ32" s="124"/>
      <c r="AK32" s="60"/>
      <c r="AL32" s="120"/>
      <c r="AM32" s="121"/>
      <c r="AN32" s="119"/>
      <c r="AO32" s="843"/>
      <c r="AP32" s="844"/>
      <c r="AQ32" s="845">
        <f t="shared" si="27"/>
        <v>0</v>
      </c>
      <c r="AR32" s="846"/>
      <c r="AS32" s="847">
        <f t="shared" si="28"/>
        <v>0</v>
      </c>
      <c r="AT32" s="848">
        <f t="shared" si="29"/>
        <v>0</v>
      </c>
      <c r="AU32" s="848">
        <f t="shared" si="30"/>
        <v>0</v>
      </c>
      <c r="AV32" s="124"/>
    </row>
    <row r="33" spans="1:48" s="61" customFormat="1">
      <c r="A33" s="97"/>
      <c r="B33" s="120"/>
      <c r="C33" s="121"/>
      <c r="D33" s="119"/>
      <c r="E33" s="843"/>
      <c r="F33" s="844"/>
      <c r="G33" s="845">
        <f t="shared" si="15"/>
        <v>0</v>
      </c>
      <c r="H33" s="846"/>
      <c r="I33" s="847">
        <f t="shared" si="16"/>
        <v>0</v>
      </c>
      <c r="J33" s="848">
        <f t="shared" si="17"/>
        <v>0</v>
      </c>
      <c r="K33" s="848">
        <f t="shared" si="18"/>
        <v>0</v>
      </c>
      <c r="L33" s="124"/>
      <c r="M33" s="60"/>
      <c r="N33" s="120"/>
      <c r="O33" s="121"/>
      <c r="P33" s="119"/>
      <c r="Q33" s="843"/>
      <c r="R33" s="844"/>
      <c r="S33" s="845">
        <f t="shared" si="19"/>
        <v>0</v>
      </c>
      <c r="T33" s="846"/>
      <c r="U33" s="847">
        <f t="shared" si="20"/>
        <v>0</v>
      </c>
      <c r="V33" s="848">
        <f t="shared" si="21"/>
        <v>0</v>
      </c>
      <c r="W33" s="848">
        <f t="shared" si="22"/>
        <v>0</v>
      </c>
      <c r="X33" s="124"/>
      <c r="Y33" s="60"/>
      <c r="Z33" s="120"/>
      <c r="AA33" s="121"/>
      <c r="AB33" s="119"/>
      <c r="AC33" s="843"/>
      <c r="AD33" s="844"/>
      <c r="AE33" s="845">
        <f t="shared" si="23"/>
        <v>0</v>
      </c>
      <c r="AF33" s="846"/>
      <c r="AG33" s="847">
        <f t="shared" si="24"/>
        <v>0</v>
      </c>
      <c r="AH33" s="848">
        <f t="shared" si="25"/>
        <v>0</v>
      </c>
      <c r="AI33" s="848">
        <f t="shared" si="26"/>
        <v>0</v>
      </c>
      <c r="AJ33" s="124"/>
      <c r="AK33" s="60"/>
      <c r="AL33" s="120"/>
      <c r="AM33" s="121"/>
      <c r="AN33" s="119"/>
      <c r="AO33" s="843"/>
      <c r="AP33" s="844"/>
      <c r="AQ33" s="845">
        <f t="shared" si="27"/>
        <v>0</v>
      </c>
      <c r="AR33" s="846"/>
      <c r="AS33" s="847">
        <f t="shared" si="28"/>
        <v>0</v>
      </c>
      <c r="AT33" s="848">
        <f t="shared" si="29"/>
        <v>0</v>
      </c>
      <c r="AU33" s="848">
        <f t="shared" si="30"/>
        <v>0</v>
      </c>
      <c r="AV33" s="124"/>
    </row>
    <row r="34" spans="1:48" s="61" customFormat="1">
      <c r="A34" s="97"/>
      <c r="B34" s="120"/>
      <c r="C34" s="121"/>
      <c r="D34" s="119"/>
      <c r="E34" s="843"/>
      <c r="F34" s="844"/>
      <c r="G34" s="845">
        <f t="shared" si="15"/>
        <v>0</v>
      </c>
      <c r="H34" s="846"/>
      <c r="I34" s="847">
        <f t="shared" si="16"/>
        <v>0</v>
      </c>
      <c r="J34" s="848">
        <f t="shared" si="17"/>
        <v>0</v>
      </c>
      <c r="K34" s="848">
        <f t="shared" si="18"/>
        <v>0</v>
      </c>
      <c r="L34" s="124"/>
      <c r="M34" s="60"/>
      <c r="N34" s="120"/>
      <c r="O34" s="121"/>
      <c r="P34" s="119"/>
      <c r="Q34" s="843"/>
      <c r="R34" s="844"/>
      <c r="S34" s="845">
        <f t="shared" si="19"/>
        <v>0</v>
      </c>
      <c r="T34" s="846"/>
      <c r="U34" s="847">
        <f t="shared" si="20"/>
        <v>0</v>
      </c>
      <c r="V34" s="848">
        <f t="shared" si="21"/>
        <v>0</v>
      </c>
      <c r="W34" s="848">
        <f t="shared" si="22"/>
        <v>0</v>
      </c>
      <c r="X34" s="124"/>
      <c r="Y34" s="60"/>
      <c r="Z34" s="120"/>
      <c r="AA34" s="121"/>
      <c r="AB34" s="119"/>
      <c r="AC34" s="843"/>
      <c r="AD34" s="844"/>
      <c r="AE34" s="845">
        <f t="shared" si="23"/>
        <v>0</v>
      </c>
      <c r="AF34" s="846"/>
      <c r="AG34" s="847">
        <f t="shared" si="24"/>
        <v>0</v>
      </c>
      <c r="AH34" s="848">
        <f t="shared" si="25"/>
        <v>0</v>
      </c>
      <c r="AI34" s="848">
        <f t="shared" si="26"/>
        <v>0</v>
      </c>
      <c r="AJ34" s="124"/>
      <c r="AK34" s="60"/>
      <c r="AL34" s="120"/>
      <c r="AM34" s="121"/>
      <c r="AN34" s="119"/>
      <c r="AO34" s="843"/>
      <c r="AP34" s="844"/>
      <c r="AQ34" s="845">
        <f t="shared" si="27"/>
        <v>0</v>
      </c>
      <c r="AR34" s="846"/>
      <c r="AS34" s="847">
        <f t="shared" si="28"/>
        <v>0</v>
      </c>
      <c r="AT34" s="848">
        <f t="shared" si="29"/>
        <v>0</v>
      </c>
      <c r="AU34" s="848">
        <f t="shared" si="30"/>
        <v>0</v>
      </c>
      <c r="AV34" s="124"/>
    </row>
    <row r="35" spans="1:48" s="61" customFormat="1">
      <c r="A35" s="97"/>
      <c r="B35" s="120"/>
      <c r="C35" s="121"/>
      <c r="D35" s="119"/>
      <c r="E35" s="843"/>
      <c r="F35" s="844"/>
      <c r="G35" s="845">
        <f>INT(E35*F35)</f>
        <v>0</v>
      </c>
      <c r="H35" s="846"/>
      <c r="I35" s="847">
        <f>INT(E35*H35)</f>
        <v>0</v>
      </c>
      <c r="J35" s="848">
        <f>F35-H35</f>
        <v>0</v>
      </c>
      <c r="K35" s="848">
        <f>G35-I35</f>
        <v>0</v>
      </c>
      <c r="L35" s="124"/>
      <c r="M35" s="60"/>
      <c r="N35" s="120"/>
      <c r="O35" s="121"/>
      <c r="P35" s="119"/>
      <c r="Q35" s="843"/>
      <c r="R35" s="844"/>
      <c r="S35" s="845">
        <f t="shared" si="19"/>
        <v>0</v>
      </c>
      <c r="T35" s="846"/>
      <c r="U35" s="847">
        <f t="shared" si="20"/>
        <v>0</v>
      </c>
      <c r="V35" s="848">
        <f t="shared" si="21"/>
        <v>0</v>
      </c>
      <c r="W35" s="848">
        <f t="shared" si="22"/>
        <v>0</v>
      </c>
      <c r="X35" s="124"/>
      <c r="Y35" s="60"/>
      <c r="Z35" s="120"/>
      <c r="AA35" s="121"/>
      <c r="AB35" s="119"/>
      <c r="AC35" s="843"/>
      <c r="AD35" s="844"/>
      <c r="AE35" s="845">
        <f t="shared" si="23"/>
        <v>0</v>
      </c>
      <c r="AF35" s="846"/>
      <c r="AG35" s="847">
        <f t="shared" si="24"/>
        <v>0</v>
      </c>
      <c r="AH35" s="848">
        <f t="shared" si="25"/>
        <v>0</v>
      </c>
      <c r="AI35" s="848">
        <f t="shared" si="26"/>
        <v>0</v>
      </c>
      <c r="AJ35" s="124"/>
      <c r="AK35" s="60"/>
      <c r="AL35" s="120"/>
      <c r="AM35" s="121"/>
      <c r="AN35" s="119"/>
      <c r="AO35" s="843"/>
      <c r="AP35" s="844"/>
      <c r="AQ35" s="845">
        <f t="shared" si="27"/>
        <v>0</v>
      </c>
      <c r="AR35" s="846"/>
      <c r="AS35" s="847">
        <f t="shared" si="28"/>
        <v>0</v>
      </c>
      <c r="AT35" s="848">
        <f t="shared" si="29"/>
        <v>0</v>
      </c>
      <c r="AU35" s="848">
        <f t="shared" si="30"/>
        <v>0</v>
      </c>
      <c r="AV35" s="124"/>
    </row>
    <row r="36" spans="1:48" s="61" customFormat="1" ht="24.75" thickBot="1">
      <c r="A36" s="97"/>
      <c r="B36" s="122"/>
      <c r="C36" s="887"/>
      <c r="D36" s="123"/>
      <c r="E36" s="849"/>
      <c r="F36" s="850"/>
      <c r="G36" s="851">
        <f>INT(E36*F36)</f>
        <v>0</v>
      </c>
      <c r="H36" s="852"/>
      <c r="I36" s="853">
        <f>INT(E36*H36)</f>
        <v>0</v>
      </c>
      <c r="J36" s="854">
        <f>F36-H36</f>
        <v>0</v>
      </c>
      <c r="K36" s="854">
        <f>G36-I36</f>
        <v>0</v>
      </c>
      <c r="L36" s="124"/>
      <c r="M36" s="60"/>
      <c r="N36" s="122"/>
      <c r="O36" s="887"/>
      <c r="P36" s="123"/>
      <c r="Q36" s="849"/>
      <c r="R36" s="850"/>
      <c r="S36" s="851">
        <f t="shared" si="19"/>
        <v>0</v>
      </c>
      <c r="T36" s="852"/>
      <c r="U36" s="853">
        <f t="shared" si="20"/>
        <v>0</v>
      </c>
      <c r="V36" s="854">
        <f t="shared" si="21"/>
        <v>0</v>
      </c>
      <c r="W36" s="854">
        <f t="shared" si="22"/>
        <v>0</v>
      </c>
      <c r="X36" s="124"/>
      <c r="Y36" s="60"/>
      <c r="Z36" s="122"/>
      <c r="AA36" s="887"/>
      <c r="AB36" s="123"/>
      <c r="AC36" s="849"/>
      <c r="AD36" s="850"/>
      <c r="AE36" s="851">
        <f t="shared" si="23"/>
        <v>0</v>
      </c>
      <c r="AF36" s="852"/>
      <c r="AG36" s="853">
        <f t="shared" si="24"/>
        <v>0</v>
      </c>
      <c r="AH36" s="854">
        <f t="shared" si="25"/>
        <v>0</v>
      </c>
      <c r="AI36" s="854">
        <f t="shared" si="26"/>
        <v>0</v>
      </c>
      <c r="AJ36" s="124"/>
      <c r="AK36" s="60"/>
      <c r="AL36" s="122"/>
      <c r="AM36" s="887"/>
      <c r="AN36" s="123"/>
      <c r="AO36" s="849"/>
      <c r="AP36" s="850"/>
      <c r="AQ36" s="851">
        <f t="shared" si="27"/>
        <v>0</v>
      </c>
      <c r="AR36" s="852"/>
      <c r="AS36" s="853">
        <f t="shared" si="28"/>
        <v>0</v>
      </c>
      <c r="AT36" s="854">
        <f t="shared" si="29"/>
        <v>0</v>
      </c>
      <c r="AU36" s="854">
        <f t="shared" si="30"/>
        <v>0</v>
      </c>
      <c r="AV36" s="124"/>
    </row>
    <row r="37" spans="1:48" s="61" customFormat="1" ht="25.5" thickTop="1" thickBot="1">
      <c r="A37" s="97"/>
      <c r="B37" s="2098" t="s">
        <v>338</v>
      </c>
      <c r="C37" s="2099"/>
      <c r="D37" s="2099"/>
      <c r="E37" s="2099"/>
      <c r="F37" s="855"/>
      <c r="G37" s="855">
        <f>SUM(G27:G36)</f>
        <v>0</v>
      </c>
      <c r="H37" s="856"/>
      <c r="I37" s="856">
        <f>SUM(I27:I36)</f>
        <v>0</v>
      </c>
      <c r="J37" s="857"/>
      <c r="K37" s="857">
        <f>SUM(K27:K36)</f>
        <v>0</v>
      </c>
      <c r="L37" s="55"/>
      <c r="M37" s="60"/>
      <c r="N37" s="2098" t="s">
        <v>338</v>
      </c>
      <c r="O37" s="2099"/>
      <c r="P37" s="2099"/>
      <c r="Q37" s="2099"/>
      <c r="R37" s="855"/>
      <c r="S37" s="855">
        <f>SUM(S27:S36)</f>
        <v>0</v>
      </c>
      <c r="T37" s="856"/>
      <c r="U37" s="856">
        <f>SUM(U27:U36)</f>
        <v>0</v>
      </c>
      <c r="V37" s="857"/>
      <c r="W37" s="857">
        <f>SUM(W27:W36)</f>
        <v>0</v>
      </c>
      <c r="X37" s="55"/>
      <c r="Y37" s="60"/>
      <c r="Z37" s="2098" t="s">
        <v>338</v>
      </c>
      <c r="AA37" s="2099"/>
      <c r="AB37" s="2099"/>
      <c r="AC37" s="2099"/>
      <c r="AD37" s="855"/>
      <c r="AE37" s="855">
        <f>SUM(AE27:AE36)</f>
        <v>0</v>
      </c>
      <c r="AF37" s="856"/>
      <c r="AG37" s="856">
        <f>SUM(AG27:AG36)</f>
        <v>0</v>
      </c>
      <c r="AH37" s="857"/>
      <c r="AI37" s="857">
        <f>SUM(AI27:AI36)</f>
        <v>0</v>
      </c>
      <c r="AJ37" s="55"/>
      <c r="AK37" s="60"/>
      <c r="AL37" s="2098" t="s">
        <v>338</v>
      </c>
      <c r="AM37" s="2099"/>
      <c r="AN37" s="2099"/>
      <c r="AO37" s="2099"/>
      <c r="AP37" s="855"/>
      <c r="AQ37" s="855">
        <f>SUM(AQ27:AQ36)</f>
        <v>0</v>
      </c>
      <c r="AR37" s="856"/>
      <c r="AS37" s="856">
        <f>SUM(AS27:AS36)</f>
        <v>0</v>
      </c>
      <c r="AT37" s="857"/>
      <c r="AU37" s="857">
        <f>SUM(AU27:AU36)</f>
        <v>0</v>
      </c>
      <c r="AV37" s="55"/>
    </row>
    <row r="38" spans="1:48" s="61" customFormat="1">
      <c r="A38" s="97"/>
      <c r="B38" s="117"/>
      <c r="C38" s="118"/>
      <c r="D38" s="119"/>
      <c r="E38" s="843"/>
      <c r="F38" s="844"/>
      <c r="G38" s="845">
        <f t="shared" ref="G38:G47" si="31">INT(E38*F38)</f>
        <v>0</v>
      </c>
      <c r="H38" s="846"/>
      <c r="I38" s="847">
        <f t="shared" ref="I38:I47" si="32">INT(E38*H38)</f>
        <v>0</v>
      </c>
      <c r="J38" s="848">
        <f t="shared" ref="J38:J47" si="33">F38-H38</f>
        <v>0</v>
      </c>
      <c r="K38" s="848">
        <f t="shared" ref="K38:K47" si="34">G38-I38</f>
        <v>0</v>
      </c>
      <c r="L38" s="124"/>
      <c r="M38" s="60"/>
      <c r="N38" s="117"/>
      <c r="O38" s="118"/>
      <c r="P38" s="119"/>
      <c r="Q38" s="843"/>
      <c r="R38" s="844"/>
      <c r="S38" s="845">
        <f t="shared" ref="S38:S47" si="35">INT(Q38*R38)</f>
        <v>0</v>
      </c>
      <c r="T38" s="846"/>
      <c r="U38" s="847">
        <f t="shared" ref="U38:U47" si="36">INT(Q38*T38)</f>
        <v>0</v>
      </c>
      <c r="V38" s="848">
        <f t="shared" ref="V38:V47" si="37">R38-T38</f>
        <v>0</v>
      </c>
      <c r="W38" s="848">
        <f t="shared" ref="W38:W47" si="38">S38-U38</f>
        <v>0</v>
      </c>
      <c r="X38" s="124"/>
      <c r="Y38" s="60"/>
      <c r="Z38" s="117"/>
      <c r="AA38" s="118"/>
      <c r="AB38" s="119"/>
      <c r="AC38" s="843"/>
      <c r="AD38" s="844"/>
      <c r="AE38" s="845">
        <f t="shared" ref="AE38:AE47" si="39">INT(AC38*AD38)</f>
        <v>0</v>
      </c>
      <c r="AF38" s="846"/>
      <c r="AG38" s="847">
        <f t="shared" ref="AG38:AG47" si="40">INT(AC38*AF38)</f>
        <v>0</v>
      </c>
      <c r="AH38" s="848">
        <f t="shared" ref="AH38:AH47" si="41">AD38-AF38</f>
        <v>0</v>
      </c>
      <c r="AI38" s="848">
        <f t="shared" ref="AI38:AI47" si="42">AE38-AG38</f>
        <v>0</v>
      </c>
      <c r="AJ38" s="124"/>
      <c r="AK38" s="60"/>
      <c r="AL38" s="117"/>
      <c r="AM38" s="118"/>
      <c r="AN38" s="119"/>
      <c r="AO38" s="843"/>
      <c r="AP38" s="844"/>
      <c r="AQ38" s="845">
        <f t="shared" ref="AQ38:AQ47" si="43">INT(AO38*AP38)</f>
        <v>0</v>
      </c>
      <c r="AR38" s="846"/>
      <c r="AS38" s="847">
        <f t="shared" ref="AS38:AS47" si="44">INT(AO38*AR38)</f>
        <v>0</v>
      </c>
      <c r="AT38" s="848">
        <f t="shared" ref="AT38:AT47" si="45">AP38-AR38</f>
        <v>0</v>
      </c>
      <c r="AU38" s="848">
        <f t="shared" ref="AU38:AU47" si="46">AQ38-AS38</f>
        <v>0</v>
      </c>
      <c r="AV38" s="124"/>
    </row>
    <row r="39" spans="1:48" s="61" customFormat="1">
      <c r="A39" s="97"/>
      <c r="B39" s="120"/>
      <c r="C39" s="121"/>
      <c r="D39" s="119"/>
      <c r="E39" s="843"/>
      <c r="F39" s="844"/>
      <c r="G39" s="845">
        <f t="shared" si="31"/>
        <v>0</v>
      </c>
      <c r="H39" s="846"/>
      <c r="I39" s="847">
        <f t="shared" si="32"/>
        <v>0</v>
      </c>
      <c r="J39" s="848">
        <f t="shared" si="33"/>
        <v>0</v>
      </c>
      <c r="K39" s="848">
        <f t="shared" si="34"/>
        <v>0</v>
      </c>
      <c r="L39" s="124"/>
      <c r="M39" s="60"/>
      <c r="N39" s="120"/>
      <c r="O39" s="121"/>
      <c r="P39" s="119"/>
      <c r="Q39" s="843"/>
      <c r="R39" s="844"/>
      <c r="S39" s="845">
        <f t="shared" si="35"/>
        <v>0</v>
      </c>
      <c r="T39" s="846"/>
      <c r="U39" s="847">
        <f t="shared" si="36"/>
        <v>0</v>
      </c>
      <c r="V39" s="848">
        <f t="shared" si="37"/>
        <v>0</v>
      </c>
      <c r="W39" s="848">
        <f t="shared" si="38"/>
        <v>0</v>
      </c>
      <c r="X39" s="124"/>
      <c r="Y39" s="60"/>
      <c r="Z39" s="120"/>
      <c r="AA39" s="121"/>
      <c r="AB39" s="119"/>
      <c r="AC39" s="843"/>
      <c r="AD39" s="844"/>
      <c r="AE39" s="845">
        <f t="shared" si="39"/>
        <v>0</v>
      </c>
      <c r="AF39" s="846"/>
      <c r="AG39" s="847">
        <f t="shared" si="40"/>
        <v>0</v>
      </c>
      <c r="AH39" s="848">
        <f t="shared" si="41"/>
        <v>0</v>
      </c>
      <c r="AI39" s="848">
        <f t="shared" si="42"/>
        <v>0</v>
      </c>
      <c r="AJ39" s="124"/>
      <c r="AK39" s="60"/>
      <c r="AL39" s="120"/>
      <c r="AM39" s="121"/>
      <c r="AN39" s="119"/>
      <c r="AO39" s="843"/>
      <c r="AP39" s="844"/>
      <c r="AQ39" s="845">
        <f t="shared" si="43"/>
        <v>0</v>
      </c>
      <c r="AR39" s="846"/>
      <c r="AS39" s="847">
        <f t="shared" si="44"/>
        <v>0</v>
      </c>
      <c r="AT39" s="848">
        <f t="shared" si="45"/>
        <v>0</v>
      </c>
      <c r="AU39" s="848">
        <f t="shared" si="46"/>
        <v>0</v>
      </c>
      <c r="AV39" s="124"/>
    </row>
    <row r="40" spans="1:48" s="61" customFormat="1">
      <c r="A40" s="97"/>
      <c r="B40" s="120"/>
      <c r="C40" s="121"/>
      <c r="D40" s="119"/>
      <c r="E40" s="843"/>
      <c r="F40" s="844"/>
      <c r="G40" s="845">
        <f t="shared" si="31"/>
        <v>0</v>
      </c>
      <c r="H40" s="846"/>
      <c r="I40" s="847">
        <f t="shared" si="32"/>
        <v>0</v>
      </c>
      <c r="J40" s="848">
        <f t="shared" si="33"/>
        <v>0</v>
      </c>
      <c r="K40" s="848">
        <f t="shared" si="34"/>
        <v>0</v>
      </c>
      <c r="L40" s="124"/>
      <c r="M40" s="60"/>
      <c r="N40" s="120"/>
      <c r="O40" s="121"/>
      <c r="P40" s="119"/>
      <c r="Q40" s="843"/>
      <c r="R40" s="844"/>
      <c r="S40" s="845">
        <f t="shared" si="35"/>
        <v>0</v>
      </c>
      <c r="T40" s="846"/>
      <c r="U40" s="847">
        <f t="shared" si="36"/>
        <v>0</v>
      </c>
      <c r="V40" s="848">
        <f t="shared" si="37"/>
        <v>0</v>
      </c>
      <c r="W40" s="848">
        <f t="shared" si="38"/>
        <v>0</v>
      </c>
      <c r="X40" s="124"/>
      <c r="Y40" s="60"/>
      <c r="Z40" s="120"/>
      <c r="AA40" s="121"/>
      <c r="AB40" s="119"/>
      <c r="AC40" s="843"/>
      <c r="AD40" s="844"/>
      <c r="AE40" s="845">
        <f t="shared" si="39"/>
        <v>0</v>
      </c>
      <c r="AF40" s="846"/>
      <c r="AG40" s="847">
        <f t="shared" si="40"/>
        <v>0</v>
      </c>
      <c r="AH40" s="848">
        <f t="shared" si="41"/>
        <v>0</v>
      </c>
      <c r="AI40" s="848">
        <f t="shared" si="42"/>
        <v>0</v>
      </c>
      <c r="AJ40" s="124"/>
      <c r="AK40" s="60"/>
      <c r="AL40" s="120"/>
      <c r="AM40" s="121"/>
      <c r="AN40" s="119"/>
      <c r="AO40" s="843"/>
      <c r="AP40" s="844"/>
      <c r="AQ40" s="845">
        <f t="shared" si="43"/>
        <v>0</v>
      </c>
      <c r="AR40" s="846"/>
      <c r="AS40" s="847">
        <f t="shared" si="44"/>
        <v>0</v>
      </c>
      <c r="AT40" s="848">
        <f t="shared" si="45"/>
        <v>0</v>
      </c>
      <c r="AU40" s="848">
        <f t="shared" si="46"/>
        <v>0</v>
      </c>
      <c r="AV40" s="124"/>
    </row>
    <row r="41" spans="1:48" s="61" customFormat="1">
      <c r="A41" s="97"/>
      <c r="B41" s="120"/>
      <c r="C41" s="121"/>
      <c r="D41" s="119"/>
      <c r="E41" s="843"/>
      <c r="F41" s="844"/>
      <c r="G41" s="845">
        <f t="shared" si="31"/>
        <v>0</v>
      </c>
      <c r="H41" s="846"/>
      <c r="I41" s="847">
        <f t="shared" si="32"/>
        <v>0</v>
      </c>
      <c r="J41" s="848">
        <f t="shared" si="33"/>
        <v>0</v>
      </c>
      <c r="K41" s="848">
        <f t="shared" si="34"/>
        <v>0</v>
      </c>
      <c r="L41" s="124"/>
      <c r="M41" s="60"/>
      <c r="N41" s="120"/>
      <c r="O41" s="121"/>
      <c r="P41" s="119"/>
      <c r="Q41" s="843"/>
      <c r="R41" s="844"/>
      <c r="S41" s="845">
        <f t="shared" si="35"/>
        <v>0</v>
      </c>
      <c r="T41" s="846"/>
      <c r="U41" s="847">
        <f t="shared" si="36"/>
        <v>0</v>
      </c>
      <c r="V41" s="848">
        <f t="shared" si="37"/>
        <v>0</v>
      </c>
      <c r="W41" s="848">
        <f t="shared" si="38"/>
        <v>0</v>
      </c>
      <c r="X41" s="124"/>
      <c r="Y41" s="60"/>
      <c r="Z41" s="120"/>
      <c r="AA41" s="121"/>
      <c r="AB41" s="119"/>
      <c r="AC41" s="843"/>
      <c r="AD41" s="844"/>
      <c r="AE41" s="845">
        <f t="shared" si="39"/>
        <v>0</v>
      </c>
      <c r="AF41" s="846"/>
      <c r="AG41" s="847">
        <f t="shared" si="40"/>
        <v>0</v>
      </c>
      <c r="AH41" s="848">
        <f t="shared" si="41"/>
        <v>0</v>
      </c>
      <c r="AI41" s="848">
        <f t="shared" si="42"/>
        <v>0</v>
      </c>
      <c r="AJ41" s="124"/>
      <c r="AK41" s="60"/>
      <c r="AL41" s="120"/>
      <c r="AM41" s="121"/>
      <c r="AN41" s="119"/>
      <c r="AO41" s="843"/>
      <c r="AP41" s="844"/>
      <c r="AQ41" s="845">
        <f t="shared" si="43"/>
        <v>0</v>
      </c>
      <c r="AR41" s="846"/>
      <c r="AS41" s="847">
        <f t="shared" si="44"/>
        <v>0</v>
      </c>
      <c r="AT41" s="848">
        <f t="shared" si="45"/>
        <v>0</v>
      </c>
      <c r="AU41" s="848">
        <f t="shared" si="46"/>
        <v>0</v>
      </c>
      <c r="AV41" s="124"/>
    </row>
    <row r="42" spans="1:48" s="61" customFormat="1">
      <c r="A42" s="97"/>
      <c r="B42" s="120"/>
      <c r="C42" s="121"/>
      <c r="D42" s="119"/>
      <c r="E42" s="843"/>
      <c r="F42" s="844"/>
      <c r="G42" s="845">
        <f t="shared" si="31"/>
        <v>0</v>
      </c>
      <c r="H42" s="846"/>
      <c r="I42" s="847">
        <f t="shared" si="32"/>
        <v>0</v>
      </c>
      <c r="J42" s="848">
        <f t="shared" si="33"/>
        <v>0</v>
      </c>
      <c r="K42" s="848">
        <f t="shared" si="34"/>
        <v>0</v>
      </c>
      <c r="L42" s="124"/>
      <c r="M42" s="60"/>
      <c r="N42" s="120"/>
      <c r="O42" s="121"/>
      <c r="P42" s="119"/>
      <c r="Q42" s="843"/>
      <c r="R42" s="844"/>
      <c r="S42" s="845">
        <f t="shared" si="35"/>
        <v>0</v>
      </c>
      <c r="T42" s="846"/>
      <c r="U42" s="847">
        <f t="shared" si="36"/>
        <v>0</v>
      </c>
      <c r="V42" s="848">
        <f t="shared" si="37"/>
        <v>0</v>
      </c>
      <c r="W42" s="848">
        <f t="shared" si="38"/>
        <v>0</v>
      </c>
      <c r="X42" s="124"/>
      <c r="Y42" s="60"/>
      <c r="Z42" s="120"/>
      <c r="AA42" s="121"/>
      <c r="AB42" s="119"/>
      <c r="AC42" s="843"/>
      <c r="AD42" s="844"/>
      <c r="AE42" s="845">
        <f t="shared" si="39"/>
        <v>0</v>
      </c>
      <c r="AF42" s="846"/>
      <c r="AG42" s="847">
        <f t="shared" si="40"/>
        <v>0</v>
      </c>
      <c r="AH42" s="848">
        <f t="shared" si="41"/>
        <v>0</v>
      </c>
      <c r="AI42" s="848">
        <f t="shared" si="42"/>
        <v>0</v>
      </c>
      <c r="AJ42" s="124"/>
      <c r="AK42" s="60"/>
      <c r="AL42" s="120"/>
      <c r="AM42" s="121"/>
      <c r="AN42" s="119"/>
      <c r="AO42" s="843"/>
      <c r="AP42" s="844"/>
      <c r="AQ42" s="845">
        <f t="shared" si="43"/>
        <v>0</v>
      </c>
      <c r="AR42" s="846"/>
      <c r="AS42" s="847">
        <f t="shared" si="44"/>
        <v>0</v>
      </c>
      <c r="AT42" s="848">
        <f t="shared" si="45"/>
        <v>0</v>
      </c>
      <c r="AU42" s="848">
        <f t="shared" si="46"/>
        <v>0</v>
      </c>
      <c r="AV42" s="124"/>
    </row>
    <row r="43" spans="1:48" s="61" customFormat="1">
      <c r="A43" s="97"/>
      <c r="B43" s="120"/>
      <c r="C43" s="121"/>
      <c r="D43" s="119"/>
      <c r="E43" s="843"/>
      <c r="F43" s="844"/>
      <c r="G43" s="845">
        <f t="shared" si="31"/>
        <v>0</v>
      </c>
      <c r="H43" s="846"/>
      <c r="I43" s="847">
        <f t="shared" si="32"/>
        <v>0</v>
      </c>
      <c r="J43" s="848">
        <f t="shared" si="33"/>
        <v>0</v>
      </c>
      <c r="K43" s="848">
        <f t="shared" si="34"/>
        <v>0</v>
      </c>
      <c r="L43" s="124"/>
      <c r="M43" s="60"/>
      <c r="N43" s="120"/>
      <c r="O43" s="121"/>
      <c r="P43" s="119"/>
      <c r="Q43" s="843"/>
      <c r="R43" s="844"/>
      <c r="S43" s="845">
        <f t="shared" si="35"/>
        <v>0</v>
      </c>
      <c r="T43" s="846"/>
      <c r="U43" s="847">
        <f t="shared" si="36"/>
        <v>0</v>
      </c>
      <c r="V43" s="848">
        <f t="shared" si="37"/>
        <v>0</v>
      </c>
      <c r="W43" s="848">
        <f t="shared" si="38"/>
        <v>0</v>
      </c>
      <c r="X43" s="124"/>
      <c r="Y43" s="60"/>
      <c r="Z43" s="120"/>
      <c r="AA43" s="121"/>
      <c r="AB43" s="119"/>
      <c r="AC43" s="843"/>
      <c r="AD43" s="844"/>
      <c r="AE43" s="845">
        <f t="shared" si="39"/>
        <v>0</v>
      </c>
      <c r="AF43" s="846"/>
      <c r="AG43" s="847">
        <f t="shared" si="40"/>
        <v>0</v>
      </c>
      <c r="AH43" s="848">
        <f t="shared" si="41"/>
        <v>0</v>
      </c>
      <c r="AI43" s="848">
        <f t="shared" si="42"/>
        <v>0</v>
      </c>
      <c r="AJ43" s="124"/>
      <c r="AK43" s="60"/>
      <c r="AL43" s="120"/>
      <c r="AM43" s="121"/>
      <c r="AN43" s="119"/>
      <c r="AO43" s="843"/>
      <c r="AP43" s="844"/>
      <c r="AQ43" s="845">
        <f t="shared" si="43"/>
        <v>0</v>
      </c>
      <c r="AR43" s="846"/>
      <c r="AS43" s="847">
        <f t="shared" si="44"/>
        <v>0</v>
      </c>
      <c r="AT43" s="848">
        <f t="shared" si="45"/>
        <v>0</v>
      </c>
      <c r="AU43" s="848">
        <f t="shared" si="46"/>
        <v>0</v>
      </c>
      <c r="AV43" s="124"/>
    </row>
    <row r="44" spans="1:48" s="61" customFormat="1">
      <c r="A44" s="97"/>
      <c r="B44" s="120"/>
      <c r="C44" s="121"/>
      <c r="D44" s="119"/>
      <c r="E44" s="843"/>
      <c r="F44" s="844"/>
      <c r="G44" s="845">
        <f t="shared" si="31"/>
        <v>0</v>
      </c>
      <c r="H44" s="846"/>
      <c r="I44" s="847">
        <f t="shared" si="32"/>
        <v>0</v>
      </c>
      <c r="J44" s="848">
        <f t="shared" si="33"/>
        <v>0</v>
      </c>
      <c r="K44" s="848">
        <f t="shared" si="34"/>
        <v>0</v>
      </c>
      <c r="L44" s="124"/>
      <c r="M44" s="60"/>
      <c r="N44" s="120"/>
      <c r="O44" s="121"/>
      <c r="P44" s="119"/>
      <c r="Q44" s="843"/>
      <c r="R44" s="844"/>
      <c r="S44" s="845">
        <f t="shared" si="35"/>
        <v>0</v>
      </c>
      <c r="T44" s="846"/>
      <c r="U44" s="847">
        <f t="shared" si="36"/>
        <v>0</v>
      </c>
      <c r="V44" s="848">
        <f t="shared" si="37"/>
        <v>0</v>
      </c>
      <c r="W44" s="848">
        <f t="shared" si="38"/>
        <v>0</v>
      </c>
      <c r="X44" s="124"/>
      <c r="Y44" s="60"/>
      <c r="Z44" s="120"/>
      <c r="AA44" s="121"/>
      <c r="AB44" s="119"/>
      <c r="AC44" s="843"/>
      <c r="AD44" s="844"/>
      <c r="AE44" s="845">
        <f t="shared" si="39"/>
        <v>0</v>
      </c>
      <c r="AF44" s="846"/>
      <c r="AG44" s="847">
        <f t="shared" si="40"/>
        <v>0</v>
      </c>
      <c r="AH44" s="848">
        <f t="shared" si="41"/>
        <v>0</v>
      </c>
      <c r="AI44" s="848">
        <f t="shared" si="42"/>
        <v>0</v>
      </c>
      <c r="AJ44" s="124"/>
      <c r="AK44" s="60"/>
      <c r="AL44" s="120"/>
      <c r="AM44" s="121"/>
      <c r="AN44" s="119"/>
      <c r="AO44" s="843"/>
      <c r="AP44" s="844"/>
      <c r="AQ44" s="845">
        <f t="shared" si="43"/>
        <v>0</v>
      </c>
      <c r="AR44" s="846"/>
      <c r="AS44" s="847">
        <f t="shared" si="44"/>
        <v>0</v>
      </c>
      <c r="AT44" s="848">
        <f t="shared" si="45"/>
        <v>0</v>
      </c>
      <c r="AU44" s="848">
        <f t="shared" si="46"/>
        <v>0</v>
      </c>
      <c r="AV44" s="124"/>
    </row>
    <row r="45" spans="1:48" s="61" customFormat="1">
      <c r="A45" s="97"/>
      <c r="B45" s="120"/>
      <c r="C45" s="121"/>
      <c r="D45" s="119"/>
      <c r="E45" s="843"/>
      <c r="F45" s="844"/>
      <c r="G45" s="845">
        <f t="shared" si="31"/>
        <v>0</v>
      </c>
      <c r="H45" s="846"/>
      <c r="I45" s="847">
        <f t="shared" si="32"/>
        <v>0</v>
      </c>
      <c r="J45" s="848">
        <f t="shared" si="33"/>
        <v>0</v>
      </c>
      <c r="K45" s="848">
        <f t="shared" si="34"/>
        <v>0</v>
      </c>
      <c r="L45" s="124"/>
      <c r="M45" s="60"/>
      <c r="N45" s="120"/>
      <c r="O45" s="121"/>
      <c r="P45" s="119"/>
      <c r="Q45" s="843"/>
      <c r="R45" s="844"/>
      <c r="S45" s="845">
        <f t="shared" si="35"/>
        <v>0</v>
      </c>
      <c r="T45" s="846"/>
      <c r="U45" s="847">
        <f t="shared" si="36"/>
        <v>0</v>
      </c>
      <c r="V45" s="848">
        <f t="shared" si="37"/>
        <v>0</v>
      </c>
      <c r="W45" s="848">
        <f t="shared" si="38"/>
        <v>0</v>
      </c>
      <c r="X45" s="124"/>
      <c r="Y45" s="60"/>
      <c r="Z45" s="120"/>
      <c r="AA45" s="121"/>
      <c r="AB45" s="119"/>
      <c r="AC45" s="843"/>
      <c r="AD45" s="844"/>
      <c r="AE45" s="845">
        <f t="shared" si="39"/>
        <v>0</v>
      </c>
      <c r="AF45" s="846"/>
      <c r="AG45" s="847">
        <f t="shared" si="40"/>
        <v>0</v>
      </c>
      <c r="AH45" s="848">
        <f t="shared" si="41"/>
        <v>0</v>
      </c>
      <c r="AI45" s="848">
        <f t="shared" si="42"/>
        <v>0</v>
      </c>
      <c r="AJ45" s="124"/>
      <c r="AK45" s="60"/>
      <c r="AL45" s="120"/>
      <c r="AM45" s="121"/>
      <c r="AN45" s="119"/>
      <c r="AO45" s="843"/>
      <c r="AP45" s="844"/>
      <c r="AQ45" s="845">
        <f t="shared" si="43"/>
        <v>0</v>
      </c>
      <c r="AR45" s="846"/>
      <c r="AS45" s="847">
        <f t="shared" si="44"/>
        <v>0</v>
      </c>
      <c r="AT45" s="848">
        <f t="shared" si="45"/>
        <v>0</v>
      </c>
      <c r="AU45" s="848">
        <f t="shared" si="46"/>
        <v>0</v>
      </c>
      <c r="AV45" s="124"/>
    </row>
    <row r="46" spans="1:48" s="61" customFormat="1">
      <c r="A46" s="97"/>
      <c r="B46" s="120"/>
      <c r="C46" s="121"/>
      <c r="D46" s="119"/>
      <c r="E46" s="843"/>
      <c r="F46" s="844"/>
      <c r="G46" s="845">
        <f t="shared" si="31"/>
        <v>0</v>
      </c>
      <c r="H46" s="846"/>
      <c r="I46" s="847">
        <f t="shared" si="32"/>
        <v>0</v>
      </c>
      <c r="J46" s="848">
        <f t="shared" si="33"/>
        <v>0</v>
      </c>
      <c r="K46" s="848">
        <f t="shared" si="34"/>
        <v>0</v>
      </c>
      <c r="L46" s="124"/>
      <c r="M46" s="60"/>
      <c r="N46" s="120"/>
      <c r="O46" s="121"/>
      <c r="P46" s="119"/>
      <c r="Q46" s="843"/>
      <c r="R46" s="844"/>
      <c r="S46" s="845">
        <f t="shared" si="35"/>
        <v>0</v>
      </c>
      <c r="T46" s="846"/>
      <c r="U46" s="847">
        <f t="shared" si="36"/>
        <v>0</v>
      </c>
      <c r="V46" s="848">
        <f t="shared" si="37"/>
        <v>0</v>
      </c>
      <c r="W46" s="848">
        <f t="shared" si="38"/>
        <v>0</v>
      </c>
      <c r="X46" s="124"/>
      <c r="Y46" s="60"/>
      <c r="Z46" s="120"/>
      <c r="AA46" s="121"/>
      <c r="AB46" s="119"/>
      <c r="AC46" s="843"/>
      <c r="AD46" s="844"/>
      <c r="AE46" s="845">
        <f t="shared" si="39"/>
        <v>0</v>
      </c>
      <c r="AF46" s="846"/>
      <c r="AG46" s="847">
        <f t="shared" si="40"/>
        <v>0</v>
      </c>
      <c r="AH46" s="848">
        <f t="shared" si="41"/>
        <v>0</v>
      </c>
      <c r="AI46" s="848">
        <f t="shared" si="42"/>
        <v>0</v>
      </c>
      <c r="AJ46" s="124"/>
      <c r="AK46" s="60"/>
      <c r="AL46" s="120"/>
      <c r="AM46" s="121"/>
      <c r="AN46" s="119"/>
      <c r="AO46" s="843"/>
      <c r="AP46" s="844"/>
      <c r="AQ46" s="845">
        <f t="shared" si="43"/>
        <v>0</v>
      </c>
      <c r="AR46" s="846"/>
      <c r="AS46" s="847">
        <f t="shared" si="44"/>
        <v>0</v>
      </c>
      <c r="AT46" s="848">
        <f t="shared" si="45"/>
        <v>0</v>
      </c>
      <c r="AU46" s="848">
        <f t="shared" si="46"/>
        <v>0</v>
      </c>
      <c r="AV46" s="124"/>
    </row>
    <row r="47" spans="1:48" s="61" customFormat="1" ht="24.75" thickBot="1">
      <c r="A47" s="97"/>
      <c r="B47" s="122"/>
      <c r="C47" s="887"/>
      <c r="D47" s="123"/>
      <c r="E47" s="849"/>
      <c r="F47" s="850"/>
      <c r="G47" s="851">
        <f t="shared" si="31"/>
        <v>0</v>
      </c>
      <c r="H47" s="852"/>
      <c r="I47" s="853">
        <f t="shared" si="32"/>
        <v>0</v>
      </c>
      <c r="J47" s="854">
        <f t="shared" si="33"/>
        <v>0</v>
      </c>
      <c r="K47" s="854">
        <f t="shared" si="34"/>
        <v>0</v>
      </c>
      <c r="L47" s="125"/>
      <c r="M47" s="60"/>
      <c r="N47" s="122"/>
      <c r="O47" s="887"/>
      <c r="P47" s="123"/>
      <c r="Q47" s="849"/>
      <c r="R47" s="850"/>
      <c r="S47" s="851">
        <f t="shared" si="35"/>
        <v>0</v>
      </c>
      <c r="T47" s="852"/>
      <c r="U47" s="853">
        <f t="shared" si="36"/>
        <v>0</v>
      </c>
      <c r="V47" s="854">
        <f t="shared" si="37"/>
        <v>0</v>
      </c>
      <c r="W47" s="854">
        <f t="shared" si="38"/>
        <v>0</v>
      </c>
      <c r="X47" s="125"/>
      <c r="Y47" s="60"/>
      <c r="Z47" s="122"/>
      <c r="AA47" s="887"/>
      <c r="AB47" s="123"/>
      <c r="AC47" s="849"/>
      <c r="AD47" s="850"/>
      <c r="AE47" s="851">
        <f t="shared" si="39"/>
        <v>0</v>
      </c>
      <c r="AF47" s="852"/>
      <c r="AG47" s="853">
        <f t="shared" si="40"/>
        <v>0</v>
      </c>
      <c r="AH47" s="854">
        <f t="shared" si="41"/>
        <v>0</v>
      </c>
      <c r="AI47" s="854">
        <f t="shared" si="42"/>
        <v>0</v>
      </c>
      <c r="AJ47" s="125"/>
      <c r="AK47" s="60"/>
      <c r="AL47" s="122"/>
      <c r="AM47" s="887"/>
      <c r="AN47" s="123"/>
      <c r="AO47" s="849"/>
      <c r="AP47" s="850"/>
      <c r="AQ47" s="851">
        <f t="shared" si="43"/>
        <v>0</v>
      </c>
      <c r="AR47" s="852"/>
      <c r="AS47" s="853">
        <f t="shared" si="44"/>
        <v>0</v>
      </c>
      <c r="AT47" s="854">
        <f t="shared" si="45"/>
        <v>0</v>
      </c>
      <c r="AU47" s="854">
        <f t="shared" si="46"/>
        <v>0</v>
      </c>
      <c r="AV47" s="125"/>
    </row>
    <row r="48" spans="1:48" s="61" customFormat="1" ht="25.5" thickTop="1" thickBot="1">
      <c r="A48" s="97"/>
      <c r="B48" s="2098" t="s">
        <v>337</v>
      </c>
      <c r="C48" s="2099"/>
      <c r="D48" s="2099"/>
      <c r="E48" s="2099"/>
      <c r="F48" s="855"/>
      <c r="G48" s="855">
        <f>SUM(G38:G47)</f>
        <v>0</v>
      </c>
      <c r="H48" s="856"/>
      <c r="I48" s="856">
        <f>SUM(I38:I47)</f>
        <v>0</v>
      </c>
      <c r="J48" s="857"/>
      <c r="K48" s="857">
        <f>SUM(K38:K47)</f>
        <v>0</v>
      </c>
      <c r="L48" s="54"/>
      <c r="M48" s="60"/>
      <c r="N48" s="2098" t="s">
        <v>337</v>
      </c>
      <c r="O48" s="2099"/>
      <c r="P48" s="2099"/>
      <c r="Q48" s="2099"/>
      <c r="R48" s="855"/>
      <c r="S48" s="855">
        <f>SUM(S38:S47)</f>
        <v>0</v>
      </c>
      <c r="T48" s="856"/>
      <c r="U48" s="856">
        <f>SUM(U38:U47)</f>
        <v>0</v>
      </c>
      <c r="V48" s="857"/>
      <c r="W48" s="857">
        <f>SUM(W38:W47)</f>
        <v>0</v>
      </c>
      <c r="X48" s="54"/>
      <c r="Y48" s="60"/>
      <c r="Z48" s="2098" t="s">
        <v>337</v>
      </c>
      <c r="AA48" s="2099"/>
      <c r="AB48" s="2099"/>
      <c r="AC48" s="2099"/>
      <c r="AD48" s="855"/>
      <c r="AE48" s="855">
        <f>SUM(AE38:AE47)</f>
        <v>0</v>
      </c>
      <c r="AF48" s="856"/>
      <c r="AG48" s="856">
        <f>SUM(AG38:AG47)</f>
        <v>0</v>
      </c>
      <c r="AH48" s="857"/>
      <c r="AI48" s="857">
        <f>SUM(AI38:AI47)</f>
        <v>0</v>
      </c>
      <c r="AJ48" s="54"/>
      <c r="AK48" s="60"/>
      <c r="AL48" s="2098" t="s">
        <v>337</v>
      </c>
      <c r="AM48" s="2099"/>
      <c r="AN48" s="2099"/>
      <c r="AO48" s="2099"/>
      <c r="AP48" s="855"/>
      <c r="AQ48" s="855">
        <f>SUM(AQ38:AQ47)</f>
        <v>0</v>
      </c>
      <c r="AR48" s="856"/>
      <c r="AS48" s="856">
        <f>SUM(AS38:AS47)</f>
        <v>0</v>
      </c>
      <c r="AT48" s="857"/>
      <c r="AU48" s="857">
        <f>SUM(AU38:AU47)</f>
        <v>0</v>
      </c>
      <c r="AV48" s="54"/>
    </row>
    <row r="49" spans="1:48" s="61" customFormat="1">
      <c r="A49" s="97"/>
      <c r="B49" s="117"/>
      <c r="C49" s="118"/>
      <c r="D49" s="119"/>
      <c r="E49" s="843"/>
      <c r="F49" s="844"/>
      <c r="G49" s="845">
        <f t="shared" ref="G49:G58" si="47">INT(E49*F49)</f>
        <v>0</v>
      </c>
      <c r="H49" s="846"/>
      <c r="I49" s="847">
        <f t="shared" ref="I49:I58" si="48">INT(E49*H49)</f>
        <v>0</v>
      </c>
      <c r="J49" s="848">
        <f t="shared" ref="J49:J58" si="49">F49-H49</f>
        <v>0</v>
      </c>
      <c r="K49" s="848">
        <f t="shared" ref="K49:K58" si="50">G49-I49</f>
        <v>0</v>
      </c>
      <c r="L49" s="124"/>
      <c r="M49" s="60"/>
      <c r="N49" s="117"/>
      <c r="O49" s="118"/>
      <c r="P49" s="119"/>
      <c r="Q49" s="843"/>
      <c r="R49" s="844"/>
      <c r="S49" s="845">
        <f t="shared" ref="S49:S58" si="51">INT(Q49*R49)</f>
        <v>0</v>
      </c>
      <c r="T49" s="846"/>
      <c r="U49" s="847">
        <f t="shared" ref="U49:U58" si="52">INT(Q49*T49)</f>
        <v>0</v>
      </c>
      <c r="V49" s="848">
        <f t="shared" ref="V49:V58" si="53">R49-T49</f>
        <v>0</v>
      </c>
      <c r="W49" s="848">
        <f t="shared" ref="W49:W58" si="54">S49-U49</f>
        <v>0</v>
      </c>
      <c r="X49" s="124"/>
      <c r="Y49" s="60"/>
      <c r="Z49" s="117"/>
      <c r="AA49" s="118"/>
      <c r="AB49" s="119"/>
      <c r="AC49" s="843"/>
      <c r="AD49" s="844"/>
      <c r="AE49" s="845">
        <f t="shared" ref="AE49:AE58" si="55">INT(AC49*AD49)</f>
        <v>0</v>
      </c>
      <c r="AF49" s="846"/>
      <c r="AG49" s="847">
        <f t="shared" ref="AG49:AG58" si="56">INT(AC49*AF49)</f>
        <v>0</v>
      </c>
      <c r="AH49" s="848">
        <f t="shared" ref="AH49:AH58" si="57">AD49-AF49</f>
        <v>0</v>
      </c>
      <c r="AI49" s="848">
        <f t="shared" ref="AI49:AI58" si="58">AE49-AG49</f>
        <v>0</v>
      </c>
      <c r="AJ49" s="124"/>
      <c r="AK49" s="60"/>
      <c r="AL49" s="117"/>
      <c r="AM49" s="118"/>
      <c r="AN49" s="119"/>
      <c r="AO49" s="843"/>
      <c r="AP49" s="844"/>
      <c r="AQ49" s="845">
        <f t="shared" ref="AQ49:AQ58" si="59">INT(AO49*AP49)</f>
        <v>0</v>
      </c>
      <c r="AR49" s="846"/>
      <c r="AS49" s="847">
        <f t="shared" ref="AS49:AS58" si="60">INT(AO49*AR49)</f>
        <v>0</v>
      </c>
      <c r="AT49" s="848">
        <f t="shared" ref="AT49:AT58" si="61">AP49-AR49</f>
        <v>0</v>
      </c>
      <c r="AU49" s="848">
        <f t="shared" ref="AU49:AU58" si="62">AQ49-AS49</f>
        <v>0</v>
      </c>
      <c r="AV49" s="124"/>
    </row>
    <row r="50" spans="1:48" s="61" customFormat="1">
      <c r="A50" s="97"/>
      <c r="B50" s="120"/>
      <c r="C50" s="121"/>
      <c r="D50" s="119"/>
      <c r="E50" s="843"/>
      <c r="F50" s="844"/>
      <c r="G50" s="845">
        <f t="shared" si="47"/>
        <v>0</v>
      </c>
      <c r="H50" s="846"/>
      <c r="I50" s="847">
        <f t="shared" si="48"/>
        <v>0</v>
      </c>
      <c r="J50" s="848">
        <f t="shared" si="49"/>
        <v>0</v>
      </c>
      <c r="K50" s="848">
        <f t="shared" si="50"/>
        <v>0</v>
      </c>
      <c r="L50" s="124"/>
      <c r="M50" s="60"/>
      <c r="N50" s="120"/>
      <c r="O50" s="121"/>
      <c r="P50" s="119"/>
      <c r="Q50" s="843"/>
      <c r="R50" s="844"/>
      <c r="S50" s="845">
        <f t="shared" si="51"/>
        <v>0</v>
      </c>
      <c r="T50" s="846"/>
      <c r="U50" s="847">
        <f t="shared" si="52"/>
        <v>0</v>
      </c>
      <c r="V50" s="848">
        <f t="shared" si="53"/>
        <v>0</v>
      </c>
      <c r="W50" s="848">
        <f t="shared" si="54"/>
        <v>0</v>
      </c>
      <c r="X50" s="124"/>
      <c r="Y50" s="60"/>
      <c r="Z50" s="120"/>
      <c r="AA50" s="121"/>
      <c r="AB50" s="119"/>
      <c r="AC50" s="843"/>
      <c r="AD50" s="844"/>
      <c r="AE50" s="845">
        <f t="shared" si="55"/>
        <v>0</v>
      </c>
      <c r="AF50" s="846"/>
      <c r="AG50" s="847">
        <f t="shared" si="56"/>
        <v>0</v>
      </c>
      <c r="AH50" s="848">
        <f t="shared" si="57"/>
        <v>0</v>
      </c>
      <c r="AI50" s="848">
        <f t="shared" si="58"/>
        <v>0</v>
      </c>
      <c r="AJ50" s="124"/>
      <c r="AK50" s="60"/>
      <c r="AL50" s="120"/>
      <c r="AM50" s="121"/>
      <c r="AN50" s="119"/>
      <c r="AO50" s="843"/>
      <c r="AP50" s="844"/>
      <c r="AQ50" s="845">
        <f t="shared" si="59"/>
        <v>0</v>
      </c>
      <c r="AR50" s="846"/>
      <c r="AS50" s="847">
        <f t="shared" si="60"/>
        <v>0</v>
      </c>
      <c r="AT50" s="848">
        <f t="shared" si="61"/>
        <v>0</v>
      </c>
      <c r="AU50" s="848">
        <f t="shared" si="62"/>
        <v>0</v>
      </c>
      <c r="AV50" s="124"/>
    </row>
    <row r="51" spans="1:48" s="61" customFormat="1">
      <c r="A51" s="97"/>
      <c r="B51" s="120"/>
      <c r="C51" s="121"/>
      <c r="D51" s="119"/>
      <c r="E51" s="843"/>
      <c r="F51" s="844"/>
      <c r="G51" s="845">
        <f t="shared" si="47"/>
        <v>0</v>
      </c>
      <c r="H51" s="846"/>
      <c r="I51" s="847">
        <f t="shared" si="48"/>
        <v>0</v>
      </c>
      <c r="J51" s="848">
        <f t="shared" si="49"/>
        <v>0</v>
      </c>
      <c r="K51" s="848">
        <f t="shared" si="50"/>
        <v>0</v>
      </c>
      <c r="L51" s="124"/>
      <c r="M51" s="60"/>
      <c r="N51" s="120"/>
      <c r="O51" s="121"/>
      <c r="P51" s="119"/>
      <c r="Q51" s="843"/>
      <c r="R51" s="844"/>
      <c r="S51" s="845">
        <f t="shared" si="51"/>
        <v>0</v>
      </c>
      <c r="T51" s="846"/>
      <c r="U51" s="847">
        <f t="shared" si="52"/>
        <v>0</v>
      </c>
      <c r="V51" s="848">
        <f t="shared" si="53"/>
        <v>0</v>
      </c>
      <c r="W51" s="848">
        <f t="shared" si="54"/>
        <v>0</v>
      </c>
      <c r="X51" s="124"/>
      <c r="Y51" s="60"/>
      <c r="Z51" s="120"/>
      <c r="AA51" s="121"/>
      <c r="AB51" s="119"/>
      <c r="AC51" s="843"/>
      <c r="AD51" s="844"/>
      <c r="AE51" s="845">
        <f t="shared" si="55"/>
        <v>0</v>
      </c>
      <c r="AF51" s="846"/>
      <c r="AG51" s="847">
        <f t="shared" si="56"/>
        <v>0</v>
      </c>
      <c r="AH51" s="848">
        <f t="shared" si="57"/>
        <v>0</v>
      </c>
      <c r="AI51" s="848">
        <f t="shared" si="58"/>
        <v>0</v>
      </c>
      <c r="AJ51" s="124"/>
      <c r="AK51" s="60"/>
      <c r="AL51" s="120"/>
      <c r="AM51" s="121"/>
      <c r="AN51" s="119"/>
      <c r="AO51" s="843"/>
      <c r="AP51" s="844"/>
      <c r="AQ51" s="845">
        <f t="shared" si="59"/>
        <v>0</v>
      </c>
      <c r="AR51" s="846"/>
      <c r="AS51" s="847">
        <f t="shared" si="60"/>
        <v>0</v>
      </c>
      <c r="AT51" s="848">
        <f t="shared" si="61"/>
        <v>0</v>
      </c>
      <c r="AU51" s="848">
        <f t="shared" si="62"/>
        <v>0</v>
      </c>
      <c r="AV51" s="124"/>
    </row>
    <row r="52" spans="1:48" s="61" customFormat="1">
      <c r="A52" s="97"/>
      <c r="B52" s="120"/>
      <c r="C52" s="121"/>
      <c r="D52" s="119"/>
      <c r="E52" s="843"/>
      <c r="F52" s="844"/>
      <c r="G52" s="845">
        <f t="shared" si="47"/>
        <v>0</v>
      </c>
      <c r="H52" s="846"/>
      <c r="I52" s="847">
        <f t="shared" si="48"/>
        <v>0</v>
      </c>
      <c r="J52" s="848">
        <f t="shared" si="49"/>
        <v>0</v>
      </c>
      <c r="K52" s="848">
        <f t="shared" si="50"/>
        <v>0</v>
      </c>
      <c r="L52" s="124"/>
      <c r="M52" s="60"/>
      <c r="N52" s="120"/>
      <c r="O52" s="121"/>
      <c r="P52" s="119"/>
      <c r="Q52" s="843"/>
      <c r="R52" s="844"/>
      <c r="S52" s="845">
        <f t="shared" si="51"/>
        <v>0</v>
      </c>
      <c r="T52" s="846"/>
      <c r="U52" s="847">
        <f t="shared" si="52"/>
        <v>0</v>
      </c>
      <c r="V52" s="848">
        <f t="shared" si="53"/>
        <v>0</v>
      </c>
      <c r="W52" s="848">
        <f t="shared" si="54"/>
        <v>0</v>
      </c>
      <c r="X52" s="124"/>
      <c r="Y52" s="60"/>
      <c r="Z52" s="120"/>
      <c r="AA52" s="121"/>
      <c r="AB52" s="119"/>
      <c r="AC52" s="843"/>
      <c r="AD52" s="844"/>
      <c r="AE52" s="845">
        <f t="shared" si="55"/>
        <v>0</v>
      </c>
      <c r="AF52" s="846"/>
      <c r="AG52" s="847">
        <f t="shared" si="56"/>
        <v>0</v>
      </c>
      <c r="AH52" s="848">
        <f t="shared" si="57"/>
        <v>0</v>
      </c>
      <c r="AI52" s="848">
        <f t="shared" si="58"/>
        <v>0</v>
      </c>
      <c r="AJ52" s="124"/>
      <c r="AK52" s="60"/>
      <c r="AL52" s="120"/>
      <c r="AM52" s="121"/>
      <c r="AN52" s="119"/>
      <c r="AO52" s="843"/>
      <c r="AP52" s="844"/>
      <c r="AQ52" s="845">
        <f t="shared" si="59"/>
        <v>0</v>
      </c>
      <c r="AR52" s="846"/>
      <c r="AS52" s="847">
        <f t="shared" si="60"/>
        <v>0</v>
      </c>
      <c r="AT52" s="848">
        <f t="shared" si="61"/>
        <v>0</v>
      </c>
      <c r="AU52" s="848">
        <f t="shared" si="62"/>
        <v>0</v>
      </c>
      <c r="AV52" s="124"/>
    </row>
    <row r="53" spans="1:48" s="61" customFormat="1">
      <c r="A53" s="97"/>
      <c r="B53" s="120"/>
      <c r="C53" s="121"/>
      <c r="D53" s="119"/>
      <c r="E53" s="843"/>
      <c r="F53" s="844"/>
      <c r="G53" s="845">
        <f t="shared" si="47"/>
        <v>0</v>
      </c>
      <c r="H53" s="846"/>
      <c r="I53" s="847">
        <f t="shared" si="48"/>
        <v>0</v>
      </c>
      <c r="J53" s="848">
        <f t="shared" si="49"/>
        <v>0</v>
      </c>
      <c r="K53" s="848">
        <f t="shared" si="50"/>
        <v>0</v>
      </c>
      <c r="L53" s="124"/>
      <c r="M53" s="60"/>
      <c r="N53" s="120"/>
      <c r="O53" s="121"/>
      <c r="P53" s="119"/>
      <c r="Q53" s="843"/>
      <c r="R53" s="844"/>
      <c r="S53" s="845">
        <f t="shared" si="51"/>
        <v>0</v>
      </c>
      <c r="T53" s="846"/>
      <c r="U53" s="847">
        <f t="shared" si="52"/>
        <v>0</v>
      </c>
      <c r="V53" s="848">
        <f t="shared" si="53"/>
        <v>0</v>
      </c>
      <c r="W53" s="848">
        <f t="shared" si="54"/>
        <v>0</v>
      </c>
      <c r="X53" s="124"/>
      <c r="Y53" s="60"/>
      <c r="Z53" s="120"/>
      <c r="AA53" s="121"/>
      <c r="AB53" s="119"/>
      <c r="AC53" s="843"/>
      <c r="AD53" s="844"/>
      <c r="AE53" s="845">
        <f t="shared" si="55"/>
        <v>0</v>
      </c>
      <c r="AF53" s="846"/>
      <c r="AG53" s="847">
        <f t="shared" si="56"/>
        <v>0</v>
      </c>
      <c r="AH53" s="848">
        <f t="shared" si="57"/>
        <v>0</v>
      </c>
      <c r="AI53" s="848">
        <f t="shared" si="58"/>
        <v>0</v>
      </c>
      <c r="AJ53" s="124"/>
      <c r="AK53" s="60"/>
      <c r="AL53" s="120"/>
      <c r="AM53" s="121"/>
      <c r="AN53" s="119"/>
      <c r="AO53" s="843"/>
      <c r="AP53" s="844"/>
      <c r="AQ53" s="845">
        <f t="shared" si="59"/>
        <v>0</v>
      </c>
      <c r="AR53" s="846"/>
      <c r="AS53" s="847">
        <f t="shared" si="60"/>
        <v>0</v>
      </c>
      <c r="AT53" s="848">
        <f t="shared" si="61"/>
        <v>0</v>
      </c>
      <c r="AU53" s="848">
        <f t="shared" si="62"/>
        <v>0</v>
      </c>
      <c r="AV53" s="124"/>
    </row>
    <row r="54" spans="1:48" s="61" customFormat="1">
      <c r="A54" s="97"/>
      <c r="B54" s="120"/>
      <c r="C54" s="121"/>
      <c r="D54" s="119"/>
      <c r="E54" s="843"/>
      <c r="F54" s="844"/>
      <c r="G54" s="845">
        <f t="shared" si="47"/>
        <v>0</v>
      </c>
      <c r="H54" s="846"/>
      <c r="I54" s="847">
        <f t="shared" si="48"/>
        <v>0</v>
      </c>
      <c r="J54" s="848">
        <f t="shared" si="49"/>
        <v>0</v>
      </c>
      <c r="K54" s="848">
        <f t="shared" si="50"/>
        <v>0</v>
      </c>
      <c r="L54" s="124"/>
      <c r="M54" s="60"/>
      <c r="N54" s="120"/>
      <c r="O54" s="121"/>
      <c r="P54" s="119"/>
      <c r="Q54" s="843"/>
      <c r="R54" s="844"/>
      <c r="S54" s="845">
        <f t="shared" si="51"/>
        <v>0</v>
      </c>
      <c r="T54" s="846"/>
      <c r="U54" s="847">
        <f t="shared" si="52"/>
        <v>0</v>
      </c>
      <c r="V54" s="848">
        <f t="shared" si="53"/>
        <v>0</v>
      </c>
      <c r="W54" s="848">
        <f t="shared" si="54"/>
        <v>0</v>
      </c>
      <c r="X54" s="124"/>
      <c r="Y54" s="60"/>
      <c r="Z54" s="120"/>
      <c r="AA54" s="121"/>
      <c r="AB54" s="119"/>
      <c r="AC54" s="843"/>
      <c r="AD54" s="844"/>
      <c r="AE54" s="845">
        <f t="shared" si="55"/>
        <v>0</v>
      </c>
      <c r="AF54" s="846"/>
      <c r="AG54" s="847">
        <f t="shared" si="56"/>
        <v>0</v>
      </c>
      <c r="AH54" s="848">
        <f t="shared" si="57"/>
        <v>0</v>
      </c>
      <c r="AI54" s="848">
        <f t="shared" si="58"/>
        <v>0</v>
      </c>
      <c r="AJ54" s="124"/>
      <c r="AK54" s="60"/>
      <c r="AL54" s="120"/>
      <c r="AM54" s="121"/>
      <c r="AN54" s="119"/>
      <c r="AO54" s="843"/>
      <c r="AP54" s="844"/>
      <c r="AQ54" s="845">
        <f t="shared" si="59"/>
        <v>0</v>
      </c>
      <c r="AR54" s="846"/>
      <c r="AS54" s="847">
        <f t="shared" si="60"/>
        <v>0</v>
      </c>
      <c r="AT54" s="848">
        <f t="shared" si="61"/>
        <v>0</v>
      </c>
      <c r="AU54" s="848">
        <f t="shared" si="62"/>
        <v>0</v>
      </c>
      <c r="AV54" s="124"/>
    </row>
    <row r="55" spans="1:48" s="61" customFormat="1">
      <c r="A55" s="97"/>
      <c r="B55" s="120"/>
      <c r="C55" s="121"/>
      <c r="D55" s="119"/>
      <c r="E55" s="843"/>
      <c r="F55" s="844"/>
      <c r="G55" s="845">
        <f t="shared" si="47"/>
        <v>0</v>
      </c>
      <c r="H55" s="846"/>
      <c r="I55" s="847">
        <f t="shared" si="48"/>
        <v>0</v>
      </c>
      <c r="J55" s="848">
        <f t="shared" si="49"/>
        <v>0</v>
      </c>
      <c r="K55" s="848">
        <f t="shared" si="50"/>
        <v>0</v>
      </c>
      <c r="L55" s="124"/>
      <c r="M55" s="60"/>
      <c r="N55" s="120"/>
      <c r="O55" s="121"/>
      <c r="P55" s="119"/>
      <c r="Q55" s="843"/>
      <c r="R55" s="844"/>
      <c r="S55" s="845">
        <f t="shared" si="51"/>
        <v>0</v>
      </c>
      <c r="T55" s="846"/>
      <c r="U55" s="847">
        <f t="shared" si="52"/>
        <v>0</v>
      </c>
      <c r="V55" s="848">
        <f t="shared" si="53"/>
        <v>0</v>
      </c>
      <c r="W55" s="848">
        <f t="shared" si="54"/>
        <v>0</v>
      </c>
      <c r="X55" s="124"/>
      <c r="Y55" s="60"/>
      <c r="Z55" s="120"/>
      <c r="AA55" s="121"/>
      <c r="AB55" s="119"/>
      <c r="AC55" s="843"/>
      <c r="AD55" s="844"/>
      <c r="AE55" s="845">
        <f t="shared" si="55"/>
        <v>0</v>
      </c>
      <c r="AF55" s="846"/>
      <c r="AG55" s="847">
        <f t="shared" si="56"/>
        <v>0</v>
      </c>
      <c r="AH55" s="848">
        <f t="shared" si="57"/>
        <v>0</v>
      </c>
      <c r="AI55" s="848">
        <f t="shared" si="58"/>
        <v>0</v>
      </c>
      <c r="AJ55" s="124"/>
      <c r="AK55" s="60"/>
      <c r="AL55" s="120"/>
      <c r="AM55" s="121"/>
      <c r="AN55" s="119"/>
      <c r="AO55" s="843"/>
      <c r="AP55" s="844"/>
      <c r="AQ55" s="845">
        <f t="shared" si="59"/>
        <v>0</v>
      </c>
      <c r="AR55" s="846"/>
      <c r="AS55" s="847">
        <f t="shared" si="60"/>
        <v>0</v>
      </c>
      <c r="AT55" s="848">
        <f t="shared" si="61"/>
        <v>0</v>
      </c>
      <c r="AU55" s="848">
        <f t="shared" si="62"/>
        <v>0</v>
      </c>
      <c r="AV55" s="124"/>
    </row>
    <row r="56" spans="1:48" s="61" customFormat="1">
      <c r="A56" s="97"/>
      <c r="B56" s="120"/>
      <c r="C56" s="121"/>
      <c r="D56" s="119"/>
      <c r="E56" s="843"/>
      <c r="F56" s="844"/>
      <c r="G56" s="845">
        <f t="shared" si="47"/>
        <v>0</v>
      </c>
      <c r="H56" s="846"/>
      <c r="I56" s="847">
        <f t="shared" si="48"/>
        <v>0</v>
      </c>
      <c r="J56" s="848">
        <f t="shared" si="49"/>
        <v>0</v>
      </c>
      <c r="K56" s="848">
        <f t="shared" si="50"/>
        <v>0</v>
      </c>
      <c r="L56" s="124"/>
      <c r="M56" s="60"/>
      <c r="N56" s="120"/>
      <c r="O56" s="121"/>
      <c r="P56" s="119"/>
      <c r="Q56" s="843"/>
      <c r="R56" s="844"/>
      <c r="S56" s="845">
        <f t="shared" si="51"/>
        <v>0</v>
      </c>
      <c r="T56" s="846"/>
      <c r="U56" s="847">
        <f t="shared" si="52"/>
        <v>0</v>
      </c>
      <c r="V56" s="848">
        <f t="shared" si="53"/>
        <v>0</v>
      </c>
      <c r="W56" s="848">
        <f t="shared" si="54"/>
        <v>0</v>
      </c>
      <c r="X56" s="124"/>
      <c r="Y56" s="60"/>
      <c r="Z56" s="120"/>
      <c r="AA56" s="121"/>
      <c r="AB56" s="119"/>
      <c r="AC56" s="843"/>
      <c r="AD56" s="844"/>
      <c r="AE56" s="845">
        <f t="shared" si="55"/>
        <v>0</v>
      </c>
      <c r="AF56" s="846"/>
      <c r="AG56" s="847">
        <f t="shared" si="56"/>
        <v>0</v>
      </c>
      <c r="AH56" s="848">
        <f t="shared" si="57"/>
        <v>0</v>
      </c>
      <c r="AI56" s="848">
        <f t="shared" si="58"/>
        <v>0</v>
      </c>
      <c r="AJ56" s="124"/>
      <c r="AK56" s="60"/>
      <c r="AL56" s="120"/>
      <c r="AM56" s="121"/>
      <c r="AN56" s="119"/>
      <c r="AO56" s="843"/>
      <c r="AP56" s="844"/>
      <c r="AQ56" s="845">
        <f t="shared" si="59"/>
        <v>0</v>
      </c>
      <c r="AR56" s="846"/>
      <c r="AS56" s="847">
        <f t="shared" si="60"/>
        <v>0</v>
      </c>
      <c r="AT56" s="848">
        <f t="shared" si="61"/>
        <v>0</v>
      </c>
      <c r="AU56" s="848">
        <f t="shared" si="62"/>
        <v>0</v>
      </c>
      <c r="AV56" s="124"/>
    </row>
    <row r="57" spans="1:48" s="61" customFormat="1">
      <c r="A57" s="97"/>
      <c r="B57" s="120"/>
      <c r="C57" s="121"/>
      <c r="D57" s="119"/>
      <c r="E57" s="843"/>
      <c r="F57" s="844"/>
      <c r="G57" s="845">
        <f t="shared" si="47"/>
        <v>0</v>
      </c>
      <c r="H57" s="846"/>
      <c r="I57" s="847">
        <f t="shared" si="48"/>
        <v>0</v>
      </c>
      <c r="J57" s="848">
        <f t="shared" si="49"/>
        <v>0</v>
      </c>
      <c r="K57" s="848">
        <f t="shared" si="50"/>
        <v>0</v>
      </c>
      <c r="L57" s="124"/>
      <c r="M57" s="60"/>
      <c r="N57" s="120"/>
      <c r="O57" s="121"/>
      <c r="P57" s="119"/>
      <c r="Q57" s="843"/>
      <c r="R57" s="844"/>
      <c r="S57" s="845">
        <f t="shared" si="51"/>
        <v>0</v>
      </c>
      <c r="T57" s="846"/>
      <c r="U57" s="847">
        <f t="shared" si="52"/>
        <v>0</v>
      </c>
      <c r="V57" s="848">
        <f t="shared" si="53"/>
        <v>0</v>
      </c>
      <c r="W57" s="848">
        <f t="shared" si="54"/>
        <v>0</v>
      </c>
      <c r="X57" s="124"/>
      <c r="Y57" s="60"/>
      <c r="Z57" s="120"/>
      <c r="AA57" s="121"/>
      <c r="AB57" s="119"/>
      <c r="AC57" s="843"/>
      <c r="AD57" s="844"/>
      <c r="AE57" s="845">
        <f t="shared" si="55"/>
        <v>0</v>
      </c>
      <c r="AF57" s="846"/>
      <c r="AG57" s="847">
        <f t="shared" si="56"/>
        <v>0</v>
      </c>
      <c r="AH57" s="848">
        <f t="shared" si="57"/>
        <v>0</v>
      </c>
      <c r="AI57" s="848">
        <f t="shared" si="58"/>
        <v>0</v>
      </c>
      <c r="AJ57" s="124"/>
      <c r="AK57" s="60"/>
      <c r="AL57" s="120"/>
      <c r="AM57" s="121"/>
      <c r="AN57" s="119"/>
      <c r="AO57" s="843"/>
      <c r="AP57" s="844"/>
      <c r="AQ57" s="845">
        <f t="shared" si="59"/>
        <v>0</v>
      </c>
      <c r="AR57" s="846"/>
      <c r="AS57" s="847">
        <f t="shared" si="60"/>
        <v>0</v>
      </c>
      <c r="AT57" s="848">
        <f t="shared" si="61"/>
        <v>0</v>
      </c>
      <c r="AU57" s="848">
        <f t="shared" si="62"/>
        <v>0</v>
      </c>
      <c r="AV57" s="124"/>
    </row>
    <row r="58" spans="1:48" s="61" customFormat="1" ht="24.75" thickBot="1">
      <c r="A58" s="97"/>
      <c r="B58" s="122"/>
      <c r="C58" s="887"/>
      <c r="D58" s="123"/>
      <c r="E58" s="849"/>
      <c r="F58" s="850"/>
      <c r="G58" s="851">
        <f t="shared" si="47"/>
        <v>0</v>
      </c>
      <c r="H58" s="852"/>
      <c r="I58" s="853">
        <f t="shared" si="48"/>
        <v>0</v>
      </c>
      <c r="J58" s="854">
        <f t="shared" si="49"/>
        <v>0</v>
      </c>
      <c r="K58" s="854">
        <f t="shared" si="50"/>
        <v>0</v>
      </c>
      <c r="L58" s="125"/>
      <c r="M58" s="60"/>
      <c r="N58" s="122"/>
      <c r="O58" s="887"/>
      <c r="P58" s="123"/>
      <c r="Q58" s="849"/>
      <c r="R58" s="850"/>
      <c r="S58" s="851">
        <f t="shared" si="51"/>
        <v>0</v>
      </c>
      <c r="T58" s="852"/>
      <c r="U58" s="853">
        <f t="shared" si="52"/>
        <v>0</v>
      </c>
      <c r="V58" s="854">
        <f t="shared" si="53"/>
        <v>0</v>
      </c>
      <c r="W58" s="854">
        <f t="shared" si="54"/>
        <v>0</v>
      </c>
      <c r="X58" s="125"/>
      <c r="Y58" s="60"/>
      <c r="Z58" s="122"/>
      <c r="AA58" s="887"/>
      <c r="AB58" s="123"/>
      <c r="AC58" s="849"/>
      <c r="AD58" s="850"/>
      <c r="AE58" s="851">
        <f t="shared" si="55"/>
        <v>0</v>
      </c>
      <c r="AF58" s="852"/>
      <c r="AG58" s="853">
        <f t="shared" si="56"/>
        <v>0</v>
      </c>
      <c r="AH58" s="854">
        <f t="shared" si="57"/>
        <v>0</v>
      </c>
      <c r="AI58" s="854">
        <f t="shared" si="58"/>
        <v>0</v>
      </c>
      <c r="AJ58" s="125"/>
      <c r="AK58" s="60"/>
      <c r="AL58" s="122"/>
      <c r="AM58" s="887"/>
      <c r="AN58" s="123"/>
      <c r="AO58" s="849"/>
      <c r="AP58" s="850"/>
      <c r="AQ58" s="851">
        <f t="shared" si="59"/>
        <v>0</v>
      </c>
      <c r="AR58" s="852"/>
      <c r="AS58" s="853">
        <f t="shared" si="60"/>
        <v>0</v>
      </c>
      <c r="AT58" s="854">
        <f t="shared" si="61"/>
        <v>0</v>
      </c>
      <c r="AU58" s="854">
        <f t="shared" si="62"/>
        <v>0</v>
      </c>
      <c r="AV58" s="125"/>
    </row>
    <row r="59" spans="1:48" s="61" customFormat="1" ht="25.5" thickTop="1" thickBot="1">
      <c r="A59" s="97"/>
      <c r="B59" s="2098" t="s">
        <v>367</v>
      </c>
      <c r="C59" s="2099"/>
      <c r="D59" s="2099"/>
      <c r="E59" s="2099"/>
      <c r="F59" s="855"/>
      <c r="G59" s="855">
        <f>SUM(G49:G58)</f>
        <v>0</v>
      </c>
      <c r="H59" s="856"/>
      <c r="I59" s="856">
        <f>SUM(I49:I58)</f>
        <v>0</v>
      </c>
      <c r="J59" s="857"/>
      <c r="K59" s="857">
        <f>SUM(K49:K58)</f>
        <v>0</v>
      </c>
      <c r="L59" s="54"/>
      <c r="M59" s="60"/>
      <c r="N59" s="2098" t="s">
        <v>367</v>
      </c>
      <c r="O59" s="2099"/>
      <c r="P59" s="2099"/>
      <c r="Q59" s="2099"/>
      <c r="R59" s="855"/>
      <c r="S59" s="855">
        <f>SUM(S49:S58)</f>
        <v>0</v>
      </c>
      <c r="T59" s="856"/>
      <c r="U59" s="856">
        <f>SUM(U49:U58)</f>
        <v>0</v>
      </c>
      <c r="V59" s="857"/>
      <c r="W59" s="857">
        <f>SUM(W49:W58)</f>
        <v>0</v>
      </c>
      <c r="X59" s="54"/>
      <c r="Y59" s="60"/>
      <c r="Z59" s="2098" t="s">
        <v>367</v>
      </c>
      <c r="AA59" s="2099"/>
      <c r="AB59" s="2099"/>
      <c r="AC59" s="2099"/>
      <c r="AD59" s="855"/>
      <c r="AE59" s="855">
        <f>SUM(AE49:AE58)</f>
        <v>0</v>
      </c>
      <c r="AF59" s="856"/>
      <c r="AG59" s="856">
        <f>SUM(AG49:AG58)</f>
        <v>0</v>
      </c>
      <c r="AH59" s="857"/>
      <c r="AI59" s="857">
        <f>SUM(AI49:AI58)</f>
        <v>0</v>
      </c>
      <c r="AJ59" s="54"/>
      <c r="AK59" s="60"/>
      <c r="AL59" s="2098" t="s">
        <v>367</v>
      </c>
      <c r="AM59" s="2099"/>
      <c r="AN59" s="2099"/>
      <c r="AO59" s="2099"/>
      <c r="AP59" s="855"/>
      <c r="AQ59" s="855">
        <f>SUM(AQ49:AQ58)</f>
        <v>0</v>
      </c>
      <c r="AR59" s="856"/>
      <c r="AS59" s="856">
        <f>SUM(AS49:AS58)</f>
        <v>0</v>
      </c>
      <c r="AT59" s="857"/>
      <c r="AU59" s="857">
        <f>SUM(AU49:AU58)</f>
        <v>0</v>
      </c>
      <c r="AV59" s="54"/>
    </row>
    <row r="60" spans="1:48" s="61" customFormat="1">
      <c r="A60" s="97"/>
      <c r="B60" s="117"/>
      <c r="C60" s="118"/>
      <c r="D60" s="119"/>
      <c r="E60" s="843"/>
      <c r="F60" s="844"/>
      <c r="G60" s="845">
        <f t="shared" ref="G60:G69" si="63">INT(E60*F60)</f>
        <v>0</v>
      </c>
      <c r="H60" s="846"/>
      <c r="I60" s="847">
        <f t="shared" ref="I60:I69" si="64">INT(E60*H60)</f>
        <v>0</v>
      </c>
      <c r="J60" s="848">
        <f t="shared" ref="J60:J69" si="65">F60-H60</f>
        <v>0</v>
      </c>
      <c r="K60" s="848">
        <f t="shared" ref="K60:K69" si="66">G60-I60</f>
        <v>0</v>
      </c>
      <c r="L60" s="124"/>
      <c r="M60" s="60"/>
      <c r="N60" s="117"/>
      <c r="O60" s="118"/>
      <c r="P60" s="119"/>
      <c r="Q60" s="843"/>
      <c r="R60" s="844"/>
      <c r="S60" s="845">
        <f t="shared" ref="S60:S69" si="67">INT(Q60*R60)</f>
        <v>0</v>
      </c>
      <c r="T60" s="846"/>
      <c r="U60" s="847">
        <f t="shared" ref="U60:U69" si="68">INT(Q60*T60)</f>
        <v>0</v>
      </c>
      <c r="V60" s="848">
        <f t="shared" ref="V60:V69" si="69">R60-T60</f>
        <v>0</v>
      </c>
      <c r="W60" s="848">
        <f t="shared" ref="W60:W69" si="70">S60-U60</f>
        <v>0</v>
      </c>
      <c r="X60" s="124"/>
      <c r="Y60" s="60"/>
      <c r="Z60" s="117"/>
      <c r="AA60" s="118"/>
      <c r="AB60" s="119"/>
      <c r="AC60" s="843"/>
      <c r="AD60" s="844"/>
      <c r="AE60" s="845">
        <f t="shared" ref="AE60:AE69" si="71">INT(AC60*AD60)</f>
        <v>0</v>
      </c>
      <c r="AF60" s="846"/>
      <c r="AG60" s="847">
        <f t="shared" ref="AG60:AG69" si="72">INT(AC60*AF60)</f>
        <v>0</v>
      </c>
      <c r="AH60" s="848">
        <f t="shared" ref="AH60:AH69" si="73">AD60-AF60</f>
        <v>0</v>
      </c>
      <c r="AI60" s="848">
        <f t="shared" ref="AI60:AI69" si="74">AE60-AG60</f>
        <v>0</v>
      </c>
      <c r="AJ60" s="124"/>
      <c r="AK60" s="60"/>
      <c r="AL60" s="117"/>
      <c r="AM60" s="118"/>
      <c r="AN60" s="119"/>
      <c r="AO60" s="843"/>
      <c r="AP60" s="844"/>
      <c r="AQ60" s="845">
        <f t="shared" ref="AQ60:AQ69" si="75">INT(AO60*AP60)</f>
        <v>0</v>
      </c>
      <c r="AR60" s="846"/>
      <c r="AS60" s="847">
        <f t="shared" ref="AS60:AS69" si="76">INT(AO60*AR60)</f>
        <v>0</v>
      </c>
      <c r="AT60" s="848">
        <f t="shared" ref="AT60:AT69" si="77">AP60-AR60</f>
        <v>0</v>
      </c>
      <c r="AU60" s="848">
        <f t="shared" ref="AU60:AU69" si="78">AQ60-AS60</f>
        <v>0</v>
      </c>
      <c r="AV60" s="124"/>
    </row>
    <row r="61" spans="1:48" s="61" customFormat="1">
      <c r="A61" s="97"/>
      <c r="B61" s="120"/>
      <c r="C61" s="121"/>
      <c r="D61" s="119"/>
      <c r="E61" s="843"/>
      <c r="F61" s="844"/>
      <c r="G61" s="845">
        <f t="shared" si="63"/>
        <v>0</v>
      </c>
      <c r="H61" s="846"/>
      <c r="I61" s="847">
        <f t="shared" si="64"/>
        <v>0</v>
      </c>
      <c r="J61" s="848">
        <f t="shared" si="65"/>
        <v>0</v>
      </c>
      <c r="K61" s="848">
        <f t="shared" si="66"/>
        <v>0</v>
      </c>
      <c r="L61" s="124"/>
      <c r="M61" s="60"/>
      <c r="N61" s="120"/>
      <c r="O61" s="121"/>
      <c r="P61" s="119"/>
      <c r="Q61" s="843"/>
      <c r="R61" s="844"/>
      <c r="S61" s="845">
        <f t="shared" si="67"/>
        <v>0</v>
      </c>
      <c r="T61" s="846"/>
      <c r="U61" s="847">
        <f t="shared" si="68"/>
        <v>0</v>
      </c>
      <c r="V61" s="848">
        <f t="shared" si="69"/>
        <v>0</v>
      </c>
      <c r="W61" s="848">
        <f t="shared" si="70"/>
        <v>0</v>
      </c>
      <c r="X61" s="124"/>
      <c r="Y61" s="60"/>
      <c r="Z61" s="120"/>
      <c r="AA61" s="121"/>
      <c r="AB61" s="119"/>
      <c r="AC61" s="843"/>
      <c r="AD61" s="844"/>
      <c r="AE61" s="845">
        <f t="shared" si="71"/>
        <v>0</v>
      </c>
      <c r="AF61" s="846"/>
      <c r="AG61" s="847">
        <f t="shared" si="72"/>
        <v>0</v>
      </c>
      <c r="AH61" s="848">
        <f t="shared" si="73"/>
        <v>0</v>
      </c>
      <c r="AI61" s="848">
        <f t="shared" si="74"/>
        <v>0</v>
      </c>
      <c r="AJ61" s="124"/>
      <c r="AK61" s="60"/>
      <c r="AL61" s="120"/>
      <c r="AM61" s="121"/>
      <c r="AN61" s="119"/>
      <c r="AO61" s="843"/>
      <c r="AP61" s="844"/>
      <c r="AQ61" s="845">
        <f t="shared" si="75"/>
        <v>0</v>
      </c>
      <c r="AR61" s="846"/>
      <c r="AS61" s="847">
        <f t="shared" si="76"/>
        <v>0</v>
      </c>
      <c r="AT61" s="848">
        <f t="shared" si="77"/>
        <v>0</v>
      </c>
      <c r="AU61" s="848">
        <f t="shared" si="78"/>
        <v>0</v>
      </c>
      <c r="AV61" s="124"/>
    </row>
    <row r="62" spans="1:48" s="61" customFormat="1">
      <c r="A62" s="97"/>
      <c r="B62" s="120"/>
      <c r="C62" s="121"/>
      <c r="D62" s="119"/>
      <c r="E62" s="843"/>
      <c r="F62" s="844"/>
      <c r="G62" s="845">
        <f t="shared" si="63"/>
        <v>0</v>
      </c>
      <c r="H62" s="846"/>
      <c r="I62" s="847">
        <f t="shared" si="64"/>
        <v>0</v>
      </c>
      <c r="J62" s="848">
        <f t="shared" si="65"/>
        <v>0</v>
      </c>
      <c r="K62" s="848">
        <f t="shared" si="66"/>
        <v>0</v>
      </c>
      <c r="L62" s="124"/>
      <c r="M62" s="60"/>
      <c r="N62" s="120"/>
      <c r="O62" s="121"/>
      <c r="P62" s="119"/>
      <c r="Q62" s="843"/>
      <c r="R62" s="844"/>
      <c r="S62" s="845">
        <f t="shared" si="67"/>
        <v>0</v>
      </c>
      <c r="T62" s="846"/>
      <c r="U62" s="847">
        <f t="shared" si="68"/>
        <v>0</v>
      </c>
      <c r="V62" s="848">
        <f t="shared" si="69"/>
        <v>0</v>
      </c>
      <c r="W62" s="848">
        <f t="shared" si="70"/>
        <v>0</v>
      </c>
      <c r="X62" s="124"/>
      <c r="Y62" s="60"/>
      <c r="Z62" s="120"/>
      <c r="AA62" s="121"/>
      <c r="AB62" s="119"/>
      <c r="AC62" s="843"/>
      <c r="AD62" s="844"/>
      <c r="AE62" s="845">
        <f t="shared" si="71"/>
        <v>0</v>
      </c>
      <c r="AF62" s="846"/>
      <c r="AG62" s="847">
        <f t="shared" si="72"/>
        <v>0</v>
      </c>
      <c r="AH62" s="848">
        <f t="shared" si="73"/>
        <v>0</v>
      </c>
      <c r="AI62" s="848">
        <f t="shared" si="74"/>
        <v>0</v>
      </c>
      <c r="AJ62" s="124"/>
      <c r="AK62" s="60"/>
      <c r="AL62" s="120"/>
      <c r="AM62" s="121"/>
      <c r="AN62" s="119"/>
      <c r="AO62" s="843"/>
      <c r="AP62" s="844"/>
      <c r="AQ62" s="845">
        <f t="shared" si="75"/>
        <v>0</v>
      </c>
      <c r="AR62" s="846"/>
      <c r="AS62" s="847">
        <f t="shared" si="76"/>
        <v>0</v>
      </c>
      <c r="AT62" s="848">
        <f t="shared" si="77"/>
        <v>0</v>
      </c>
      <c r="AU62" s="848">
        <f t="shared" si="78"/>
        <v>0</v>
      </c>
      <c r="AV62" s="124"/>
    </row>
    <row r="63" spans="1:48" s="61" customFormat="1">
      <c r="A63" s="97"/>
      <c r="B63" s="120"/>
      <c r="C63" s="121"/>
      <c r="D63" s="119"/>
      <c r="E63" s="843"/>
      <c r="F63" s="844"/>
      <c r="G63" s="845">
        <f t="shared" si="63"/>
        <v>0</v>
      </c>
      <c r="H63" s="846"/>
      <c r="I63" s="847">
        <f t="shared" si="64"/>
        <v>0</v>
      </c>
      <c r="J63" s="848">
        <f t="shared" si="65"/>
        <v>0</v>
      </c>
      <c r="K63" s="848">
        <f t="shared" si="66"/>
        <v>0</v>
      </c>
      <c r="L63" s="124"/>
      <c r="M63" s="60"/>
      <c r="N63" s="120"/>
      <c r="O63" s="121"/>
      <c r="P63" s="119"/>
      <c r="Q63" s="843"/>
      <c r="R63" s="844"/>
      <c r="S63" s="845">
        <f t="shared" si="67"/>
        <v>0</v>
      </c>
      <c r="T63" s="846"/>
      <c r="U63" s="847">
        <f t="shared" si="68"/>
        <v>0</v>
      </c>
      <c r="V63" s="848">
        <f t="shared" si="69"/>
        <v>0</v>
      </c>
      <c r="W63" s="848">
        <f t="shared" si="70"/>
        <v>0</v>
      </c>
      <c r="X63" s="124"/>
      <c r="Y63" s="60"/>
      <c r="Z63" s="120"/>
      <c r="AA63" s="121"/>
      <c r="AB63" s="119"/>
      <c r="AC63" s="843"/>
      <c r="AD63" s="844"/>
      <c r="AE63" s="845">
        <f t="shared" si="71"/>
        <v>0</v>
      </c>
      <c r="AF63" s="846"/>
      <c r="AG63" s="847">
        <f t="shared" si="72"/>
        <v>0</v>
      </c>
      <c r="AH63" s="848">
        <f t="shared" si="73"/>
        <v>0</v>
      </c>
      <c r="AI63" s="848">
        <f t="shared" si="74"/>
        <v>0</v>
      </c>
      <c r="AJ63" s="124"/>
      <c r="AK63" s="60"/>
      <c r="AL63" s="120"/>
      <c r="AM63" s="121"/>
      <c r="AN63" s="119"/>
      <c r="AO63" s="843"/>
      <c r="AP63" s="844"/>
      <c r="AQ63" s="845">
        <f t="shared" si="75"/>
        <v>0</v>
      </c>
      <c r="AR63" s="846"/>
      <c r="AS63" s="847">
        <f t="shared" si="76"/>
        <v>0</v>
      </c>
      <c r="AT63" s="848">
        <f t="shared" si="77"/>
        <v>0</v>
      </c>
      <c r="AU63" s="848">
        <f t="shared" si="78"/>
        <v>0</v>
      </c>
      <c r="AV63" s="124"/>
    </row>
    <row r="64" spans="1:48" s="61" customFormat="1">
      <c r="A64" s="97"/>
      <c r="B64" s="120"/>
      <c r="C64" s="121"/>
      <c r="D64" s="119"/>
      <c r="E64" s="843"/>
      <c r="F64" s="844"/>
      <c r="G64" s="845">
        <f t="shared" si="63"/>
        <v>0</v>
      </c>
      <c r="H64" s="846"/>
      <c r="I64" s="847">
        <f t="shared" si="64"/>
        <v>0</v>
      </c>
      <c r="J64" s="848">
        <f t="shared" si="65"/>
        <v>0</v>
      </c>
      <c r="K64" s="848">
        <f t="shared" si="66"/>
        <v>0</v>
      </c>
      <c r="L64" s="124"/>
      <c r="M64" s="60"/>
      <c r="N64" s="120"/>
      <c r="O64" s="121"/>
      <c r="P64" s="119"/>
      <c r="Q64" s="843"/>
      <c r="R64" s="844"/>
      <c r="S64" s="845">
        <f t="shared" si="67"/>
        <v>0</v>
      </c>
      <c r="T64" s="846"/>
      <c r="U64" s="847">
        <f t="shared" si="68"/>
        <v>0</v>
      </c>
      <c r="V64" s="848">
        <f t="shared" si="69"/>
        <v>0</v>
      </c>
      <c r="W64" s="848">
        <f t="shared" si="70"/>
        <v>0</v>
      </c>
      <c r="X64" s="124"/>
      <c r="Y64" s="60"/>
      <c r="Z64" s="120"/>
      <c r="AA64" s="121"/>
      <c r="AB64" s="119"/>
      <c r="AC64" s="843"/>
      <c r="AD64" s="844"/>
      <c r="AE64" s="845">
        <f t="shared" si="71"/>
        <v>0</v>
      </c>
      <c r="AF64" s="846"/>
      <c r="AG64" s="847">
        <f t="shared" si="72"/>
        <v>0</v>
      </c>
      <c r="AH64" s="848">
        <f t="shared" si="73"/>
        <v>0</v>
      </c>
      <c r="AI64" s="848">
        <f t="shared" si="74"/>
        <v>0</v>
      </c>
      <c r="AJ64" s="124"/>
      <c r="AK64" s="60"/>
      <c r="AL64" s="120"/>
      <c r="AM64" s="121"/>
      <c r="AN64" s="119"/>
      <c r="AO64" s="843"/>
      <c r="AP64" s="844"/>
      <c r="AQ64" s="845">
        <f t="shared" si="75"/>
        <v>0</v>
      </c>
      <c r="AR64" s="846"/>
      <c r="AS64" s="847">
        <f t="shared" si="76"/>
        <v>0</v>
      </c>
      <c r="AT64" s="848">
        <f t="shared" si="77"/>
        <v>0</v>
      </c>
      <c r="AU64" s="848">
        <f t="shared" si="78"/>
        <v>0</v>
      </c>
      <c r="AV64" s="124"/>
    </row>
    <row r="65" spans="1:48" s="61" customFormat="1">
      <c r="A65" s="97"/>
      <c r="B65" s="120"/>
      <c r="C65" s="121"/>
      <c r="D65" s="119"/>
      <c r="E65" s="843"/>
      <c r="F65" s="844"/>
      <c r="G65" s="845">
        <f t="shared" si="63"/>
        <v>0</v>
      </c>
      <c r="H65" s="846"/>
      <c r="I65" s="847">
        <f t="shared" si="64"/>
        <v>0</v>
      </c>
      <c r="J65" s="848">
        <f t="shared" si="65"/>
        <v>0</v>
      </c>
      <c r="K65" s="848">
        <f t="shared" si="66"/>
        <v>0</v>
      </c>
      <c r="L65" s="124"/>
      <c r="M65" s="60"/>
      <c r="N65" s="120"/>
      <c r="O65" s="121"/>
      <c r="P65" s="119"/>
      <c r="Q65" s="843"/>
      <c r="R65" s="844"/>
      <c r="S65" s="845">
        <f t="shared" si="67"/>
        <v>0</v>
      </c>
      <c r="T65" s="846"/>
      <c r="U65" s="847">
        <f t="shared" si="68"/>
        <v>0</v>
      </c>
      <c r="V65" s="848">
        <f t="shared" si="69"/>
        <v>0</v>
      </c>
      <c r="W65" s="848">
        <f t="shared" si="70"/>
        <v>0</v>
      </c>
      <c r="X65" s="124"/>
      <c r="Y65" s="60"/>
      <c r="Z65" s="120"/>
      <c r="AA65" s="121"/>
      <c r="AB65" s="119"/>
      <c r="AC65" s="843"/>
      <c r="AD65" s="844"/>
      <c r="AE65" s="845">
        <f t="shared" si="71"/>
        <v>0</v>
      </c>
      <c r="AF65" s="846"/>
      <c r="AG65" s="847">
        <f t="shared" si="72"/>
        <v>0</v>
      </c>
      <c r="AH65" s="848">
        <f t="shared" si="73"/>
        <v>0</v>
      </c>
      <c r="AI65" s="848">
        <f t="shared" si="74"/>
        <v>0</v>
      </c>
      <c r="AJ65" s="124"/>
      <c r="AK65" s="60"/>
      <c r="AL65" s="120"/>
      <c r="AM65" s="121"/>
      <c r="AN65" s="119"/>
      <c r="AO65" s="843"/>
      <c r="AP65" s="844"/>
      <c r="AQ65" s="845">
        <f t="shared" si="75"/>
        <v>0</v>
      </c>
      <c r="AR65" s="846"/>
      <c r="AS65" s="847">
        <f t="shared" si="76"/>
        <v>0</v>
      </c>
      <c r="AT65" s="848">
        <f t="shared" si="77"/>
        <v>0</v>
      </c>
      <c r="AU65" s="848">
        <f t="shared" si="78"/>
        <v>0</v>
      </c>
      <c r="AV65" s="124"/>
    </row>
    <row r="66" spans="1:48" s="61" customFormat="1">
      <c r="A66" s="97"/>
      <c r="B66" s="120"/>
      <c r="C66" s="121"/>
      <c r="D66" s="119"/>
      <c r="E66" s="843"/>
      <c r="F66" s="844"/>
      <c r="G66" s="845">
        <f t="shared" si="63"/>
        <v>0</v>
      </c>
      <c r="H66" s="846"/>
      <c r="I66" s="847">
        <f t="shared" si="64"/>
        <v>0</v>
      </c>
      <c r="J66" s="848">
        <f t="shared" si="65"/>
        <v>0</v>
      </c>
      <c r="K66" s="848">
        <f t="shared" si="66"/>
        <v>0</v>
      </c>
      <c r="L66" s="124"/>
      <c r="M66" s="60"/>
      <c r="N66" s="120"/>
      <c r="O66" s="121"/>
      <c r="P66" s="119"/>
      <c r="Q66" s="843"/>
      <c r="R66" s="844"/>
      <c r="S66" s="845">
        <f t="shared" si="67"/>
        <v>0</v>
      </c>
      <c r="T66" s="846"/>
      <c r="U66" s="847">
        <f t="shared" si="68"/>
        <v>0</v>
      </c>
      <c r="V66" s="848">
        <f t="shared" si="69"/>
        <v>0</v>
      </c>
      <c r="W66" s="848">
        <f t="shared" si="70"/>
        <v>0</v>
      </c>
      <c r="X66" s="124"/>
      <c r="Y66" s="60"/>
      <c r="Z66" s="120"/>
      <c r="AA66" s="121"/>
      <c r="AB66" s="119"/>
      <c r="AC66" s="843"/>
      <c r="AD66" s="844"/>
      <c r="AE66" s="845">
        <f t="shared" si="71"/>
        <v>0</v>
      </c>
      <c r="AF66" s="846"/>
      <c r="AG66" s="847">
        <f t="shared" si="72"/>
        <v>0</v>
      </c>
      <c r="AH66" s="848">
        <f t="shared" si="73"/>
        <v>0</v>
      </c>
      <c r="AI66" s="848">
        <f t="shared" si="74"/>
        <v>0</v>
      </c>
      <c r="AJ66" s="124"/>
      <c r="AK66" s="60"/>
      <c r="AL66" s="120"/>
      <c r="AM66" s="121"/>
      <c r="AN66" s="119"/>
      <c r="AO66" s="843"/>
      <c r="AP66" s="844"/>
      <c r="AQ66" s="845">
        <f t="shared" si="75"/>
        <v>0</v>
      </c>
      <c r="AR66" s="846"/>
      <c r="AS66" s="847">
        <f t="shared" si="76"/>
        <v>0</v>
      </c>
      <c r="AT66" s="848">
        <f t="shared" si="77"/>
        <v>0</v>
      </c>
      <c r="AU66" s="848">
        <f t="shared" si="78"/>
        <v>0</v>
      </c>
      <c r="AV66" s="124"/>
    </row>
    <row r="67" spans="1:48" s="61" customFormat="1">
      <c r="A67" s="97"/>
      <c r="B67" s="120"/>
      <c r="C67" s="121"/>
      <c r="D67" s="119"/>
      <c r="E67" s="843"/>
      <c r="F67" s="844"/>
      <c r="G67" s="845">
        <f t="shared" si="63"/>
        <v>0</v>
      </c>
      <c r="H67" s="846"/>
      <c r="I67" s="847">
        <f t="shared" si="64"/>
        <v>0</v>
      </c>
      <c r="J67" s="848">
        <f t="shared" si="65"/>
        <v>0</v>
      </c>
      <c r="K67" s="848">
        <f t="shared" si="66"/>
        <v>0</v>
      </c>
      <c r="L67" s="124"/>
      <c r="M67" s="60"/>
      <c r="N67" s="120"/>
      <c r="O67" s="121"/>
      <c r="P67" s="119"/>
      <c r="Q67" s="843"/>
      <c r="R67" s="844"/>
      <c r="S67" s="845">
        <f t="shared" si="67"/>
        <v>0</v>
      </c>
      <c r="T67" s="846"/>
      <c r="U67" s="847">
        <f t="shared" si="68"/>
        <v>0</v>
      </c>
      <c r="V67" s="848">
        <f t="shared" si="69"/>
        <v>0</v>
      </c>
      <c r="W67" s="848">
        <f t="shared" si="70"/>
        <v>0</v>
      </c>
      <c r="X67" s="124"/>
      <c r="Y67" s="60"/>
      <c r="Z67" s="120"/>
      <c r="AA67" s="121"/>
      <c r="AB67" s="119"/>
      <c r="AC67" s="843"/>
      <c r="AD67" s="844"/>
      <c r="AE67" s="845">
        <f t="shared" si="71"/>
        <v>0</v>
      </c>
      <c r="AF67" s="846"/>
      <c r="AG67" s="847">
        <f t="shared" si="72"/>
        <v>0</v>
      </c>
      <c r="AH67" s="848">
        <f t="shared" si="73"/>
        <v>0</v>
      </c>
      <c r="AI67" s="848">
        <f t="shared" si="74"/>
        <v>0</v>
      </c>
      <c r="AJ67" s="124"/>
      <c r="AK67" s="60"/>
      <c r="AL67" s="120"/>
      <c r="AM67" s="121"/>
      <c r="AN67" s="119"/>
      <c r="AO67" s="843"/>
      <c r="AP67" s="844"/>
      <c r="AQ67" s="845">
        <f t="shared" si="75"/>
        <v>0</v>
      </c>
      <c r="AR67" s="846"/>
      <c r="AS67" s="847">
        <f t="shared" si="76"/>
        <v>0</v>
      </c>
      <c r="AT67" s="848">
        <f t="shared" si="77"/>
        <v>0</v>
      </c>
      <c r="AU67" s="848">
        <f t="shared" si="78"/>
        <v>0</v>
      </c>
      <c r="AV67" s="124"/>
    </row>
    <row r="68" spans="1:48" s="61" customFormat="1">
      <c r="A68" s="97"/>
      <c r="B68" s="120"/>
      <c r="C68" s="121"/>
      <c r="D68" s="119"/>
      <c r="E68" s="843"/>
      <c r="F68" s="844"/>
      <c r="G68" s="845">
        <f t="shared" si="63"/>
        <v>0</v>
      </c>
      <c r="H68" s="846"/>
      <c r="I68" s="847">
        <f t="shared" si="64"/>
        <v>0</v>
      </c>
      <c r="J68" s="848">
        <f t="shared" si="65"/>
        <v>0</v>
      </c>
      <c r="K68" s="848">
        <f t="shared" si="66"/>
        <v>0</v>
      </c>
      <c r="L68" s="124"/>
      <c r="M68" s="60"/>
      <c r="N68" s="120"/>
      <c r="O68" s="121"/>
      <c r="P68" s="119"/>
      <c r="Q68" s="843"/>
      <c r="R68" s="844"/>
      <c r="S68" s="845">
        <f t="shared" si="67"/>
        <v>0</v>
      </c>
      <c r="T68" s="846"/>
      <c r="U68" s="847">
        <f t="shared" si="68"/>
        <v>0</v>
      </c>
      <c r="V68" s="848">
        <f t="shared" si="69"/>
        <v>0</v>
      </c>
      <c r="W68" s="848">
        <f t="shared" si="70"/>
        <v>0</v>
      </c>
      <c r="X68" s="124"/>
      <c r="Y68" s="60"/>
      <c r="Z68" s="120"/>
      <c r="AA68" s="121"/>
      <c r="AB68" s="119"/>
      <c r="AC68" s="843"/>
      <c r="AD68" s="844"/>
      <c r="AE68" s="845">
        <f t="shared" si="71"/>
        <v>0</v>
      </c>
      <c r="AF68" s="846"/>
      <c r="AG68" s="847">
        <f t="shared" si="72"/>
        <v>0</v>
      </c>
      <c r="AH68" s="848">
        <f t="shared" si="73"/>
        <v>0</v>
      </c>
      <c r="AI68" s="848">
        <f t="shared" si="74"/>
        <v>0</v>
      </c>
      <c r="AJ68" s="124"/>
      <c r="AK68" s="60"/>
      <c r="AL68" s="120"/>
      <c r="AM68" s="121"/>
      <c r="AN68" s="119"/>
      <c r="AO68" s="843"/>
      <c r="AP68" s="844"/>
      <c r="AQ68" s="845">
        <f t="shared" si="75"/>
        <v>0</v>
      </c>
      <c r="AR68" s="846"/>
      <c r="AS68" s="847">
        <f t="shared" si="76"/>
        <v>0</v>
      </c>
      <c r="AT68" s="848">
        <f t="shared" si="77"/>
        <v>0</v>
      </c>
      <c r="AU68" s="848">
        <f t="shared" si="78"/>
        <v>0</v>
      </c>
      <c r="AV68" s="124"/>
    </row>
    <row r="69" spans="1:48" s="61" customFormat="1" ht="24.75" thickBot="1">
      <c r="A69" s="97"/>
      <c r="B69" s="122"/>
      <c r="C69" s="887"/>
      <c r="D69" s="123"/>
      <c r="E69" s="849"/>
      <c r="F69" s="850"/>
      <c r="G69" s="851">
        <f t="shared" si="63"/>
        <v>0</v>
      </c>
      <c r="H69" s="852"/>
      <c r="I69" s="853">
        <f t="shared" si="64"/>
        <v>0</v>
      </c>
      <c r="J69" s="854">
        <f t="shared" si="65"/>
        <v>0</v>
      </c>
      <c r="K69" s="854">
        <f t="shared" si="66"/>
        <v>0</v>
      </c>
      <c r="L69" s="125"/>
      <c r="M69" s="60"/>
      <c r="N69" s="122"/>
      <c r="O69" s="887"/>
      <c r="P69" s="123"/>
      <c r="Q69" s="849"/>
      <c r="R69" s="850"/>
      <c r="S69" s="851">
        <f t="shared" si="67"/>
        <v>0</v>
      </c>
      <c r="T69" s="852"/>
      <c r="U69" s="853">
        <f t="shared" si="68"/>
        <v>0</v>
      </c>
      <c r="V69" s="854">
        <f t="shared" si="69"/>
        <v>0</v>
      </c>
      <c r="W69" s="854">
        <f t="shared" si="70"/>
        <v>0</v>
      </c>
      <c r="X69" s="125"/>
      <c r="Y69" s="60"/>
      <c r="Z69" s="122"/>
      <c r="AA69" s="887"/>
      <c r="AB69" s="123"/>
      <c r="AC69" s="849"/>
      <c r="AD69" s="850"/>
      <c r="AE69" s="851">
        <f t="shared" si="71"/>
        <v>0</v>
      </c>
      <c r="AF69" s="852"/>
      <c r="AG69" s="853">
        <f t="shared" si="72"/>
        <v>0</v>
      </c>
      <c r="AH69" s="854">
        <f t="shared" si="73"/>
        <v>0</v>
      </c>
      <c r="AI69" s="854">
        <f t="shared" si="74"/>
        <v>0</v>
      </c>
      <c r="AJ69" s="125"/>
      <c r="AK69" s="60"/>
      <c r="AL69" s="122"/>
      <c r="AM69" s="887"/>
      <c r="AN69" s="123"/>
      <c r="AO69" s="849"/>
      <c r="AP69" s="850"/>
      <c r="AQ69" s="851">
        <f t="shared" si="75"/>
        <v>0</v>
      </c>
      <c r="AR69" s="852"/>
      <c r="AS69" s="853">
        <f t="shared" si="76"/>
        <v>0</v>
      </c>
      <c r="AT69" s="854">
        <f t="shared" si="77"/>
        <v>0</v>
      </c>
      <c r="AU69" s="854">
        <f t="shared" si="78"/>
        <v>0</v>
      </c>
      <c r="AV69" s="125"/>
    </row>
    <row r="70" spans="1:48" s="61" customFormat="1" ht="25.5" thickTop="1" thickBot="1">
      <c r="A70" s="97"/>
      <c r="B70" s="2098" t="s">
        <v>368</v>
      </c>
      <c r="C70" s="2099"/>
      <c r="D70" s="2099"/>
      <c r="E70" s="2099"/>
      <c r="F70" s="855"/>
      <c r="G70" s="855">
        <f>SUM(G60:G69)</f>
        <v>0</v>
      </c>
      <c r="H70" s="856"/>
      <c r="I70" s="856">
        <f>SUM(I60:I69)</f>
        <v>0</v>
      </c>
      <c r="J70" s="857"/>
      <c r="K70" s="857">
        <f>SUM(K60:K69)</f>
        <v>0</v>
      </c>
      <c r="L70" s="54"/>
      <c r="M70" s="60"/>
      <c r="N70" s="2098" t="s">
        <v>368</v>
      </c>
      <c r="O70" s="2099"/>
      <c r="P70" s="2099"/>
      <c r="Q70" s="2099"/>
      <c r="R70" s="855"/>
      <c r="S70" s="855">
        <f>SUM(S60:S69)</f>
        <v>0</v>
      </c>
      <c r="T70" s="856"/>
      <c r="U70" s="856">
        <f>SUM(U60:U69)</f>
        <v>0</v>
      </c>
      <c r="V70" s="857"/>
      <c r="W70" s="857">
        <f>SUM(W60:W69)</f>
        <v>0</v>
      </c>
      <c r="X70" s="54"/>
      <c r="Y70" s="60"/>
      <c r="Z70" s="2098" t="s">
        <v>368</v>
      </c>
      <c r="AA70" s="2099"/>
      <c r="AB70" s="2099"/>
      <c r="AC70" s="2099"/>
      <c r="AD70" s="855"/>
      <c r="AE70" s="855">
        <f>SUM(AE60:AE69)</f>
        <v>0</v>
      </c>
      <c r="AF70" s="856"/>
      <c r="AG70" s="856">
        <f>SUM(AG60:AG69)</f>
        <v>0</v>
      </c>
      <c r="AH70" s="857"/>
      <c r="AI70" s="857">
        <f>SUM(AI60:AI69)</f>
        <v>0</v>
      </c>
      <c r="AJ70" s="54"/>
      <c r="AK70" s="60"/>
      <c r="AL70" s="2098" t="s">
        <v>368</v>
      </c>
      <c r="AM70" s="2099"/>
      <c r="AN70" s="2099"/>
      <c r="AO70" s="2099"/>
      <c r="AP70" s="855"/>
      <c r="AQ70" s="855">
        <f>SUM(AQ60:AQ69)</f>
        <v>0</v>
      </c>
      <c r="AR70" s="856"/>
      <c r="AS70" s="856">
        <f>SUM(AS60:AS69)</f>
        <v>0</v>
      </c>
      <c r="AT70" s="857"/>
      <c r="AU70" s="857">
        <f>SUM(AU60:AU69)</f>
        <v>0</v>
      </c>
      <c r="AV70" s="54"/>
    </row>
    <row r="71" spans="1:48" s="61" customFormat="1" ht="42.75" thickBot="1">
      <c r="A71" s="101"/>
      <c r="B71" s="2104" t="s">
        <v>310</v>
      </c>
      <c r="C71" s="2105"/>
      <c r="D71" s="2105"/>
      <c r="E71" s="2105"/>
      <c r="F71" s="858"/>
      <c r="G71" s="858">
        <f>SUM(G26,G37,G48,G59,G70)</f>
        <v>0</v>
      </c>
      <c r="H71" s="859"/>
      <c r="I71" s="859">
        <f>SUM(I26,I37,I48,I59,I70)</f>
        <v>0</v>
      </c>
      <c r="J71" s="860"/>
      <c r="K71" s="860">
        <f>SUM(K26,K37,K48,K59,K70)</f>
        <v>0</v>
      </c>
      <c r="L71" s="63"/>
      <c r="M71" s="60"/>
      <c r="N71" s="2104" t="s">
        <v>310</v>
      </c>
      <c r="O71" s="2105"/>
      <c r="P71" s="2105"/>
      <c r="Q71" s="2105"/>
      <c r="R71" s="858"/>
      <c r="S71" s="858">
        <f>SUM(S26,S37,S48,S59,S70)</f>
        <v>0</v>
      </c>
      <c r="T71" s="859"/>
      <c r="U71" s="859">
        <f>SUM(U26,U37,U48,U59,U70)</f>
        <v>0</v>
      </c>
      <c r="V71" s="860"/>
      <c r="W71" s="860">
        <f>SUM(W26,W37,W48,W59,W70)</f>
        <v>0</v>
      </c>
      <c r="X71" s="63"/>
      <c r="Y71" s="60"/>
      <c r="Z71" s="2104" t="s">
        <v>310</v>
      </c>
      <c r="AA71" s="2105"/>
      <c r="AB71" s="2105"/>
      <c r="AC71" s="2105"/>
      <c r="AD71" s="858"/>
      <c r="AE71" s="858">
        <f>SUM(AE26,AE37,AE48,AE59,AE70)</f>
        <v>0</v>
      </c>
      <c r="AF71" s="859"/>
      <c r="AG71" s="859">
        <f>SUM(AG26,AG37,AG48,AG59,AG70)</f>
        <v>0</v>
      </c>
      <c r="AH71" s="860"/>
      <c r="AI71" s="860">
        <f>SUM(AI26,AI37,AI48,AI59,AI70)</f>
        <v>0</v>
      </c>
      <c r="AJ71" s="63"/>
      <c r="AK71" s="60"/>
      <c r="AL71" s="2104" t="s">
        <v>310</v>
      </c>
      <c r="AM71" s="2105"/>
      <c r="AN71" s="2105"/>
      <c r="AO71" s="2105"/>
      <c r="AP71" s="858"/>
      <c r="AQ71" s="858">
        <f>SUM(AQ26,AQ37,AQ48,AQ59,AQ70)</f>
        <v>0</v>
      </c>
      <c r="AR71" s="859"/>
      <c r="AS71" s="859">
        <f>SUM(AS26,AS37,AS48,AS59,AS70)</f>
        <v>0</v>
      </c>
      <c r="AT71" s="860"/>
      <c r="AU71" s="860">
        <f>SUM(AU26,AU37,AU48,AU59,AU70)</f>
        <v>0</v>
      </c>
      <c r="AV71" s="63"/>
    </row>
  </sheetData>
  <sheetProtection insertRows="0" deleteRows="0"/>
  <mergeCells count="72">
    <mergeCell ref="B59:E59"/>
    <mergeCell ref="N59:Q59"/>
    <mergeCell ref="Z59:AC59"/>
    <mergeCell ref="AL59:AO59"/>
    <mergeCell ref="AH14:AI14"/>
    <mergeCell ref="AO14:AO15"/>
    <mergeCell ref="AD14:AE14"/>
    <mergeCell ref="Z13:Z15"/>
    <mergeCell ref="AB13:AB15"/>
    <mergeCell ref="AC13:AI13"/>
    <mergeCell ref="AL13:AL15"/>
    <mergeCell ref="AA13:AA15"/>
    <mergeCell ref="AM13:AM15"/>
    <mergeCell ref="AN13:AN15"/>
    <mergeCell ref="N48:Q48"/>
    <mergeCell ref="Z48:AC48"/>
    <mergeCell ref="B13:B15"/>
    <mergeCell ref="D13:D15"/>
    <mergeCell ref="E13:K13"/>
    <mergeCell ref="N13:N15"/>
    <mergeCell ref="Q13:W13"/>
    <mergeCell ref="E14:E15"/>
    <mergeCell ref="F14:G14"/>
    <mergeCell ref="C13:C15"/>
    <mergeCell ref="O13:O15"/>
    <mergeCell ref="H14:I14"/>
    <mergeCell ref="J14:K14"/>
    <mergeCell ref="P13:P15"/>
    <mergeCell ref="L13:L15"/>
    <mergeCell ref="Q14:Q15"/>
    <mergeCell ref="R14:S14"/>
    <mergeCell ref="T14:U14"/>
    <mergeCell ref="B71:E71"/>
    <mergeCell ref="N71:Q71"/>
    <mergeCell ref="Z71:AC71"/>
    <mergeCell ref="AL71:AO71"/>
    <mergeCell ref="B26:E26"/>
    <mergeCell ref="N26:Q26"/>
    <mergeCell ref="Z26:AC26"/>
    <mergeCell ref="AL26:AO26"/>
    <mergeCell ref="B37:E37"/>
    <mergeCell ref="N37:Q37"/>
    <mergeCell ref="Z37:AC37"/>
    <mergeCell ref="AL37:AO37"/>
    <mergeCell ref="B70:E70"/>
    <mergeCell ref="N70:Q70"/>
    <mergeCell ref="Z70:AC70"/>
    <mergeCell ref="B48:E48"/>
    <mergeCell ref="AL70:AO70"/>
    <mergeCell ref="AT14:AU14"/>
    <mergeCell ref="AF14:AG14"/>
    <mergeCell ref="AP14:AQ14"/>
    <mergeCell ref="AR14:AS14"/>
    <mergeCell ref="AL48:AO48"/>
    <mergeCell ref="V14:W14"/>
    <mergeCell ref="AL12:AV12"/>
    <mergeCell ref="AV13:AV15"/>
    <mergeCell ref="AJ13:AJ15"/>
    <mergeCell ref="X13:X15"/>
    <mergeCell ref="AO13:AU13"/>
    <mergeCell ref="AC14:AC15"/>
    <mergeCell ref="B12:L12"/>
    <mergeCell ref="N12:X12"/>
    <mergeCell ref="Z12:AJ12"/>
    <mergeCell ref="B9:K10"/>
    <mergeCell ref="N9:W10"/>
    <mergeCell ref="Z9:AI10"/>
    <mergeCell ref="AL9:AU10"/>
    <mergeCell ref="B7:L7"/>
    <mergeCell ref="N7:X7"/>
    <mergeCell ref="Z7:AJ7"/>
    <mergeCell ref="AL7:AV7"/>
  </mergeCells>
  <phoneticPr fontId="18"/>
  <dataValidations count="3">
    <dataValidation imeMode="disabled" allowBlank="1" showInputMessage="1" showErrorMessage="1" sqref="Q60:U69 AT16:AU70 AD71:AI71 AC38:AG47 Q49:U58 J16:K70 R48 AD70 R70 E60:I69 R59 Q38:U47 F48 Q27:U36 F59 AD48 F71:K71 V16:W70 AH16:AI70 AD59 AO60:AS69 AP71:AU71 AC27:AG36 F70 E38:I47 E27:I36 E49:I58 AC49:AG58 E16:I25 AC16:AG25 Q16:U25 R71:W71 AP70 AO38:AS47 AP48 AP59 AO27:AS36 AO49:AS58 AC60:AG69 AO16:AS25" xr:uid="{351EB4EA-7380-4AA0-B7E0-2DB4DB786474}"/>
    <dataValidation imeMode="on" allowBlank="1" showInputMessage="1" showErrorMessage="1" sqref="AJ16:AJ71 X16:X71 L16:L71 AV16:AV71" xr:uid="{AE7E4274-B323-4150-A56F-3D99A5CE12B9}"/>
    <dataValidation type="list" allowBlank="1" showInputMessage="1" sqref="AN60:AN69 P16:P25 D27:D36 D38:D47 D49:D58 P27:P36 P38:P47 P49:P58 P60:P69 D60:D69 AB16:AB25 AB27:AB36 AB38:AB47 AB49:AB58 AB60:AB69 AN16:AN25 AN27:AN36 AN38:AN47 AN49:AN58 D17:D25 D16" xr:uid="{C283AB95-80BA-45AB-9836-C07CB2647D65}">
      <formula1>"式,台,個,本,ｍ,面,ヶ所,㎡"</formula1>
    </dataValidation>
  </dataValidations>
  <printOptions horizontalCentered="1"/>
  <pageMargins left="0.51181102362204722" right="0.11811023622047245" top="0.35433070866141736" bottom="0.35433070866141736" header="0.31496062992125984" footer="0.11811023622047245"/>
  <pageSetup paperSize="9" scale="45" orientation="portrait" r:id="rId1"/>
  <headerFooter scaleWithDoc="0">
    <oddFooter>&amp;R&amp;K00-044R5中層ZEH-M_ver.1.2</oddFooter>
  </headerFooter>
  <colBreaks count="3" manualBreakCount="3">
    <brk id="12" min="5" max="71" man="1"/>
    <brk id="24" min="5" max="71" man="1"/>
    <brk id="36" min="5" max="71" man="1"/>
  </col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9" id="{03D0D61E-A49D-45AC-ADD8-85A1C2E8D1B7}">
            <xm:f>入力シート!$F$13="単年度事業"</xm:f>
            <x14:dxf>
              <fill>
                <patternFill>
                  <bgColor theme="0" tint="-0.499984740745262"/>
                </patternFill>
              </fill>
            </x14:dxf>
          </x14:cfRule>
          <xm:sqref>M6:AV8 M11:AV71 M9:M10 X9:Y10 AJ9:AK10 AV9:AV10</xm:sqref>
        </x14:conditionalFormatting>
        <x14:conditionalFormatting xmlns:xm="http://schemas.microsoft.com/office/excel/2006/main">
          <x14:cfRule type="expression" priority="8" id="{FACB3431-D4E0-4A01-B2C5-765EAAB2C8B0}">
            <xm:f>入力シート!$F$13="2年度事業（1年目）"</xm:f>
            <x14:dxf>
              <fill>
                <patternFill>
                  <bgColor theme="0" tint="-0.499984740745262"/>
                </patternFill>
              </fill>
            </x14:dxf>
          </x14:cfRule>
          <xm:sqref>Y6:AV8 Y11:AV71 Y9:Y10 AJ9:AK10 AV9:AV10</xm:sqref>
        </x14:conditionalFormatting>
        <x14:conditionalFormatting xmlns:xm="http://schemas.microsoft.com/office/excel/2006/main">
          <x14:cfRule type="expression" priority="7" id="{3D770202-0361-4FA6-BC23-E528128426BF}">
            <xm:f>入力シート!$F$13="3年度事業（1年目）"</xm:f>
            <x14:dxf>
              <fill>
                <patternFill>
                  <bgColor theme="0" tint="-0.499984740745262"/>
                </patternFill>
              </fill>
            </x14:dxf>
          </x14:cfRule>
          <xm:sqref>AK6:AV8 AK11:AV71 AK9:AK10 AV9:AV10</xm:sqref>
        </x14:conditionalFormatting>
        <x14:conditionalFormatting xmlns:xm="http://schemas.microsoft.com/office/excel/2006/main">
          <x14:cfRule type="expression" priority="6" id="{F79DD487-CF1E-4505-A1D8-C7CF14E8E7DC}">
            <xm:f>入力シート!$F$13="単年度事業"</xm:f>
            <x14:dxf>
              <fill>
                <patternFill>
                  <bgColor theme="0" tint="-0.499984740745262"/>
                </patternFill>
              </fill>
            </x14:dxf>
          </x14:cfRule>
          <xm:sqref>N9:W10</xm:sqref>
        </x14:conditionalFormatting>
        <x14:conditionalFormatting xmlns:xm="http://schemas.microsoft.com/office/excel/2006/main">
          <x14:cfRule type="expression" priority="4" id="{4BFCC273-07DD-4F4A-BE95-372E3662366C}">
            <xm:f>入力シート!$F$13="2年度事業（1年目）"</xm:f>
            <x14:dxf>
              <fill>
                <patternFill>
                  <bgColor theme="0" tint="-0.499984740745262"/>
                </patternFill>
              </fill>
            </x14:dxf>
          </x14:cfRule>
          <x14:cfRule type="expression" priority="5" id="{2A48FB60-D791-48B9-84FF-44A4F0B4A20A}">
            <xm:f>入力シート!$F$13="単年度事業"</xm:f>
            <x14:dxf>
              <fill>
                <patternFill>
                  <bgColor theme="0" tint="-0.499984740745262"/>
                </patternFill>
              </fill>
            </x14:dxf>
          </x14:cfRule>
          <xm:sqref>Z9:AI10</xm:sqref>
        </x14:conditionalFormatting>
        <x14:conditionalFormatting xmlns:xm="http://schemas.microsoft.com/office/excel/2006/main">
          <x14:cfRule type="expression" priority="1" id="{D2FC0170-A152-40CD-8FD1-AA3354061D85}">
            <xm:f>入力シート!$F$13="3年度事業（1年目）"</xm:f>
            <x14:dxf>
              <fill>
                <patternFill>
                  <bgColor theme="0" tint="-0.499984740745262"/>
                </patternFill>
              </fill>
            </x14:dxf>
          </x14:cfRule>
          <x14:cfRule type="expression" priority="2" id="{D49F487B-04A1-4CB5-8CD4-7DA9B2EEDC4E}">
            <xm:f>入力シート!$F$13="2年度事業（1年目）"</xm:f>
            <x14:dxf>
              <fill>
                <patternFill>
                  <bgColor theme="0" tint="-0.499984740745262"/>
                </patternFill>
              </fill>
            </x14:dxf>
          </x14:cfRule>
          <x14:cfRule type="expression" priority="3" id="{8E0E82C0-1C5F-4CF4-B961-03C773B5AEB9}">
            <xm:f>入力シート!$F$13="単年度事業"</xm:f>
            <x14:dxf>
              <fill>
                <patternFill>
                  <bgColor theme="0" tint="-0.499984740745262"/>
                </patternFill>
              </fill>
            </x14:dxf>
          </x14:cfRule>
          <xm:sqref>AL9:AU10</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62314-860E-4DB8-8634-F6B78182BD10}">
  <sheetPr>
    <pageSetUpPr fitToPage="1"/>
  </sheetPr>
  <dimension ref="B1:AS210"/>
  <sheetViews>
    <sheetView showGridLines="0" view="pageBreakPreview" zoomScaleNormal="100" zoomScaleSheetLayoutView="100" workbookViewId="0">
      <selection activeCell="J11" sqref="J11:V11"/>
    </sheetView>
  </sheetViews>
  <sheetFormatPr defaultRowHeight="20.100000000000001" customHeight="1"/>
  <cols>
    <col min="1" max="1" width="1.125" style="365" customWidth="1"/>
    <col min="2" max="2" width="1.5" style="365" customWidth="1"/>
    <col min="3" max="3" width="2.5" style="365" customWidth="1"/>
    <col min="4" max="23" width="3.875" style="365" customWidth="1"/>
    <col min="24" max="24" width="3.125" style="365" customWidth="1"/>
    <col min="25" max="25" width="3.875" style="365" customWidth="1"/>
    <col min="26" max="26" width="3.75" style="365" customWidth="1"/>
    <col min="27" max="27" width="2" style="365" customWidth="1"/>
    <col min="28" max="28" width="2.625" style="307" customWidth="1"/>
    <col min="29" max="29" width="9" style="439" customWidth="1"/>
    <col min="30" max="30" width="9" style="440" customWidth="1"/>
    <col min="31" max="31" width="9" style="365" customWidth="1"/>
    <col min="32" max="43" width="8.625" style="365"/>
    <col min="44" max="44" width="16.875" style="365" bestFit="1" customWidth="1"/>
    <col min="45" max="45" width="13.375" style="365" customWidth="1"/>
    <col min="46" max="217" width="8.625" style="365"/>
    <col min="218" max="241" width="3.75" style="365" customWidth="1"/>
    <col min="242" max="250" width="9" style="365" customWidth="1"/>
    <col min="251" max="251" width="2" style="365" customWidth="1"/>
    <col min="252" max="473" width="8.625" style="365"/>
    <col min="474" max="497" width="3.75" style="365" customWidth="1"/>
    <col min="498" max="506" width="9" style="365" customWidth="1"/>
    <col min="507" max="507" width="2" style="365" customWidth="1"/>
    <col min="508" max="729" width="8.625" style="365"/>
    <col min="730" max="753" width="3.75" style="365" customWidth="1"/>
    <col min="754" max="762" width="9" style="365" customWidth="1"/>
    <col min="763" max="763" width="2" style="365" customWidth="1"/>
    <col min="764" max="985" width="8.625" style="365"/>
    <col min="986" max="1009" width="3.75" style="365" customWidth="1"/>
    <col min="1010" max="1018" width="9" style="365" customWidth="1"/>
    <col min="1019" max="1019" width="2" style="365" customWidth="1"/>
    <col min="1020" max="1241" width="8.625" style="365"/>
    <col min="1242" max="1265" width="3.75" style="365" customWidth="1"/>
    <col min="1266" max="1274" width="9" style="365" customWidth="1"/>
    <col min="1275" max="1275" width="2" style="365" customWidth="1"/>
    <col min="1276" max="1497" width="8.625" style="365"/>
    <col min="1498" max="1521" width="3.75" style="365" customWidth="1"/>
    <col min="1522" max="1530" width="9" style="365" customWidth="1"/>
    <col min="1531" max="1531" width="2" style="365" customWidth="1"/>
    <col min="1532" max="1753" width="8.625" style="365"/>
    <col min="1754" max="1777" width="3.75" style="365" customWidth="1"/>
    <col min="1778" max="1786" width="9" style="365" customWidth="1"/>
    <col min="1787" max="1787" width="2" style="365" customWidth="1"/>
    <col min="1788" max="2009" width="8.625" style="365"/>
    <col min="2010" max="2033" width="3.75" style="365" customWidth="1"/>
    <col min="2034" max="2042" width="9" style="365" customWidth="1"/>
    <col min="2043" max="2043" width="2" style="365" customWidth="1"/>
    <col min="2044" max="2265" width="8.625" style="365"/>
    <col min="2266" max="2289" width="3.75" style="365" customWidth="1"/>
    <col min="2290" max="2298" width="9" style="365" customWidth="1"/>
    <col min="2299" max="2299" width="2" style="365" customWidth="1"/>
    <col min="2300" max="2521" width="8.625" style="365"/>
    <col min="2522" max="2545" width="3.75" style="365" customWidth="1"/>
    <col min="2546" max="2554" width="9" style="365" customWidth="1"/>
    <col min="2555" max="2555" width="2" style="365" customWidth="1"/>
    <col min="2556" max="2777" width="8.625" style="365"/>
    <col min="2778" max="2801" width="3.75" style="365" customWidth="1"/>
    <col min="2802" max="2810" width="9" style="365" customWidth="1"/>
    <col min="2811" max="2811" width="2" style="365" customWidth="1"/>
    <col min="2812" max="3033" width="8.625" style="365"/>
    <col min="3034" max="3057" width="3.75" style="365" customWidth="1"/>
    <col min="3058" max="3066" width="9" style="365" customWidth="1"/>
    <col min="3067" max="3067" width="2" style="365" customWidth="1"/>
    <col min="3068" max="3289" width="8.625" style="365"/>
    <col min="3290" max="3313" width="3.75" style="365" customWidth="1"/>
    <col min="3314" max="3322" width="9" style="365" customWidth="1"/>
    <col min="3323" max="3323" width="2" style="365" customWidth="1"/>
    <col min="3324" max="3545" width="8.625" style="365"/>
    <col min="3546" max="3569" width="3.75" style="365" customWidth="1"/>
    <col min="3570" max="3578" width="9" style="365" customWidth="1"/>
    <col min="3579" max="3579" width="2" style="365" customWidth="1"/>
    <col min="3580" max="3801" width="8.625" style="365"/>
    <col min="3802" max="3825" width="3.75" style="365" customWidth="1"/>
    <col min="3826" max="3834" width="9" style="365" customWidth="1"/>
    <col min="3835" max="3835" width="2" style="365" customWidth="1"/>
    <col min="3836" max="4057" width="8.625" style="365"/>
    <col min="4058" max="4081" width="3.75" style="365" customWidth="1"/>
    <col min="4082" max="4090" width="9" style="365" customWidth="1"/>
    <col min="4091" max="4091" width="2" style="365" customWidth="1"/>
    <col min="4092" max="4313" width="8.625" style="365"/>
    <col min="4314" max="4337" width="3.75" style="365" customWidth="1"/>
    <col min="4338" max="4346" width="9" style="365" customWidth="1"/>
    <col min="4347" max="4347" width="2" style="365" customWidth="1"/>
    <col min="4348" max="4569" width="8.625" style="365"/>
    <col min="4570" max="4593" width="3.75" style="365" customWidth="1"/>
    <col min="4594" max="4602" width="9" style="365" customWidth="1"/>
    <col min="4603" max="4603" width="2" style="365" customWidth="1"/>
    <col min="4604" max="4825" width="8.625" style="365"/>
    <col min="4826" max="4849" width="3.75" style="365" customWidth="1"/>
    <col min="4850" max="4858" width="9" style="365" customWidth="1"/>
    <col min="4859" max="4859" width="2" style="365" customWidth="1"/>
    <col min="4860" max="5081" width="8.625" style="365"/>
    <col min="5082" max="5105" width="3.75" style="365" customWidth="1"/>
    <col min="5106" max="5114" width="9" style="365" customWidth="1"/>
    <col min="5115" max="5115" width="2" style="365" customWidth="1"/>
    <col min="5116" max="5337" width="8.625" style="365"/>
    <col min="5338" max="5361" width="3.75" style="365" customWidth="1"/>
    <col min="5362" max="5370" width="9" style="365" customWidth="1"/>
    <col min="5371" max="5371" width="2" style="365" customWidth="1"/>
    <col min="5372" max="5593" width="8.625" style="365"/>
    <col min="5594" max="5617" width="3.75" style="365" customWidth="1"/>
    <col min="5618" max="5626" width="9" style="365" customWidth="1"/>
    <col min="5627" max="5627" width="2" style="365" customWidth="1"/>
    <col min="5628" max="5849" width="8.625" style="365"/>
    <col min="5850" max="5873" width="3.75" style="365" customWidth="1"/>
    <col min="5874" max="5882" width="9" style="365" customWidth="1"/>
    <col min="5883" max="5883" width="2" style="365" customWidth="1"/>
    <col min="5884" max="6105" width="8.625" style="365"/>
    <col min="6106" max="6129" width="3.75" style="365" customWidth="1"/>
    <col min="6130" max="6138" width="9" style="365" customWidth="1"/>
    <col min="6139" max="6139" width="2" style="365" customWidth="1"/>
    <col min="6140" max="6361" width="8.625" style="365"/>
    <col min="6362" max="6385" width="3.75" style="365" customWidth="1"/>
    <col min="6386" max="6394" width="9" style="365" customWidth="1"/>
    <col min="6395" max="6395" width="2" style="365" customWidth="1"/>
    <col min="6396" max="6617" width="8.625" style="365"/>
    <col min="6618" max="6641" width="3.75" style="365" customWidth="1"/>
    <col min="6642" max="6650" width="9" style="365" customWidth="1"/>
    <col min="6651" max="6651" width="2" style="365" customWidth="1"/>
    <col min="6652" max="6873" width="8.625" style="365"/>
    <col min="6874" max="6897" width="3.75" style="365" customWidth="1"/>
    <col min="6898" max="6906" width="9" style="365" customWidth="1"/>
    <col min="6907" max="6907" width="2" style="365" customWidth="1"/>
    <col min="6908" max="7129" width="8.625" style="365"/>
    <col min="7130" max="7153" width="3.75" style="365" customWidth="1"/>
    <col min="7154" max="7162" width="9" style="365" customWidth="1"/>
    <col min="7163" max="7163" width="2" style="365" customWidth="1"/>
    <col min="7164" max="7385" width="8.625" style="365"/>
    <col min="7386" max="7409" width="3.75" style="365" customWidth="1"/>
    <col min="7410" max="7418" width="9" style="365" customWidth="1"/>
    <col min="7419" max="7419" width="2" style="365" customWidth="1"/>
    <col min="7420" max="7641" width="8.625" style="365"/>
    <col min="7642" max="7665" width="3.75" style="365" customWidth="1"/>
    <col min="7666" max="7674" width="9" style="365" customWidth="1"/>
    <col min="7675" max="7675" width="2" style="365" customWidth="1"/>
    <col min="7676" max="7897" width="8.625" style="365"/>
    <col min="7898" max="7921" width="3.75" style="365" customWidth="1"/>
    <col min="7922" max="7930" width="9" style="365" customWidth="1"/>
    <col min="7931" max="7931" width="2" style="365" customWidth="1"/>
    <col min="7932" max="8153" width="8.625" style="365"/>
    <col min="8154" max="8177" width="3.75" style="365" customWidth="1"/>
    <col min="8178" max="8186" width="9" style="365" customWidth="1"/>
    <col min="8187" max="8187" width="2" style="365" customWidth="1"/>
    <col min="8188" max="8409" width="8.625" style="365"/>
    <col min="8410" max="8433" width="3.75" style="365" customWidth="1"/>
    <col min="8434" max="8442" width="9" style="365" customWidth="1"/>
    <col min="8443" max="8443" width="2" style="365" customWidth="1"/>
    <col min="8444" max="8665" width="8.625" style="365"/>
    <col min="8666" max="8689" width="3.75" style="365" customWidth="1"/>
    <col min="8690" max="8698" width="9" style="365" customWidth="1"/>
    <col min="8699" max="8699" width="2" style="365" customWidth="1"/>
    <col min="8700" max="8921" width="8.625" style="365"/>
    <col min="8922" max="8945" width="3.75" style="365" customWidth="1"/>
    <col min="8946" max="8954" width="9" style="365" customWidth="1"/>
    <col min="8955" max="8955" width="2" style="365" customWidth="1"/>
    <col min="8956" max="9177" width="8.625" style="365"/>
    <col min="9178" max="9201" width="3.75" style="365" customWidth="1"/>
    <col min="9202" max="9210" width="9" style="365" customWidth="1"/>
    <col min="9211" max="9211" width="2" style="365" customWidth="1"/>
    <col min="9212" max="9433" width="8.625" style="365"/>
    <col min="9434" max="9457" width="3.75" style="365" customWidth="1"/>
    <col min="9458" max="9466" width="9" style="365" customWidth="1"/>
    <col min="9467" max="9467" width="2" style="365" customWidth="1"/>
    <col min="9468" max="9689" width="8.625" style="365"/>
    <col min="9690" max="9713" width="3.75" style="365" customWidth="1"/>
    <col min="9714" max="9722" width="9" style="365" customWidth="1"/>
    <col min="9723" max="9723" width="2" style="365" customWidth="1"/>
    <col min="9724" max="9945" width="8.625" style="365"/>
    <col min="9946" max="9969" width="3.75" style="365" customWidth="1"/>
    <col min="9970" max="9978" width="9" style="365" customWidth="1"/>
    <col min="9979" max="9979" width="2" style="365" customWidth="1"/>
    <col min="9980" max="10201" width="8.625" style="365"/>
    <col min="10202" max="10225" width="3.75" style="365" customWidth="1"/>
    <col min="10226" max="10234" width="9" style="365" customWidth="1"/>
    <col min="10235" max="10235" width="2" style="365" customWidth="1"/>
    <col min="10236" max="10457" width="8.625" style="365"/>
    <col min="10458" max="10481" width="3.75" style="365" customWidth="1"/>
    <col min="10482" max="10490" width="9" style="365" customWidth="1"/>
    <col min="10491" max="10491" width="2" style="365" customWidth="1"/>
    <col min="10492" max="10713" width="8.625" style="365"/>
    <col min="10714" max="10737" width="3.75" style="365" customWidth="1"/>
    <col min="10738" max="10746" width="9" style="365" customWidth="1"/>
    <col min="10747" max="10747" width="2" style="365" customWidth="1"/>
    <col min="10748" max="10969" width="8.625" style="365"/>
    <col min="10970" max="10993" width="3.75" style="365" customWidth="1"/>
    <col min="10994" max="11002" width="9" style="365" customWidth="1"/>
    <col min="11003" max="11003" width="2" style="365" customWidth="1"/>
    <col min="11004" max="11225" width="8.625" style="365"/>
    <col min="11226" max="11249" width="3.75" style="365" customWidth="1"/>
    <col min="11250" max="11258" width="9" style="365" customWidth="1"/>
    <col min="11259" max="11259" width="2" style="365" customWidth="1"/>
    <col min="11260" max="11481" width="8.625" style="365"/>
    <col min="11482" max="11505" width="3.75" style="365" customWidth="1"/>
    <col min="11506" max="11514" width="9" style="365" customWidth="1"/>
    <col min="11515" max="11515" width="2" style="365" customWidth="1"/>
    <col min="11516" max="11737" width="8.625" style="365"/>
    <col min="11738" max="11761" width="3.75" style="365" customWidth="1"/>
    <col min="11762" max="11770" width="9" style="365" customWidth="1"/>
    <col min="11771" max="11771" width="2" style="365" customWidth="1"/>
    <col min="11772" max="11993" width="8.625" style="365"/>
    <col min="11994" max="12017" width="3.75" style="365" customWidth="1"/>
    <col min="12018" max="12026" width="9" style="365" customWidth="1"/>
    <col min="12027" max="12027" width="2" style="365" customWidth="1"/>
    <col min="12028" max="12249" width="8.625" style="365"/>
    <col min="12250" max="12273" width="3.75" style="365" customWidth="1"/>
    <col min="12274" max="12282" width="9" style="365" customWidth="1"/>
    <col min="12283" max="12283" width="2" style="365" customWidth="1"/>
    <col min="12284" max="12505" width="8.625" style="365"/>
    <col min="12506" max="12529" width="3.75" style="365" customWidth="1"/>
    <col min="12530" max="12538" width="9" style="365" customWidth="1"/>
    <col min="12539" max="12539" width="2" style="365" customWidth="1"/>
    <col min="12540" max="12761" width="8.625" style="365"/>
    <col min="12762" max="12785" width="3.75" style="365" customWidth="1"/>
    <col min="12786" max="12794" width="9" style="365" customWidth="1"/>
    <col min="12795" max="12795" width="2" style="365" customWidth="1"/>
    <col min="12796" max="13017" width="8.625" style="365"/>
    <col min="13018" max="13041" width="3.75" style="365" customWidth="1"/>
    <col min="13042" max="13050" width="9" style="365" customWidth="1"/>
    <col min="13051" max="13051" width="2" style="365" customWidth="1"/>
    <col min="13052" max="13273" width="8.625" style="365"/>
    <col min="13274" max="13297" width="3.75" style="365" customWidth="1"/>
    <col min="13298" max="13306" width="9" style="365" customWidth="1"/>
    <col min="13307" max="13307" width="2" style="365" customWidth="1"/>
    <col min="13308" max="13529" width="8.625" style="365"/>
    <col min="13530" max="13553" width="3.75" style="365" customWidth="1"/>
    <col min="13554" max="13562" width="9" style="365" customWidth="1"/>
    <col min="13563" max="13563" width="2" style="365" customWidth="1"/>
    <col min="13564" max="13785" width="8.625" style="365"/>
    <col min="13786" max="13809" width="3.75" style="365" customWidth="1"/>
    <col min="13810" max="13818" width="9" style="365" customWidth="1"/>
    <col min="13819" max="13819" width="2" style="365" customWidth="1"/>
    <col min="13820" max="14041" width="8.625" style="365"/>
    <col min="14042" max="14065" width="3.75" style="365" customWidth="1"/>
    <col min="14066" max="14074" width="9" style="365" customWidth="1"/>
    <col min="14075" max="14075" width="2" style="365" customWidth="1"/>
    <col min="14076" max="14297" width="8.625" style="365"/>
    <col min="14298" max="14321" width="3.75" style="365" customWidth="1"/>
    <col min="14322" max="14330" width="9" style="365" customWidth="1"/>
    <col min="14331" max="14331" width="2" style="365" customWidth="1"/>
    <col min="14332" max="14553" width="8.625" style="365"/>
    <col min="14554" max="14577" width="3.75" style="365" customWidth="1"/>
    <col min="14578" max="14586" width="9" style="365" customWidth="1"/>
    <col min="14587" max="14587" width="2" style="365" customWidth="1"/>
    <col min="14588" max="14809" width="8.625" style="365"/>
    <col min="14810" max="14833" width="3.75" style="365" customWidth="1"/>
    <col min="14834" max="14842" width="9" style="365" customWidth="1"/>
    <col min="14843" max="14843" width="2" style="365" customWidth="1"/>
    <col min="14844" max="15065" width="8.625" style="365"/>
    <col min="15066" max="15089" width="3.75" style="365" customWidth="1"/>
    <col min="15090" max="15098" width="9" style="365" customWidth="1"/>
    <col min="15099" max="15099" width="2" style="365" customWidth="1"/>
    <col min="15100" max="15321" width="8.625" style="365"/>
    <col min="15322" max="15345" width="3.75" style="365" customWidth="1"/>
    <col min="15346" max="15354" width="9" style="365" customWidth="1"/>
    <col min="15355" max="15355" width="2" style="365" customWidth="1"/>
    <col min="15356" max="15577" width="8.625" style="365"/>
    <col min="15578" max="15601" width="3.75" style="365" customWidth="1"/>
    <col min="15602" max="15610" width="9" style="365" customWidth="1"/>
    <col min="15611" max="15611" width="2" style="365" customWidth="1"/>
    <col min="15612" max="15833" width="8.625" style="365"/>
    <col min="15834" max="15857" width="3.75" style="365" customWidth="1"/>
    <col min="15858" max="15866" width="9" style="365" customWidth="1"/>
    <col min="15867" max="15867" width="2" style="365" customWidth="1"/>
    <col min="15868" max="16089" width="8.625" style="365"/>
    <col min="16090" max="16113" width="3.75" style="365" customWidth="1"/>
    <col min="16114" max="16122" width="9" style="365" customWidth="1"/>
    <col min="16123" max="16123" width="2" style="365" customWidth="1"/>
    <col min="16124" max="16384" width="8.625" style="365"/>
  </cols>
  <sheetData>
    <row r="1" spans="2:45" ht="20.100000000000001" customHeight="1">
      <c r="B1" s="916" t="s">
        <v>397</v>
      </c>
    </row>
    <row r="2" spans="2:45" ht="20.100000000000001" customHeight="1">
      <c r="B2" s="916" t="s">
        <v>652</v>
      </c>
    </row>
    <row r="3" spans="2:45" ht="20.100000000000001" customHeight="1">
      <c r="B3" s="916" t="s">
        <v>654</v>
      </c>
    </row>
    <row r="4" spans="2:45" ht="7.5" customHeight="1">
      <c r="B4" s="367"/>
      <c r="C4" s="367"/>
      <c r="D4" s="367"/>
      <c r="E4" s="367"/>
      <c r="F4" s="367"/>
      <c r="G4" s="367"/>
      <c r="H4" s="367"/>
      <c r="I4" s="367"/>
      <c r="J4" s="367"/>
      <c r="K4" s="367"/>
      <c r="L4" s="367"/>
      <c r="M4" s="367"/>
      <c r="N4" s="367"/>
      <c r="O4" s="367"/>
      <c r="P4" s="367"/>
      <c r="Q4" s="368"/>
      <c r="R4" s="367"/>
      <c r="S4" s="367"/>
      <c r="T4" s="367"/>
      <c r="U4" s="367"/>
      <c r="V4" s="367"/>
      <c r="W4" s="367"/>
      <c r="X4" s="367"/>
      <c r="Y4" s="368"/>
      <c r="Z4" s="369"/>
      <c r="AA4" s="369"/>
    </row>
    <row r="5" spans="2:45" ht="19.5" customHeight="1">
      <c r="B5" s="370" t="s">
        <v>1154</v>
      </c>
      <c r="C5" s="367"/>
      <c r="D5" s="371"/>
      <c r="E5" s="371"/>
      <c r="F5" s="371"/>
      <c r="G5" s="371"/>
      <c r="H5" s="371"/>
      <c r="I5" s="371"/>
      <c r="J5" s="371"/>
      <c r="K5" s="371"/>
      <c r="L5" s="371"/>
      <c r="M5" s="371"/>
      <c r="N5" s="371"/>
      <c r="O5" s="371"/>
      <c r="P5" s="371"/>
      <c r="Q5" s="371"/>
      <c r="R5" s="371"/>
      <c r="S5" s="371"/>
      <c r="T5" s="371"/>
      <c r="U5" s="371"/>
      <c r="V5" s="371"/>
      <c r="W5" s="371"/>
      <c r="X5" s="371"/>
      <c r="Y5" s="371"/>
      <c r="Z5" s="372" t="s">
        <v>407</v>
      </c>
      <c r="AA5" s="372"/>
    </row>
    <row r="6" spans="2:45" ht="15.75" customHeight="1">
      <c r="B6" s="367"/>
      <c r="C6" s="373"/>
      <c r="D6" s="374"/>
      <c r="E6" s="374"/>
      <c r="F6" s="374"/>
      <c r="G6" s="374"/>
      <c r="H6" s="374"/>
      <c r="I6" s="371"/>
      <c r="J6" s="371"/>
      <c r="K6" s="371"/>
      <c r="L6" s="371"/>
      <c r="M6" s="371"/>
      <c r="N6" s="371"/>
      <c r="O6" s="371"/>
      <c r="P6" s="371"/>
      <c r="Q6" s="371"/>
      <c r="R6" s="371"/>
      <c r="S6" s="371"/>
      <c r="T6" s="371"/>
      <c r="U6" s="371"/>
      <c r="V6" s="371"/>
      <c r="W6" s="371"/>
      <c r="X6" s="371"/>
      <c r="Y6" s="371"/>
      <c r="Z6" s="367"/>
      <c r="AA6" s="367"/>
    </row>
    <row r="7" spans="2:45" s="380" customFormat="1" ht="15" customHeight="1">
      <c r="B7" s="375"/>
      <c r="C7" s="376" t="s">
        <v>497</v>
      </c>
      <c r="D7" s="377"/>
      <c r="E7" s="378"/>
      <c r="F7" s="378"/>
      <c r="G7" s="378"/>
      <c r="H7" s="378"/>
      <c r="I7" s="378"/>
      <c r="J7" s="378"/>
      <c r="K7" s="378"/>
      <c r="L7" s="378"/>
      <c r="M7" s="378"/>
      <c r="N7" s="378"/>
      <c r="O7" s="378"/>
      <c r="P7" s="378"/>
      <c r="Q7" s="378"/>
      <c r="R7" s="378"/>
      <c r="S7" s="378"/>
      <c r="T7" s="378"/>
      <c r="U7" s="379"/>
      <c r="V7" s="378"/>
      <c r="W7" s="378"/>
      <c r="X7" s="378"/>
      <c r="Y7" s="378"/>
      <c r="Z7" s="375"/>
      <c r="AA7" s="375"/>
      <c r="AB7" s="315"/>
      <c r="AC7" s="439"/>
      <c r="AD7" s="440"/>
      <c r="AR7" s="440"/>
      <c r="AS7" s="381"/>
    </row>
    <row r="8" spans="2:45" s="437" customFormat="1" ht="30" customHeight="1">
      <c r="B8" s="382"/>
      <c r="C8" s="373"/>
      <c r="D8" s="2115" t="s">
        <v>498</v>
      </c>
      <c r="E8" s="2116"/>
      <c r="F8" s="2116"/>
      <c r="G8" s="2116"/>
      <c r="H8" s="2116"/>
      <c r="I8" s="2117"/>
      <c r="J8" s="2127" t="str">
        <f>IF(入力シート!F11="","",入力シート!F11)</f>
        <v/>
      </c>
      <c r="K8" s="2128"/>
      <c r="L8" s="2128"/>
      <c r="M8" s="2128"/>
      <c r="N8" s="2128"/>
      <c r="O8" s="2128"/>
      <c r="P8" s="2128"/>
      <c r="Q8" s="2128"/>
      <c r="R8" s="2128"/>
      <c r="S8" s="2128"/>
      <c r="T8" s="2125" t="s">
        <v>900</v>
      </c>
      <c r="U8" s="2125"/>
      <c r="V8" s="2125"/>
      <c r="W8" s="2125"/>
      <c r="X8" s="2126"/>
      <c r="Y8" s="904"/>
      <c r="Z8" s="382"/>
      <c r="AA8" s="956" t="s">
        <v>861</v>
      </c>
      <c r="AB8" s="438"/>
      <c r="AD8" s="440"/>
    </row>
    <row r="9" spans="2:45" s="437" customFormat="1" ht="15" customHeight="1">
      <c r="B9" s="382"/>
      <c r="C9" s="373"/>
      <c r="D9" s="383"/>
      <c r="E9" s="383"/>
      <c r="F9" s="383"/>
      <c r="G9" s="383"/>
      <c r="H9" s="383"/>
      <c r="I9" s="383"/>
      <c r="J9" s="383"/>
      <c r="K9" s="383"/>
      <c r="L9" s="383"/>
      <c r="M9" s="383"/>
      <c r="N9" s="383"/>
      <c r="O9" s="383"/>
      <c r="P9" s="383"/>
      <c r="Q9" s="383"/>
      <c r="R9" s="383"/>
      <c r="S9" s="383"/>
      <c r="T9" s="383"/>
      <c r="U9" s="383"/>
      <c r="V9" s="383"/>
      <c r="W9" s="904"/>
      <c r="X9" s="904"/>
      <c r="Y9" s="904"/>
      <c r="Z9" s="382"/>
      <c r="AA9" s="439"/>
      <c r="AB9" s="438"/>
      <c r="AD9" s="440"/>
    </row>
    <row r="10" spans="2:45" s="380" customFormat="1" ht="15">
      <c r="B10" s="375"/>
      <c r="C10" s="376" t="s">
        <v>997</v>
      </c>
      <c r="D10" s="377"/>
      <c r="E10" s="378"/>
      <c r="F10" s="378"/>
      <c r="G10" s="378"/>
      <c r="H10" s="378"/>
      <c r="I10" s="378"/>
      <c r="J10" s="378"/>
      <c r="K10" s="378"/>
      <c r="L10" s="378"/>
      <c r="M10" s="378"/>
      <c r="N10" s="378"/>
      <c r="O10" s="378"/>
      <c r="P10" s="378"/>
      <c r="Q10" s="378"/>
      <c r="R10" s="378"/>
      <c r="S10" s="378"/>
      <c r="T10" s="378"/>
      <c r="U10" s="379"/>
      <c r="V10" s="378"/>
      <c r="W10" s="378"/>
      <c r="X10" s="378"/>
      <c r="Y10" s="378"/>
      <c r="Z10" s="375"/>
      <c r="AA10" s="439"/>
      <c r="AB10" s="315"/>
      <c r="AD10" s="440"/>
    </row>
    <row r="11" spans="2:45" s="437" customFormat="1" ht="39.950000000000003" customHeight="1">
      <c r="B11" s="382"/>
      <c r="C11" s="373"/>
      <c r="D11" s="2121" t="s">
        <v>800</v>
      </c>
      <c r="E11" s="2116"/>
      <c r="F11" s="2116"/>
      <c r="G11" s="2116"/>
      <c r="H11" s="2116"/>
      <c r="I11" s="2117"/>
      <c r="J11" s="2122"/>
      <c r="K11" s="2123"/>
      <c r="L11" s="2123"/>
      <c r="M11" s="2123"/>
      <c r="N11" s="2123"/>
      <c r="O11" s="2123"/>
      <c r="P11" s="2123"/>
      <c r="Q11" s="2123"/>
      <c r="R11" s="2123"/>
      <c r="S11" s="2123"/>
      <c r="T11" s="2123"/>
      <c r="U11" s="2123"/>
      <c r="V11" s="2124"/>
      <c r="W11" s="904"/>
      <c r="X11" s="904"/>
      <c r="Y11" s="904"/>
      <c r="Z11" s="382"/>
      <c r="AA11" s="388"/>
      <c r="AB11" s="438"/>
      <c r="AD11" s="440"/>
    </row>
    <row r="12" spans="2:45" s="437" customFormat="1" ht="15" customHeight="1">
      <c r="B12" s="382"/>
      <c r="C12" s="373"/>
      <c r="D12" s="383"/>
      <c r="E12" s="383"/>
      <c r="F12" s="383"/>
      <c r="G12" s="383"/>
      <c r="H12" s="383"/>
      <c r="I12" s="383"/>
      <c r="J12" s="383"/>
      <c r="K12" s="383"/>
      <c r="L12" s="383"/>
      <c r="M12" s="383"/>
      <c r="N12" s="383"/>
      <c r="O12" s="383"/>
      <c r="P12" s="383"/>
      <c r="Q12" s="383"/>
      <c r="R12" s="383"/>
      <c r="S12" s="383"/>
      <c r="T12" s="383"/>
      <c r="U12" s="383"/>
      <c r="V12" s="383"/>
      <c r="W12" s="904"/>
      <c r="X12" s="904"/>
      <c r="Y12" s="904"/>
      <c r="Z12" s="382"/>
      <c r="AA12" s="439"/>
      <c r="AB12" s="438"/>
      <c r="AD12" s="440"/>
    </row>
    <row r="13" spans="2:45" s="380" customFormat="1" ht="15">
      <c r="B13" s="375"/>
      <c r="C13" s="376" t="s">
        <v>589</v>
      </c>
      <c r="D13" s="377"/>
      <c r="E13" s="378"/>
      <c r="F13" s="378"/>
      <c r="G13" s="378"/>
      <c r="H13" s="378"/>
      <c r="I13" s="378"/>
      <c r="J13" s="378"/>
      <c r="K13" s="378"/>
      <c r="L13" s="378"/>
      <c r="M13" s="378"/>
      <c r="N13" s="378"/>
      <c r="O13" s="378"/>
      <c r="P13" s="378"/>
      <c r="Q13" s="378"/>
      <c r="R13" s="378"/>
      <c r="S13" s="378"/>
      <c r="T13" s="378"/>
      <c r="U13" s="379"/>
      <c r="V13" s="378"/>
      <c r="W13" s="378"/>
      <c r="X13" s="378"/>
      <c r="Y13" s="378"/>
      <c r="Z13" s="375"/>
      <c r="AA13" s="439"/>
      <c r="AB13" s="315"/>
      <c r="AD13" s="440"/>
    </row>
    <row r="14" spans="2:45" s="437" customFormat="1" ht="30" customHeight="1">
      <c r="B14" s="382"/>
      <c r="C14" s="373"/>
      <c r="D14" s="2115" t="s">
        <v>296</v>
      </c>
      <c r="E14" s="2116"/>
      <c r="F14" s="2116"/>
      <c r="G14" s="2116"/>
      <c r="H14" s="2116"/>
      <c r="I14" s="2117"/>
      <c r="J14" s="2118"/>
      <c r="K14" s="2119"/>
      <c r="L14" s="2119"/>
      <c r="M14" s="2119"/>
      <c r="N14" s="2119"/>
      <c r="O14" s="2119"/>
      <c r="P14" s="2119"/>
      <c r="Q14" s="2119"/>
      <c r="R14" s="2119"/>
      <c r="S14" s="2119"/>
      <c r="T14" s="2119"/>
      <c r="U14" s="2119"/>
      <c r="V14" s="2120"/>
      <c r="W14" s="904"/>
      <c r="X14" s="904"/>
      <c r="Y14" s="904"/>
      <c r="Z14" s="382"/>
      <c r="AA14" s="957" t="s">
        <v>862</v>
      </c>
      <c r="AB14" s="438"/>
      <c r="AD14" s="440"/>
    </row>
    <row r="15" spans="2:45" s="437" customFormat="1" ht="30" customHeight="1">
      <c r="B15" s="382"/>
      <c r="C15" s="373"/>
      <c r="D15" s="2115" t="s">
        <v>801</v>
      </c>
      <c r="E15" s="2116"/>
      <c r="F15" s="2116"/>
      <c r="G15" s="2116"/>
      <c r="H15" s="2116"/>
      <c r="I15" s="2117"/>
      <c r="J15" s="2118"/>
      <c r="K15" s="2119"/>
      <c r="L15" s="2119"/>
      <c r="M15" s="2119"/>
      <c r="N15" s="2119"/>
      <c r="O15" s="2119"/>
      <c r="P15" s="2119"/>
      <c r="Q15" s="2119"/>
      <c r="R15" s="2119"/>
      <c r="S15" s="2119"/>
      <c r="T15" s="2119"/>
      <c r="U15" s="2119"/>
      <c r="V15" s="2120"/>
      <c r="W15" s="904"/>
      <c r="X15" s="904"/>
      <c r="Y15" s="904"/>
      <c r="Z15" s="382"/>
      <c r="AA15" s="388"/>
      <c r="AB15" s="438"/>
      <c r="AD15" s="440"/>
    </row>
    <row r="16" spans="2:45" s="437" customFormat="1" ht="30" customHeight="1">
      <c r="B16" s="382"/>
      <c r="C16" s="373"/>
      <c r="D16" s="2115" t="s">
        <v>802</v>
      </c>
      <c r="E16" s="2116"/>
      <c r="F16" s="2116"/>
      <c r="G16" s="2116"/>
      <c r="H16" s="2116"/>
      <c r="I16" s="2117"/>
      <c r="J16" s="2118"/>
      <c r="K16" s="2119"/>
      <c r="L16" s="2119"/>
      <c r="M16" s="2119"/>
      <c r="N16" s="2119"/>
      <c r="O16" s="2119"/>
      <c r="P16" s="2119"/>
      <c r="Q16" s="2119"/>
      <c r="R16" s="2119"/>
      <c r="S16" s="2119"/>
      <c r="T16" s="2119"/>
      <c r="U16" s="2119"/>
      <c r="V16" s="2120"/>
      <c r="W16" s="952" t="s">
        <v>859</v>
      </c>
      <c r="X16" s="1266"/>
      <c r="Y16" s="1266"/>
      <c r="Z16" s="1266"/>
      <c r="AA16" s="1266"/>
      <c r="AB16" s="1266"/>
      <c r="AD16" s="440"/>
    </row>
    <row r="17" spans="2:35" s="437" customFormat="1" ht="30" customHeight="1">
      <c r="B17" s="382"/>
      <c r="C17" s="373"/>
      <c r="D17" s="2115" t="s">
        <v>803</v>
      </c>
      <c r="E17" s="2116"/>
      <c r="F17" s="2116"/>
      <c r="G17" s="2116"/>
      <c r="H17" s="2116"/>
      <c r="I17" s="2117"/>
      <c r="J17" s="2118"/>
      <c r="K17" s="2119"/>
      <c r="L17" s="2119"/>
      <c r="M17" s="2119"/>
      <c r="N17" s="2119"/>
      <c r="O17" s="2119"/>
      <c r="P17" s="2119"/>
      <c r="Q17" s="2119"/>
      <c r="R17" s="2119"/>
      <c r="S17" s="2119"/>
      <c r="T17" s="2119"/>
      <c r="U17" s="2119"/>
      <c r="V17" s="2120"/>
      <c r="W17" s="952" t="s">
        <v>859</v>
      </c>
      <c r="X17" s="904"/>
      <c r="Y17" s="904"/>
      <c r="Z17" s="382"/>
      <c r="AA17" s="388"/>
      <c r="AB17" s="438"/>
      <c r="AD17" s="440"/>
    </row>
    <row r="18" spans="2:35" s="437" customFormat="1" ht="30" customHeight="1">
      <c r="B18" s="382"/>
      <c r="C18" s="373"/>
      <c r="D18" s="2115" t="s">
        <v>970</v>
      </c>
      <c r="E18" s="2116"/>
      <c r="F18" s="2116"/>
      <c r="G18" s="2116"/>
      <c r="H18" s="2116"/>
      <c r="I18" s="2117"/>
      <c r="J18" s="2129"/>
      <c r="K18" s="2130"/>
      <c r="L18" s="2130"/>
      <c r="M18" s="2130"/>
      <c r="N18" s="2130"/>
      <c r="O18" s="2130"/>
      <c r="P18" s="2130"/>
      <c r="Q18" s="2130"/>
      <c r="R18" s="2130"/>
      <c r="S18" s="2130"/>
      <c r="T18" s="2130"/>
      <c r="U18" s="2130"/>
      <c r="V18" s="2131"/>
      <c r="W18" s="904"/>
      <c r="X18" s="904"/>
      <c r="Y18" s="904"/>
      <c r="Z18" s="382"/>
      <c r="AA18" s="388"/>
      <c r="AB18" s="438"/>
      <c r="AD18" s="440"/>
    </row>
    <row r="19" spans="2:35" s="437" customFormat="1" ht="30" customHeight="1">
      <c r="B19" s="382"/>
      <c r="C19" s="373"/>
      <c r="D19" s="2115" t="s">
        <v>969</v>
      </c>
      <c r="E19" s="2116"/>
      <c r="F19" s="2116"/>
      <c r="G19" s="2116"/>
      <c r="H19" s="2116"/>
      <c r="I19" s="2117"/>
      <c r="J19" s="2118"/>
      <c r="K19" s="2119"/>
      <c r="L19" s="2119"/>
      <c r="M19" s="2119"/>
      <c r="N19" s="2119"/>
      <c r="O19" s="2119"/>
      <c r="P19" s="2119"/>
      <c r="Q19" s="2119"/>
      <c r="R19" s="2119"/>
      <c r="S19" s="2119"/>
      <c r="T19" s="2119"/>
      <c r="U19" s="2119"/>
      <c r="V19" s="2120"/>
      <c r="W19" s="952" t="s">
        <v>860</v>
      </c>
      <c r="X19" s="953"/>
      <c r="Y19" s="954"/>
      <c r="Z19" s="955"/>
      <c r="AA19" s="955"/>
      <c r="AB19" s="955"/>
      <c r="AD19" s="440"/>
    </row>
    <row r="20" spans="2:35" s="437" customFormat="1" ht="30" customHeight="1">
      <c r="B20" s="382"/>
      <c r="C20" s="373"/>
      <c r="D20" s="2115" t="s">
        <v>804</v>
      </c>
      <c r="E20" s="2116"/>
      <c r="F20" s="2116"/>
      <c r="G20" s="2116"/>
      <c r="H20" s="2116"/>
      <c r="I20" s="2117"/>
      <c r="J20" s="2132" t="str">
        <f>IF(J17="","",141000*J17+IF(J18="ハイブリッド",J19*20000,0))</f>
        <v/>
      </c>
      <c r="K20" s="2133"/>
      <c r="L20" s="2133"/>
      <c r="M20" s="2133"/>
      <c r="N20" s="2133"/>
      <c r="O20" s="2133"/>
      <c r="P20" s="2133"/>
      <c r="Q20" s="2133"/>
      <c r="R20" s="2133"/>
      <c r="S20" s="2133"/>
      <c r="T20" s="2133"/>
      <c r="U20" s="2133"/>
      <c r="V20" s="2134"/>
      <c r="W20" s="952" t="s">
        <v>295</v>
      </c>
      <c r="X20" s="1267"/>
      <c r="Y20" s="1267"/>
      <c r="Z20" s="1267"/>
      <c r="AA20" s="1267"/>
      <c r="AB20" s="1267"/>
      <c r="AD20" s="440"/>
    </row>
    <row r="21" spans="2:35" s="437" customFormat="1" ht="15" customHeight="1">
      <c r="B21" s="382"/>
      <c r="C21" s="373"/>
      <c r="D21" s="383"/>
      <c r="E21" s="383"/>
      <c r="F21" s="383"/>
      <c r="G21" s="383"/>
      <c r="H21" s="383"/>
      <c r="I21" s="383"/>
      <c r="J21" s="383"/>
      <c r="K21" s="383"/>
      <c r="L21" s="383"/>
      <c r="M21" s="383"/>
      <c r="N21" s="383"/>
      <c r="O21" s="383"/>
      <c r="P21" s="383"/>
      <c r="Q21" s="383"/>
      <c r="R21" s="383"/>
      <c r="S21" s="383"/>
      <c r="T21" s="383"/>
      <c r="U21" s="383"/>
      <c r="V21" s="383"/>
      <c r="W21" s="904"/>
      <c r="X21" s="904"/>
      <c r="Y21" s="904"/>
      <c r="Z21" s="382"/>
      <c r="AA21" s="439"/>
      <c r="AB21" s="438"/>
      <c r="AD21" s="440"/>
    </row>
    <row r="22" spans="2:35" s="380" customFormat="1" ht="15">
      <c r="B22" s="375"/>
      <c r="C22" s="376" t="s">
        <v>805</v>
      </c>
      <c r="D22" s="377"/>
      <c r="E22" s="378"/>
      <c r="F22" s="378"/>
      <c r="G22" s="378"/>
      <c r="H22" s="378"/>
      <c r="I22" s="378"/>
      <c r="J22" s="378"/>
      <c r="K22" s="378"/>
      <c r="L22" s="378"/>
      <c r="M22" s="378"/>
      <c r="N22" s="378"/>
      <c r="O22" s="378"/>
      <c r="P22" s="378"/>
      <c r="Q22" s="378"/>
      <c r="R22" s="378"/>
      <c r="S22" s="378"/>
      <c r="T22" s="378"/>
      <c r="U22" s="379"/>
      <c r="V22" s="378"/>
      <c r="W22" s="378"/>
      <c r="X22" s="378"/>
      <c r="Y22" s="378"/>
      <c r="Z22" s="375"/>
      <c r="AA22" s="439"/>
      <c r="AB22" s="315"/>
      <c r="AD22" s="958"/>
      <c r="AE22" s="959"/>
      <c r="AF22" s="959"/>
      <c r="AG22" s="959"/>
      <c r="AH22" s="959"/>
      <c r="AI22" s="959"/>
    </row>
    <row r="23" spans="2:35" s="380" customFormat="1" ht="15">
      <c r="B23" s="375"/>
      <c r="C23" s="376"/>
      <c r="D23" s="364" t="s">
        <v>957</v>
      </c>
      <c r="E23" s="378"/>
      <c r="F23" s="378"/>
      <c r="G23" s="378"/>
      <c r="H23" s="378"/>
      <c r="I23" s="378"/>
      <c r="J23" s="378"/>
      <c r="K23" s="378"/>
      <c r="L23" s="378"/>
      <c r="M23" s="378"/>
      <c r="N23" s="378"/>
      <c r="O23" s="378"/>
      <c r="P23" s="378"/>
      <c r="Q23" s="378"/>
      <c r="R23" s="378"/>
      <c r="S23" s="378"/>
      <c r="T23" s="378"/>
      <c r="U23" s="379"/>
      <c r="V23" s="378"/>
      <c r="W23" s="378"/>
      <c r="X23" s="378"/>
      <c r="Y23" s="378"/>
      <c r="Z23" s="375"/>
      <c r="AA23" s="439"/>
      <c r="AB23" s="315"/>
      <c r="AD23" s="960"/>
      <c r="AE23" s="959"/>
      <c r="AF23" s="959"/>
      <c r="AG23" s="959"/>
      <c r="AH23" s="959"/>
      <c r="AI23" s="959"/>
    </row>
    <row r="24" spans="2:35" s="437" customFormat="1" ht="30" customHeight="1">
      <c r="B24" s="382"/>
      <c r="C24" s="373"/>
      <c r="D24" s="2143" t="s">
        <v>884</v>
      </c>
      <c r="E24" s="2144"/>
      <c r="F24" s="2144"/>
      <c r="G24" s="2144"/>
      <c r="H24" s="2144"/>
      <c r="I24" s="2145"/>
      <c r="J24" s="2146"/>
      <c r="K24" s="2147"/>
      <c r="L24" s="2147"/>
      <c r="M24" s="2147"/>
      <c r="N24" s="2147"/>
      <c r="O24" s="2147"/>
      <c r="P24" s="2147"/>
      <c r="Q24" s="2147"/>
      <c r="R24" s="2148"/>
      <c r="S24" s="393" t="s">
        <v>295</v>
      </c>
      <c r="T24" s="376" t="s">
        <v>471</v>
      </c>
      <c r="U24" s="2135" t="s">
        <v>807</v>
      </c>
      <c r="V24" s="2135"/>
      <c r="W24" s="2135"/>
      <c r="X24" s="2135"/>
      <c r="Y24" s="2135"/>
      <c r="Z24" s="2135"/>
      <c r="AA24" s="957" t="s">
        <v>999</v>
      </c>
      <c r="AB24" s="438"/>
      <c r="AD24" s="961"/>
      <c r="AE24" s="961"/>
      <c r="AF24" s="961"/>
      <c r="AG24" s="961"/>
      <c r="AH24" s="961"/>
      <c r="AI24" s="961"/>
    </row>
    <row r="25" spans="2:35" s="437" customFormat="1" ht="30" customHeight="1">
      <c r="B25" s="382"/>
      <c r="C25" s="373"/>
      <c r="D25" s="2143" t="s">
        <v>885</v>
      </c>
      <c r="E25" s="2144"/>
      <c r="F25" s="2144"/>
      <c r="G25" s="2144"/>
      <c r="H25" s="2144"/>
      <c r="I25" s="2145"/>
      <c r="J25" s="2146"/>
      <c r="K25" s="2147"/>
      <c r="L25" s="2147"/>
      <c r="M25" s="2147"/>
      <c r="N25" s="2147"/>
      <c r="O25" s="2147"/>
      <c r="P25" s="2147"/>
      <c r="Q25" s="2147"/>
      <c r="R25" s="2148"/>
      <c r="S25" s="393" t="s">
        <v>295</v>
      </c>
      <c r="T25" s="376"/>
      <c r="U25" s="932"/>
      <c r="V25" s="932"/>
      <c r="W25" s="932"/>
      <c r="X25" s="932"/>
      <c r="Y25" s="932"/>
      <c r="Z25" s="932"/>
      <c r="AA25" s="957"/>
      <c r="AB25" s="438"/>
      <c r="AD25" s="961"/>
      <c r="AE25" s="961"/>
      <c r="AF25" s="961"/>
      <c r="AG25" s="961"/>
      <c r="AH25" s="961"/>
      <c r="AI25" s="961"/>
    </row>
    <row r="26" spans="2:35" s="437" customFormat="1" ht="15" customHeight="1">
      <c r="B26" s="382"/>
      <c r="C26" s="373"/>
      <c r="D26" s="906"/>
      <c r="E26" s="390"/>
      <c r="F26" s="391"/>
      <c r="G26" s="392"/>
      <c r="H26" s="392"/>
      <c r="I26" s="392"/>
      <c r="J26" s="392"/>
      <c r="K26" s="392"/>
      <c r="L26" s="318"/>
      <c r="M26" s="318"/>
      <c r="N26" s="318"/>
      <c r="O26" s="318"/>
      <c r="P26" s="318"/>
      <c r="Q26" s="318"/>
      <c r="R26" s="318"/>
      <c r="S26" s="318"/>
      <c r="T26" s="318"/>
      <c r="U26" s="318"/>
      <c r="V26" s="318"/>
      <c r="W26" s="318"/>
      <c r="X26" s="318"/>
      <c r="Y26" s="318"/>
      <c r="Z26" s="382"/>
      <c r="AA26" s="439"/>
      <c r="AB26" s="438"/>
      <c r="AD26" s="958"/>
      <c r="AE26" s="962"/>
      <c r="AF26" s="962"/>
      <c r="AG26" s="962"/>
      <c r="AH26" s="962"/>
      <c r="AI26" s="962"/>
    </row>
    <row r="27" spans="2:35" s="380" customFormat="1" ht="15">
      <c r="B27" s="375"/>
      <c r="C27" s="376"/>
      <c r="D27" s="364" t="s">
        <v>863</v>
      </c>
      <c r="E27" s="378"/>
      <c r="F27" s="378"/>
      <c r="G27" s="378"/>
      <c r="H27" s="378"/>
      <c r="I27" s="378"/>
      <c r="J27" s="378"/>
      <c r="K27" s="378"/>
      <c r="L27" s="378"/>
      <c r="M27" s="378"/>
      <c r="N27" s="378"/>
      <c r="O27" s="378"/>
      <c r="P27" s="378"/>
      <c r="Q27" s="378"/>
      <c r="R27" s="378"/>
      <c r="S27" s="378"/>
      <c r="T27" s="378"/>
      <c r="U27" s="379"/>
      <c r="V27" s="378"/>
      <c r="W27" s="378"/>
      <c r="X27" s="378"/>
      <c r="Y27" s="378"/>
      <c r="Z27" s="375"/>
      <c r="AA27" s="439"/>
      <c r="AB27" s="315"/>
      <c r="AD27" s="958"/>
      <c r="AE27" s="959"/>
      <c r="AF27" s="959"/>
      <c r="AG27" s="959"/>
      <c r="AH27" s="959"/>
      <c r="AI27" s="959"/>
    </row>
    <row r="28" spans="2:35" s="437" customFormat="1" ht="30" customHeight="1">
      <c r="B28" s="382"/>
      <c r="C28" s="373"/>
      <c r="D28" s="2143" t="s">
        <v>806</v>
      </c>
      <c r="E28" s="2144"/>
      <c r="F28" s="2144"/>
      <c r="G28" s="2144"/>
      <c r="H28" s="2144"/>
      <c r="I28" s="2145"/>
      <c r="J28" s="2151" t="str">
        <f>IFERROR(IF(OR(J24="",J25=""),"",IF(J24+J25&gt;J20,0,J16*60000)),"")</f>
        <v/>
      </c>
      <c r="K28" s="2152"/>
      <c r="L28" s="2152"/>
      <c r="M28" s="2152"/>
      <c r="N28" s="2152"/>
      <c r="O28" s="2152"/>
      <c r="P28" s="2152"/>
      <c r="Q28" s="2152"/>
      <c r="R28" s="2153"/>
      <c r="S28" s="393" t="s">
        <v>295</v>
      </c>
      <c r="T28" s="376" t="s">
        <v>500</v>
      </c>
      <c r="AA28" s="439"/>
      <c r="AB28" s="438"/>
      <c r="AD28" s="440"/>
    </row>
    <row r="29" spans="2:35" s="437" customFormat="1" ht="15" customHeight="1">
      <c r="B29" s="382"/>
      <c r="C29" s="373"/>
      <c r="D29" s="364"/>
      <c r="E29" s="390"/>
      <c r="F29" s="391"/>
      <c r="G29" s="392"/>
      <c r="H29" s="392"/>
      <c r="I29" s="392"/>
      <c r="J29" s="392"/>
      <c r="K29" s="392"/>
      <c r="L29" s="318"/>
      <c r="M29" s="318"/>
      <c r="N29" s="318"/>
      <c r="O29" s="318"/>
      <c r="P29" s="318"/>
      <c r="Q29" s="318"/>
      <c r="R29" s="318"/>
      <c r="S29" s="318"/>
      <c r="T29" s="318"/>
      <c r="U29" s="318"/>
      <c r="V29" s="318"/>
      <c r="W29" s="318"/>
      <c r="X29" s="318"/>
      <c r="Y29" s="318"/>
      <c r="Z29" s="382"/>
      <c r="AA29" s="439"/>
      <c r="AB29" s="438"/>
      <c r="AD29" s="440"/>
    </row>
    <row r="30" spans="2:35" s="380" customFormat="1" ht="15">
      <c r="B30" s="375"/>
      <c r="C30" s="376"/>
      <c r="D30" s="364" t="s">
        <v>808</v>
      </c>
      <c r="E30" s="378"/>
      <c r="F30" s="378"/>
      <c r="G30" s="378"/>
      <c r="H30" s="378"/>
      <c r="I30" s="378"/>
      <c r="J30" s="378"/>
      <c r="K30" s="378"/>
      <c r="L30" s="378"/>
      <c r="M30" s="378"/>
      <c r="N30" s="378"/>
      <c r="O30" s="378"/>
      <c r="P30" s="378"/>
      <c r="Q30" s="378"/>
      <c r="R30" s="378"/>
      <c r="S30" s="378"/>
      <c r="T30" s="378"/>
      <c r="U30" s="379"/>
      <c r="V30" s="378"/>
      <c r="W30" s="378"/>
      <c r="X30" s="378"/>
      <c r="Y30" s="378"/>
      <c r="Z30" s="375"/>
      <c r="AA30" s="439"/>
      <c r="AB30" s="315"/>
      <c r="AD30" s="440"/>
    </row>
    <row r="31" spans="2:35" s="380" customFormat="1" ht="30" customHeight="1">
      <c r="B31" s="375"/>
      <c r="C31" s="376"/>
      <c r="D31" s="2115" t="s">
        <v>809</v>
      </c>
      <c r="E31" s="2116"/>
      <c r="F31" s="2116"/>
      <c r="G31" s="2116"/>
      <c r="H31" s="2116"/>
      <c r="I31" s="2117"/>
      <c r="J31" s="2136"/>
      <c r="K31" s="2137"/>
      <c r="L31" s="2137"/>
      <c r="M31" s="2137"/>
      <c r="N31" s="2137"/>
      <c r="O31" s="2137"/>
      <c r="P31" s="2137"/>
      <c r="Q31" s="2137"/>
      <c r="R31" s="2138"/>
      <c r="S31" s="389" t="s">
        <v>499</v>
      </c>
      <c r="T31" s="904" t="s">
        <v>810</v>
      </c>
      <c r="U31" s="2142" t="s">
        <v>998</v>
      </c>
      <c r="V31" s="2142"/>
      <c r="W31" s="2142"/>
      <c r="X31" s="2142"/>
      <c r="Y31" s="2142"/>
      <c r="Z31" s="2142"/>
      <c r="AA31" s="957"/>
      <c r="AB31" s="315"/>
      <c r="AD31" s="440"/>
    </row>
    <row r="32" spans="2:35" s="437" customFormat="1" ht="30" customHeight="1">
      <c r="B32" s="382"/>
      <c r="C32" s="373"/>
      <c r="D32" s="2115" t="s">
        <v>811</v>
      </c>
      <c r="E32" s="2116"/>
      <c r="F32" s="2116"/>
      <c r="G32" s="2116"/>
      <c r="H32" s="2116"/>
      <c r="I32" s="2117"/>
      <c r="J32" s="2139">
        <f>MIN(J24,J28)*J31</f>
        <v>0</v>
      </c>
      <c r="K32" s="2140"/>
      <c r="L32" s="2140"/>
      <c r="M32" s="2140"/>
      <c r="N32" s="2140"/>
      <c r="O32" s="2140"/>
      <c r="P32" s="2140"/>
      <c r="Q32" s="2140"/>
      <c r="R32" s="2141"/>
      <c r="S32" s="393" t="s">
        <v>295</v>
      </c>
      <c r="T32" s="376" t="s">
        <v>812</v>
      </c>
      <c r="U32" s="2142" t="s">
        <v>813</v>
      </c>
      <c r="V32" s="2142"/>
      <c r="W32" s="2142"/>
      <c r="X32" s="2142"/>
      <c r="Y32" s="2142"/>
      <c r="Z32" s="2142"/>
      <c r="AA32" s="439"/>
      <c r="AB32" s="438"/>
      <c r="AD32" s="440"/>
    </row>
    <row r="33" spans="2:30" s="437" customFormat="1" ht="15" customHeight="1">
      <c r="B33" s="382"/>
      <c r="C33" s="373"/>
      <c r="D33" s="394"/>
      <c r="E33" s="905"/>
      <c r="F33" s="395"/>
      <c r="G33" s="394"/>
      <c r="H33" s="394"/>
      <c r="I33" s="903"/>
      <c r="J33" s="903"/>
      <c r="K33" s="903"/>
      <c r="L33" s="903"/>
      <c r="M33" s="903"/>
      <c r="N33" s="903"/>
      <c r="O33" s="903"/>
      <c r="P33" s="903"/>
      <c r="Q33" s="903"/>
      <c r="R33" s="903"/>
      <c r="S33" s="903"/>
      <c r="T33" s="903"/>
      <c r="U33" s="903"/>
      <c r="V33" s="903"/>
      <c r="W33" s="903"/>
      <c r="X33" s="903"/>
      <c r="Y33" s="903"/>
      <c r="Z33" s="382"/>
      <c r="AA33" s="439"/>
      <c r="AB33" s="438"/>
      <c r="AD33" s="440"/>
    </row>
    <row r="34" spans="2:30" s="380" customFormat="1" ht="15">
      <c r="B34" s="375"/>
      <c r="C34" s="376" t="s">
        <v>887</v>
      </c>
      <c r="D34" s="377"/>
      <c r="E34" s="378"/>
      <c r="F34" s="378"/>
      <c r="G34" s="378"/>
      <c r="H34" s="378"/>
      <c r="I34" s="378"/>
      <c r="J34" s="378"/>
      <c r="K34" s="378"/>
      <c r="L34" s="378"/>
      <c r="M34" s="378"/>
      <c r="N34" s="378"/>
      <c r="O34" s="378"/>
      <c r="P34" s="378"/>
      <c r="Q34" s="378"/>
      <c r="R34" s="378"/>
      <c r="S34" s="378"/>
      <c r="T34" s="378"/>
      <c r="U34" s="379"/>
      <c r="V34" s="378"/>
      <c r="W34" s="378"/>
      <c r="X34" s="378"/>
      <c r="Y34" s="378"/>
      <c r="Z34" s="375"/>
      <c r="AA34" s="439"/>
      <c r="AB34" s="315"/>
      <c r="AD34" s="440"/>
    </row>
    <row r="35" spans="2:30" s="437" customFormat="1" ht="15" customHeight="1">
      <c r="B35" s="382"/>
      <c r="C35" s="373"/>
      <c r="D35" s="2149" t="s">
        <v>864</v>
      </c>
      <c r="E35" s="2149"/>
      <c r="F35" s="2149"/>
      <c r="G35" s="2149"/>
      <c r="H35" s="2149"/>
      <c r="I35" s="2149"/>
      <c r="J35" s="2149"/>
      <c r="K35" s="2149"/>
      <c r="L35" s="2149"/>
      <c r="M35" s="2149"/>
      <c r="N35" s="2149"/>
      <c r="O35" s="2149"/>
      <c r="P35" s="2149"/>
      <c r="Q35" s="2149"/>
      <c r="R35" s="2149"/>
      <c r="S35" s="318"/>
      <c r="T35" s="318"/>
      <c r="U35" s="318"/>
      <c r="V35" s="318"/>
      <c r="W35" s="318"/>
      <c r="X35" s="318"/>
      <c r="Y35" s="318"/>
      <c r="Z35" s="382"/>
      <c r="AA35" s="439"/>
      <c r="AB35" s="438"/>
      <c r="AD35" s="440"/>
    </row>
    <row r="36" spans="2:30" s="437" customFormat="1" ht="15" customHeight="1">
      <c r="B36" s="382"/>
      <c r="C36" s="373"/>
      <c r="D36" s="2150"/>
      <c r="E36" s="2150"/>
      <c r="F36" s="2150"/>
      <c r="G36" s="2150"/>
      <c r="H36" s="2150"/>
      <c r="I36" s="2150"/>
      <c r="J36" s="2150"/>
      <c r="K36" s="2150"/>
      <c r="L36" s="2150"/>
      <c r="M36" s="2150"/>
      <c r="N36" s="2150"/>
      <c r="O36" s="2150"/>
      <c r="P36" s="2150"/>
      <c r="Q36" s="2150"/>
      <c r="R36" s="2150"/>
      <c r="S36" s="318"/>
      <c r="T36" s="318"/>
      <c r="U36" s="318"/>
      <c r="V36" s="318"/>
      <c r="W36" s="318"/>
      <c r="X36" s="318"/>
      <c r="Y36" s="318"/>
      <c r="Z36" s="382"/>
      <c r="AA36" s="439"/>
      <c r="AB36" s="438"/>
      <c r="AD36" s="440"/>
    </row>
    <row r="37" spans="2:30" s="437" customFormat="1" ht="30" customHeight="1">
      <c r="B37" s="382"/>
      <c r="C37" s="373"/>
      <c r="D37" s="2115" t="s">
        <v>811</v>
      </c>
      <c r="E37" s="2116"/>
      <c r="F37" s="2116"/>
      <c r="G37" s="2116"/>
      <c r="H37" s="2116"/>
      <c r="I37" s="2117"/>
      <c r="J37" s="2154"/>
      <c r="K37" s="2155"/>
      <c r="L37" s="2155"/>
      <c r="M37" s="2155"/>
      <c r="N37" s="2155"/>
      <c r="O37" s="2155"/>
      <c r="P37" s="2155"/>
      <c r="Q37" s="2155"/>
      <c r="R37" s="2156"/>
      <c r="S37" s="393" t="s">
        <v>295</v>
      </c>
      <c r="T37" s="376" t="s">
        <v>814</v>
      </c>
      <c r="U37" s="2157" t="s">
        <v>815</v>
      </c>
      <c r="V37" s="2157"/>
      <c r="W37" s="2157"/>
      <c r="X37" s="2157"/>
      <c r="Y37" s="2157"/>
      <c r="Z37" s="2157"/>
      <c r="AA37" s="957" t="s">
        <v>996</v>
      </c>
      <c r="AB37" s="916"/>
      <c r="AD37" s="440"/>
    </row>
    <row r="38" spans="2:30" s="437" customFormat="1" ht="15" customHeight="1">
      <c r="B38" s="382"/>
      <c r="C38" s="373"/>
      <c r="D38" s="390"/>
      <c r="E38" s="390"/>
      <c r="F38" s="391"/>
      <c r="G38" s="392"/>
      <c r="H38" s="392"/>
      <c r="I38" s="392"/>
      <c r="J38" s="392"/>
      <c r="K38" s="392"/>
      <c r="L38" s="318"/>
      <c r="M38" s="318"/>
      <c r="N38" s="318"/>
      <c r="O38" s="318"/>
      <c r="P38" s="318"/>
      <c r="Q38" s="318"/>
      <c r="R38" s="318"/>
      <c r="S38" s="318"/>
      <c r="T38" s="318"/>
      <c r="U38" s="318"/>
      <c r="V38" s="318"/>
      <c r="W38" s="318"/>
      <c r="X38" s="318"/>
      <c r="Y38" s="318"/>
      <c r="Z38" s="382"/>
      <c r="AA38" s="382"/>
      <c r="AB38" s="438"/>
      <c r="AC38" s="439"/>
      <c r="AD38" s="440"/>
    </row>
    <row r="39" spans="2:30" s="380" customFormat="1" ht="15">
      <c r="B39" s="375"/>
      <c r="C39" s="376"/>
      <c r="D39" s="364" t="s">
        <v>816</v>
      </c>
      <c r="E39" s="378"/>
      <c r="F39" s="378"/>
      <c r="G39" s="378"/>
      <c r="H39" s="378"/>
      <c r="I39" s="378"/>
      <c r="J39" s="378"/>
      <c r="K39" s="378"/>
      <c r="L39" s="378"/>
      <c r="M39" s="378"/>
      <c r="N39" s="378"/>
      <c r="O39" s="378"/>
      <c r="P39" s="378"/>
      <c r="Q39" s="378"/>
      <c r="R39" s="378"/>
      <c r="S39" s="378"/>
      <c r="T39" s="378"/>
      <c r="U39" s="379"/>
      <c r="V39" s="378"/>
      <c r="W39" s="378"/>
      <c r="X39" s="378"/>
      <c r="Y39" s="378"/>
      <c r="Z39" s="375"/>
      <c r="AA39" s="375"/>
      <c r="AB39" s="315"/>
      <c r="AC39" s="439"/>
      <c r="AD39" s="440"/>
    </row>
    <row r="40" spans="2:30" s="437" customFormat="1" ht="30" customHeight="1">
      <c r="B40" s="382"/>
      <c r="C40" s="373"/>
      <c r="D40" s="2115" t="s">
        <v>811</v>
      </c>
      <c r="E40" s="2116"/>
      <c r="F40" s="2116"/>
      <c r="G40" s="2116"/>
      <c r="H40" s="2116"/>
      <c r="I40" s="2117"/>
      <c r="J40" s="2139">
        <f>J32+J37</f>
        <v>0</v>
      </c>
      <c r="K40" s="2140"/>
      <c r="L40" s="2140"/>
      <c r="M40" s="2140"/>
      <c r="N40" s="2140"/>
      <c r="O40" s="2140"/>
      <c r="P40" s="2140"/>
      <c r="Q40" s="2140"/>
      <c r="R40" s="2141"/>
      <c r="S40" s="393" t="s">
        <v>295</v>
      </c>
      <c r="T40" s="376" t="s">
        <v>590</v>
      </c>
      <c r="U40" s="2135" t="s">
        <v>817</v>
      </c>
      <c r="V40" s="2135"/>
      <c r="W40" s="2135"/>
      <c r="X40" s="2135"/>
      <c r="Y40" s="2135"/>
      <c r="Z40" s="2135"/>
      <c r="AA40" s="382"/>
      <c r="AB40" s="438"/>
      <c r="AC40" s="439"/>
      <c r="AD40" s="440"/>
    </row>
    <row r="41" spans="2:30" s="437" customFormat="1" ht="15" customHeight="1">
      <c r="B41" s="382"/>
      <c r="C41" s="373"/>
      <c r="D41" s="394"/>
      <c r="E41" s="905"/>
      <c r="F41" s="395"/>
      <c r="G41" s="394"/>
      <c r="H41" s="394"/>
      <c r="I41" s="903"/>
      <c r="J41" s="903"/>
      <c r="K41" s="903"/>
      <c r="L41" s="903"/>
      <c r="M41" s="903"/>
      <c r="N41" s="903"/>
      <c r="O41" s="903"/>
      <c r="P41" s="903"/>
      <c r="Q41" s="903"/>
      <c r="R41" s="903"/>
      <c r="S41" s="903"/>
      <c r="T41" s="903"/>
      <c r="U41" s="903"/>
      <c r="V41" s="903"/>
      <c r="W41" s="903"/>
      <c r="X41" s="903"/>
      <c r="Y41" s="903"/>
      <c r="Z41" s="382"/>
      <c r="AA41" s="382"/>
      <c r="AB41" s="438"/>
      <c r="AC41" s="439"/>
      <c r="AD41" s="440"/>
    </row>
    <row r="42" spans="2:30" s="380" customFormat="1" ht="15">
      <c r="B42" s="375"/>
      <c r="C42" s="376" t="s">
        <v>886</v>
      </c>
      <c r="D42" s="377"/>
      <c r="E42" s="378"/>
      <c r="F42" s="378"/>
      <c r="G42" s="378"/>
      <c r="H42" s="378"/>
      <c r="I42" s="378"/>
      <c r="J42" s="378"/>
      <c r="K42" s="378"/>
      <c r="L42" s="378"/>
      <c r="M42" s="378"/>
      <c r="N42" s="378"/>
      <c r="O42" s="378"/>
      <c r="P42" s="378"/>
      <c r="Q42" s="378"/>
      <c r="R42" s="378"/>
      <c r="S42" s="378"/>
      <c r="T42" s="378"/>
      <c r="U42" s="379"/>
      <c r="V42" s="378"/>
      <c r="W42" s="378"/>
      <c r="X42" s="378"/>
      <c r="Y42" s="378"/>
      <c r="Z42" s="375"/>
      <c r="AA42" s="375"/>
      <c r="AB42" s="315"/>
      <c r="AC42" s="439"/>
      <c r="AD42" s="440"/>
    </row>
    <row r="43" spans="2:30" s="437" customFormat="1" ht="30" customHeight="1">
      <c r="B43" s="382"/>
      <c r="C43" s="373"/>
      <c r="D43" s="2115" t="s">
        <v>818</v>
      </c>
      <c r="E43" s="2116"/>
      <c r="F43" s="2116"/>
      <c r="G43" s="2116"/>
      <c r="H43" s="2116"/>
      <c r="I43" s="2117"/>
      <c r="J43" s="2139">
        <v>600000</v>
      </c>
      <c r="K43" s="2140"/>
      <c r="L43" s="2140"/>
      <c r="M43" s="2140"/>
      <c r="N43" s="2140"/>
      <c r="O43" s="2140"/>
      <c r="P43" s="2140"/>
      <c r="Q43" s="2140"/>
      <c r="R43" s="2141"/>
      <c r="S43" s="393" t="s">
        <v>295</v>
      </c>
      <c r="T43" s="376" t="s">
        <v>819</v>
      </c>
      <c r="U43" s="2158" t="s">
        <v>820</v>
      </c>
      <c r="V43" s="2158"/>
      <c r="W43" s="2158"/>
      <c r="X43" s="2158"/>
      <c r="Y43" s="2158"/>
      <c r="Z43" s="2158"/>
      <c r="AA43" s="382"/>
      <c r="AB43" s="916"/>
      <c r="AC43" s="439"/>
      <c r="AD43" s="440"/>
    </row>
    <row r="44" spans="2:30" s="437" customFormat="1" ht="15" customHeight="1">
      <c r="B44" s="382"/>
      <c r="C44" s="373"/>
      <c r="D44" s="390"/>
      <c r="E44" s="390"/>
      <c r="F44" s="391"/>
      <c r="G44" s="392"/>
      <c r="H44" s="392"/>
      <c r="I44" s="392"/>
      <c r="J44" s="392"/>
      <c r="K44" s="392"/>
      <c r="L44" s="318"/>
      <c r="M44" s="318"/>
      <c r="N44" s="318"/>
      <c r="O44" s="318"/>
      <c r="P44" s="318"/>
      <c r="Q44" s="318"/>
      <c r="R44" s="318"/>
      <c r="S44" s="318"/>
      <c r="T44" s="318"/>
      <c r="U44" s="318"/>
      <c r="V44" s="318"/>
      <c r="W44" s="318"/>
      <c r="X44" s="318"/>
      <c r="Y44" s="318"/>
      <c r="Z44" s="382"/>
      <c r="AA44" s="382"/>
      <c r="AB44" s="438"/>
      <c r="AC44" s="439"/>
      <c r="AD44" s="440"/>
    </row>
    <row r="45" spans="2:30" s="380" customFormat="1" ht="15">
      <c r="B45" s="375"/>
      <c r="C45" s="376" t="s">
        <v>888</v>
      </c>
      <c r="D45" s="377"/>
      <c r="E45" s="378"/>
      <c r="F45" s="378"/>
      <c r="G45" s="378"/>
      <c r="H45" s="378"/>
      <c r="I45" s="378"/>
      <c r="J45" s="378"/>
      <c r="K45" s="378"/>
      <c r="L45" s="378"/>
      <c r="M45" s="378"/>
      <c r="N45" s="378"/>
      <c r="O45" s="378"/>
      <c r="P45" s="378"/>
      <c r="Q45" s="378"/>
      <c r="R45" s="378"/>
      <c r="S45" s="378"/>
      <c r="T45" s="378"/>
      <c r="U45" s="379"/>
      <c r="V45" s="378"/>
      <c r="W45" s="378"/>
      <c r="X45" s="378"/>
      <c r="Y45" s="378"/>
      <c r="Z45" s="375"/>
      <c r="AA45" s="375"/>
      <c r="AB45" s="315"/>
      <c r="AC45" s="439"/>
      <c r="AD45" s="440"/>
    </row>
    <row r="46" spans="2:30" s="437" customFormat="1" ht="30" customHeight="1">
      <c r="B46" s="382"/>
      <c r="C46" s="373"/>
      <c r="D46" s="2115" t="s">
        <v>821</v>
      </c>
      <c r="E46" s="2116"/>
      <c r="F46" s="2116"/>
      <c r="G46" s="2116"/>
      <c r="H46" s="2116"/>
      <c r="I46" s="2117"/>
      <c r="J46" s="2154">
        <v>0</v>
      </c>
      <c r="K46" s="2155"/>
      <c r="L46" s="2155"/>
      <c r="M46" s="2155"/>
      <c r="N46" s="2155"/>
      <c r="O46" s="2155"/>
      <c r="P46" s="2155"/>
      <c r="Q46" s="2155"/>
      <c r="R46" s="2156"/>
      <c r="S46" s="393" t="s">
        <v>295</v>
      </c>
      <c r="T46" s="376" t="s">
        <v>822</v>
      </c>
      <c r="U46" s="2159" t="s">
        <v>823</v>
      </c>
      <c r="V46" s="2159"/>
      <c r="W46" s="2159"/>
      <c r="X46" s="2159"/>
      <c r="Y46" s="2159"/>
      <c r="Z46" s="2159"/>
      <c r="AA46" s="382"/>
      <c r="AB46" s="438"/>
      <c r="AC46" s="439"/>
      <c r="AD46" s="440"/>
    </row>
    <row r="47" spans="2:30" s="437" customFormat="1" ht="15" customHeight="1">
      <c r="B47" s="382"/>
      <c r="C47" s="373"/>
      <c r="E47" s="905"/>
      <c r="F47" s="395"/>
      <c r="G47" s="394"/>
      <c r="H47" s="394"/>
      <c r="I47" s="903"/>
      <c r="J47" s="903"/>
      <c r="K47" s="903"/>
      <c r="L47" s="903"/>
      <c r="M47" s="903"/>
      <c r="N47" s="903"/>
      <c r="O47" s="903"/>
      <c r="P47" s="903"/>
      <c r="Q47" s="903"/>
      <c r="R47" s="903"/>
      <c r="S47" s="903"/>
      <c r="T47" s="903"/>
      <c r="U47" s="903"/>
      <c r="V47" s="903"/>
      <c r="W47" s="903"/>
      <c r="X47" s="903"/>
      <c r="Y47" s="903"/>
      <c r="Z47" s="382"/>
      <c r="AA47" s="382"/>
      <c r="AB47" s="438"/>
      <c r="AC47" s="439"/>
      <c r="AD47" s="440"/>
    </row>
    <row r="48" spans="2:30" s="380" customFormat="1" ht="15">
      <c r="B48" s="375"/>
      <c r="C48" s="376" t="s">
        <v>889</v>
      </c>
      <c r="D48" s="377"/>
      <c r="E48" s="378"/>
      <c r="F48" s="378"/>
      <c r="G48" s="378"/>
      <c r="H48" s="378"/>
      <c r="I48" s="378"/>
      <c r="J48" s="378"/>
      <c r="K48" s="378"/>
      <c r="L48" s="378"/>
      <c r="M48" s="378"/>
      <c r="N48" s="378"/>
      <c r="O48" s="378"/>
      <c r="P48" s="378"/>
      <c r="Q48" s="378"/>
      <c r="R48" s="378"/>
      <c r="S48" s="378"/>
      <c r="T48" s="378"/>
      <c r="U48" s="379"/>
      <c r="V48" s="378"/>
      <c r="W48" s="378"/>
      <c r="X48" s="378"/>
      <c r="Y48" s="378"/>
      <c r="Z48" s="375"/>
      <c r="AA48" s="375"/>
      <c r="AB48" s="315"/>
      <c r="AC48" s="439"/>
      <c r="AD48" s="440"/>
    </row>
    <row r="49" spans="2:30" s="437" customFormat="1" ht="39.950000000000003" customHeight="1">
      <c r="B49" s="382"/>
      <c r="C49" s="373"/>
      <c r="D49" s="2115" t="s">
        <v>821</v>
      </c>
      <c r="E49" s="2116"/>
      <c r="F49" s="2116"/>
      <c r="G49" s="2116"/>
      <c r="H49" s="2116"/>
      <c r="I49" s="2117"/>
      <c r="J49" s="2139">
        <f>MIN(J40,J43)+J46</f>
        <v>0</v>
      </c>
      <c r="K49" s="2140"/>
      <c r="L49" s="2140"/>
      <c r="M49" s="2140"/>
      <c r="N49" s="2140"/>
      <c r="O49" s="2140"/>
      <c r="P49" s="2140"/>
      <c r="Q49" s="2140"/>
      <c r="R49" s="2141"/>
      <c r="S49" s="393" t="s">
        <v>295</v>
      </c>
      <c r="T49" s="376" t="s">
        <v>824</v>
      </c>
      <c r="U49" s="2142" t="s">
        <v>865</v>
      </c>
      <c r="V49" s="2142"/>
      <c r="W49" s="2142"/>
      <c r="X49" s="2142"/>
      <c r="Y49" s="2142"/>
      <c r="Z49" s="2142"/>
      <c r="AA49" s="382"/>
      <c r="AB49" s="438"/>
      <c r="AC49" s="439"/>
      <c r="AD49" s="440"/>
    </row>
    <row r="50" spans="2:30" s="437" customFormat="1" ht="15" customHeight="1">
      <c r="B50" s="382"/>
      <c r="C50" s="373"/>
      <c r="D50" s="917" t="s">
        <v>1137</v>
      </c>
      <c r="E50" s="318"/>
      <c r="F50" s="318"/>
      <c r="G50" s="318"/>
      <c r="H50" s="318"/>
      <c r="I50" s="318"/>
      <c r="J50" s="318"/>
      <c r="K50" s="318"/>
      <c r="L50" s="318"/>
      <c r="M50" s="318"/>
      <c r="N50" s="318"/>
      <c r="O50" s="318"/>
      <c r="P50" s="318"/>
      <c r="Q50" s="318"/>
      <c r="R50" s="318"/>
      <c r="S50" s="318"/>
      <c r="T50" s="318"/>
      <c r="U50" s="318"/>
      <c r="V50" s="318"/>
      <c r="W50" s="318"/>
      <c r="X50" s="318"/>
      <c r="Y50" s="318"/>
      <c r="Z50" s="318"/>
      <c r="AA50" s="382"/>
      <c r="AB50" s="438"/>
      <c r="AC50" s="439"/>
      <c r="AD50" s="440"/>
    </row>
    <row r="51" spans="2:30" s="380" customFormat="1" ht="15">
      <c r="B51" s="375"/>
      <c r="C51" s="376"/>
      <c r="D51" s="318"/>
      <c r="E51" s="318"/>
      <c r="F51" s="318"/>
      <c r="G51" s="318"/>
      <c r="H51" s="318"/>
      <c r="I51" s="318"/>
      <c r="J51" s="318"/>
      <c r="K51" s="318"/>
      <c r="L51" s="318"/>
      <c r="M51" s="318"/>
      <c r="N51" s="318"/>
      <c r="O51" s="318"/>
      <c r="P51" s="318"/>
      <c r="Q51" s="318"/>
      <c r="R51" s="318"/>
      <c r="S51" s="318"/>
      <c r="T51" s="318"/>
      <c r="U51" s="318"/>
      <c r="V51" s="318"/>
      <c r="W51" s="318"/>
      <c r="X51" s="318"/>
      <c r="Y51" s="318"/>
      <c r="Z51" s="318"/>
      <c r="AA51" s="375"/>
      <c r="AB51" s="315"/>
      <c r="AC51" s="439"/>
      <c r="AD51" s="440"/>
    </row>
    <row r="52" spans="2:30" s="380" customFormat="1" ht="15">
      <c r="B52" s="375"/>
      <c r="C52" s="376"/>
      <c r="D52" s="377"/>
      <c r="E52" s="378"/>
      <c r="F52" s="378"/>
      <c r="G52" s="378"/>
      <c r="H52" s="378"/>
      <c r="I52" s="378"/>
      <c r="J52" s="378"/>
      <c r="K52" s="378"/>
      <c r="L52" s="378"/>
      <c r="M52" s="378"/>
      <c r="N52" s="378"/>
      <c r="O52" s="378"/>
      <c r="P52" s="378"/>
      <c r="Q52" s="378"/>
      <c r="R52" s="378"/>
      <c r="S52" s="378"/>
      <c r="T52" s="378"/>
      <c r="U52" s="379"/>
      <c r="V52" s="378"/>
      <c r="W52" s="378"/>
      <c r="X52" s="378"/>
      <c r="Y52" s="378"/>
      <c r="Z52" s="375"/>
      <c r="AA52" s="375"/>
      <c r="AB52" s="315"/>
      <c r="AC52" s="439"/>
      <c r="AD52" s="440"/>
    </row>
    <row r="53" spans="2:30" s="380" customFormat="1" ht="15">
      <c r="B53" s="375"/>
      <c r="C53" s="376"/>
      <c r="D53" s="377"/>
      <c r="E53" s="378"/>
      <c r="F53" s="378"/>
      <c r="G53" s="378"/>
      <c r="H53" s="378"/>
      <c r="I53" s="378"/>
      <c r="J53" s="378"/>
      <c r="K53" s="378"/>
      <c r="L53" s="378"/>
      <c r="M53" s="378"/>
      <c r="N53" s="378"/>
      <c r="O53" s="378"/>
      <c r="P53" s="378"/>
      <c r="Q53" s="378"/>
      <c r="R53" s="378"/>
      <c r="S53" s="378"/>
      <c r="T53" s="378"/>
      <c r="U53" s="379"/>
      <c r="V53" s="378"/>
      <c r="W53" s="378"/>
      <c r="X53" s="378"/>
      <c r="Y53" s="378"/>
      <c r="Z53" s="375"/>
      <c r="AA53" s="375"/>
      <c r="AB53" s="315"/>
      <c r="AC53" s="439"/>
      <c r="AD53" s="440"/>
    </row>
    <row r="54" spans="2:30" s="380" customFormat="1" ht="15">
      <c r="B54" s="375"/>
      <c r="C54" s="376"/>
      <c r="D54" s="377"/>
      <c r="E54" s="378"/>
      <c r="F54" s="378"/>
      <c r="G54" s="378"/>
      <c r="H54" s="378"/>
      <c r="I54" s="378"/>
      <c r="J54" s="378"/>
      <c r="K54" s="378"/>
      <c r="L54" s="378"/>
      <c r="M54" s="378"/>
      <c r="N54" s="378"/>
      <c r="O54" s="378"/>
      <c r="P54" s="378"/>
      <c r="Q54" s="378"/>
      <c r="R54" s="378"/>
      <c r="S54" s="378"/>
      <c r="T54" s="378"/>
      <c r="U54" s="379"/>
      <c r="V54" s="378"/>
      <c r="W54" s="378"/>
      <c r="X54" s="378"/>
      <c r="Y54" s="378"/>
      <c r="Z54" s="375"/>
      <c r="AA54" s="375"/>
      <c r="AB54" s="315"/>
      <c r="AC54" s="439"/>
      <c r="AD54" s="440"/>
    </row>
    <row r="55" spans="2:30" s="380" customFormat="1" ht="15">
      <c r="B55" s="375"/>
      <c r="C55" s="376"/>
      <c r="D55" s="377"/>
      <c r="E55" s="378"/>
      <c r="F55" s="378"/>
      <c r="G55" s="378"/>
      <c r="H55" s="378"/>
      <c r="I55" s="378"/>
      <c r="J55" s="378"/>
      <c r="K55" s="378"/>
      <c r="L55" s="378"/>
      <c r="M55" s="378"/>
      <c r="N55" s="378"/>
      <c r="O55" s="378"/>
      <c r="P55" s="378"/>
      <c r="Q55" s="378"/>
      <c r="R55" s="378"/>
      <c r="S55" s="378"/>
      <c r="T55" s="378"/>
      <c r="U55" s="379"/>
      <c r="V55" s="378"/>
      <c r="W55" s="378"/>
      <c r="X55" s="378"/>
      <c r="Y55" s="378"/>
      <c r="Z55" s="375"/>
      <c r="AA55" s="375"/>
      <c r="AB55" s="315"/>
      <c r="AC55" s="439"/>
      <c r="AD55" s="440"/>
    </row>
    <row r="56" spans="2:30" s="380" customFormat="1" ht="15">
      <c r="B56" s="375"/>
      <c r="C56" s="376"/>
      <c r="D56" s="377"/>
      <c r="E56" s="378"/>
      <c r="F56" s="378"/>
      <c r="G56" s="378"/>
      <c r="H56" s="378"/>
      <c r="I56" s="378"/>
      <c r="J56" s="378"/>
      <c r="K56" s="378"/>
      <c r="L56" s="378"/>
      <c r="M56" s="378"/>
      <c r="N56" s="378"/>
      <c r="O56" s="378"/>
      <c r="P56" s="378"/>
      <c r="Q56" s="378"/>
      <c r="R56" s="378"/>
      <c r="S56" s="378"/>
      <c r="T56" s="378"/>
      <c r="U56" s="379"/>
      <c r="V56" s="378"/>
      <c r="W56" s="378"/>
      <c r="X56" s="378"/>
      <c r="Y56" s="378"/>
      <c r="Z56" s="375"/>
      <c r="AA56" s="375"/>
      <c r="AB56" s="315"/>
      <c r="AC56" s="439"/>
      <c r="AD56" s="440"/>
    </row>
    <row r="57" spans="2:30" s="380" customFormat="1" ht="15">
      <c r="B57" s="375"/>
      <c r="C57" s="376"/>
      <c r="D57" s="377"/>
      <c r="E57" s="378"/>
      <c r="F57" s="378"/>
      <c r="G57" s="378"/>
      <c r="H57" s="378"/>
      <c r="I57" s="378"/>
      <c r="J57" s="378"/>
      <c r="K57" s="378"/>
      <c r="L57" s="378"/>
      <c r="M57" s="378"/>
      <c r="N57" s="378"/>
      <c r="O57" s="378"/>
      <c r="P57" s="378"/>
      <c r="Q57" s="378"/>
      <c r="R57" s="378"/>
      <c r="S57" s="378"/>
      <c r="T57" s="378"/>
      <c r="U57" s="379"/>
      <c r="V57" s="378"/>
      <c r="W57" s="378"/>
      <c r="X57" s="378"/>
      <c r="Y57" s="378"/>
      <c r="Z57" s="375"/>
      <c r="AA57" s="375"/>
      <c r="AB57" s="315"/>
      <c r="AC57" s="396"/>
      <c r="AD57" s="397"/>
    </row>
    <row r="58" spans="2:30" s="380" customFormat="1" ht="15">
      <c r="B58" s="375"/>
      <c r="C58" s="376"/>
      <c r="D58" s="377"/>
      <c r="E58" s="378"/>
      <c r="F58" s="378"/>
      <c r="G58" s="378"/>
      <c r="H58" s="378"/>
      <c r="I58" s="378"/>
      <c r="J58" s="378"/>
      <c r="K58" s="378"/>
      <c r="L58" s="378"/>
      <c r="M58" s="378"/>
      <c r="N58" s="378"/>
      <c r="O58" s="378"/>
      <c r="P58" s="378"/>
      <c r="Q58" s="378"/>
      <c r="R58" s="378"/>
      <c r="S58" s="378"/>
      <c r="T58" s="378"/>
      <c r="U58" s="379"/>
      <c r="V58" s="378"/>
      <c r="W58" s="378"/>
      <c r="X58" s="378"/>
      <c r="Y58" s="378"/>
      <c r="Z58" s="375"/>
      <c r="AA58" s="375"/>
      <c r="AB58" s="315"/>
      <c r="AC58" s="396"/>
      <c r="AD58" s="397"/>
    </row>
    <row r="59" spans="2:30" s="380" customFormat="1" ht="15">
      <c r="B59" s="375"/>
      <c r="C59" s="376"/>
      <c r="D59" s="377"/>
      <c r="E59" s="378"/>
      <c r="F59" s="378"/>
      <c r="G59" s="378"/>
      <c r="H59" s="378"/>
      <c r="I59" s="378"/>
      <c r="J59" s="378"/>
      <c r="K59" s="378"/>
      <c r="L59" s="378"/>
      <c r="M59" s="378"/>
      <c r="N59" s="378"/>
      <c r="O59" s="378"/>
      <c r="P59" s="378"/>
      <c r="Q59" s="378"/>
      <c r="R59" s="378"/>
      <c r="S59" s="378"/>
      <c r="T59" s="378"/>
      <c r="U59" s="379"/>
      <c r="V59" s="378"/>
      <c r="W59" s="378"/>
      <c r="X59" s="378"/>
      <c r="Y59" s="378"/>
      <c r="Z59" s="375"/>
      <c r="AA59" s="375"/>
      <c r="AB59" s="315"/>
      <c r="AC59" s="396"/>
      <c r="AD59" s="397"/>
    </row>
    <row r="60" spans="2:30" s="380" customFormat="1" ht="15">
      <c r="B60" s="375"/>
      <c r="C60" s="376"/>
      <c r="D60" s="377"/>
      <c r="E60" s="378"/>
      <c r="F60" s="378"/>
      <c r="G60" s="378"/>
      <c r="H60" s="378"/>
      <c r="I60" s="378"/>
      <c r="J60" s="378"/>
      <c r="K60" s="378"/>
      <c r="L60" s="378"/>
      <c r="M60" s="378"/>
      <c r="N60" s="378"/>
      <c r="O60" s="378"/>
      <c r="P60" s="378"/>
      <c r="Q60" s="378"/>
      <c r="R60" s="378"/>
      <c r="S60" s="378"/>
      <c r="T60" s="378"/>
      <c r="U60" s="379"/>
      <c r="V60" s="378"/>
      <c r="W60" s="378"/>
      <c r="X60" s="378"/>
      <c r="Y60" s="378"/>
      <c r="Z60" s="375"/>
      <c r="AA60" s="375"/>
      <c r="AB60" s="315"/>
      <c r="AC60" s="396"/>
      <c r="AD60" s="397"/>
    </row>
    <row r="61" spans="2:30" s="380" customFormat="1" ht="15">
      <c r="B61" s="375"/>
      <c r="C61" s="376"/>
      <c r="D61" s="377"/>
      <c r="E61" s="378"/>
      <c r="F61" s="378"/>
      <c r="G61" s="378"/>
      <c r="H61" s="378"/>
      <c r="I61" s="378"/>
      <c r="J61" s="378"/>
      <c r="K61" s="378"/>
      <c r="L61" s="378"/>
      <c r="M61" s="378"/>
      <c r="N61" s="378"/>
      <c r="O61" s="378"/>
      <c r="P61" s="378"/>
      <c r="Q61" s="378"/>
      <c r="R61" s="378"/>
      <c r="S61" s="378"/>
      <c r="T61" s="378"/>
      <c r="U61" s="379"/>
      <c r="V61" s="378"/>
      <c r="W61" s="378"/>
      <c r="X61" s="378"/>
      <c r="Y61" s="378"/>
      <c r="Z61" s="375"/>
      <c r="AA61" s="375"/>
      <c r="AB61" s="315"/>
      <c r="AC61" s="396"/>
      <c r="AD61" s="397"/>
    </row>
    <row r="62" spans="2:30" s="380" customFormat="1" ht="15">
      <c r="B62" s="375"/>
      <c r="C62" s="376"/>
      <c r="D62" s="377"/>
      <c r="E62" s="378"/>
      <c r="F62" s="378"/>
      <c r="G62" s="378"/>
      <c r="H62" s="378"/>
      <c r="I62" s="378"/>
      <c r="J62" s="378"/>
      <c r="K62" s="378"/>
      <c r="L62" s="378"/>
      <c r="M62" s="378"/>
      <c r="N62" s="378"/>
      <c r="O62" s="378"/>
      <c r="P62" s="378"/>
      <c r="Q62" s="378"/>
      <c r="R62" s="378"/>
      <c r="S62" s="378"/>
      <c r="T62" s="378"/>
      <c r="U62" s="379"/>
      <c r="V62" s="378"/>
      <c r="W62" s="378"/>
      <c r="X62" s="378"/>
      <c r="Y62" s="378"/>
      <c r="Z62" s="375"/>
      <c r="AA62" s="375"/>
      <c r="AB62" s="315"/>
      <c r="AC62" s="396"/>
      <c r="AD62" s="397"/>
    </row>
    <row r="63" spans="2:30" s="380" customFormat="1" ht="15">
      <c r="B63" s="375"/>
      <c r="C63" s="376"/>
      <c r="D63" s="377"/>
      <c r="E63" s="378"/>
      <c r="F63" s="378"/>
      <c r="G63" s="378"/>
      <c r="H63" s="378"/>
      <c r="I63" s="378"/>
      <c r="J63" s="378"/>
      <c r="K63" s="378"/>
      <c r="L63" s="378"/>
      <c r="M63" s="378"/>
      <c r="N63" s="378"/>
      <c r="O63" s="378"/>
      <c r="P63" s="378"/>
      <c r="Q63" s="378"/>
      <c r="R63" s="378"/>
      <c r="S63" s="378"/>
      <c r="T63" s="378"/>
      <c r="U63" s="379"/>
      <c r="V63" s="378"/>
      <c r="W63" s="378"/>
      <c r="X63" s="378"/>
      <c r="Y63" s="378"/>
      <c r="Z63" s="375"/>
      <c r="AA63" s="375"/>
      <c r="AB63" s="315"/>
      <c r="AC63" s="396"/>
      <c r="AD63" s="397"/>
    </row>
    <row r="64" spans="2:30" s="380" customFormat="1" ht="15">
      <c r="B64" s="375"/>
      <c r="C64" s="376"/>
      <c r="D64" s="377"/>
      <c r="E64" s="378"/>
      <c r="F64" s="378"/>
      <c r="G64" s="378"/>
      <c r="H64" s="378"/>
      <c r="I64" s="378"/>
      <c r="J64" s="378"/>
      <c r="K64" s="378"/>
      <c r="L64" s="378"/>
      <c r="M64" s="378"/>
      <c r="N64" s="378"/>
      <c r="O64" s="378"/>
      <c r="P64" s="378"/>
      <c r="Q64" s="378"/>
      <c r="R64" s="378"/>
      <c r="S64" s="378"/>
      <c r="T64" s="378"/>
      <c r="U64" s="379"/>
      <c r="V64" s="378"/>
      <c r="W64" s="378"/>
      <c r="X64" s="378"/>
      <c r="Y64" s="378"/>
      <c r="Z64" s="375"/>
      <c r="AA64" s="375"/>
      <c r="AB64" s="315"/>
      <c r="AC64" s="396"/>
      <c r="AD64" s="397"/>
    </row>
    <row r="65" spans="2:31" ht="12.75" customHeight="1">
      <c r="B65" s="367"/>
      <c r="C65" s="367"/>
      <c r="D65" s="367"/>
      <c r="E65" s="367"/>
      <c r="F65" s="367"/>
      <c r="G65" s="367"/>
      <c r="H65" s="367"/>
      <c r="I65" s="367"/>
      <c r="J65" s="367"/>
      <c r="K65" s="367"/>
      <c r="L65" s="367"/>
      <c r="M65" s="367"/>
      <c r="N65" s="367"/>
      <c r="O65" s="367"/>
      <c r="P65" s="367"/>
      <c r="Q65" s="367"/>
      <c r="R65" s="367"/>
      <c r="S65" s="367"/>
      <c r="T65" s="367"/>
      <c r="U65" s="367"/>
      <c r="V65" s="367"/>
      <c r="W65" s="367"/>
      <c r="X65" s="367"/>
      <c r="Y65" s="367"/>
      <c r="Z65" s="367"/>
      <c r="AA65" s="367"/>
      <c r="AC65" s="396"/>
      <c r="AD65" s="397"/>
    </row>
    <row r="66" spans="2:31" ht="20.100000000000001" customHeight="1">
      <c r="AC66" s="396"/>
      <c r="AD66" s="397"/>
    </row>
    <row r="67" spans="2:31" ht="20.100000000000001" customHeight="1">
      <c r="AC67" s="396"/>
      <c r="AD67" s="397"/>
    </row>
    <row r="68" spans="2:31" ht="20.100000000000001" customHeight="1">
      <c r="AC68" s="396"/>
      <c r="AD68" s="397"/>
    </row>
    <row r="69" spans="2:31" ht="20.100000000000001" customHeight="1">
      <c r="AC69" s="396"/>
      <c r="AD69" s="397"/>
    </row>
    <row r="70" spans="2:31" ht="20.100000000000001" customHeight="1">
      <c r="AC70" s="396"/>
      <c r="AD70" s="397"/>
      <c r="AE70" s="398"/>
    </row>
    <row r="71" spans="2:31" ht="20.100000000000001" customHeight="1">
      <c r="AC71" s="396"/>
      <c r="AD71" s="397"/>
    </row>
    <row r="72" spans="2:31" ht="20.100000000000001" customHeight="1">
      <c r="AC72" s="396"/>
      <c r="AD72" s="397"/>
    </row>
    <row r="73" spans="2:31" ht="20.100000000000001" customHeight="1">
      <c r="AC73" s="396"/>
      <c r="AD73" s="397"/>
    </row>
    <row r="74" spans="2:31" ht="20.100000000000001" customHeight="1">
      <c r="AC74" s="396"/>
      <c r="AD74" s="397"/>
    </row>
    <row r="75" spans="2:31" ht="20.100000000000001" customHeight="1">
      <c r="AC75" s="396"/>
      <c r="AD75" s="397"/>
    </row>
    <row r="76" spans="2:31" ht="20.100000000000001" customHeight="1">
      <c r="AC76" s="396"/>
      <c r="AD76" s="397"/>
    </row>
    <row r="77" spans="2:31" ht="20.100000000000001" customHeight="1">
      <c r="AC77" s="396"/>
      <c r="AD77" s="397"/>
    </row>
    <row r="78" spans="2:31" ht="20.100000000000001" customHeight="1">
      <c r="AC78" s="396"/>
      <c r="AD78" s="397"/>
    </row>
    <row r="79" spans="2:31" ht="20.100000000000001" customHeight="1">
      <c r="AC79" s="396"/>
      <c r="AD79" s="397"/>
    </row>
    <row r="80" spans="2:31" ht="20.100000000000001" customHeight="1">
      <c r="AC80" s="396"/>
      <c r="AD80" s="397"/>
    </row>
    <row r="81" spans="29:30" ht="20.100000000000001" customHeight="1">
      <c r="AC81" s="396"/>
      <c r="AD81" s="397"/>
    </row>
    <row r="82" spans="29:30" ht="20.100000000000001" customHeight="1">
      <c r="AC82" s="399"/>
      <c r="AD82" s="400"/>
    </row>
    <row r="83" spans="29:30" ht="20.100000000000001" customHeight="1">
      <c r="AC83" s="396"/>
      <c r="AD83" s="397"/>
    </row>
    <row r="84" spans="29:30" ht="20.100000000000001" customHeight="1">
      <c r="AC84" s="396"/>
      <c r="AD84" s="397"/>
    </row>
    <row r="85" spans="29:30" ht="20.100000000000001" customHeight="1">
      <c r="AC85" s="396"/>
      <c r="AD85" s="397"/>
    </row>
    <row r="86" spans="29:30" ht="20.100000000000001" customHeight="1">
      <c r="AC86" s="396"/>
      <c r="AD86" s="397"/>
    </row>
    <row r="87" spans="29:30" ht="20.100000000000001" customHeight="1">
      <c r="AC87" s="396"/>
      <c r="AD87" s="397"/>
    </row>
    <row r="88" spans="29:30" ht="20.100000000000001" customHeight="1">
      <c r="AC88" s="396"/>
      <c r="AD88" s="397"/>
    </row>
    <row r="89" spans="29:30" ht="20.100000000000001" customHeight="1">
      <c r="AC89" s="396"/>
      <c r="AD89" s="397"/>
    </row>
    <row r="90" spans="29:30" ht="20.100000000000001" customHeight="1">
      <c r="AC90" s="396"/>
      <c r="AD90" s="397"/>
    </row>
    <row r="91" spans="29:30" ht="20.100000000000001" customHeight="1">
      <c r="AC91" s="396"/>
      <c r="AD91" s="397"/>
    </row>
    <row r="99" spans="30:30" ht="20.100000000000001" customHeight="1">
      <c r="AD99" s="401"/>
    </row>
    <row r="100" spans="30:30" ht="20.100000000000001" customHeight="1">
      <c r="AD100" s="402"/>
    </row>
    <row r="164" spans="29:30" ht="20.100000000000001" customHeight="1">
      <c r="AC164" s="403"/>
      <c r="AD164" s="404"/>
    </row>
    <row r="165" spans="29:30" ht="20.100000000000001" customHeight="1">
      <c r="AC165" s="403"/>
      <c r="AD165" s="404"/>
    </row>
    <row r="166" spans="29:30" ht="20.100000000000001" customHeight="1">
      <c r="AC166" s="403"/>
      <c r="AD166" s="404"/>
    </row>
    <row r="167" spans="29:30" ht="20.100000000000001" customHeight="1">
      <c r="AC167" s="403"/>
      <c r="AD167" s="404"/>
    </row>
    <row r="168" spans="29:30" ht="20.100000000000001" customHeight="1">
      <c r="AC168" s="403"/>
      <c r="AD168" s="404"/>
    </row>
    <row r="169" spans="29:30" ht="20.100000000000001" customHeight="1">
      <c r="AC169" s="403"/>
      <c r="AD169" s="404"/>
    </row>
    <row r="170" spans="29:30" ht="20.100000000000001" customHeight="1">
      <c r="AC170" s="403"/>
      <c r="AD170" s="404"/>
    </row>
    <row r="171" spans="29:30" ht="20.100000000000001" customHeight="1">
      <c r="AC171" s="403"/>
      <c r="AD171" s="404"/>
    </row>
    <row r="172" spans="29:30" ht="20.100000000000001" customHeight="1">
      <c r="AC172" s="403"/>
      <c r="AD172" s="404"/>
    </row>
    <row r="173" spans="29:30" ht="20.100000000000001" customHeight="1">
      <c r="AC173" s="403"/>
      <c r="AD173" s="404"/>
    </row>
    <row r="174" spans="29:30" ht="20.100000000000001" customHeight="1">
      <c r="AC174" s="403"/>
      <c r="AD174" s="404"/>
    </row>
    <row r="175" spans="29:30" ht="20.100000000000001" customHeight="1">
      <c r="AC175" s="403"/>
      <c r="AD175" s="404"/>
    </row>
    <row r="176" spans="29:30" ht="20.100000000000001" customHeight="1">
      <c r="AC176" s="403"/>
      <c r="AD176" s="404"/>
    </row>
    <row r="177" spans="29:30" ht="20.100000000000001" customHeight="1">
      <c r="AC177" s="403"/>
      <c r="AD177" s="404"/>
    </row>
    <row r="178" spans="29:30" ht="20.100000000000001" customHeight="1">
      <c r="AC178" s="403"/>
      <c r="AD178" s="404"/>
    </row>
    <row r="179" spans="29:30" ht="20.100000000000001" customHeight="1">
      <c r="AC179" s="403"/>
      <c r="AD179" s="404"/>
    </row>
    <row r="180" spans="29:30" ht="20.100000000000001" customHeight="1">
      <c r="AC180" s="403"/>
      <c r="AD180" s="404"/>
    </row>
    <row r="181" spans="29:30" ht="20.100000000000001" customHeight="1">
      <c r="AC181" s="403"/>
      <c r="AD181" s="404"/>
    </row>
    <row r="182" spans="29:30" ht="20.100000000000001" customHeight="1">
      <c r="AC182" s="403"/>
      <c r="AD182" s="404"/>
    </row>
    <row r="183" spans="29:30" ht="20.100000000000001" customHeight="1">
      <c r="AC183" s="403"/>
      <c r="AD183" s="404"/>
    </row>
    <row r="184" spans="29:30" ht="20.100000000000001" customHeight="1">
      <c r="AC184" s="403"/>
      <c r="AD184" s="404"/>
    </row>
    <row r="185" spans="29:30" ht="20.100000000000001" customHeight="1">
      <c r="AC185" s="403"/>
      <c r="AD185" s="404"/>
    </row>
    <row r="186" spans="29:30" ht="20.100000000000001" customHeight="1">
      <c r="AC186" s="403"/>
      <c r="AD186" s="404"/>
    </row>
    <row r="187" spans="29:30" ht="20.100000000000001" customHeight="1">
      <c r="AC187" s="403"/>
      <c r="AD187" s="404"/>
    </row>
    <row r="188" spans="29:30" ht="20.100000000000001" customHeight="1">
      <c r="AC188" s="403"/>
      <c r="AD188" s="404"/>
    </row>
    <row r="189" spans="29:30" ht="20.100000000000001" customHeight="1">
      <c r="AC189" s="403"/>
      <c r="AD189" s="404"/>
    </row>
    <row r="190" spans="29:30" ht="20.100000000000001" customHeight="1">
      <c r="AC190" s="403"/>
      <c r="AD190" s="404"/>
    </row>
    <row r="191" spans="29:30" ht="20.100000000000001" customHeight="1">
      <c r="AC191" s="403"/>
      <c r="AD191" s="404"/>
    </row>
    <row r="192" spans="29:30" ht="20.100000000000001" customHeight="1">
      <c r="AC192" s="403"/>
      <c r="AD192" s="404"/>
    </row>
    <row r="193" spans="29:30" ht="20.100000000000001" customHeight="1">
      <c r="AC193" s="403"/>
      <c r="AD193" s="404"/>
    </row>
    <row r="194" spans="29:30" ht="20.100000000000001" customHeight="1">
      <c r="AC194" s="403"/>
      <c r="AD194" s="404"/>
    </row>
    <row r="195" spans="29:30" ht="20.100000000000001" customHeight="1">
      <c r="AC195" s="403"/>
      <c r="AD195" s="404"/>
    </row>
    <row r="196" spans="29:30" ht="20.100000000000001" customHeight="1">
      <c r="AC196" s="403"/>
      <c r="AD196" s="404"/>
    </row>
    <row r="197" spans="29:30" ht="20.100000000000001" customHeight="1">
      <c r="AC197" s="403"/>
      <c r="AD197" s="404"/>
    </row>
    <row r="198" spans="29:30" ht="20.100000000000001" customHeight="1">
      <c r="AC198" s="403"/>
      <c r="AD198" s="404"/>
    </row>
    <row r="199" spans="29:30" ht="20.100000000000001" customHeight="1">
      <c r="AC199" s="403"/>
      <c r="AD199" s="404"/>
    </row>
    <row r="200" spans="29:30" ht="20.100000000000001" customHeight="1">
      <c r="AC200" s="403"/>
      <c r="AD200" s="404"/>
    </row>
    <row r="201" spans="29:30" ht="20.100000000000001" customHeight="1">
      <c r="AC201" s="403"/>
      <c r="AD201" s="404"/>
    </row>
    <row r="202" spans="29:30" ht="20.100000000000001" customHeight="1">
      <c r="AC202" s="403"/>
      <c r="AD202" s="404"/>
    </row>
    <row r="203" spans="29:30" ht="20.100000000000001" customHeight="1">
      <c r="AC203" s="403"/>
      <c r="AD203" s="404"/>
    </row>
    <row r="204" spans="29:30" ht="20.100000000000001" customHeight="1">
      <c r="AC204" s="403"/>
      <c r="AD204" s="404"/>
    </row>
    <row r="205" spans="29:30" ht="20.100000000000001" customHeight="1">
      <c r="AC205" s="405"/>
      <c r="AD205" s="327"/>
    </row>
    <row r="206" spans="29:30" ht="20.100000000000001" customHeight="1">
      <c r="AC206" s="405"/>
      <c r="AD206" s="327"/>
    </row>
    <row r="207" spans="29:30" ht="20.100000000000001" customHeight="1">
      <c r="AC207" s="406"/>
      <c r="AD207" s="329"/>
    </row>
    <row r="208" spans="29:30" ht="20.100000000000001" customHeight="1">
      <c r="AC208" s="406"/>
      <c r="AD208" s="329"/>
    </row>
    <row r="209" spans="29:30" ht="20.100000000000001" customHeight="1">
      <c r="AC209" s="406"/>
      <c r="AD209" s="329"/>
    </row>
    <row r="210" spans="29:30" ht="20.100000000000001" customHeight="1">
      <c r="AC210" s="406"/>
      <c r="AD210" s="329"/>
    </row>
  </sheetData>
  <sheetProtection algorithmName="SHA-512" hashValue="+L50KiF1UVxBTd2OOI9dV4Af7ARuhdJIzqaFOA2MvRO9GzkklRNwX3OWbTblvT6hUekkGsd7j/zqs3jlJrk4Yw==" saltValue="CzEd/e/Ne6q3tXkLIvuqEQ==" spinCount="100000" sheet="1" formatCells="0" formatRows="0" deleteRows="0" selectLockedCells="1" autoFilter="0" pivotTables="0"/>
  <mergeCells count="48">
    <mergeCell ref="D49:I49"/>
    <mergeCell ref="J49:R49"/>
    <mergeCell ref="U49:Z49"/>
    <mergeCell ref="D43:I43"/>
    <mergeCell ref="J43:R43"/>
    <mergeCell ref="U43:Z43"/>
    <mergeCell ref="D46:I46"/>
    <mergeCell ref="J46:R46"/>
    <mergeCell ref="U46:Z46"/>
    <mergeCell ref="D37:I37"/>
    <mergeCell ref="J37:R37"/>
    <mergeCell ref="U37:Z37"/>
    <mergeCell ref="D40:I40"/>
    <mergeCell ref="J40:R40"/>
    <mergeCell ref="U40:Z40"/>
    <mergeCell ref="D35:R36"/>
    <mergeCell ref="D24:I24"/>
    <mergeCell ref="J24:R24"/>
    <mergeCell ref="D28:I28"/>
    <mergeCell ref="J28:R28"/>
    <mergeCell ref="U24:Z24"/>
    <mergeCell ref="D31:I31"/>
    <mergeCell ref="J31:R31"/>
    <mergeCell ref="D32:I32"/>
    <mergeCell ref="J32:R32"/>
    <mergeCell ref="U32:Z32"/>
    <mergeCell ref="D25:I25"/>
    <mergeCell ref="J25:R25"/>
    <mergeCell ref="U31:Z31"/>
    <mergeCell ref="D18:I18"/>
    <mergeCell ref="J18:V18"/>
    <mergeCell ref="D19:I19"/>
    <mergeCell ref="J19:V19"/>
    <mergeCell ref="D20:I20"/>
    <mergeCell ref="J20:V20"/>
    <mergeCell ref="D15:I15"/>
    <mergeCell ref="J15:V15"/>
    <mergeCell ref="D16:I16"/>
    <mergeCell ref="J16:V16"/>
    <mergeCell ref="D17:I17"/>
    <mergeCell ref="J17:V17"/>
    <mergeCell ref="D14:I14"/>
    <mergeCell ref="J14:V14"/>
    <mergeCell ref="D8:I8"/>
    <mergeCell ref="D11:I11"/>
    <mergeCell ref="J11:V11"/>
    <mergeCell ref="T8:X8"/>
    <mergeCell ref="J8:S8"/>
  </mergeCells>
  <phoneticPr fontId="18"/>
  <conditionalFormatting sqref="AD99:AD100 AC164:AD210 W19:AB19">
    <cfRule type="expression" priority="29">
      <formula>CELL("protect",W19)=0</formula>
    </cfRule>
  </conditionalFormatting>
  <conditionalFormatting sqref="B1:B2">
    <cfRule type="expression" dxfId="226" priority="28">
      <formula>_xlfn.ISFORMULA(B1)=TRUE</formula>
    </cfRule>
  </conditionalFormatting>
  <conditionalFormatting sqref="B3">
    <cfRule type="expression" dxfId="225" priority="27">
      <formula>_xlfn.ISFORMULA(B3)=TRUE</formula>
    </cfRule>
  </conditionalFormatting>
  <conditionalFormatting sqref="J31">
    <cfRule type="containsBlanks" dxfId="224" priority="24">
      <formula>LEN(TRIM(J31))=0</formula>
    </cfRule>
    <cfRule type="expression" dxfId="223" priority="25">
      <formula>#REF!="■"</formula>
    </cfRule>
    <cfRule type="expression" dxfId="222" priority="26">
      <formula>#REF!="■"</formula>
    </cfRule>
  </conditionalFormatting>
  <conditionalFormatting sqref="J14">
    <cfRule type="containsBlanks" dxfId="221" priority="23">
      <formula>LEN(TRIM(J14))=0</formula>
    </cfRule>
  </conditionalFormatting>
  <conditionalFormatting sqref="AB43">
    <cfRule type="expression" dxfId="220" priority="22">
      <formula>_xlfn.ISFORMULA(AB43)=TRUE</formula>
    </cfRule>
  </conditionalFormatting>
  <conditionalFormatting sqref="J15:J17 J19">
    <cfRule type="containsBlanks" dxfId="219" priority="17">
      <formula>LEN(TRIM(J15))=0</formula>
    </cfRule>
  </conditionalFormatting>
  <conditionalFormatting sqref="J24:R25">
    <cfRule type="expression" dxfId="218" priority="14">
      <formula>#REF!="■"</formula>
    </cfRule>
  </conditionalFormatting>
  <conditionalFormatting sqref="J24:R25">
    <cfRule type="notContainsBlanks" dxfId="217" priority="12">
      <formula>LEN(TRIM(J24))&gt;0</formula>
    </cfRule>
    <cfRule type="expression" dxfId="216" priority="13">
      <formula>#REF!="■"</formula>
    </cfRule>
  </conditionalFormatting>
  <conditionalFormatting sqref="J18">
    <cfRule type="containsBlanks" dxfId="215" priority="11">
      <formula>LEN(TRIM(J18))=0</formula>
    </cfRule>
  </conditionalFormatting>
  <conditionalFormatting sqref="J18">
    <cfRule type="expression" priority="10">
      <formula>CELL("protect",J18)=0</formula>
    </cfRule>
  </conditionalFormatting>
  <conditionalFormatting sqref="AB37">
    <cfRule type="expression" dxfId="214" priority="9">
      <formula>_xlfn.ISFORMULA(AB37)=TRUE</formula>
    </cfRule>
  </conditionalFormatting>
  <conditionalFormatting sqref="T8">
    <cfRule type="containsBlanks" dxfId="213" priority="8">
      <formula>LEN(TRIM(T8))=0</formula>
    </cfRule>
  </conditionalFormatting>
  <conditionalFormatting sqref="T8:X8">
    <cfRule type="expression" dxfId="212" priority="7">
      <formula>_xlfn.ISFORMULA(T8)=TRUE</formula>
    </cfRule>
  </conditionalFormatting>
  <conditionalFormatting sqref="W16:X16 W17">
    <cfRule type="expression" priority="6">
      <formula>CELL("protect",W16)=0</formula>
    </cfRule>
  </conditionalFormatting>
  <conditionalFormatting sqref="W20">
    <cfRule type="expression" priority="5">
      <formula>CELL("protect",W20)=0</formula>
    </cfRule>
  </conditionalFormatting>
  <conditionalFormatting sqref="X20">
    <cfRule type="expression" priority="4">
      <formula>CELL("protect",X20)=0</formula>
    </cfRule>
  </conditionalFormatting>
  <conditionalFormatting sqref="J46:R46">
    <cfRule type="containsBlanks" dxfId="211" priority="3">
      <formula>LEN(TRIM(J46))=0</formula>
    </cfRule>
  </conditionalFormatting>
  <conditionalFormatting sqref="J11:V11">
    <cfRule type="containsBlanks" dxfId="210" priority="2">
      <formula>LEN(TRIM(J11))=0</formula>
    </cfRule>
  </conditionalFormatting>
  <conditionalFormatting sqref="J37:R37">
    <cfRule type="containsBlanks" dxfId="209" priority="1">
      <formula>LEN(TRIM(J37))=0</formula>
    </cfRule>
  </conditionalFormatting>
  <dataValidations count="7">
    <dataValidation type="custom" imeMode="disabled" allowBlank="1" showInputMessage="1" showErrorMessage="1" error="小数点以下は第一位まで、二位以下切り捨てで入力して下さい。" sqref="L65506:R65506 HS65504:HY65504 RO65504:RU65504 ABK65504:ABQ65504 ALG65504:ALM65504 AVC65504:AVI65504 BEY65504:BFE65504 BOU65504:BPA65504 BYQ65504:BYW65504 CIM65504:CIS65504 CSI65504:CSO65504 DCE65504:DCK65504 DMA65504:DMG65504 DVW65504:DWC65504 EFS65504:EFY65504 EPO65504:EPU65504 EZK65504:EZQ65504 FJG65504:FJM65504 FTC65504:FTI65504 GCY65504:GDE65504 GMU65504:GNA65504 GWQ65504:GWW65504 HGM65504:HGS65504 HQI65504:HQO65504 IAE65504:IAK65504 IKA65504:IKG65504 ITW65504:IUC65504 JDS65504:JDY65504 JNO65504:JNU65504 JXK65504:JXQ65504 KHG65504:KHM65504 KRC65504:KRI65504 LAY65504:LBE65504 LKU65504:LLA65504 LUQ65504:LUW65504 MEM65504:MES65504 MOI65504:MOO65504 MYE65504:MYK65504 NIA65504:NIG65504 NRW65504:NSC65504 OBS65504:OBY65504 OLO65504:OLU65504 OVK65504:OVQ65504 PFG65504:PFM65504 PPC65504:PPI65504 PYY65504:PZE65504 QIU65504:QJA65504 QSQ65504:QSW65504 RCM65504:RCS65504 RMI65504:RMO65504 RWE65504:RWK65504 SGA65504:SGG65504 SPW65504:SQC65504 SZS65504:SZY65504 TJO65504:TJU65504 TTK65504:TTQ65504 UDG65504:UDM65504 UNC65504:UNI65504 UWY65504:UXE65504 VGU65504:VHA65504 VQQ65504:VQW65504 WAM65504:WAS65504 WKI65504:WKO65504 WUE65504:WUK65504 L131042:R131042 HS131040:HY131040 RO131040:RU131040 ABK131040:ABQ131040 ALG131040:ALM131040 AVC131040:AVI131040 BEY131040:BFE131040 BOU131040:BPA131040 BYQ131040:BYW131040 CIM131040:CIS131040 CSI131040:CSO131040 DCE131040:DCK131040 DMA131040:DMG131040 DVW131040:DWC131040 EFS131040:EFY131040 EPO131040:EPU131040 EZK131040:EZQ131040 FJG131040:FJM131040 FTC131040:FTI131040 GCY131040:GDE131040 GMU131040:GNA131040 GWQ131040:GWW131040 HGM131040:HGS131040 HQI131040:HQO131040 IAE131040:IAK131040 IKA131040:IKG131040 ITW131040:IUC131040 JDS131040:JDY131040 JNO131040:JNU131040 JXK131040:JXQ131040 KHG131040:KHM131040 KRC131040:KRI131040 LAY131040:LBE131040 LKU131040:LLA131040 LUQ131040:LUW131040 MEM131040:MES131040 MOI131040:MOO131040 MYE131040:MYK131040 NIA131040:NIG131040 NRW131040:NSC131040 OBS131040:OBY131040 OLO131040:OLU131040 OVK131040:OVQ131040 PFG131040:PFM131040 PPC131040:PPI131040 PYY131040:PZE131040 QIU131040:QJA131040 QSQ131040:QSW131040 RCM131040:RCS131040 RMI131040:RMO131040 RWE131040:RWK131040 SGA131040:SGG131040 SPW131040:SQC131040 SZS131040:SZY131040 TJO131040:TJU131040 TTK131040:TTQ131040 UDG131040:UDM131040 UNC131040:UNI131040 UWY131040:UXE131040 VGU131040:VHA131040 VQQ131040:VQW131040 WAM131040:WAS131040 WKI131040:WKO131040 WUE131040:WUK131040 L196578:R196578 HS196576:HY196576 RO196576:RU196576 ABK196576:ABQ196576 ALG196576:ALM196576 AVC196576:AVI196576 BEY196576:BFE196576 BOU196576:BPA196576 BYQ196576:BYW196576 CIM196576:CIS196576 CSI196576:CSO196576 DCE196576:DCK196576 DMA196576:DMG196576 DVW196576:DWC196576 EFS196576:EFY196576 EPO196576:EPU196576 EZK196576:EZQ196576 FJG196576:FJM196576 FTC196576:FTI196576 GCY196576:GDE196576 GMU196576:GNA196576 GWQ196576:GWW196576 HGM196576:HGS196576 HQI196576:HQO196576 IAE196576:IAK196576 IKA196576:IKG196576 ITW196576:IUC196576 JDS196576:JDY196576 JNO196576:JNU196576 JXK196576:JXQ196576 KHG196576:KHM196576 KRC196576:KRI196576 LAY196576:LBE196576 LKU196576:LLA196576 LUQ196576:LUW196576 MEM196576:MES196576 MOI196576:MOO196576 MYE196576:MYK196576 NIA196576:NIG196576 NRW196576:NSC196576 OBS196576:OBY196576 OLO196576:OLU196576 OVK196576:OVQ196576 PFG196576:PFM196576 PPC196576:PPI196576 PYY196576:PZE196576 QIU196576:QJA196576 QSQ196576:QSW196576 RCM196576:RCS196576 RMI196576:RMO196576 RWE196576:RWK196576 SGA196576:SGG196576 SPW196576:SQC196576 SZS196576:SZY196576 TJO196576:TJU196576 TTK196576:TTQ196576 UDG196576:UDM196576 UNC196576:UNI196576 UWY196576:UXE196576 VGU196576:VHA196576 VQQ196576:VQW196576 WAM196576:WAS196576 WKI196576:WKO196576 WUE196576:WUK196576 L262114:R262114 HS262112:HY262112 RO262112:RU262112 ABK262112:ABQ262112 ALG262112:ALM262112 AVC262112:AVI262112 BEY262112:BFE262112 BOU262112:BPA262112 BYQ262112:BYW262112 CIM262112:CIS262112 CSI262112:CSO262112 DCE262112:DCK262112 DMA262112:DMG262112 DVW262112:DWC262112 EFS262112:EFY262112 EPO262112:EPU262112 EZK262112:EZQ262112 FJG262112:FJM262112 FTC262112:FTI262112 GCY262112:GDE262112 GMU262112:GNA262112 GWQ262112:GWW262112 HGM262112:HGS262112 HQI262112:HQO262112 IAE262112:IAK262112 IKA262112:IKG262112 ITW262112:IUC262112 JDS262112:JDY262112 JNO262112:JNU262112 JXK262112:JXQ262112 KHG262112:KHM262112 KRC262112:KRI262112 LAY262112:LBE262112 LKU262112:LLA262112 LUQ262112:LUW262112 MEM262112:MES262112 MOI262112:MOO262112 MYE262112:MYK262112 NIA262112:NIG262112 NRW262112:NSC262112 OBS262112:OBY262112 OLO262112:OLU262112 OVK262112:OVQ262112 PFG262112:PFM262112 PPC262112:PPI262112 PYY262112:PZE262112 QIU262112:QJA262112 QSQ262112:QSW262112 RCM262112:RCS262112 RMI262112:RMO262112 RWE262112:RWK262112 SGA262112:SGG262112 SPW262112:SQC262112 SZS262112:SZY262112 TJO262112:TJU262112 TTK262112:TTQ262112 UDG262112:UDM262112 UNC262112:UNI262112 UWY262112:UXE262112 VGU262112:VHA262112 VQQ262112:VQW262112 WAM262112:WAS262112 WKI262112:WKO262112 WUE262112:WUK262112 L327650:R327650 HS327648:HY327648 RO327648:RU327648 ABK327648:ABQ327648 ALG327648:ALM327648 AVC327648:AVI327648 BEY327648:BFE327648 BOU327648:BPA327648 BYQ327648:BYW327648 CIM327648:CIS327648 CSI327648:CSO327648 DCE327648:DCK327648 DMA327648:DMG327648 DVW327648:DWC327648 EFS327648:EFY327648 EPO327648:EPU327648 EZK327648:EZQ327648 FJG327648:FJM327648 FTC327648:FTI327648 GCY327648:GDE327648 GMU327648:GNA327648 GWQ327648:GWW327648 HGM327648:HGS327648 HQI327648:HQO327648 IAE327648:IAK327648 IKA327648:IKG327648 ITW327648:IUC327648 JDS327648:JDY327648 JNO327648:JNU327648 JXK327648:JXQ327648 KHG327648:KHM327648 KRC327648:KRI327648 LAY327648:LBE327648 LKU327648:LLA327648 LUQ327648:LUW327648 MEM327648:MES327648 MOI327648:MOO327648 MYE327648:MYK327648 NIA327648:NIG327648 NRW327648:NSC327648 OBS327648:OBY327648 OLO327648:OLU327648 OVK327648:OVQ327648 PFG327648:PFM327648 PPC327648:PPI327648 PYY327648:PZE327648 QIU327648:QJA327648 QSQ327648:QSW327648 RCM327648:RCS327648 RMI327648:RMO327648 RWE327648:RWK327648 SGA327648:SGG327648 SPW327648:SQC327648 SZS327648:SZY327648 TJO327648:TJU327648 TTK327648:TTQ327648 UDG327648:UDM327648 UNC327648:UNI327648 UWY327648:UXE327648 VGU327648:VHA327648 VQQ327648:VQW327648 WAM327648:WAS327648 WKI327648:WKO327648 WUE327648:WUK327648 L393186:R393186 HS393184:HY393184 RO393184:RU393184 ABK393184:ABQ393184 ALG393184:ALM393184 AVC393184:AVI393184 BEY393184:BFE393184 BOU393184:BPA393184 BYQ393184:BYW393184 CIM393184:CIS393184 CSI393184:CSO393184 DCE393184:DCK393184 DMA393184:DMG393184 DVW393184:DWC393184 EFS393184:EFY393184 EPO393184:EPU393184 EZK393184:EZQ393184 FJG393184:FJM393184 FTC393184:FTI393184 GCY393184:GDE393184 GMU393184:GNA393184 GWQ393184:GWW393184 HGM393184:HGS393184 HQI393184:HQO393184 IAE393184:IAK393184 IKA393184:IKG393184 ITW393184:IUC393184 JDS393184:JDY393184 JNO393184:JNU393184 JXK393184:JXQ393184 KHG393184:KHM393184 KRC393184:KRI393184 LAY393184:LBE393184 LKU393184:LLA393184 LUQ393184:LUW393184 MEM393184:MES393184 MOI393184:MOO393184 MYE393184:MYK393184 NIA393184:NIG393184 NRW393184:NSC393184 OBS393184:OBY393184 OLO393184:OLU393184 OVK393184:OVQ393184 PFG393184:PFM393184 PPC393184:PPI393184 PYY393184:PZE393184 QIU393184:QJA393184 QSQ393184:QSW393184 RCM393184:RCS393184 RMI393184:RMO393184 RWE393184:RWK393184 SGA393184:SGG393184 SPW393184:SQC393184 SZS393184:SZY393184 TJO393184:TJU393184 TTK393184:TTQ393184 UDG393184:UDM393184 UNC393184:UNI393184 UWY393184:UXE393184 VGU393184:VHA393184 VQQ393184:VQW393184 WAM393184:WAS393184 WKI393184:WKO393184 WUE393184:WUK393184 L458722:R458722 HS458720:HY458720 RO458720:RU458720 ABK458720:ABQ458720 ALG458720:ALM458720 AVC458720:AVI458720 BEY458720:BFE458720 BOU458720:BPA458720 BYQ458720:BYW458720 CIM458720:CIS458720 CSI458720:CSO458720 DCE458720:DCK458720 DMA458720:DMG458720 DVW458720:DWC458720 EFS458720:EFY458720 EPO458720:EPU458720 EZK458720:EZQ458720 FJG458720:FJM458720 FTC458720:FTI458720 GCY458720:GDE458720 GMU458720:GNA458720 GWQ458720:GWW458720 HGM458720:HGS458720 HQI458720:HQO458720 IAE458720:IAK458720 IKA458720:IKG458720 ITW458720:IUC458720 JDS458720:JDY458720 JNO458720:JNU458720 JXK458720:JXQ458720 KHG458720:KHM458720 KRC458720:KRI458720 LAY458720:LBE458720 LKU458720:LLA458720 LUQ458720:LUW458720 MEM458720:MES458720 MOI458720:MOO458720 MYE458720:MYK458720 NIA458720:NIG458720 NRW458720:NSC458720 OBS458720:OBY458720 OLO458720:OLU458720 OVK458720:OVQ458720 PFG458720:PFM458720 PPC458720:PPI458720 PYY458720:PZE458720 QIU458720:QJA458720 QSQ458720:QSW458720 RCM458720:RCS458720 RMI458720:RMO458720 RWE458720:RWK458720 SGA458720:SGG458720 SPW458720:SQC458720 SZS458720:SZY458720 TJO458720:TJU458720 TTK458720:TTQ458720 UDG458720:UDM458720 UNC458720:UNI458720 UWY458720:UXE458720 VGU458720:VHA458720 VQQ458720:VQW458720 WAM458720:WAS458720 WKI458720:WKO458720 WUE458720:WUK458720 L524258:R524258 HS524256:HY524256 RO524256:RU524256 ABK524256:ABQ524256 ALG524256:ALM524256 AVC524256:AVI524256 BEY524256:BFE524256 BOU524256:BPA524256 BYQ524256:BYW524256 CIM524256:CIS524256 CSI524256:CSO524256 DCE524256:DCK524256 DMA524256:DMG524256 DVW524256:DWC524256 EFS524256:EFY524256 EPO524256:EPU524256 EZK524256:EZQ524256 FJG524256:FJM524256 FTC524256:FTI524256 GCY524256:GDE524256 GMU524256:GNA524256 GWQ524256:GWW524256 HGM524256:HGS524256 HQI524256:HQO524256 IAE524256:IAK524256 IKA524256:IKG524256 ITW524256:IUC524256 JDS524256:JDY524256 JNO524256:JNU524256 JXK524256:JXQ524256 KHG524256:KHM524256 KRC524256:KRI524256 LAY524256:LBE524256 LKU524256:LLA524256 LUQ524256:LUW524256 MEM524256:MES524256 MOI524256:MOO524256 MYE524256:MYK524256 NIA524256:NIG524256 NRW524256:NSC524256 OBS524256:OBY524256 OLO524256:OLU524256 OVK524256:OVQ524256 PFG524256:PFM524256 PPC524256:PPI524256 PYY524256:PZE524256 QIU524256:QJA524256 QSQ524256:QSW524256 RCM524256:RCS524256 RMI524256:RMO524256 RWE524256:RWK524256 SGA524256:SGG524256 SPW524256:SQC524256 SZS524256:SZY524256 TJO524256:TJU524256 TTK524256:TTQ524256 UDG524256:UDM524256 UNC524256:UNI524256 UWY524256:UXE524256 VGU524256:VHA524256 VQQ524256:VQW524256 WAM524256:WAS524256 WKI524256:WKO524256 WUE524256:WUK524256 L589794:R589794 HS589792:HY589792 RO589792:RU589792 ABK589792:ABQ589792 ALG589792:ALM589792 AVC589792:AVI589792 BEY589792:BFE589792 BOU589792:BPA589792 BYQ589792:BYW589792 CIM589792:CIS589792 CSI589792:CSO589792 DCE589792:DCK589792 DMA589792:DMG589792 DVW589792:DWC589792 EFS589792:EFY589792 EPO589792:EPU589792 EZK589792:EZQ589792 FJG589792:FJM589792 FTC589792:FTI589792 GCY589792:GDE589792 GMU589792:GNA589792 GWQ589792:GWW589792 HGM589792:HGS589792 HQI589792:HQO589792 IAE589792:IAK589792 IKA589792:IKG589792 ITW589792:IUC589792 JDS589792:JDY589792 JNO589792:JNU589792 JXK589792:JXQ589792 KHG589792:KHM589792 KRC589792:KRI589792 LAY589792:LBE589792 LKU589792:LLA589792 LUQ589792:LUW589792 MEM589792:MES589792 MOI589792:MOO589792 MYE589792:MYK589792 NIA589792:NIG589792 NRW589792:NSC589792 OBS589792:OBY589792 OLO589792:OLU589792 OVK589792:OVQ589792 PFG589792:PFM589792 PPC589792:PPI589792 PYY589792:PZE589792 QIU589792:QJA589792 QSQ589792:QSW589792 RCM589792:RCS589792 RMI589792:RMO589792 RWE589792:RWK589792 SGA589792:SGG589792 SPW589792:SQC589792 SZS589792:SZY589792 TJO589792:TJU589792 TTK589792:TTQ589792 UDG589792:UDM589792 UNC589792:UNI589792 UWY589792:UXE589792 VGU589792:VHA589792 VQQ589792:VQW589792 WAM589792:WAS589792 WKI589792:WKO589792 WUE589792:WUK589792 L655330:R655330 HS655328:HY655328 RO655328:RU655328 ABK655328:ABQ655328 ALG655328:ALM655328 AVC655328:AVI655328 BEY655328:BFE655328 BOU655328:BPA655328 BYQ655328:BYW655328 CIM655328:CIS655328 CSI655328:CSO655328 DCE655328:DCK655328 DMA655328:DMG655328 DVW655328:DWC655328 EFS655328:EFY655328 EPO655328:EPU655328 EZK655328:EZQ655328 FJG655328:FJM655328 FTC655328:FTI655328 GCY655328:GDE655328 GMU655328:GNA655328 GWQ655328:GWW655328 HGM655328:HGS655328 HQI655328:HQO655328 IAE655328:IAK655328 IKA655328:IKG655328 ITW655328:IUC655328 JDS655328:JDY655328 JNO655328:JNU655328 JXK655328:JXQ655328 KHG655328:KHM655328 KRC655328:KRI655328 LAY655328:LBE655328 LKU655328:LLA655328 LUQ655328:LUW655328 MEM655328:MES655328 MOI655328:MOO655328 MYE655328:MYK655328 NIA655328:NIG655328 NRW655328:NSC655328 OBS655328:OBY655328 OLO655328:OLU655328 OVK655328:OVQ655328 PFG655328:PFM655328 PPC655328:PPI655328 PYY655328:PZE655328 QIU655328:QJA655328 QSQ655328:QSW655328 RCM655328:RCS655328 RMI655328:RMO655328 RWE655328:RWK655328 SGA655328:SGG655328 SPW655328:SQC655328 SZS655328:SZY655328 TJO655328:TJU655328 TTK655328:TTQ655328 UDG655328:UDM655328 UNC655328:UNI655328 UWY655328:UXE655328 VGU655328:VHA655328 VQQ655328:VQW655328 WAM655328:WAS655328 WKI655328:WKO655328 WUE655328:WUK655328 L720866:R720866 HS720864:HY720864 RO720864:RU720864 ABK720864:ABQ720864 ALG720864:ALM720864 AVC720864:AVI720864 BEY720864:BFE720864 BOU720864:BPA720864 BYQ720864:BYW720864 CIM720864:CIS720864 CSI720864:CSO720864 DCE720864:DCK720864 DMA720864:DMG720864 DVW720864:DWC720864 EFS720864:EFY720864 EPO720864:EPU720864 EZK720864:EZQ720864 FJG720864:FJM720864 FTC720864:FTI720864 GCY720864:GDE720864 GMU720864:GNA720864 GWQ720864:GWW720864 HGM720864:HGS720864 HQI720864:HQO720864 IAE720864:IAK720864 IKA720864:IKG720864 ITW720864:IUC720864 JDS720864:JDY720864 JNO720864:JNU720864 JXK720864:JXQ720864 KHG720864:KHM720864 KRC720864:KRI720864 LAY720864:LBE720864 LKU720864:LLA720864 LUQ720864:LUW720864 MEM720864:MES720864 MOI720864:MOO720864 MYE720864:MYK720864 NIA720864:NIG720864 NRW720864:NSC720864 OBS720864:OBY720864 OLO720864:OLU720864 OVK720864:OVQ720864 PFG720864:PFM720864 PPC720864:PPI720864 PYY720864:PZE720864 QIU720864:QJA720864 QSQ720864:QSW720864 RCM720864:RCS720864 RMI720864:RMO720864 RWE720864:RWK720864 SGA720864:SGG720864 SPW720864:SQC720864 SZS720864:SZY720864 TJO720864:TJU720864 TTK720864:TTQ720864 UDG720864:UDM720864 UNC720864:UNI720864 UWY720864:UXE720864 VGU720864:VHA720864 VQQ720864:VQW720864 WAM720864:WAS720864 WKI720864:WKO720864 WUE720864:WUK720864 L786402:R786402 HS786400:HY786400 RO786400:RU786400 ABK786400:ABQ786400 ALG786400:ALM786400 AVC786400:AVI786400 BEY786400:BFE786400 BOU786400:BPA786400 BYQ786400:BYW786400 CIM786400:CIS786400 CSI786400:CSO786400 DCE786400:DCK786400 DMA786400:DMG786400 DVW786400:DWC786400 EFS786400:EFY786400 EPO786400:EPU786400 EZK786400:EZQ786400 FJG786400:FJM786400 FTC786400:FTI786400 GCY786400:GDE786400 GMU786400:GNA786400 GWQ786400:GWW786400 HGM786400:HGS786400 HQI786400:HQO786400 IAE786400:IAK786400 IKA786400:IKG786400 ITW786400:IUC786400 JDS786400:JDY786400 JNO786400:JNU786400 JXK786400:JXQ786400 KHG786400:KHM786400 KRC786400:KRI786400 LAY786400:LBE786400 LKU786400:LLA786400 LUQ786400:LUW786400 MEM786400:MES786400 MOI786400:MOO786400 MYE786400:MYK786400 NIA786400:NIG786400 NRW786400:NSC786400 OBS786400:OBY786400 OLO786400:OLU786400 OVK786400:OVQ786400 PFG786400:PFM786400 PPC786400:PPI786400 PYY786400:PZE786400 QIU786400:QJA786400 QSQ786400:QSW786400 RCM786400:RCS786400 RMI786400:RMO786400 RWE786400:RWK786400 SGA786400:SGG786400 SPW786400:SQC786400 SZS786400:SZY786400 TJO786400:TJU786400 TTK786400:TTQ786400 UDG786400:UDM786400 UNC786400:UNI786400 UWY786400:UXE786400 VGU786400:VHA786400 VQQ786400:VQW786400 WAM786400:WAS786400 WKI786400:WKO786400 WUE786400:WUK786400 L851938:R851938 HS851936:HY851936 RO851936:RU851936 ABK851936:ABQ851936 ALG851936:ALM851936 AVC851936:AVI851936 BEY851936:BFE851936 BOU851936:BPA851936 BYQ851936:BYW851936 CIM851936:CIS851936 CSI851936:CSO851936 DCE851936:DCK851936 DMA851936:DMG851936 DVW851936:DWC851936 EFS851936:EFY851936 EPO851936:EPU851936 EZK851936:EZQ851936 FJG851936:FJM851936 FTC851936:FTI851936 GCY851936:GDE851936 GMU851936:GNA851936 GWQ851936:GWW851936 HGM851936:HGS851936 HQI851936:HQO851936 IAE851936:IAK851936 IKA851936:IKG851936 ITW851936:IUC851936 JDS851936:JDY851936 JNO851936:JNU851936 JXK851936:JXQ851936 KHG851936:KHM851936 KRC851936:KRI851936 LAY851936:LBE851936 LKU851936:LLA851936 LUQ851936:LUW851936 MEM851936:MES851936 MOI851936:MOO851936 MYE851936:MYK851936 NIA851936:NIG851936 NRW851936:NSC851936 OBS851936:OBY851936 OLO851936:OLU851936 OVK851936:OVQ851936 PFG851936:PFM851936 PPC851936:PPI851936 PYY851936:PZE851936 QIU851936:QJA851936 QSQ851936:QSW851936 RCM851936:RCS851936 RMI851936:RMO851936 RWE851936:RWK851936 SGA851936:SGG851936 SPW851936:SQC851936 SZS851936:SZY851936 TJO851936:TJU851936 TTK851936:TTQ851936 UDG851936:UDM851936 UNC851936:UNI851936 UWY851936:UXE851936 VGU851936:VHA851936 VQQ851936:VQW851936 WAM851936:WAS851936 WKI851936:WKO851936 WUE851936:WUK851936 L917474:R917474 HS917472:HY917472 RO917472:RU917472 ABK917472:ABQ917472 ALG917472:ALM917472 AVC917472:AVI917472 BEY917472:BFE917472 BOU917472:BPA917472 BYQ917472:BYW917472 CIM917472:CIS917472 CSI917472:CSO917472 DCE917472:DCK917472 DMA917472:DMG917472 DVW917472:DWC917472 EFS917472:EFY917472 EPO917472:EPU917472 EZK917472:EZQ917472 FJG917472:FJM917472 FTC917472:FTI917472 GCY917472:GDE917472 GMU917472:GNA917472 GWQ917472:GWW917472 HGM917472:HGS917472 HQI917472:HQO917472 IAE917472:IAK917472 IKA917472:IKG917472 ITW917472:IUC917472 JDS917472:JDY917472 JNO917472:JNU917472 JXK917472:JXQ917472 KHG917472:KHM917472 KRC917472:KRI917472 LAY917472:LBE917472 LKU917472:LLA917472 LUQ917472:LUW917472 MEM917472:MES917472 MOI917472:MOO917472 MYE917472:MYK917472 NIA917472:NIG917472 NRW917472:NSC917472 OBS917472:OBY917472 OLO917472:OLU917472 OVK917472:OVQ917472 PFG917472:PFM917472 PPC917472:PPI917472 PYY917472:PZE917472 QIU917472:QJA917472 QSQ917472:QSW917472 RCM917472:RCS917472 RMI917472:RMO917472 RWE917472:RWK917472 SGA917472:SGG917472 SPW917472:SQC917472 SZS917472:SZY917472 TJO917472:TJU917472 TTK917472:TTQ917472 UDG917472:UDM917472 UNC917472:UNI917472 UWY917472:UXE917472 VGU917472:VHA917472 VQQ917472:VQW917472 WAM917472:WAS917472 WKI917472:WKO917472 WUE917472:WUK917472 L983010:R983010 HS983008:HY983008 RO983008:RU983008 ABK983008:ABQ983008 ALG983008:ALM983008 AVC983008:AVI983008 BEY983008:BFE983008 BOU983008:BPA983008 BYQ983008:BYW983008 CIM983008:CIS983008 CSI983008:CSO983008 DCE983008:DCK983008 DMA983008:DMG983008 DVW983008:DWC983008 EFS983008:EFY983008 EPO983008:EPU983008 EZK983008:EZQ983008 FJG983008:FJM983008 FTC983008:FTI983008 GCY983008:GDE983008 GMU983008:GNA983008 GWQ983008:GWW983008 HGM983008:HGS983008 HQI983008:HQO983008 IAE983008:IAK983008 IKA983008:IKG983008 ITW983008:IUC983008 JDS983008:JDY983008 JNO983008:JNU983008 JXK983008:JXQ983008 KHG983008:KHM983008 KRC983008:KRI983008 LAY983008:LBE983008 LKU983008:LLA983008 LUQ983008:LUW983008 MEM983008:MES983008 MOI983008:MOO983008 MYE983008:MYK983008 NIA983008:NIG983008 NRW983008:NSC983008 OBS983008:OBY983008 OLO983008:OLU983008 OVK983008:OVQ983008 PFG983008:PFM983008 PPC983008:PPI983008 PYY983008:PZE983008 QIU983008:QJA983008 QSQ983008:QSW983008 RCM983008:RCS983008 RMI983008:RMO983008 RWE983008:RWK983008 SGA983008:SGG983008 SPW983008:SQC983008 SZS983008:SZY983008 TJO983008:TJU983008 TTK983008:TTQ983008 UDG983008:UDM983008 UNC983008:UNI983008 UWY983008:UXE983008 VGU983008:VHA983008 VQQ983008:VQW983008 WAM983008:WAS983008 WKI983008:WKO983008 WUE983008:WUK983008" xr:uid="{7E80A87C-4C34-4B04-9CBC-3E1C558B3A28}">
      <formula1>L65504-ROUNDDOWN(L65504,1)=0</formula1>
    </dataValidation>
    <dataValidation type="list" allowBlank="1" showInputMessage="1" showErrorMessage="1" sqref="Z65591:AA65591 IG65589 SC65589 ABY65589 ALU65589 AVQ65589 BFM65589 BPI65589 BZE65589 CJA65589 CSW65589 DCS65589 DMO65589 DWK65589 EGG65589 EQC65589 EZY65589 FJU65589 FTQ65589 GDM65589 GNI65589 GXE65589 HHA65589 HQW65589 IAS65589 IKO65589 IUK65589 JEG65589 JOC65589 JXY65589 KHU65589 KRQ65589 LBM65589 LLI65589 LVE65589 MFA65589 MOW65589 MYS65589 NIO65589 NSK65589 OCG65589 OMC65589 OVY65589 PFU65589 PPQ65589 PZM65589 QJI65589 QTE65589 RDA65589 RMW65589 RWS65589 SGO65589 SQK65589 TAG65589 TKC65589 TTY65589 UDU65589 UNQ65589 UXM65589 VHI65589 VRE65589 WBA65589 WKW65589 WUS65589 Z131127:AA131127 IG131125 SC131125 ABY131125 ALU131125 AVQ131125 BFM131125 BPI131125 BZE131125 CJA131125 CSW131125 DCS131125 DMO131125 DWK131125 EGG131125 EQC131125 EZY131125 FJU131125 FTQ131125 GDM131125 GNI131125 GXE131125 HHA131125 HQW131125 IAS131125 IKO131125 IUK131125 JEG131125 JOC131125 JXY131125 KHU131125 KRQ131125 LBM131125 LLI131125 LVE131125 MFA131125 MOW131125 MYS131125 NIO131125 NSK131125 OCG131125 OMC131125 OVY131125 PFU131125 PPQ131125 PZM131125 QJI131125 QTE131125 RDA131125 RMW131125 RWS131125 SGO131125 SQK131125 TAG131125 TKC131125 TTY131125 UDU131125 UNQ131125 UXM131125 VHI131125 VRE131125 WBA131125 WKW131125 WUS131125 Z196663:AA196663 IG196661 SC196661 ABY196661 ALU196661 AVQ196661 BFM196661 BPI196661 BZE196661 CJA196661 CSW196661 DCS196661 DMO196661 DWK196661 EGG196661 EQC196661 EZY196661 FJU196661 FTQ196661 GDM196661 GNI196661 GXE196661 HHA196661 HQW196661 IAS196661 IKO196661 IUK196661 JEG196661 JOC196661 JXY196661 KHU196661 KRQ196661 LBM196661 LLI196661 LVE196661 MFA196661 MOW196661 MYS196661 NIO196661 NSK196661 OCG196661 OMC196661 OVY196661 PFU196661 PPQ196661 PZM196661 QJI196661 QTE196661 RDA196661 RMW196661 RWS196661 SGO196661 SQK196661 TAG196661 TKC196661 TTY196661 UDU196661 UNQ196661 UXM196661 VHI196661 VRE196661 WBA196661 WKW196661 WUS196661 Z262199:AA262199 IG262197 SC262197 ABY262197 ALU262197 AVQ262197 BFM262197 BPI262197 BZE262197 CJA262197 CSW262197 DCS262197 DMO262197 DWK262197 EGG262197 EQC262197 EZY262197 FJU262197 FTQ262197 GDM262197 GNI262197 GXE262197 HHA262197 HQW262197 IAS262197 IKO262197 IUK262197 JEG262197 JOC262197 JXY262197 KHU262197 KRQ262197 LBM262197 LLI262197 LVE262197 MFA262197 MOW262197 MYS262197 NIO262197 NSK262197 OCG262197 OMC262197 OVY262197 PFU262197 PPQ262197 PZM262197 QJI262197 QTE262197 RDA262197 RMW262197 RWS262197 SGO262197 SQK262197 TAG262197 TKC262197 TTY262197 UDU262197 UNQ262197 UXM262197 VHI262197 VRE262197 WBA262197 WKW262197 WUS262197 Z327735:AA327735 IG327733 SC327733 ABY327733 ALU327733 AVQ327733 BFM327733 BPI327733 BZE327733 CJA327733 CSW327733 DCS327733 DMO327733 DWK327733 EGG327733 EQC327733 EZY327733 FJU327733 FTQ327733 GDM327733 GNI327733 GXE327733 HHA327733 HQW327733 IAS327733 IKO327733 IUK327733 JEG327733 JOC327733 JXY327733 KHU327733 KRQ327733 LBM327733 LLI327733 LVE327733 MFA327733 MOW327733 MYS327733 NIO327733 NSK327733 OCG327733 OMC327733 OVY327733 PFU327733 PPQ327733 PZM327733 QJI327733 QTE327733 RDA327733 RMW327733 RWS327733 SGO327733 SQK327733 TAG327733 TKC327733 TTY327733 UDU327733 UNQ327733 UXM327733 VHI327733 VRE327733 WBA327733 WKW327733 WUS327733 Z393271:AA393271 IG393269 SC393269 ABY393269 ALU393269 AVQ393269 BFM393269 BPI393269 BZE393269 CJA393269 CSW393269 DCS393269 DMO393269 DWK393269 EGG393269 EQC393269 EZY393269 FJU393269 FTQ393269 GDM393269 GNI393269 GXE393269 HHA393269 HQW393269 IAS393269 IKO393269 IUK393269 JEG393269 JOC393269 JXY393269 KHU393269 KRQ393269 LBM393269 LLI393269 LVE393269 MFA393269 MOW393269 MYS393269 NIO393269 NSK393269 OCG393269 OMC393269 OVY393269 PFU393269 PPQ393269 PZM393269 QJI393269 QTE393269 RDA393269 RMW393269 RWS393269 SGO393269 SQK393269 TAG393269 TKC393269 TTY393269 UDU393269 UNQ393269 UXM393269 VHI393269 VRE393269 WBA393269 WKW393269 WUS393269 Z458807:AA458807 IG458805 SC458805 ABY458805 ALU458805 AVQ458805 BFM458805 BPI458805 BZE458805 CJA458805 CSW458805 DCS458805 DMO458805 DWK458805 EGG458805 EQC458805 EZY458805 FJU458805 FTQ458805 GDM458805 GNI458805 GXE458805 HHA458805 HQW458805 IAS458805 IKO458805 IUK458805 JEG458805 JOC458805 JXY458805 KHU458805 KRQ458805 LBM458805 LLI458805 LVE458805 MFA458805 MOW458805 MYS458805 NIO458805 NSK458805 OCG458805 OMC458805 OVY458805 PFU458805 PPQ458805 PZM458805 QJI458805 QTE458805 RDA458805 RMW458805 RWS458805 SGO458805 SQK458805 TAG458805 TKC458805 TTY458805 UDU458805 UNQ458805 UXM458805 VHI458805 VRE458805 WBA458805 WKW458805 WUS458805 Z524343:AA524343 IG524341 SC524341 ABY524341 ALU524341 AVQ524341 BFM524341 BPI524341 BZE524341 CJA524341 CSW524341 DCS524341 DMO524341 DWK524341 EGG524341 EQC524341 EZY524341 FJU524341 FTQ524341 GDM524341 GNI524341 GXE524341 HHA524341 HQW524341 IAS524341 IKO524341 IUK524341 JEG524341 JOC524341 JXY524341 KHU524341 KRQ524341 LBM524341 LLI524341 LVE524341 MFA524341 MOW524341 MYS524341 NIO524341 NSK524341 OCG524341 OMC524341 OVY524341 PFU524341 PPQ524341 PZM524341 QJI524341 QTE524341 RDA524341 RMW524341 RWS524341 SGO524341 SQK524341 TAG524341 TKC524341 TTY524341 UDU524341 UNQ524341 UXM524341 VHI524341 VRE524341 WBA524341 WKW524341 WUS524341 Z589879:AA589879 IG589877 SC589877 ABY589877 ALU589877 AVQ589877 BFM589877 BPI589877 BZE589877 CJA589877 CSW589877 DCS589877 DMO589877 DWK589877 EGG589877 EQC589877 EZY589877 FJU589877 FTQ589877 GDM589877 GNI589877 GXE589877 HHA589877 HQW589877 IAS589877 IKO589877 IUK589877 JEG589877 JOC589877 JXY589877 KHU589877 KRQ589877 LBM589877 LLI589877 LVE589877 MFA589877 MOW589877 MYS589877 NIO589877 NSK589877 OCG589877 OMC589877 OVY589877 PFU589877 PPQ589877 PZM589877 QJI589877 QTE589877 RDA589877 RMW589877 RWS589877 SGO589877 SQK589877 TAG589877 TKC589877 TTY589877 UDU589877 UNQ589877 UXM589877 VHI589877 VRE589877 WBA589877 WKW589877 WUS589877 Z655415:AA655415 IG655413 SC655413 ABY655413 ALU655413 AVQ655413 BFM655413 BPI655413 BZE655413 CJA655413 CSW655413 DCS655413 DMO655413 DWK655413 EGG655413 EQC655413 EZY655413 FJU655413 FTQ655413 GDM655413 GNI655413 GXE655413 HHA655413 HQW655413 IAS655413 IKO655413 IUK655413 JEG655413 JOC655413 JXY655413 KHU655413 KRQ655413 LBM655413 LLI655413 LVE655413 MFA655413 MOW655413 MYS655413 NIO655413 NSK655413 OCG655413 OMC655413 OVY655413 PFU655413 PPQ655413 PZM655413 QJI655413 QTE655413 RDA655413 RMW655413 RWS655413 SGO655413 SQK655413 TAG655413 TKC655413 TTY655413 UDU655413 UNQ655413 UXM655413 VHI655413 VRE655413 WBA655413 WKW655413 WUS655413 Z720951:AA720951 IG720949 SC720949 ABY720949 ALU720949 AVQ720949 BFM720949 BPI720949 BZE720949 CJA720949 CSW720949 DCS720949 DMO720949 DWK720949 EGG720949 EQC720949 EZY720949 FJU720949 FTQ720949 GDM720949 GNI720949 GXE720949 HHA720949 HQW720949 IAS720949 IKO720949 IUK720949 JEG720949 JOC720949 JXY720949 KHU720949 KRQ720949 LBM720949 LLI720949 LVE720949 MFA720949 MOW720949 MYS720949 NIO720949 NSK720949 OCG720949 OMC720949 OVY720949 PFU720949 PPQ720949 PZM720949 QJI720949 QTE720949 RDA720949 RMW720949 RWS720949 SGO720949 SQK720949 TAG720949 TKC720949 TTY720949 UDU720949 UNQ720949 UXM720949 VHI720949 VRE720949 WBA720949 WKW720949 WUS720949 Z786487:AA786487 IG786485 SC786485 ABY786485 ALU786485 AVQ786485 BFM786485 BPI786485 BZE786485 CJA786485 CSW786485 DCS786485 DMO786485 DWK786485 EGG786485 EQC786485 EZY786485 FJU786485 FTQ786485 GDM786485 GNI786485 GXE786485 HHA786485 HQW786485 IAS786485 IKO786485 IUK786485 JEG786485 JOC786485 JXY786485 KHU786485 KRQ786485 LBM786485 LLI786485 LVE786485 MFA786485 MOW786485 MYS786485 NIO786485 NSK786485 OCG786485 OMC786485 OVY786485 PFU786485 PPQ786485 PZM786485 QJI786485 QTE786485 RDA786485 RMW786485 RWS786485 SGO786485 SQK786485 TAG786485 TKC786485 TTY786485 UDU786485 UNQ786485 UXM786485 VHI786485 VRE786485 WBA786485 WKW786485 WUS786485 Z852023:AA852023 IG852021 SC852021 ABY852021 ALU852021 AVQ852021 BFM852021 BPI852021 BZE852021 CJA852021 CSW852021 DCS852021 DMO852021 DWK852021 EGG852021 EQC852021 EZY852021 FJU852021 FTQ852021 GDM852021 GNI852021 GXE852021 HHA852021 HQW852021 IAS852021 IKO852021 IUK852021 JEG852021 JOC852021 JXY852021 KHU852021 KRQ852021 LBM852021 LLI852021 LVE852021 MFA852021 MOW852021 MYS852021 NIO852021 NSK852021 OCG852021 OMC852021 OVY852021 PFU852021 PPQ852021 PZM852021 QJI852021 QTE852021 RDA852021 RMW852021 RWS852021 SGO852021 SQK852021 TAG852021 TKC852021 TTY852021 UDU852021 UNQ852021 UXM852021 VHI852021 VRE852021 WBA852021 WKW852021 WUS852021 Z917559:AA917559 IG917557 SC917557 ABY917557 ALU917557 AVQ917557 BFM917557 BPI917557 BZE917557 CJA917557 CSW917557 DCS917557 DMO917557 DWK917557 EGG917557 EQC917557 EZY917557 FJU917557 FTQ917557 GDM917557 GNI917557 GXE917557 HHA917557 HQW917557 IAS917557 IKO917557 IUK917557 JEG917557 JOC917557 JXY917557 KHU917557 KRQ917557 LBM917557 LLI917557 LVE917557 MFA917557 MOW917557 MYS917557 NIO917557 NSK917557 OCG917557 OMC917557 OVY917557 PFU917557 PPQ917557 PZM917557 QJI917557 QTE917557 RDA917557 RMW917557 RWS917557 SGO917557 SQK917557 TAG917557 TKC917557 TTY917557 UDU917557 UNQ917557 UXM917557 VHI917557 VRE917557 WBA917557 WKW917557 WUS917557 Z983095:AA983095 IG983093 SC983093 ABY983093 ALU983093 AVQ983093 BFM983093 BPI983093 BZE983093 CJA983093 CSW983093 DCS983093 DMO983093 DWK983093 EGG983093 EQC983093 EZY983093 FJU983093 FTQ983093 GDM983093 GNI983093 GXE983093 HHA983093 HQW983093 IAS983093 IKO983093 IUK983093 JEG983093 JOC983093 JXY983093 KHU983093 KRQ983093 LBM983093 LLI983093 LVE983093 MFA983093 MOW983093 MYS983093 NIO983093 NSK983093 OCG983093 OMC983093 OVY983093 PFU983093 PPQ983093 PZM983093 QJI983093 QTE983093 RDA983093 RMW983093 RWS983093 SGO983093 SQK983093 TAG983093 TKC983093 TTY983093 UDU983093 UNQ983093 UXM983093 VHI983093 VRE983093 WBA983093 WKW983093 WUS983093 Z65589:AA65589 IG65587 SC65587 ABY65587 ALU65587 AVQ65587 BFM65587 BPI65587 BZE65587 CJA65587 CSW65587 DCS65587 DMO65587 DWK65587 EGG65587 EQC65587 EZY65587 FJU65587 FTQ65587 GDM65587 GNI65587 GXE65587 HHA65587 HQW65587 IAS65587 IKO65587 IUK65587 JEG65587 JOC65587 JXY65587 KHU65587 KRQ65587 LBM65587 LLI65587 LVE65587 MFA65587 MOW65587 MYS65587 NIO65587 NSK65587 OCG65587 OMC65587 OVY65587 PFU65587 PPQ65587 PZM65587 QJI65587 QTE65587 RDA65587 RMW65587 RWS65587 SGO65587 SQK65587 TAG65587 TKC65587 TTY65587 UDU65587 UNQ65587 UXM65587 VHI65587 VRE65587 WBA65587 WKW65587 WUS65587 Z131125:AA131125 IG131123 SC131123 ABY131123 ALU131123 AVQ131123 BFM131123 BPI131123 BZE131123 CJA131123 CSW131123 DCS131123 DMO131123 DWK131123 EGG131123 EQC131123 EZY131123 FJU131123 FTQ131123 GDM131123 GNI131123 GXE131123 HHA131123 HQW131123 IAS131123 IKO131123 IUK131123 JEG131123 JOC131123 JXY131123 KHU131123 KRQ131123 LBM131123 LLI131123 LVE131123 MFA131123 MOW131123 MYS131123 NIO131123 NSK131123 OCG131123 OMC131123 OVY131123 PFU131123 PPQ131123 PZM131123 QJI131123 QTE131123 RDA131123 RMW131123 RWS131123 SGO131123 SQK131123 TAG131123 TKC131123 TTY131123 UDU131123 UNQ131123 UXM131123 VHI131123 VRE131123 WBA131123 WKW131123 WUS131123 Z196661:AA196661 IG196659 SC196659 ABY196659 ALU196659 AVQ196659 BFM196659 BPI196659 BZE196659 CJA196659 CSW196659 DCS196659 DMO196659 DWK196659 EGG196659 EQC196659 EZY196659 FJU196659 FTQ196659 GDM196659 GNI196659 GXE196659 HHA196659 HQW196659 IAS196659 IKO196659 IUK196659 JEG196659 JOC196659 JXY196659 KHU196659 KRQ196659 LBM196659 LLI196659 LVE196659 MFA196659 MOW196659 MYS196659 NIO196659 NSK196659 OCG196659 OMC196659 OVY196659 PFU196659 PPQ196659 PZM196659 QJI196659 QTE196659 RDA196659 RMW196659 RWS196659 SGO196659 SQK196659 TAG196659 TKC196659 TTY196659 UDU196659 UNQ196659 UXM196659 VHI196659 VRE196659 WBA196659 WKW196659 WUS196659 Z262197:AA262197 IG262195 SC262195 ABY262195 ALU262195 AVQ262195 BFM262195 BPI262195 BZE262195 CJA262195 CSW262195 DCS262195 DMO262195 DWK262195 EGG262195 EQC262195 EZY262195 FJU262195 FTQ262195 GDM262195 GNI262195 GXE262195 HHA262195 HQW262195 IAS262195 IKO262195 IUK262195 JEG262195 JOC262195 JXY262195 KHU262195 KRQ262195 LBM262195 LLI262195 LVE262195 MFA262195 MOW262195 MYS262195 NIO262195 NSK262195 OCG262195 OMC262195 OVY262195 PFU262195 PPQ262195 PZM262195 QJI262195 QTE262195 RDA262195 RMW262195 RWS262195 SGO262195 SQK262195 TAG262195 TKC262195 TTY262195 UDU262195 UNQ262195 UXM262195 VHI262195 VRE262195 WBA262195 WKW262195 WUS262195 Z327733:AA327733 IG327731 SC327731 ABY327731 ALU327731 AVQ327731 BFM327731 BPI327731 BZE327731 CJA327731 CSW327731 DCS327731 DMO327731 DWK327731 EGG327731 EQC327731 EZY327731 FJU327731 FTQ327731 GDM327731 GNI327731 GXE327731 HHA327731 HQW327731 IAS327731 IKO327731 IUK327731 JEG327731 JOC327731 JXY327731 KHU327731 KRQ327731 LBM327731 LLI327731 LVE327731 MFA327731 MOW327731 MYS327731 NIO327731 NSK327731 OCG327731 OMC327731 OVY327731 PFU327731 PPQ327731 PZM327731 QJI327731 QTE327731 RDA327731 RMW327731 RWS327731 SGO327731 SQK327731 TAG327731 TKC327731 TTY327731 UDU327731 UNQ327731 UXM327731 VHI327731 VRE327731 WBA327731 WKW327731 WUS327731 Z393269:AA393269 IG393267 SC393267 ABY393267 ALU393267 AVQ393267 BFM393267 BPI393267 BZE393267 CJA393267 CSW393267 DCS393267 DMO393267 DWK393267 EGG393267 EQC393267 EZY393267 FJU393267 FTQ393267 GDM393267 GNI393267 GXE393267 HHA393267 HQW393267 IAS393267 IKO393267 IUK393267 JEG393267 JOC393267 JXY393267 KHU393267 KRQ393267 LBM393267 LLI393267 LVE393267 MFA393267 MOW393267 MYS393267 NIO393267 NSK393267 OCG393267 OMC393267 OVY393267 PFU393267 PPQ393267 PZM393267 QJI393267 QTE393267 RDA393267 RMW393267 RWS393267 SGO393267 SQK393267 TAG393267 TKC393267 TTY393267 UDU393267 UNQ393267 UXM393267 VHI393267 VRE393267 WBA393267 WKW393267 WUS393267 Z458805:AA458805 IG458803 SC458803 ABY458803 ALU458803 AVQ458803 BFM458803 BPI458803 BZE458803 CJA458803 CSW458803 DCS458803 DMO458803 DWK458803 EGG458803 EQC458803 EZY458803 FJU458803 FTQ458803 GDM458803 GNI458803 GXE458803 HHA458803 HQW458803 IAS458803 IKO458803 IUK458803 JEG458803 JOC458803 JXY458803 KHU458803 KRQ458803 LBM458803 LLI458803 LVE458803 MFA458803 MOW458803 MYS458803 NIO458803 NSK458803 OCG458803 OMC458803 OVY458803 PFU458803 PPQ458803 PZM458803 QJI458803 QTE458803 RDA458803 RMW458803 RWS458803 SGO458803 SQK458803 TAG458803 TKC458803 TTY458803 UDU458803 UNQ458803 UXM458803 VHI458803 VRE458803 WBA458803 WKW458803 WUS458803 Z524341:AA524341 IG524339 SC524339 ABY524339 ALU524339 AVQ524339 BFM524339 BPI524339 BZE524339 CJA524339 CSW524339 DCS524339 DMO524339 DWK524339 EGG524339 EQC524339 EZY524339 FJU524339 FTQ524339 GDM524339 GNI524339 GXE524339 HHA524339 HQW524339 IAS524339 IKO524339 IUK524339 JEG524339 JOC524339 JXY524339 KHU524339 KRQ524339 LBM524339 LLI524339 LVE524339 MFA524339 MOW524339 MYS524339 NIO524339 NSK524339 OCG524339 OMC524339 OVY524339 PFU524339 PPQ524339 PZM524339 QJI524339 QTE524339 RDA524339 RMW524339 RWS524339 SGO524339 SQK524339 TAG524339 TKC524339 TTY524339 UDU524339 UNQ524339 UXM524339 VHI524339 VRE524339 WBA524339 WKW524339 WUS524339 Z589877:AA589877 IG589875 SC589875 ABY589875 ALU589875 AVQ589875 BFM589875 BPI589875 BZE589875 CJA589875 CSW589875 DCS589875 DMO589875 DWK589875 EGG589875 EQC589875 EZY589875 FJU589875 FTQ589875 GDM589875 GNI589875 GXE589875 HHA589875 HQW589875 IAS589875 IKO589875 IUK589875 JEG589875 JOC589875 JXY589875 KHU589875 KRQ589875 LBM589875 LLI589875 LVE589875 MFA589875 MOW589875 MYS589875 NIO589875 NSK589875 OCG589875 OMC589875 OVY589875 PFU589875 PPQ589875 PZM589875 QJI589875 QTE589875 RDA589875 RMW589875 RWS589875 SGO589875 SQK589875 TAG589875 TKC589875 TTY589875 UDU589875 UNQ589875 UXM589875 VHI589875 VRE589875 WBA589875 WKW589875 WUS589875 Z655413:AA655413 IG655411 SC655411 ABY655411 ALU655411 AVQ655411 BFM655411 BPI655411 BZE655411 CJA655411 CSW655411 DCS655411 DMO655411 DWK655411 EGG655411 EQC655411 EZY655411 FJU655411 FTQ655411 GDM655411 GNI655411 GXE655411 HHA655411 HQW655411 IAS655411 IKO655411 IUK655411 JEG655411 JOC655411 JXY655411 KHU655411 KRQ655411 LBM655411 LLI655411 LVE655411 MFA655411 MOW655411 MYS655411 NIO655411 NSK655411 OCG655411 OMC655411 OVY655411 PFU655411 PPQ655411 PZM655411 QJI655411 QTE655411 RDA655411 RMW655411 RWS655411 SGO655411 SQK655411 TAG655411 TKC655411 TTY655411 UDU655411 UNQ655411 UXM655411 VHI655411 VRE655411 WBA655411 WKW655411 WUS655411 Z720949:AA720949 IG720947 SC720947 ABY720947 ALU720947 AVQ720947 BFM720947 BPI720947 BZE720947 CJA720947 CSW720947 DCS720947 DMO720947 DWK720947 EGG720947 EQC720947 EZY720947 FJU720947 FTQ720947 GDM720947 GNI720947 GXE720947 HHA720947 HQW720947 IAS720947 IKO720947 IUK720947 JEG720947 JOC720947 JXY720947 KHU720947 KRQ720947 LBM720947 LLI720947 LVE720947 MFA720947 MOW720947 MYS720947 NIO720947 NSK720947 OCG720947 OMC720947 OVY720947 PFU720947 PPQ720947 PZM720947 QJI720947 QTE720947 RDA720947 RMW720947 RWS720947 SGO720947 SQK720947 TAG720947 TKC720947 TTY720947 UDU720947 UNQ720947 UXM720947 VHI720947 VRE720947 WBA720947 WKW720947 WUS720947 Z786485:AA786485 IG786483 SC786483 ABY786483 ALU786483 AVQ786483 BFM786483 BPI786483 BZE786483 CJA786483 CSW786483 DCS786483 DMO786483 DWK786483 EGG786483 EQC786483 EZY786483 FJU786483 FTQ786483 GDM786483 GNI786483 GXE786483 HHA786483 HQW786483 IAS786483 IKO786483 IUK786483 JEG786483 JOC786483 JXY786483 KHU786483 KRQ786483 LBM786483 LLI786483 LVE786483 MFA786483 MOW786483 MYS786483 NIO786483 NSK786483 OCG786483 OMC786483 OVY786483 PFU786483 PPQ786483 PZM786483 QJI786483 QTE786483 RDA786483 RMW786483 RWS786483 SGO786483 SQK786483 TAG786483 TKC786483 TTY786483 UDU786483 UNQ786483 UXM786483 VHI786483 VRE786483 WBA786483 WKW786483 WUS786483 Z852021:AA852021 IG852019 SC852019 ABY852019 ALU852019 AVQ852019 BFM852019 BPI852019 BZE852019 CJA852019 CSW852019 DCS852019 DMO852019 DWK852019 EGG852019 EQC852019 EZY852019 FJU852019 FTQ852019 GDM852019 GNI852019 GXE852019 HHA852019 HQW852019 IAS852019 IKO852019 IUK852019 JEG852019 JOC852019 JXY852019 KHU852019 KRQ852019 LBM852019 LLI852019 LVE852019 MFA852019 MOW852019 MYS852019 NIO852019 NSK852019 OCG852019 OMC852019 OVY852019 PFU852019 PPQ852019 PZM852019 QJI852019 QTE852019 RDA852019 RMW852019 RWS852019 SGO852019 SQK852019 TAG852019 TKC852019 TTY852019 UDU852019 UNQ852019 UXM852019 VHI852019 VRE852019 WBA852019 WKW852019 WUS852019 Z917557:AA917557 IG917555 SC917555 ABY917555 ALU917555 AVQ917555 BFM917555 BPI917555 BZE917555 CJA917555 CSW917555 DCS917555 DMO917555 DWK917555 EGG917555 EQC917555 EZY917555 FJU917555 FTQ917555 GDM917555 GNI917555 GXE917555 HHA917555 HQW917555 IAS917555 IKO917555 IUK917555 JEG917555 JOC917555 JXY917555 KHU917555 KRQ917555 LBM917555 LLI917555 LVE917555 MFA917555 MOW917555 MYS917555 NIO917555 NSK917555 OCG917555 OMC917555 OVY917555 PFU917555 PPQ917555 PZM917555 QJI917555 QTE917555 RDA917555 RMW917555 RWS917555 SGO917555 SQK917555 TAG917555 TKC917555 TTY917555 UDU917555 UNQ917555 UXM917555 VHI917555 VRE917555 WBA917555 WKW917555 WUS917555 Z983093:AA983093 IG983091 SC983091 ABY983091 ALU983091 AVQ983091 BFM983091 BPI983091 BZE983091 CJA983091 CSW983091 DCS983091 DMO983091 DWK983091 EGG983091 EQC983091 EZY983091 FJU983091 FTQ983091 GDM983091 GNI983091 GXE983091 HHA983091 HQW983091 IAS983091 IKO983091 IUK983091 JEG983091 JOC983091 JXY983091 KHU983091 KRQ983091 LBM983091 LLI983091 LVE983091 MFA983091 MOW983091 MYS983091 NIO983091 NSK983091 OCG983091 OMC983091 OVY983091 PFU983091 PPQ983091 PZM983091 QJI983091 QTE983091 RDA983091 RMW983091 RWS983091 SGO983091 SQK983091 TAG983091 TKC983091 TTY983091 UDU983091 UNQ983091 UXM983091 VHI983091 VRE983091 WBA983091 WKW983091 WUS983091" xr:uid="{C4713893-D1D9-4A9A-93B2-48553DFCC56B}">
      <formula1>"無,有"</formula1>
    </dataValidation>
    <dataValidation type="list" allowBlank="1" showInputMessage="1" showErrorMessage="1" sqref="WUE983011:WUK983011 L65509:R65509 HS65507:HY65507 RO65507:RU65507 ABK65507:ABQ65507 ALG65507:ALM65507 AVC65507:AVI65507 BEY65507:BFE65507 BOU65507:BPA65507 BYQ65507:BYW65507 CIM65507:CIS65507 CSI65507:CSO65507 DCE65507:DCK65507 DMA65507:DMG65507 DVW65507:DWC65507 EFS65507:EFY65507 EPO65507:EPU65507 EZK65507:EZQ65507 FJG65507:FJM65507 FTC65507:FTI65507 GCY65507:GDE65507 GMU65507:GNA65507 GWQ65507:GWW65507 HGM65507:HGS65507 HQI65507:HQO65507 IAE65507:IAK65507 IKA65507:IKG65507 ITW65507:IUC65507 JDS65507:JDY65507 JNO65507:JNU65507 JXK65507:JXQ65507 KHG65507:KHM65507 KRC65507:KRI65507 LAY65507:LBE65507 LKU65507:LLA65507 LUQ65507:LUW65507 MEM65507:MES65507 MOI65507:MOO65507 MYE65507:MYK65507 NIA65507:NIG65507 NRW65507:NSC65507 OBS65507:OBY65507 OLO65507:OLU65507 OVK65507:OVQ65507 PFG65507:PFM65507 PPC65507:PPI65507 PYY65507:PZE65507 QIU65507:QJA65507 QSQ65507:QSW65507 RCM65507:RCS65507 RMI65507:RMO65507 RWE65507:RWK65507 SGA65507:SGG65507 SPW65507:SQC65507 SZS65507:SZY65507 TJO65507:TJU65507 TTK65507:TTQ65507 UDG65507:UDM65507 UNC65507:UNI65507 UWY65507:UXE65507 VGU65507:VHA65507 VQQ65507:VQW65507 WAM65507:WAS65507 WKI65507:WKO65507 WUE65507:WUK65507 L131045:R131045 HS131043:HY131043 RO131043:RU131043 ABK131043:ABQ131043 ALG131043:ALM131043 AVC131043:AVI131043 BEY131043:BFE131043 BOU131043:BPA131043 BYQ131043:BYW131043 CIM131043:CIS131043 CSI131043:CSO131043 DCE131043:DCK131043 DMA131043:DMG131043 DVW131043:DWC131043 EFS131043:EFY131043 EPO131043:EPU131043 EZK131043:EZQ131043 FJG131043:FJM131043 FTC131043:FTI131043 GCY131043:GDE131043 GMU131043:GNA131043 GWQ131043:GWW131043 HGM131043:HGS131043 HQI131043:HQO131043 IAE131043:IAK131043 IKA131043:IKG131043 ITW131043:IUC131043 JDS131043:JDY131043 JNO131043:JNU131043 JXK131043:JXQ131043 KHG131043:KHM131043 KRC131043:KRI131043 LAY131043:LBE131043 LKU131043:LLA131043 LUQ131043:LUW131043 MEM131043:MES131043 MOI131043:MOO131043 MYE131043:MYK131043 NIA131043:NIG131043 NRW131043:NSC131043 OBS131043:OBY131043 OLO131043:OLU131043 OVK131043:OVQ131043 PFG131043:PFM131043 PPC131043:PPI131043 PYY131043:PZE131043 QIU131043:QJA131043 QSQ131043:QSW131043 RCM131043:RCS131043 RMI131043:RMO131043 RWE131043:RWK131043 SGA131043:SGG131043 SPW131043:SQC131043 SZS131043:SZY131043 TJO131043:TJU131043 TTK131043:TTQ131043 UDG131043:UDM131043 UNC131043:UNI131043 UWY131043:UXE131043 VGU131043:VHA131043 VQQ131043:VQW131043 WAM131043:WAS131043 WKI131043:WKO131043 WUE131043:WUK131043 L196581:R196581 HS196579:HY196579 RO196579:RU196579 ABK196579:ABQ196579 ALG196579:ALM196579 AVC196579:AVI196579 BEY196579:BFE196579 BOU196579:BPA196579 BYQ196579:BYW196579 CIM196579:CIS196579 CSI196579:CSO196579 DCE196579:DCK196579 DMA196579:DMG196579 DVW196579:DWC196579 EFS196579:EFY196579 EPO196579:EPU196579 EZK196579:EZQ196579 FJG196579:FJM196579 FTC196579:FTI196579 GCY196579:GDE196579 GMU196579:GNA196579 GWQ196579:GWW196579 HGM196579:HGS196579 HQI196579:HQO196579 IAE196579:IAK196579 IKA196579:IKG196579 ITW196579:IUC196579 JDS196579:JDY196579 JNO196579:JNU196579 JXK196579:JXQ196579 KHG196579:KHM196579 KRC196579:KRI196579 LAY196579:LBE196579 LKU196579:LLA196579 LUQ196579:LUW196579 MEM196579:MES196579 MOI196579:MOO196579 MYE196579:MYK196579 NIA196579:NIG196579 NRW196579:NSC196579 OBS196579:OBY196579 OLO196579:OLU196579 OVK196579:OVQ196579 PFG196579:PFM196579 PPC196579:PPI196579 PYY196579:PZE196579 QIU196579:QJA196579 QSQ196579:QSW196579 RCM196579:RCS196579 RMI196579:RMO196579 RWE196579:RWK196579 SGA196579:SGG196579 SPW196579:SQC196579 SZS196579:SZY196579 TJO196579:TJU196579 TTK196579:TTQ196579 UDG196579:UDM196579 UNC196579:UNI196579 UWY196579:UXE196579 VGU196579:VHA196579 VQQ196579:VQW196579 WAM196579:WAS196579 WKI196579:WKO196579 WUE196579:WUK196579 L262117:R262117 HS262115:HY262115 RO262115:RU262115 ABK262115:ABQ262115 ALG262115:ALM262115 AVC262115:AVI262115 BEY262115:BFE262115 BOU262115:BPA262115 BYQ262115:BYW262115 CIM262115:CIS262115 CSI262115:CSO262115 DCE262115:DCK262115 DMA262115:DMG262115 DVW262115:DWC262115 EFS262115:EFY262115 EPO262115:EPU262115 EZK262115:EZQ262115 FJG262115:FJM262115 FTC262115:FTI262115 GCY262115:GDE262115 GMU262115:GNA262115 GWQ262115:GWW262115 HGM262115:HGS262115 HQI262115:HQO262115 IAE262115:IAK262115 IKA262115:IKG262115 ITW262115:IUC262115 JDS262115:JDY262115 JNO262115:JNU262115 JXK262115:JXQ262115 KHG262115:KHM262115 KRC262115:KRI262115 LAY262115:LBE262115 LKU262115:LLA262115 LUQ262115:LUW262115 MEM262115:MES262115 MOI262115:MOO262115 MYE262115:MYK262115 NIA262115:NIG262115 NRW262115:NSC262115 OBS262115:OBY262115 OLO262115:OLU262115 OVK262115:OVQ262115 PFG262115:PFM262115 PPC262115:PPI262115 PYY262115:PZE262115 QIU262115:QJA262115 QSQ262115:QSW262115 RCM262115:RCS262115 RMI262115:RMO262115 RWE262115:RWK262115 SGA262115:SGG262115 SPW262115:SQC262115 SZS262115:SZY262115 TJO262115:TJU262115 TTK262115:TTQ262115 UDG262115:UDM262115 UNC262115:UNI262115 UWY262115:UXE262115 VGU262115:VHA262115 VQQ262115:VQW262115 WAM262115:WAS262115 WKI262115:WKO262115 WUE262115:WUK262115 L327653:R327653 HS327651:HY327651 RO327651:RU327651 ABK327651:ABQ327651 ALG327651:ALM327651 AVC327651:AVI327651 BEY327651:BFE327651 BOU327651:BPA327651 BYQ327651:BYW327651 CIM327651:CIS327651 CSI327651:CSO327651 DCE327651:DCK327651 DMA327651:DMG327651 DVW327651:DWC327651 EFS327651:EFY327651 EPO327651:EPU327651 EZK327651:EZQ327651 FJG327651:FJM327651 FTC327651:FTI327651 GCY327651:GDE327651 GMU327651:GNA327651 GWQ327651:GWW327651 HGM327651:HGS327651 HQI327651:HQO327651 IAE327651:IAK327651 IKA327651:IKG327651 ITW327651:IUC327651 JDS327651:JDY327651 JNO327651:JNU327651 JXK327651:JXQ327651 KHG327651:KHM327651 KRC327651:KRI327651 LAY327651:LBE327651 LKU327651:LLA327651 LUQ327651:LUW327651 MEM327651:MES327651 MOI327651:MOO327651 MYE327651:MYK327651 NIA327651:NIG327651 NRW327651:NSC327651 OBS327651:OBY327651 OLO327651:OLU327651 OVK327651:OVQ327651 PFG327651:PFM327651 PPC327651:PPI327651 PYY327651:PZE327651 QIU327651:QJA327651 QSQ327651:QSW327651 RCM327651:RCS327651 RMI327651:RMO327651 RWE327651:RWK327651 SGA327651:SGG327651 SPW327651:SQC327651 SZS327651:SZY327651 TJO327651:TJU327651 TTK327651:TTQ327651 UDG327651:UDM327651 UNC327651:UNI327651 UWY327651:UXE327651 VGU327651:VHA327651 VQQ327651:VQW327651 WAM327651:WAS327651 WKI327651:WKO327651 WUE327651:WUK327651 L393189:R393189 HS393187:HY393187 RO393187:RU393187 ABK393187:ABQ393187 ALG393187:ALM393187 AVC393187:AVI393187 BEY393187:BFE393187 BOU393187:BPA393187 BYQ393187:BYW393187 CIM393187:CIS393187 CSI393187:CSO393187 DCE393187:DCK393187 DMA393187:DMG393187 DVW393187:DWC393187 EFS393187:EFY393187 EPO393187:EPU393187 EZK393187:EZQ393187 FJG393187:FJM393187 FTC393187:FTI393187 GCY393187:GDE393187 GMU393187:GNA393187 GWQ393187:GWW393187 HGM393187:HGS393187 HQI393187:HQO393187 IAE393187:IAK393187 IKA393187:IKG393187 ITW393187:IUC393187 JDS393187:JDY393187 JNO393187:JNU393187 JXK393187:JXQ393187 KHG393187:KHM393187 KRC393187:KRI393187 LAY393187:LBE393187 LKU393187:LLA393187 LUQ393187:LUW393187 MEM393187:MES393187 MOI393187:MOO393187 MYE393187:MYK393187 NIA393187:NIG393187 NRW393187:NSC393187 OBS393187:OBY393187 OLO393187:OLU393187 OVK393187:OVQ393187 PFG393187:PFM393187 PPC393187:PPI393187 PYY393187:PZE393187 QIU393187:QJA393187 QSQ393187:QSW393187 RCM393187:RCS393187 RMI393187:RMO393187 RWE393187:RWK393187 SGA393187:SGG393187 SPW393187:SQC393187 SZS393187:SZY393187 TJO393187:TJU393187 TTK393187:TTQ393187 UDG393187:UDM393187 UNC393187:UNI393187 UWY393187:UXE393187 VGU393187:VHA393187 VQQ393187:VQW393187 WAM393187:WAS393187 WKI393187:WKO393187 WUE393187:WUK393187 L458725:R458725 HS458723:HY458723 RO458723:RU458723 ABK458723:ABQ458723 ALG458723:ALM458723 AVC458723:AVI458723 BEY458723:BFE458723 BOU458723:BPA458723 BYQ458723:BYW458723 CIM458723:CIS458723 CSI458723:CSO458723 DCE458723:DCK458723 DMA458723:DMG458723 DVW458723:DWC458723 EFS458723:EFY458723 EPO458723:EPU458723 EZK458723:EZQ458723 FJG458723:FJM458723 FTC458723:FTI458723 GCY458723:GDE458723 GMU458723:GNA458723 GWQ458723:GWW458723 HGM458723:HGS458723 HQI458723:HQO458723 IAE458723:IAK458723 IKA458723:IKG458723 ITW458723:IUC458723 JDS458723:JDY458723 JNO458723:JNU458723 JXK458723:JXQ458723 KHG458723:KHM458723 KRC458723:KRI458723 LAY458723:LBE458723 LKU458723:LLA458723 LUQ458723:LUW458723 MEM458723:MES458723 MOI458723:MOO458723 MYE458723:MYK458723 NIA458723:NIG458723 NRW458723:NSC458723 OBS458723:OBY458723 OLO458723:OLU458723 OVK458723:OVQ458723 PFG458723:PFM458723 PPC458723:PPI458723 PYY458723:PZE458723 QIU458723:QJA458723 QSQ458723:QSW458723 RCM458723:RCS458723 RMI458723:RMO458723 RWE458723:RWK458723 SGA458723:SGG458723 SPW458723:SQC458723 SZS458723:SZY458723 TJO458723:TJU458723 TTK458723:TTQ458723 UDG458723:UDM458723 UNC458723:UNI458723 UWY458723:UXE458723 VGU458723:VHA458723 VQQ458723:VQW458723 WAM458723:WAS458723 WKI458723:WKO458723 WUE458723:WUK458723 L524261:R524261 HS524259:HY524259 RO524259:RU524259 ABK524259:ABQ524259 ALG524259:ALM524259 AVC524259:AVI524259 BEY524259:BFE524259 BOU524259:BPA524259 BYQ524259:BYW524259 CIM524259:CIS524259 CSI524259:CSO524259 DCE524259:DCK524259 DMA524259:DMG524259 DVW524259:DWC524259 EFS524259:EFY524259 EPO524259:EPU524259 EZK524259:EZQ524259 FJG524259:FJM524259 FTC524259:FTI524259 GCY524259:GDE524259 GMU524259:GNA524259 GWQ524259:GWW524259 HGM524259:HGS524259 HQI524259:HQO524259 IAE524259:IAK524259 IKA524259:IKG524259 ITW524259:IUC524259 JDS524259:JDY524259 JNO524259:JNU524259 JXK524259:JXQ524259 KHG524259:KHM524259 KRC524259:KRI524259 LAY524259:LBE524259 LKU524259:LLA524259 LUQ524259:LUW524259 MEM524259:MES524259 MOI524259:MOO524259 MYE524259:MYK524259 NIA524259:NIG524259 NRW524259:NSC524259 OBS524259:OBY524259 OLO524259:OLU524259 OVK524259:OVQ524259 PFG524259:PFM524259 PPC524259:PPI524259 PYY524259:PZE524259 QIU524259:QJA524259 QSQ524259:QSW524259 RCM524259:RCS524259 RMI524259:RMO524259 RWE524259:RWK524259 SGA524259:SGG524259 SPW524259:SQC524259 SZS524259:SZY524259 TJO524259:TJU524259 TTK524259:TTQ524259 UDG524259:UDM524259 UNC524259:UNI524259 UWY524259:UXE524259 VGU524259:VHA524259 VQQ524259:VQW524259 WAM524259:WAS524259 WKI524259:WKO524259 WUE524259:WUK524259 L589797:R589797 HS589795:HY589795 RO589795:RU589795 ABK589795:ABQ589795 ALG589795:ALM589795 AVC589795:AVI589795 BEY589795:BFE589795 BOU589795:BPA589795 BYQ589795:BYW589795 CIM589795:CIS589795 CSI589795:CSO589795 DCE589795:DCK589795 DMA589795:DMG589795 DVW589795:DWC589795 EFS589795:EFY589795 EPO589795:EPU589795 EZK589795:EZQ589795 FJG589795:FJM589795 FTC589795:FTI589795 GCY589795:GDE589795 GMU589795:GNA589795 GWQ589795:GWW589795 HGM589795:HGS589795 HQI589795:HQO589795 IAE589795:IAK589795 IKA589795:IKG589795 ITW589795:IUC589795 JDS589795:JDY589795 JNO589795:JNU589795 JXK589795:JXQ589795 KHG589795:KHM589795 KRC589795:KRI589795 LAY589795:LBE589795 LKU589795:LLA589795 LUQ589795:LUW589795 MEM589795:MES589795 MOI589795:MOO589795 MYE589795:MYK589795 NIA589795:NIG589795 NRW589795:NSC589795 OBS589795:OBY589795 OLO589795:OLU589795 OVK589795:OVQ589795 PFG589795:PFM589795 PPC589795:PPI589795 PYY589795:PZE589795 QIU589795:QJA589795 QSQ589795:QSW589795 RCM589795:RCS589795 RMI589795:RMO589795 RWE589795:RWK589795 SGA589795:SGG589795 SPW589795:SQC589795 SZS589795:SZY589795 TJO589795:TJU589795 TTK589795:TTQ589795 UDG589795:UDM589795 UNC589795:UNI589795 UWY589795:UXE589795 VGU589795:VHA589795 VQQ589795:VQW589795 WAM589795:WAS589795 WKI589795:WKO589795 WUE589795:WUK589795 L655333:R655333 HS655331:HY655331 RO655331:RU655331 ABK655331:ABQ655331 ALG655331:ALM655331 AVC655331:AVI655331 BEY655331:BFE655331 BOU655331:BPA655331 BYQ655331:BYW655331 CIM655331:CIS655331 CSI655331:CSO655331 DCE655331:DCK655331 DMA655331:DMG655331 DVW655331:DWC655331 EFS655331:EFY655331 EPO655331:EPU655331 EZK655331:EZQ655331 FJG655331:FJM655331 FTC655331:FTI655331 GCY655331:GDE655331 GMU655331:GNA655331 GWQ655331:GWW655331 HGM655331:HGS655331 HQI655331:HQO655331 IAE655331:IAK655331 IKA655331:IKG655331 ITW655331:IUC655331 JDS655331:JDY655331 JNO655331:JNU655331 JXK655331:JXQ655331 KHG655331:KHM655331 KRC655331:KRI655331 LAY655331:LBE655331 LKU655331:LLA655331 LUQ655331:LUW655331 MEM655331:MES655331 MOI655331:MOO655331 MYE655331:MYK655331 NIA655331:NIG655331 NRW655331:NSC655331 OBS655331:OBY655331 OLO655331:OLU655331 OVK655331:OVQ655331 PFG655331:PFM655331 PPC655331:PPI655331 PYY655331:PZE655331 QIU655331:QJA655331 QSQ655331:QSW655331 RCM655331:RCS655331 RMI655331:RMO655331 RWE655331:RWK655331 SGA655331:SGG655331 SPW655331:SQC655331 SZS655331:SZY655331 TJO655331:TJU655331 TTK655331:TTQ655331 UDG655331:UDM655331 UNC655331:UNI655331 UWY655331:UXE655331 VGU655331:VHA655331 VQQ655331:VQW655331 WAM655331:WAS655331 WKI655331:WKO655331 WUE655331:WUK655331 L720869:R720869 HS720867:HY720867 RO720867:RU720867 ABK720867:ABQ720867 ALG720867:ALM720867 AVC720867:AVI720867 BEY720867:BFE720867 BOU720867:BPA720867 BYQ720867:BYW720867 CIM720867:CIS720867 CSI720867:CSO720867 DCE720867:DCK720867 DMA720867:DMG720867 DVW720867:DWC720867 EFS720867:EFY720867 EPO720867:EPU720867 EZK720867:EZQ720867 FJG720867:FJM720867 FTC720867:FTI720867 GCY720867:GDE720867 GMU720867:GNA720867 GWQ720867:GWW720867 HGM720867:HGS720867 HQI720867:HQO720867 IAE720867:IAK720867 IKA720867:IKG720867 ITW720867:IUC720867 JDS720867:JDY720867 JNO720867:JNU720867 JXK720867:JXQ720867 KHG720867:KHM720867 KRC720867:KRI720867 LAY720867:LBE720867 LKU720867:LLA720867 LUQ720867:LUW720867 MEM720867:MES720867 MOI720867:MOO720867 MYE720867:MYK720867 NIA720867:NIG720867 NRW720867:NSC720867 OBS720867:OBY720867 OLO720867:OLU720867 OVK720867:OVQ720867 PFG720867:PFM720867 PPC720867:PPI720867 PYY720867:PZE720867 QIU720867:QJA720867 QSQ720867:QSW720867 RCM720867:RCS720867 RMI720867:RMO720867 RWE720867:RWK720867 SGA720867:SGG720867 SPW720867:SQC720867 SZS720867:SZY720867 TJO720867:TJU720867 TTK720867:TTQ720867 UDG720867:UDM720867 UNC720867:UNI720867 UWY720867:UXE720867 VGU720867:VHA720867 VQQ720867:VQW720867 WAM720867:WAS720867 WKI720867:WKO720867 WUE720867:WUK720867 L786405:R786405 HS786403:HY786403 RO786403:RU786403 ABK786403:ABQ786403 ALG786403:ALM786403 AVC786403:AVI786403 BEY786403:BFE786403 BOU786403:BPA786403 BYQ786403:BYW786403 CIM786403:CIS786403 CSI786403:CSO786403 DCE786403:DCK786403 DMA786403:DMG786403 DVW786403:DWC786403 EFS786403:EFY786403 EPO786403:EPU786403 EZK786403:EZQ786403 FJG786403:FJM786403 FTC786403:FTI786403 GCY786403:GDE786403 GMU786403:GNA786403 GWQ786403:GWW786403 HGM786403:HGS786403 HQI786403:HQO786403 IAE786403:IAK786403 IKA786403:IKG786403 ITW786403:IUC786403 JDS786403:JDY786403 JNO786403:JNU786403 JXK786403:JXQ786403 KHG786403:KHM786403 KRC786403:KRI786403 LAY786403:LBE786403 LKU786403:LLA786403 LUQ786403:LUW786403 MEM786403:MES786403 MOI786403:MOO786403 MYE786403:MYK786403 NIA786403:NIG786403 NRW786403:NSC786403 OBS786403:OBY786403 OLO786403:OLU786403 OVK786403:OVQ786403 PFG786403:PFM786403 PPC786403:PPI786403 PYY786403:PZE786403 QIU786403:QJA786403 QSQ786403:QSW786403 RCM786403:RCS786403 RMI786403:RMO786403 RWE786403:RWK786403 SGA786403:SGG786403 SPW786403:SQC786403 SZS786403:SZY786403 TJO786403:TJU786403 TTK786403:TTQ786403 UDG786403:UDM786403 UNC786403:UNI786403 UWY786403:UXE786403 VGU786403:VHA786403 VQQ786403:VQW786403 WAM786403:WAS786403 WKI786403:WKO786403 WUE786403:WUK786403 L851941:R851941 HS851939:HY851939 RO851939:RU851939 ABK851939:ABQ851939 ALG851939:ALM851939 AVC851939:AVI851939 BEY851939:BFE851939 BOU851939:BPA851939 BYQ851939:BYW851939 CIM851939:CIS851939 CSI851939:CSO851939 DCE851939:DCK851939 DMA851939:DMG851939 DVW851939:DWC851939 EFS851939:EFY851939 EPO851939:EPU851939 EZK851939:EZQ851939 FJG851939:FJM851939 FTC851939:FTI851939 GCY851939:GDE851939 GMU851939:GNA851939 GWQ851939:GWW851939 HGM851939:HGS851939 HQI851939:HQO851939 IAE851939:IAK851939 IKA851939:IKG851939 ITW851939:IUC851939 JDS851939:JDY851939 JNO851939:JNU851939 JXK851939:JXQ851939 KHG851939:KHM851939 KRC851939:KRI851939 LAY851939:LBE851939 LKU851939:LLA851939 LUQ851939:LUW851939 MEM851939:MES851939 MOI851939:MOO851939 MYE851939:MYK851939 NIA851939:NIG851939 NRW851939:NSC851939 OBS851939:OBY851939 OLO851939:OLU851939 OVK851939:OVQ851939 PFG851939:PFM851939 PPC851939:PPI851939 PYY851939:PZE851939 QIU851939:QJA851939 QSQ851939:QSW851939 RCM851939:RCS851939 RMI851939:RMO851939 RWE851939:RWK851939 SGA851939:SGG851939 SPW851939:SQC851939 SZS851939:SZY851939 TJO851939:TJU851939 TTK851939:TTQ851939 UDG851939:UDM851939 UNC851939:UNI851939 UWY851939:UXE851939 VGU851939:VHA851939 VQQ851939:VQW851939 WAM851939:WAS851939 WKI851939:WKO851939 WUE851939:WUK851939 L917477:R917477 HS917475:HY917475 RO917475:RU917475 ABK917475:ABQ917475 ALG917475:ALM917475 AVC917475:AVI917475 BEY917475:BFE917475 BOU917475:BPA917475 BYQ917475:BYW917475 CIM917475:CIS917475 CSI917475:CSO917475 DCE917475:DCK917475 DMA917475:DMG917475 DVW917475:DWC917475 EFS917475:EFY917475 EPO917475:EPU917475 EZK917475:EZQ917475 FJG917475:FJM917475 FTC917475:FTI917475 GCY917475:GDE917475 GMU917475:GNA917475 GWQ917475:GWW917475 HGM917475:HGS917475 HQI917475:HQO917475 IAE917475:IAK917475 IKA917475:IKG917475 ITW917475:IUC917475 JDS917475:JDY917475 JNO917475:JNU917475 JXK917475:JXQ917475 KHG917475:KHM917475 KRC917475:KRI917475 LAY917475:LBE917475 LKU917475:LLA917475 LUQ917475:LUW917475 MEM917475:MES917475 MOI917475:MOO917475 MYE917475:MYK917475 NIA917475:NIG917475 NRW917475:NSC917475 OBS917475:OBY917475 OLO917475:OLU917475 OVK917475:OVQ917475 PFG917475:PFM917475 PPC917475:PPI917475 PYY917475:PZE917475 QIU917475:QJA917475 QSQ917475:QSW917475 RCM917475:RCS917475 RMI917475:RMO917475 RWE917475:RWK917475 SGA917475:SGG917475 SPW917475:SQC917475 SZS917475:SZY917475 TJO917475:TJU917475 TTK917475:TTQ917475 UDG917475:UDM917475 UNC917475:UNI917475 UWY917475:UXE917475 VGU917475:VHA917475 VQQ917475:VQW917475 WAM917475:WAS917475 WKI917475:WKO917475 WUE917475:WUK917475 L983013:R983013 HS983011:HY983011 RO983011:RU983011 ABK983011:ABQ983011 ALG983011:ALM983011 AVC983011:AVI983011 BEY983011:BFE983011 BOU983011:BPA983011 BYQ983011:BYW983011 CIM983011:CIS983011 CSI983011:CSO983011 DCE983011:DCK983011 DMA983011:DMG983011 DVW983011:DWC983011 EFS983011:EFY983011 EPO983011:EPU983011 EZK983011:EZQ983011 FJG983011:FJM983011 FTC983011:FTI983011 GCY983011:GDE983011 GMU983011:GNA983011 GWQ983011:GWW983011 HGM983011:HGS983011 HQI983011:HQO983011 IAE983011:IAK983011 IKA983011:IKG983011 ITW983011:IUC983011 JDS983011:JDY983011 JNO983011:JNU983011 JXK983011:JXQ983011 KHG983011:KHM983011 KRC983011:KRI983011 LAY983011:LBE983011 LKU983011:LLA983011 LUQ983011:LUW983011 MEM983011:MES983011 MOI983011:MOO983011 MYE983011:MYK983011 NIA983011:NIG983011 NRW983011:NSC983011 OBS983011:OBY983011 OLO983011:OLU983011 OVK983011:OVQ983011 PFG983011:PFM983011 PPC983011:PPI983011 PYY983011:PZE983011 QIU983011:QJA983011 QSQ983011:QSW983011 RCM983011:RCS983011 RMI983011:RMO983011 RWE983011:RWK983011 SGA983011:SGG983011 SPW983011:SQC983011 SZS983011:SZY983011 TJO983011:TJU983011 TTK983011:TTQ983011 UDG983011:UDM983011 UNC983011:UNI983011 UWY983011:UXE983011 VGU983011:VHA983011 VQQ983011:VQW983011 WAM983011:WAS983011 WKI983011:WKO983011" xr:uid="{568078BB-B22C-44E7-AC2B-DE2F60A44A22}">
      <formula1>"専用,ハイブリット"</formula1>
    </dataValidation>
    <dataValidation type="list" allowBlank="1" showInputMessage="1" showErrorMessage="1" sqref="L65503:M65503 HS65501:HT65501 RO65501:RP65501 ABK65501:ABL65501 ALG65501:ALH65501 AVC65501:AVD65501 BEY65501:BEZ65501 BOU65501:BOV65501 BYQ65501:BYR65501 CIM65501:CIN65501 CSI65501:CSJ65501 DCE65501:DCF65501 DMA65501:DMB65501 DVW65501:DVX65501 EFS65501:EFT65501 EPO65501:EPP65501 EZK65501:EZL65501 FJG65501:FJH65501 FTC65501:FTD65501 GCY65501:GCZ65501 GMU65501:GMV65501 GWQ65501:GWR65501 HGM65501:HGN65501 HQI65501:HQJ65501 IAE65501:IAF65501 IKA65501:IKB65501 ITW65501:ITX65501 JDS65501:JDT65501 JNO65501:JNP65501 JXK65501:JXL65501 KHG65501:KHH65501 KRC65501:KRD65501 LAY65501:LAZ65501 LKU65501:LKV65501 LUQ65501:LUR65501 MEM65501:MEN65501 MOI65501:MOJ65501 MYE65501:MYF65501 NIA65501:NIB65501 NRW65501:NRX65501 OBS65501:OBT65501 OLO65501:OLP65501 OVK65501:OVL65501 PFG65501:PFH65501 PPC65501:PPD65501 PYY65501:PYZ65501 QIU65501:QIV65501 QSQ65501:QSR65501 RCM65501:RCN65501 RMI65501:RMJ65501 RWE65501:RWF65501 SGA65501:SGB65501 SPW65501:SPX65501 SZS65501:SZT65501 TJO65501:TJP65501 TTK65501:TTL65501 UDG65501:UDH65501 UNC65501:UND65501 UWY65501:UWZ65501 VGU65501:VGV65501 VQQ65501:VQR65501 WAM65501:WAN65501 WKI65501:WKJ65501 WUE65501:WUF65501 L131039:M131039 HS131037:HT131037 RO131037:RP131037 ABK131037:ABL131037 ALG131037:ALH131037 AVC131037:AVD131037 BEY131037:BEZ131037 BOU131037:BOV131037 BYQ131037:BYR131037 CIM131037:CIN131037 CSI131037:CSJ131037 DCE131037:DCF131037 DMA131037:DMB131037 DVW131037:DVX131037 EFS131037:EFT131037 EPO131037:EPP131037 EZK131037:EZL131037 FJG131037:FJH131037 FTC131037:FTD131037 GCY131037:GCZ131037 GMU131037:GMV131037 GWQ131037:GWR131037 HGM131037:HGN131037 HQI131037:HQJ131037 IAE131037:IAF131037 IKA131037:IKB131037 ITW131037:ITX131037 JDS131037:JDT131037 JNO131037:JNP131037 JXK131037:JXL131037 KHG131037:KHH131037 KRC131037:KRD131037 LAY131037:LAZ131037 LKU131037:LKV131037 LUQ131037:LUR131037 MEM131037:MEN131037 MOI131037:MOJ131037 MYE131037:MYF131037 NIA131037:NIB131037 NRW131037:NRX131037 OBS131037:OBT131037 OLO131037:OLP131037 OVK131037:OVL131037 PFG131037:PFH131037 PPC131037:PPD131037 PYY131037:PYZ131037 QIU131037:QIV131037 QSQ131037:QSR131037 RCM131037:RCN131037 RMI131037:RMJ131037 RWE131037:RWF131037 SGA131037:SGB131037 SPW131037:SPX131037 SZS131037:SZT131037 TJO131037:TJP131037 TTK131037:TTL131037 UDG131037:UDH131037 UNC131037:UND131037 UWY131037:UWZ131037 VGU131037:VGV131037 VQQ131037:VQR131037 WAM131037:WAN131037 WKI131037:WKJ131037 WUE131037:WUF131037 L196575:M196575 HS196573:HT196573 RO196573:RP196573 ABK196573:ABL196573 ALG196573:ALH196573 AVC196573:AVD196573 BEY196573:BEZ196573 BOU196573:BOV196573 BYQ196573:BYR196573 CIM196573:CIN196573 CSI196573:CSJ196573 DCE196573:DCF196573 DMA196573:DMB196573 DVW196573:DVX196573 EFS196573:EFT196573 EPO196573:EPP196573 EZK196573:EZL196573 FJG196573:FJH196573 FTC196573:FTD196573 GCY196573:GCZ196573 GMU196573:GMV196573 GWQ196573:GWR196573 HGM196573:HGN196573 HQI196573:HQJ196573 IAE196573:IAF196573 IKA196573:IKB196573 ITW196573:ITX196573 JDS196573:JDT196573 JNO196573:JNP196573 JXK196573:JXL196573 KHG196573:KHH196573 KRC196573:KRD196573 LAY196573:LAZ196573 LKU196573:LKV196573 LUQ196573:LUR196573 MEM196573:MEN196573 MOI196573:MOJ196573 MYE196573:MYF196573 NIA196573:NIB196573 NRW196573:NRX196573 OBS196573:OBT196573 OLO196573:OLP196573 OVK196573:OVL196573 PFG196573:PFH196573 PPC196573:PPD196573 PYY196573:PYZ196573 QIU196573:QIV196573 QSQ196573:QSR196573 RCM196573:RCN196573 RMI196573:RMJ196573 RWE196573:RWF196573 SGA196573:SGB196573 SPW196573:SPX196573 SZS196573:SZT196573 TJO196573:TJP196573 TTK196573:TTL196573 UDG196573:UDH196573 UNC196573:UND196573 UWY196573:UWZ196573 VGU196573:VGV196573 VQQ196573:VQR196573 WAM196573:WAN196573 WKI196573:WKJ196573 WUE196573:WUF196573 L262111:M262111 HS262109:HT262109 RO262109:RP262109 ABK262109:ABL262109 ALG262109:ALH262109 AVC262109:AVD262109 BEY262109:BEZ262109 BOU262109:BOV262109 BYQ262109:BYR262109 CIM262109:CIN262109 CSI262109:CSJ262109 DCE262109:DCF262109 DMA262109:DMB262109 DVW262109:DVX262109 EFS262109:EFT262109 EPO262109:EPP262109 EZK262109:EZL262109 FJG262109:FJH262109 FTC262109:FTD262109 GCY262109:GCZ262109 GMU262109:GMV262109 GWQ262109:GWR262109 HGM262109:HGN262109 HQI262109:HQJ262109 IAE262109:IAF262109 IKA262109:IKB262109 ITW262109:ITX262109 JDS262109:JDT262109 JNO262109:JNP262109 JXK262109:JXL262109 KHG262109:KHH262109 KRC262109:KRD262109 LAY262109:LAZ262109 LKU262109:LKV262109 LUQ262109:LUR262109 MEM262109:MEN262109 MOI262109:MOJ262109 MYE262109:MYF262109 NIA262109:NIB262109 NRW262109:NRX262109 OBS262109:OBT262109 OLO262109:OLP262109 OVK262109:OVL262109 PFG262109:PFH262109 PPC262109:PPD262109 PYY262109:PYZ262109 QIU262109:QIV262109 QSQ262109:QSR262109 RCM262109:RCN262109 RMI262109:RMJ262109 RWE262109:RWF262109 SGA262109:SGB262109 SPW262109:SPX262109 SZS262109:SZT262109 TJO262109:TJP262109 TTK262109:TTL262109 UDG262109:UDH262109 UNC262109:UND262109 UWY262109:UWZ262109 VGU262109:VGV262109 VQQ262109:VQR262109 WAM262109:WAN262109 WKI262109:WKJ262109 WUE262109:WUF262109 L327647:M327647 HS327645:HT327645 RO327645:RP327645 ABK327645:ABL327645 ALG327645:ALH327645 AVC327645:AVD327645 BEY327645:BEZ327645 BOU327645:BOV327645 BYQ327645:BYR327645 CIM327645:CIN327645 CSI327645:CSJ327645 DCE327645:DCF327645 DMA327645:DMB327645 DVW327645:DVX327645 EFS327645:EFT327645 EPO327645:EPP327645 EZK327645:EZL327645 FJG327645:FJH327645 FTC327645:FTD327645 GCY327645:GCZ327645 GMU327645:GMV327645 GWQ327645:GWR327645 HGM327645:HGN327645 HQI327645:HQJ327645 IAE327645:IAF327645 IKA327645:IKB327645 ITW327645:ITX327645 JDS327645:JDT327645 JNO327645:JNP327645 JXK327645:JXL327645 KHG327645:KHH327645 KRC327645:KRD327645 LAY327645:LAZ327645 LKU327645:LKV327645 LUQ327645:LUR327645 MEM327645:MEN327645 MOI327645:MOJ327645 MYE327645:MYF327645 NIA327645:NIB327645 NRW327645:NRX327645 OBS327645:OBT327645 OLO327645:OLP327645 OVK327645:OVL327645 PFG327645:PFH327645 PPC327645:PPD327645 PYY327645:PYZ327645 QIU327645:QIV327645 QSQ327645:QSR327645 RCM327645:RCN327645 RMI327645:RMJ327645 RWE327645:RWF327645 SGA327645:SGB327645 SPW327645:SPX327645 SZS327645:SZT327645 TJO327645:TJP327645 TTK327645:TTL327645 UDG327645:UDH327645 UNC327645:UND327645 UWY327645:UWZ327645 VGU327645:VGV327645 VQQ327645:VQR327645 WAM327645:WAN327645 WKI327645:WKJ327645 WUE327645:WUF327645 L393183:M393183 HS393181:HT393181 RO393181:RP393181 ABK393181:ABL393181 ALG393181:ALH393181 AVC393181:AVD393181 BEY393181:BEZ393181 BOU393181:BOV393181 BYQ393181:BYR393181 CIM393181:CIN393181 CSI393181:CSJ393181 DCE393181:DCF393181 DMA393181:DMB393181 DVW393181:DVX393181 EFS393181:EFT393181 EPO393181:EPP393181 EZK393181:EZL393181 FJG393181:FJH393181 FTC393181:FTD393181 GCY393181:GCZ393181 GMU393181:GMV393181 GWQ393181:GWR393181 HGM393181:HGN393181 HQI393181:HQJ393181 IAE393181:IAF393181 IKA393181:IKB393181 ITW393181:ITX393181 JDS393181:JDT393181 JNO393181:JNP393181 JXK393181:JXL393181 KHG393181:KHH393181 KRC393181:KRD393181 LAY393181:LAZ393181 LKU393181:LKV393181 LUQ393181:LUR393181 MEM393181:MEN393181 MOI393181:MOJ393181 MYE393181:MYF393181 NIA393181:NIB393181 NRW393181:NRX393181 OBS393181:OBT393181 OLO393181:OLP393181 OVK393181:OVL393181 PFG393181:PFH393181 PPC393181:PPD393181 PYY393181:PYZ393181 QIU393181:QIV393181 QSQ393181:QSR393181 RCM393181:RCN393181 RMI393181:RMJ393181 RWE393181:RWF393181 SGA393181:SGB393181 SPW393181:SPX393181 SZS393181:SZT393181 TJO393181:TJP393181 TTK393181:TTL393181 UDG393181:UDH393181 UNC393181:UND393181 UWY393181:UWZ393181 VGU393181:VGV393181 VQQ393181:VQR393181 WAM393181:WAN393181 WKI393181:WKJ393181 WUE393181:WUF393181 L458719:M458719 HS458717:HT458717 RO458717:RP458717 ABK458717:ABL458717 ALG458717:ALH458717 AVC458717:AVD458717 BEY458717:BEZ458717 BOU458717:BOV458717 BYQ458717:BYR458717 CIM458717:CIN458717 CSI458717:CSJ458717 DCE458717:DCF458717 DMA458717:DMB458717 DVW458717:DVX458717 EFS458717:EFT458717 EPO458717:EPP458717 EZK458717:EZL458717 FJG458717:FJH458717 FTC458717:FTD458717 GCY458717:GCZ458717 GMU458717:GMV458717 GWQ458717:GWR458717 HGM458717:HGN458717 HQI458717:HQJ458717 IAE458717:IAF458717 IKA458717:IKB458717 ITW458717:ITX458717 JDS458717:JDT458717 JNO458717:JNP458717 JXK458717:JXL458717 KHG458717:KHH458717 KRC458717:KRD458717 LAY458717:LAZ458717 LKU458717:LKV458717 LUQ458717:LUR458717 MEM458717:MEN458717 MOI458717:MOJ458717 MYE458717:MYF458717 NIA458717:NIB458717 NRW458717:NRX458717 OBS458717:OBT458717 OLO458717:OLP458717 OVK458717:OVL458717 PFG458717:PFH458717 PPC458717:PPD458717 PYY458717:PYZ458717 QIU458717:QIV458717 QSQ458717:QSR458717 RCM458717:RCN458717 RMI458717:RMJ458717 RWE458717:RWF458717 SGA458717:SGB458717 SPW458717:SPX458717 SZS458717:SZT458717 TJO458717:TJP458717 TTK458717:TTL458717 UDG458717:UDH458717 UNC458717:UND458717 UWY458717:UWZ458717 VGU458717:VGV458717 VQQ458717:VQR458717 WAM458717:WAN458717 WKI458717:WKJ458717 WUE458717:WUF458717 L524255:M524255 HS524253:HT524253 RO524253:RP524253 ABK524253:ABL524253 ALG524253:ALH524253 AVC524253:AVD524253 BEY524253:BEZ524253 BOU524253:BOV524253 BYQ524253:BYR524253 CIM524253:CIN524253 CSI524253:CSJ524253 DCE524253:DCF524253 DMA524253:DMB524253 DVW524253:DVX524253 EFS524253:EFT524253 EPO524253:EPP524253 EZK524253:EZL524253 FJG524253:FJH524253 FTC524253:FTD524253 GCY524253:GCZ524253 GMU524253:GMV524253 GWQ524253:GWR524253 HGM524253:HGN524253 HQI524253:HQJ524253 IAE524253:IAF524253 IKA524253:IKB524253 ITW524253:ITX524253 JDS524253:JDT524253 JNO524253:JNP524253 JXK524253:JXL524253 KHG524253:KHH524253 KRC524253:KRD524253 LAY524253:LAZ524253 LKU524253:LKV524253 LUQ524253:LUR524253 MEM524253:MEN524253 MOI524253:MOJ524253 MYE524253:MYF524253 NIA524253:NIB524253 NRW524253:NRX524253 OBS524253:OBT524253 OLO524253:OLP524253 OVK524253:OVL524253 PFG524253:PFH524253 PPC524253:PPD524253 PYY524253:PYZ524253 QIU524253:QIV524253 QSQ524253:QSR524253 RCM524253:RCN524253 RMI524253:RMJ524253 RWE524253:RWF524253 SGA524253:SGB524253 SPW524253:SPX524253 SZS524253:SZT524253 TJO524253:TJP524253 TTK524253:TTL524253 UDG524253:UDH524253 UNC524253:UND524253 UWY524253:UWZ524253 VGU524253:VGV524253 VQQ524253:VQR524253 WAM524253:WAN524253 WKI524253:WKJ524253 WUE524253:WUF524253 L589791:M589791 HS589789:HT589789 RO589789:RP589789 ABK589789:ABL589789 ALG589789:ALH589789 AVC589789:AVD589789 BEY589789:BEZ589789 BOU589789:BOV589789 BYQ589789:BYR589789 CIM589789:CIN589789 CSI589789:CSJ589789 DCE589789:DCF589789 DMA589789:DMB589789 DVW589789:DVX589789 EFS589789:EFT589789 EPO589789:EPP589789 EZK589789:EZL589789 FJG589789:FJH589789 FTC589789:FTD589789 GCY589789:GCZ589789 GMU589789:GMV589789 GWQ589789:GWR589789 HGM589789:HGN589789 HQI589789:HQJ589789 IAE589789:IAF589789 IKA589789:IKB589789 ITW589789:ITX589789 JDS589789:JDT589789 JNO589789:JNP589789 JXK589789:JXL589789 KHG589789:KHH589789 KRC589789:KRD589789 LAY589789:LAZ589789 LKU589789:LKV589789 LUQ589789:LUR589789 MEM589789:MEN589789 MOI589789:MOJ589789 MYE589789:MYF589789 NIA589789:NIB589789 NRW589789:NRX589789 OBS589789:OBT589789 OLO589789:OLP589789 OVK589789:OVL589789 PFG589789:PFH589789 PPC589789:PPD589789 PYY589789:PYZ589789 QIU589789:QIV589789 QSQ589789:QSR589789 RCM589789:RCN589789 RMI589789:RMJ589789 RWE589789:RWF589789 SGA589789:SGB589789 SPW589789:SPX589789 SZS589789:SZT589789 TJO589789:TJP589789 TTK589789:TTL589789 UDG589789:UDH589789 UNC589789:UND589789 UWY589789:UWZ589789 VGU589789:VGV589789 VQQ589789:VQR589789 WAM589789:WAN589789 WKI589789:WKJ589789 WUE589789:WUF589789 L655327:M655327 HS655325:HT655325 RO655325:RP655325 ABK655325:ABL655325 ALG655325:ALH655325 AVC655325:AVD655325 BEY655325:BEZ655325 BOU655325:BOV655325 BYQ655325:BYR655325 CIM655325:CIN655325 CSI655325:CSJ655325 DCE655325:DCF655325 DMA655325:DMB655325 DVW655325:DVX655325 EFS655325:EFT655325 EPO655325:EPP655325 EZK655325:EZL655325 FJG655325:FJH655325 FTC655325:FTD655325 GCY655325:GCZ655325 GMU655325:GMV655325 GWQ655325:GWR655325 HGM655325:HGN655325 HQI655325:HQJ655325 IAE655325:IAF655325 IKA655325:IKB655325 ITW655325:ITX655325 JDS655325:JDT655325 JNO655325:JNP655325 JXK655325:JXL655325 KHG655325:KHH655325 KRC655325:KRD655325 LAY655325:LAZ655325 LKU655325:LKV655325 LUQ655325:LUR655325 MEM655325:MEN655325 MOI655325:MOJ655325 MYE655325:MYF655325 NIA655325:NIB655325 NRW655325:NRX655325 OBS655325:OBT655325 OLO655325:OLP655325 OVK655325:OVL655325 PFG655325:PFH655325 PPC655325:PPD655325 PYY655325:PYZ655325 QIU655325:QIV655325 QSQ655325:QSR655325 RCM655325:RCN655325 RMI655325:RMJ655325 RWE655325:RWF655325 SGA655325:SGB655325 SPW655325:SPX655325 SZS655325:SZT655325 TJO655325:TJP655325 TTK655325:TTL655325 UDG655325:UDH655325 UNC655325:UND655325 UWY655325:UWZ655325 VGU655325:VGV655325 VQQ655325:VQR655325 WAM655325:WAN655325 WKI655325:WKJ655325 WUE655325:WUF655325 L720863:M720863 HS720861:HT720861 RO720861:RP720861 ABK720861:ABL720861 ALG720861:ALH720861 AVC720861:AVD720861 BEY720861:BEZ720861 BOU720861:BOV720861 BYQ720861:BYR720861 CIM720861:CIN720861 CSI720861:CSJ720861 DCE720861:DCF720861 DMA720861:DMB720861 DVW720861:DVX720861 EFS720861:EFT720861 EPO720861:EPP720861 EZK720861:EZL720861 FJG720861:FJH720861 FTC720861:FTD720861 GCY720861:GCZ720861 GMU720861:GMV720861 GWQ720861:GWR720861 HGM720861:HGN720861 HQI720861:HQJ720861 IAE720861:IAF720861 IKA720861:IKB720861 ITW720861:ITX720861 JDS720861:JDT720861 JNO720861:JNP720861 JXK720861:JXL720861 KHG720861:KHH720861 KRC720861:KRD720861 LAY720861:LAZ720861 LKU720861:LKV720861 LUQ720861:LUR720861 MEM720861:MEN720861 MOI720861:MOJ720861 MYE720861:MYF720861 NIA720861:NIB720861 NRW720861:NRX720861 OBS720861:OBT720861 OLO720861:OLP720861 OVK720861:OVL720861 PFG720861:PFH720861 PPC720861:PPD720861 PYY720861:PYZ720861 QIU720861:QIV720861 QSQ720861:QSR720861 RCM720861:RCN720861 RMI720861:RMJ720861 RWE720861:RWF720861 SGA720861:SGB720861 SPW720861:SPX720861 SZS720861:SZT720861 TJO720861:TJP720861 TTK720861:TTL720861 UDG720861:UDH720861 UNC720861:UND720861 UWY720861:UWZ720861 VGU720861:VGV720861 VQQ720861:VQR720861 WAM720861:WAN720861 WKI720861:WKJ720861 WUE720861:WUF720861 L786399:M786399 HS786397:HT786397 RO786397:RP786397 ABK786397:ABL786397 ALG786397:ALH786397 AVC786397:AVD786397 BEY786397:BEZ786397 BOU786397:BOV786397 BYQ786397:BYR786397 CIM786397:CIN786397 CSI786397:CSJ786397 DCE786397:DCF786397 DMA786397:DMB786397 DVW786397:DVX786397 EFS786397:EFT786397 EPO786397:EPP786397 EZK786397:EZL786397 FJG786397:FJH786397 FTC786397:FTD786397 GCY786397:GCZ786397 GMU786397:GMV786397 GWQ786397:GWR786397 HGM786397:HGN786397 HQI786397:HQJ786397 IAE786397:IAF786397 IKA786397:IKB786397 ITW786397:ITX786397 JDS786397:JDT786397 JNO786397:JNP786397 JXK786397:JXL786397 KHG786397:KHH786397 KRC786397:KRD786397 LAY786397:LAZ786397 LKU786397:LKV786397 LUQ786397:LUR786397 MEM786397:MEN786397 MOI786397:MOJ786397 MYE786397:MYF786397 NIA786397:NIB786397 NRW786397:NRX786397 OBS786397:OBT786397 OLO786397:OLP786397 OVK786397:OVL786397 PFG786397:PFH786397 PPC786397:PPD786397 PYY786397:PYZ786397 QIU786397:QIV786397 QSQ786397:QSR786397 RCM786397:RCN786397 RMI786397:RMJ786397 RWE786397:RWF786397 SGA786397:SGB786397 SPW786397:SPX786397 SZS786397:SZT786397 TJO786397:TJP786397 TTK786397:TTL786397 UDG786397:UDH786397 UNC786397:UND786397 UWY786397:UWZ786397 VGU786397:VGV786397 VQQ786397:VQR786397 WAM786397:WAN786397 WKI786397:WKJ786397 WUE786397:WUF786397 L851935:M851935 HS851933:HT851933 RO851933:RP851933 ABK851933:ABL851933 ALG851933:ALH851933 AVC851933:AVD851933 BEY851933:BEZ851933 BOU851933:BOV851933 BYQ851933:BYR851933 CIM851933:CIN851933 CSI851933:CSJ851933 DCE851933:DCF851933 DMA851933:DMB851933 DVW851933:DVX851933 EFS851933:EFT851933 EPO851933:EPP851933 EZK851933:EZL851933 FJG851933:FJH851933 FTC851933:FTD851933 GCY851933:GCZ851933 GMU851933:GMV851933 GWQ851933:GWR851933 HGM851933:HGN851933 HQI851933:HQJ851933 IAE851933:IAF851933 IKA851933:IKB851933 ITW851933:ITX851933 JDS851933:JDT851933 JNO851933:JNP851933 JXK851933:JXL851933 KHG851933:KHH851933 KRC851933:KRD851933 LAY851933:LAZ851933 LKU851933:LKV851933 LUQ851933:LUR851933 MEM851933:MEN851933 MOI851933:MOJ851933 MYE851933:MYF851933 NIA851933:NIB851933 NRW851933:NRX851933 OBS851933:OBT851933 OLO851933:OLP851933 OVK851933:OVL851933 PFG851933:PFH851933 PPC851933:PPD851933 PYY851933:PYZ851933 QIU851933:QIV851933 QSQ851933:QSR851933 RCM851933:RCN851933 RMI851933:RMJ851933 RWE851933:RWF851933 SGA851933:SGB851933 SPW851933:SPX851933 SZS851933:SZT851933 TJO851933:TJP851933 TTK851933:TTL851933 UDG851933:UDH851933 UNC851933:UND851933 UWY851933:UWZ851933 VGU851933:VGV851933 VQQ851933:VQR851933 WAM851933:WAN851933 WKI851933:WKJ851933 WUE851933:WUF851933 L917471:M917471 HS917469:HT917469 RO917469:RP917469 ABK917469:ABL917469 ALG917469:ALH917469 AVC917469:AVD917469 BEY917469:BEZ917469 BOU917469:BOV917469 BYQ917469:BYR917469 CIM917469:CIN917469 CSI917469:CSJ917469 DCE917469:DCF917469 DMA917469:DMB917469 DVW917469:DVX917469 EFS917469:EFT917469 EPO917469:EPP917469 EZK917469:EZL917469 FJG917469:FJH917469 FTC917469:FTD917469 GCY917469:GCZ917469 GMU917469:GMV917469 GWQ917469:GWR917469 HGM917469:HGN917469 HQI917469:HQJ917469 IAE917469:IAF917469 IKA917469:IKB917469 ITW917469:ITX917469 JDS917469:JDT917469 JNO917469:JNP917469 JXK917469:JXL917469 KHG917469:KHH917469 KRC917469:KRD917469 LAY917469:LAZ917469 LKU917469:LKV917469 LUQ917469:LUR917469 MEM917469:MEN917469 MOI917469:MOJ917469 MYE917469:MYF917469 NIA917469:NIB917469 NRW917469:NRX917469 OBS917469:OBT917469 OLO917469:OLP917469 OVK917469:OVL917469 PFG917469:PFH917469 PPC917469:PPD917469 PYY917469:PYZ917469 QIU917469:QIV917469 QSQ917469:QSR917469 RCM917469:RCN917469 RMI917469:RMJ917469 RWE917469:RWF917469 SGA917469:SGB917469 SPW917469:SPX917469 SZS917469:SZT917469 TJO917469:TJP917469 TTK917469:TTL917469 UDG917469:UDH917469 UNC917469:UND917469 UWY917469:UWZ917469 VGU917469:VGV917469 VQQ917469:VQR917469 WAM917469:WAN917469 WKI917469:WKJ917469 WUE917469:WUF917469 L983007:M983007 HS983005:HT983005 RO983005:RP983005 ABK983005:ABL983005 ALG983005:ALH983005 AVC983005:AVD983005 BEY983005:BEZ983005 BOU983005:BOV983005 BYQ983005:BYR983005 CIM983005:CIN983005 CSI983005:CSJ983005 DCE983005:DCF983005 DMA983005:DMB983005 DVW983005:DVX983005 EFS983005:EFT983005 EPO983005:EPP983005 EZK983005:EZL983005 FJG983005:FJH983005 FTC983005:FTD983005 GCY983005:GCZ983005 GMU983005:GMV983005 GWQ983005:GWR983005 HGM983005:HGN983005 HQI983005:HQJ983005 IAE983005:IAF983005 IKA983005:IKB983005 ITW983005:ITX983005 JDS983005:JDT983005 JNO983005:JNP983005 JXK983005:JXL983005 KHG983005:KHH983005 KRC983005:KRD983005 LAY983005:LAZ983005 LKU983005:LKV983005 LUQ983005:LUR983005 MEM983005:MEN983005 MOI983005:MOJ983005 MYE983005:MYF983005 NIA983005:NIB983005 NRW983005:NRX983005 OBS983005:OBT983005 OLO983005:OLP983005 OVK983005:OVL983005 PFG983005:PFH983005 PPC983005:PPD983005 PYY983005:PYZ983005 QIU983005:QIV983005 QSQ983005:QSR983005 RCM983005:RCN983005 RMI983005:RMJ983005 RWE983005:RWF983005 SGA983005:SGB983005 SPW983005:SPX983005 SZS983005:SZT983005 TJO983005:TJP983005 TTK983005:TTL983005 UDG983005:UDH983005 UNC983005:UND983005 UWY983005:UWZ983005 VGU983005:VGV983005 VQQ983005:VQR983005 WAM983005:WAN983005 WKI983005:WKJ983005 WUE983005:WUF983005" xr:uid="{7658D20B-8A71-4C01-BF4D-6C7E0C1F35A0}">
      <formula1>"□,■"</formula1>
    </dataValidation>
    <dataValidation type="custom" imeMode="disabled" allowBlank="1" showInputMessage="1" showErrorMessage="1" error="整数で入力してください。" sqref="WVH983083:WVK983083 L65514:R65514 HS65512:HY65512 RO65512:RU65512 ABK65512:ABQ65512 ALG65512:ALM65512 AVC65512:AVI65512 BEY65512:BFE65512 BOU65512:BPA65512 BYQ65512:BYW65512 CIM65512:CIS65512 CSI65512:CSO65512 DCE65512:DCK65512 DMA65512:DMG65512 DVW65512:DWC65512 EFS65512:EFY65512 EPO65512:EPU65512 EZK65512:EZQ65512 FJG65512:FJM65512 FTC65512:FTI65512 GCY65512:GDE65512 GMU65512:GNA65512 GWQ65512:GWW65512 HGM65512:HGS65512 HQI65512:HQO65512 IAE65512:IAK65512 IKA65512:IKG65512 ITW65512:IUC65512 JDS65512:JDY65512 JNO65512:JNU65512 JXK65512:JXQ65512 KHG65512:KHM65512 KRC65512:KRI65512 LAY65512:LBE65512 LKU65512:LLA65512 LUQ65512:LUW65512 MEM65512:MES65512 MOI65512:MOO65512 MYE65512:MYK65512 NIA65512:NIG65512 NRW65512:NSC65512 OBS65512:OBY65512 OLO65512:OLU65512 OVK65512:OVQ65512 PFG65512:PFM65512 PPC65512:PPI65512 PYY65512:PZE65512 QIU65512:QJA65512 QSQ65512:QSW65512 RCM65512:RCS65512 RMI65512:RMO65512 RWE65512:RWK65512 SGA65512:SGG65512 SPW65512:SQC65512 SZS65512:SZY65512 TJO65512:TJU65512 TTK65512:TTQ65512 UDG65512:UDM65512 UNC65512:UNI65512 UWY65512:UXE65512 VGU65512:VHA65512 VQQ65512:VQW65512 WAM65512:WAS65512 WKI65512:WKO65512 WUE65512:WUK65512 L131050:R131050 HS131048:HY131048 RO131048:RU131048 ABK131048:ABQ131048 ALG131048:ALM131048 AVC131048:AVI131048 BEY131048:BFE131048 BOU131048:BPA131048 BYQ131048:BYW131048 CIM131048:CIS131048 CSI131048:CSO131048 DCE131048:DCK131048 DMA131048:DMG131048 DVW131048:DWC131048 EFS131048:EFY131048 EPO131048:EPU131048 EZK131048:EZQ131048 FJG131048:FJM131048 FTC131048:FTI131048 GCY131048:GDE131048 GMU131048:GNA131048 GWQ131048:GWW131048 HGM131048:HGS131048 HQI131048:HQO131048 IAE131048:IAK131048 IKA131048:IKG131048 ITW131048:IUC131048 JDS131048:JDY131048 JNO131048:JNU131048 JXK131048:JXQ131048 KHG131048:KHM131048 KRC131048:KRI131048 LAY131048:LBE131048 LKU131048:LLA131048 LUQ131048:LUW131048 MEM131048:MES131048 MOI131048:MOO131048 MYE131048:MYK131048 NIA131048:NIG131048 NRW131048:NSC131048 OBS131048:OBY131048 OLO131048:OLU131048 OVK131048:OVQ131048 PFG131048:PFM131048 PPC131048:PPI131048 PYY131048:PZE131048 QIU131048:QJA131048 QSQ131048:QSW131048 RCM131048:RCS131048 RMI131048:RMO131048 RWE131048:RWK131048 SGA131048:SGG131048 SPW131048:SQC131048 SZS131048:SZY131048 TJO131048:TJU131048 TTK131048:TTQ131048 UDG131048:UDM131048 UNC131048:UNI131048 UWY131048:UXE131048 VGU131048:VHA131048 VQQ131048:VQW131048 WAM131048:WAS131048 WKI131048:WKO131048 WUE131048:WUK131048 L196586:R196586 HS196584:HY196584 RO196584:RU196584 ABK196584:ABQ196584 ALG196584:ALM196584 AVC196584:AVI196584 BEY196584:BFE196584 BOU196584:BPA196584 BYQ196584:BYW196584 CIM196584:CIS196584 CSI196584:CSO196584 DCE196584:DCK196584 DMA196584:DMG196584 DVW196584:DWC196584 EFS196584:EFY196584 EPO196584:EPU196584 EZK196584:EZQ196584 FJG196584:FJM196584 FTC196584:FTI196584 GCY196584:GDE196584 GMU196584:GNA196584 GWQ196584:GWW196584 HGM196584:HGS196584 HQI196584:HQO196584 IAE196584:IAK196584 IKA196584:IKG196584 ITW196584:IUC196584 JDS196584:JDY196584 JNO196584:JNU196584 JXK196584:JXQ196584 KHG196584:KHM196584 KRC196584:KRI196584 LAY196584:LBE196584 LKU196584:LLA196584 LUQ196584:LUW196584 MEM196584:MES196584 MOI196584:MOO196584 MYE196584:MYK196584 NIA196584:NIG196584 NRW196584:NSC196584 OBS196584:OBY196584 OLO196584:OLU196584 OVK196584:OVQ196584 PFG196584:PFM196584 PPC196584:PPI196584 PYY196584:PZE196584 QIU196584:QJA196584 QSQ196584:QSW196584 RCM196584:RCS196584 RMI196584:RMO196584 RWE196584:RWK196584 SGA196584:SGG196584 SPW196584:SQC196584 SZS196584:SZY196584 TJO196584:TJU196584 TTK196584:TTQ196584 UDG196584:UDM196584 UNC196584:UNI196584 UWY196584:UXE196584 VGU196584:VHA196584 VQQ196584:VQW196584 WAM196584:WAS196584 WKI196584:WKO196584 WUE196584:WUK196584 L262122:R262122 HS262120:HY262120 RO262120:RU262120 ABK262120:ABQ262120 ALG262120:ALM262120 AVC262120:AVI262120 BEY262120:BFE262120 BOU262120:BPA262120 BYQ262120:BYW262120 CIM262120:CIS262120 CSI262120:CSO262120 DCE262120:DCK262120 DMA262120:DMG262120 DVW262120:DWC262120 EFS262120:EFY262120 EPO262120:EPU262120 EZK262120:EZQ262120 FJG262120:FJM262120 FTC262120:FTI262120 GCY262120:GDE262120 GMU262120:GNA262120 GWQ262120:GWW262120 HGM262120:HGS262120 HQI262120:HQO262120 IAE262120:IAK262120 IKA262120:IKG262120 ITW262120:IUC262120 JDS262120:JDY262120 JNO262120:JNU262120 JXK262120:JXQ262120 KHG262120:KHM262120 KRC262120:KRI262120 LAY262120:LBE262120 LKU262120:LLA262120 LUQ262120:LUW262120 MEM262120:MES262120 MOI262120:MOO262120 MYE262120:MYK262120 NIA262120:NIG262120 NRW262120:NSC262120 OBS262120:OBY262120 OLO262120:OLU262120 OVK262120:OVQ262120 PFG262120:PFM262120 PPC262120:PPI262120 PYY262120:PZE262120 QIU262120:QJA262120 QSQ262120:QSW262120 RCM262120:RCS262120 RMI262120:RMO262120 RWE262120:RWK262120 SGA262120:SGG262120 SPW262120:SQC262120 SZS262120:SZY262120 TJO262120:TJU262120 TTK262120:TTQ262120 UDG262120:UDM262120 UNC262120:UNI262120 UWY262120:UXE262120 VGU262120:VHA262120 VQQ262120:VQW262120 WAM262120:WAS262120 WKI262120:WKO262120 WUE262120:WUK262120 L327658:R327658 HS327656:HY327656 RO327656:RU327656 ABK327656:ABQ327656 ALG327656:ALM327656 AVC327656:AVI327656 BEY327656:BFE327656 BOU327656:BPA327656 BYQ327656:BYW327656 CIM327656:CIS327656 CSI327656:CSO327656 DCE327656:DCK327656 DMA327656:DMG327656 DVW327656:DWC327656 EFS327656:EFY327656 EPO327656:EPU327656 EZK327656:EZQ327656 FJG327656:FJM327656 FTC327656:FTI327656 GCY327656:GDE327656 GMU327656:GNA327656 GWQ327656:GWW327656 HGM327656:HGS327656 HQI327656:HQO327656 IAE327656:IAK327656 IKA327656:IKG327656 ITW327656:IUC327656 JDS327656:JDY327656 JNO327656:JNU327656 JXK327656:JXQ327656 KHG327656:KHM327656 KRC327656:KRI327656 LAY327656:LBE327656 LKU327656:LLA327656 LUQ327656:LUW327656 MEM327656:MES327656 MOI327656:MOO327656 MYE327656:MYK327656 NIA327656:NIG327656 NRW327656:NSC327656 OBS327656:OBY327656 OLO327656:OLU327656 OVK327656:OVQ327656 PFG327656:PFM327656 PPC327656:PPI327656 PYY327656:PZE327656 QIU327656:QJA327656 QSQ327656:QSW327656 RCM327656:RCS327656 RMI327656:RMO327656 RWE327656:RWK327656 SGA327656:SGG327656 SPW327656:SQC327656 SZS327656:SZY327656 TJO327656:TJU327656 TTK327656:TTQ327656 UDG327656:UDM327656 UNC327656:UNI327656 UWY327656:UXE327656 VGU327656:VHA327656 VQQ327656:VQW327656 WAM327656:WAS327656 WKI327656:WKO327656 WUE327656:WUK327656 L393194:R393194 HS393192:HY393192 RO393192:RU393192 ABK393192:ABQ393192 ALG393192:ALM393192 AVC393192:AVI393192 BEY393192:BFE393192 BOU393192:BPA393192 BYQ393192:BYW393192 CIM393192:CIS393192 CSI393192:CSO393192 DCE393192:DCK393192 DMA393192:DMG393192 DVW393192:DWC393192 EFS393192:EFY393192 EPO393192:EPU393192 EZK393192:EZQ393192 FJG393192:FJM393192 FTC393192:FTI393192 GCY393192:GDE393192 GMU393192:GNA393192 GWQ393192:GWW393192 HGM393192:HGS393192 HQI393192:HQO393192 IAE393192:IAK393192 IKA393192:IKG393192 ITW393192:IUC393192 JDS393192:JDY393192 JNO393192:JNU393192 JXK393192:JXQ393192 KHG393192:KHM393192 KRC393192:KRI393192 LAY393192:LBE393192 LKU393192:LLA393192 LUQ393192:LUW393192 MEM393192:MES393192 MOI393192:MOO393192 MYE393192:MYK393192 NIA393192:NIG393192 NRW393192:NSC393192 OBS393192:OBY393192 OLO393192:OLU393192 OVK393192:OVQ393192 PFG393192:PFM393192 PPC393192:PPI393192 PYY393192:PZE393192 QIU393192:QJA393192 QSQ393192:QSW393192 RCM393192:RCS393192 RMI393192:RMO393192 RWE393192:RWK393192 SGA393192:SGG393192 SPW393192:SQC393192 SZS393192:SZY393192 TJO393192:TJU393192 TTK393192:TTQ393192 UDG393192:UDM393192 UNC393192:UNI393192 UWY393192:UXE393192 VGU393192:VHA393192 VQQ393192:VQW393192 WAM393192:WAS393192 WKI393192:WKO393192 WUE393192:WUK393192 L458730:R458730 HS458728:HY458728 RO458728:RU458728 ABK458728:ABQ458728 ALG458728:ALM458728 AVC458728:AVI458728 BEY458728:BFE458728 BOU458728:BPA458728 BYQ458728:BYW458728 CIM458728:CIS458728 CSI458728:CSO458728 DCE458728:DCK458728 DMA458728:DMG458728 DVW458728:DWC458728 EFS458728:EFY458728 EPO458728:EPU458728 EZK458728:EZQ458728 FJG458728:FJM458728 FTC458728:FTI458728 GCY458728:GDE458728 GMU458728:GNA458728 GWQ458728:GWW458728 HGM458728:HGS458728 HQI458728:HQO458728 IAE458728:IAK458728 IKA458728:IKG458728 ITW458728:IUC458728 JDS458728:JDY458728 JNO458728:JNU458728 JXK458728:JXQ458728 KHG458728:KHM458728 KRC458728:KRI458728 LAY458728:LBE458728 LKU458728:LLA458728 LUQ458728:LUW458728 MEM458728:MES458728 MOI458728:MOO458728 MYE458728:MYK458728 NIA458728:NIG458728 NRW458728:NSC458728 OBS458728:OBY458728 OLO458728:OLU458728 OVK458728:OVQ458728 PFG458728:PFM458728 PPC458728:PPI458728 PYY458728:PZE458728 QIU458728:QJA458728 QSQ458728:QSW458728 RCM458728:RCS458728 RMI458728:RMO458728 RWE458728:RWK458728 SGA458728:SGG458728 SPW458728:SQC458728 SZS458728:SZY458728 TJO458728:TJU458728 TTK458728:TTQ458728 UDG458728:UDM458728 UNC458728:UNI458728 UWY458728:UXE458728 VGU458728:VHA458728 VQQ458728:VQW458728 WAM458728:WAS458728 WKI458728:WKO458728 WUE458728:WUK458728 L524266:R524266 HS524264:HY524264 RO524264:RU524264 ABK524264:ABQ524264 ALG524264:ALM524264 AVC524264:AVI524264 BEY524264:BFE524264 BOU524264:BPA524264 BYQ524264:BYW524264 CIM524264:CIS524264 CSI524264:CSO524264 DCE524264:DCK524264 DMA524264:DMG524264 DVW524264:DWC524264 EFS524264:EFY524264 EPO524264:EPU524264 EZK524264:EZQ524264 FJG524264:FJM524264 FTC524264:FTI524264 GCY524264:GDE524264 GMU524264:GNA524264 GWQ524264:GWW524264 HGM524264:HGS524264 HQI524264:HQO524264 IAE524264:IAK524264 IKA524264:IKG524264 ITW524264:IUC524264 JDS524264:JDY524264 JNO524264:JNU524264 JXK524264:JXQ524264 KHG524264:KHM524264 KRC524264:KRI524264 LAY524264:LBE524264 LKU524264:LLA524264 LUQ524264:LUW524264 MEM524264:MES524264 MOI524264:MOO524264 MYE524264:MYK524264 NIA524264:NIG524264 NRW524264:NSC524264 OBS524264:OBY524264 OLO524264:OLU524264 OVK524264:OVQ524264 PFG524264:PFM524264 PPC524264:PPI524264 PYY524264:PZE524264 QIU524264:QJA524264 QSQ524264:QSW524264 RCM524264:RCS524264 RMI524264:RMO524264 RWE524264:RWK524264 SGA524264:SGG524264 SPW524264:SQC524264 SZS524264:SZY524264 TJO524264:TJU524264 TTK524264:TTQ524264 UDG524264:UDM524264 UNC524264:UNI524264 UWY524264:UXE524264 VGU524264:VHA524264 VQQ524264:VQW524264 WAM524264:WAS524264 WKI524264:WKO524264 WUE524264:WUK524264 L589802:R589802 HS589800:HY589800 RO589800:RU589800 ABK589800:ABQ589800 ALG589800:ALM589800 AVC589800:AVI589800 BEY589800:BFE589800 BOU589800:BPA589800 BYQ589800:BYW589800 CIM589800:CIS589800 CSI589800:CSO589800 DCE589800:DCK589800 DMA589800:DMG589800 DVW589800:DWC589800 EFS589800:EFY589800 EPO589800:EPU589800 EZK589800:EZQ589800 FJG589800:FJM589800 FTC589800:FTI589800 GCY589800:GDE589800 GMU589800:GNA589800 GWQ589800:GWW589800 HGM589800:HGS589800 HQI589800:HQO589800 IAE589800:IAK589800 IKA589800:IKG589800 ITW589800:IUC589800 JDS589800:JDY589800 JNO589800:JNU589800 JXK589800:JXQ589800 KHG589800:KHM589800 KRC589800:KRI589800 LAY589800:LBE589800 LKU589800:LLA589800 LUQ589800:LUW589800 MEM589800:MES589800 MOI589800:MOO589800 MYE589800:MYK589800 NIA589800:NIG589800 NRW589800:NSC589800 OBS589800:OBY589800 OLO589800:OLU589800 OVK589800:OVQ589800 PFG589800:PFM589800 PPC589800:PPI589800 PYY589800:PZE589800 QIU589800:QJA589800 QSQ589800:QSW589800 RCM589800:RCS589800 RMI589800:RMO589800 RWE589800:RWK589800 SGA589800:SGG589800 SPW589800:SQC589800 SZS589800:SZY589800 TJO589800:TJU589800 TTK589800:TTQ589800 UDG589800:UDM589800 UNC589800:UNI589800 UWY589800:UXE589800 VGU589800:VHA589800 VQQ589800:VQW589800 WAM589800:WAS589800 WKI589800:WKO589800 WUE589800:WUK589800 L655338:R655338 HS655336:HY655336 RO655336:RU655336 ABK655336:ABQ655336 ALG655336:ALM655336 AVC655336:AVI655336 BEY655336:BFE655336 BOU655336:BPA655336 BYQ655336:BYW655336 CIM655336:CIS655336 CSI655336:CSO655336 DCE655336:DCK655336 DMA655336:DMG655336 DVW655336:DWC655336 EFS655336:EFY655336 EPO655336:EPU655336 EZK655336:EZQ655336 FJG655336:FJM655336 FTC655336:FTI655336 GCY655336:GDE655336 GMU655336:GNA655336 GWQ655336:GWW655336 HGM655336:HGS655336 HQI655336:HQO655336 IAE655336:IAK655336 IKA655336:IKG655336 ITW655336:IUC655336 JDS655336:JDY655336 JNO655336:JNU655336 JXK655336:JXQ655336 KHG655336:KHM655336 KRC655336:KRI655336 LAY655336:LBE655336 LKU655336:LLA655336 LUQ655336:LUW655336 MEM655336:MES655336 MOI655336:MOO655336 MYE655336:MYK655336 NIA655336:NIG655336 NRW655336:NSC655336 OBS655336:OBY655336 OLO655336:OLU655336 OVK655336:OVQ655336 PFG655336:PFM655336 PPC655336:PPI655336 PYY655336:PZE655336 QIU655336:QJA655336 QSQ655336:QSW655336 RCM655336:RCS655336 RMI655336:RMO655336 RWE655336:RWK655336 SGA655336:SGG655336 SPW655336:SQC655336 SZS655336:SZY655336 TJO655336:TJU655336 TTK655336:TTQ655336 UDG655336:UDM655336 UNC655336:UNI655336 UWY655336:UXE655336 VGU655336:VHA655336 VQQ655336:VQW655336 WAM655336:WAS655336 WKI655336:WKO655336 WUE655336:WUK655336 L720874:R720874 HS720872:HY720872 RO720872:RU720872 ABK720872:ABQ720872 ALG720872:ALM720872 AVC720872:AVI720872 BEY720872:BFE720872 BOU720872:BPA720872 BYQ720872:BYW720872 CIM720872:CIS720872 CSI720872:CSO720872 DCE720872:DCK720872 DMA720872:DMG720872 DVW720872:DWC720872 EFS720872:EFY720872 EPO720872:EPU720872 EZK720872:EZQ720872 FJG720872:FJM720872 FTC720872:FTI720872 GCY720872:GDE720872 GMU720872:GNA720872 GWQ720872:GWW720872 HGM720872:HGS720872 HQI720872:HQO720872 IAE720872:IAK720872 IKA720872:IKG720872 ITW720872:IUC720872 JDS720872:JDY720872 JNO720872:JNU720872 JXK720872:JXQ720872 KHG720872:KHM720872 KRC720872:KRI720872 LAY720872:LBE720872 LKU720872:LLA720872 LUQ720872:LUW720872 MEM720872:MES720872 MOI720872:MOO720872 MYE720872:MYK720872 NIA720872:NIG720872 NRW720872:NSC720872 OBS720872:OBY720872 OLO720872:OLU720872 OVK720872:OVQ720872 PFG720872:PFM720872 PPC720872:PPI720872 PYY720872:PZE720872 QIU720872:QJA720872 QSQ720872:QSW720872 RCM720872:RCS720872 RMI720872:RMO720872 RWE720872:RWK720872 SGA720872:SGG720872 SPW720872:SQC720872 SZS720872:SZY720872 TJO720872:TJU720872 TTK720872:TTQ720872 UDG720872:UDM720872 UNC720872:UNI720872 UWY720872:UXE720872 VGU720872:VHA720872 VQQ720872:VQW720872 WAM720872:WAS720872 WKI720872:WKO720872 WUE720872:WUK720872 L786410:R786410 HS786408:HY786408 RO786408:RU786408 ABK786408:ABQ786408 ALG786408:ALM786408 AVC786408:AVI786408 BEY786408:BFE786408 BOU786408:BPA786408 BYQ786408:BYW786408 CIM786408:CIS786408 CSI786408:CSO786408 DCE786408:DCK786408 DMA786408:DMG786408 DVW786408:DWC786408 EFS786408:EFY786408 EPO786408:EPU786408 EZK786408:EZQ786408 FJG786408:FJM786408 FTC786408:FTI786408 GCY786408:GDE786408 GMU786408:GNA786408 GWQ786408:GWW786408 HGM786408:HGS786408 HQI786408:HQO786408 IAE786408:IAK786408 IKA786408:IKG786408 ITW786408:IUC786408 JDS786408:JDY786408 JNO786408:JNU786408 JXK786408:JXQ786408 KHG786408:KHM786408 KRC786408:KRI786408 LAY786408:LBE786408 LKU786408:LLA786408 LUQ786408:LUW786408 MEM786408:MES786408 MOI786408:MOO786408 MYE786408:MYK786408 NIA786408:NIG786408 NRW786408:NSC786408 OBS786408:OBY786408 OLO786408:OLU786408 OVK786408:OVQ786408 PFG786408:PFM786408 PPC786408:PPI786408 PYY786408:PZE786408 QIU786408:QJA786408 QSQ786408:QSW786408 RCM786408:RCS786408 RMI786408:RMO786408 RWE786408:RWK786408 SGA786408:SGG786408 SPW786408:SQC786408 SZS786408:SZY786408 TJO786408:TJU786408 TTK786408:TTQ786408 UDG786408:UDM786408 UNC786408:UNI786408 UWY786408:UXE786408 VGU786408:VHA786408 VQQ786408:VQW786408 WAM786408:WAS786408 WKI786408:WKO786408 WUE786408:WUK786408 L851946:R851946 HS851944:HY851944 RO851944:RU851944 ABK851944:ABQ851944 ALG851944:ALM851944 AVC851944:AVI851944 BEY851944:BFE851944 BOU851944:BPA851944 BYQ851944:BYW851944 CIM851944:CIS851944 CSI851944:CSO851944 DCE851944:DCK851944 DMA851944:DMG851944 DVW851944:DWC851944 EFS851944:EFY851944 EPO851944:EPU851944 EZK851944:EZQ851944 FJG851944:FJM851944 FTC851944:FTI851944 GCY851944:GDE851944 GMU851944:GNA851944 GWQ851944:GWW851944 HGM851944:HGS851944 HQI851944:HQO851944 IAE851944:IAK851944 IKA851944:IKG851944 ITW851944:IUC851944 JDS851944:JDY851944 JNO851944:JNU851944 JXK851944:JXQ851944 KHG851944:KHM851944 KRC851944:KRI851944 LAY851944:LBE851944 LKU851944:LLA851944 LUQ851944:LUW851944 MEM851944:MES851944 MOI851944:MOO851944 MYE851944:MYK851944 NIA851944:NIG851944 NRW851944:NSC851944 OBS851944:OBY851944 OLO851944:OLU851944 OVK851944:OVQ851944 PFG851944:PFM851944 PPC851944:PPI851944 PYY851944:PZE851944 QIU851944:QJA851944 QSQ851944:QSW851944 RCM851944:RCS851944 RMI851944:RMO851944 RWE851944:RWK851944 SGA851944:SGG851944 SPW851944:SQC851944 SZS851944:SZY851944 TJO851944:TJU851944 TTK851944:TTQ851944 UDG851944:UDM851944 UNC851944:UNI851944 UWY851944:UXE851944 VGU851944:VHA851944 VQQ851944:VQW851944 WAM851944:WAS851944 WKI851944:WKO851944 WUE851944:WUK851944 L917482:R917482 HS917480:HY917480 RO917480:RU917480 ABK917480:ABQ917480 ALG917480:ALM917480 AVC917480:AVI917480 BEY917480:BFE917480 BOU917480:BPA917480 BYQ917480:BYW917480 CIM917480:CIS917480 CSI917480:CSO917480 DCE917480:DCK917480 DMA917480:DMG917480 DVW917480:DWC917480 EFS917480:EFY917480 EPO917480:EPU917480 EZK917480:EZQ917480 FJG917480:FJM917480 FTC917480:FTI917480 GCY917480:GDE917480 GMU917480:GNA917480 GWQ917480:GWW917480 HGM917480:HGS917480 HQI917480:HQO917480 IAE917480:IAK917480 IKA917480:IKG917480 ITW917480:IUC917480 JDS917480:JDY917480 JNO917480:JNU917480 JXK917480:JXQ917480 KHG917480:KHM917480 KRC917480:KRI917480 LAY917480:LBE917480 LKU917480:LLA917480 LUQ917480:LUW917480 MEM917480:MES917480 MOI917480:MOO917480 MYE917480:MYK917480 NIA917480:NIG917480 NRW917480:NSC917480 OBS917480:OBY917480 OLO917480:OLU917480 OVK917480:OVQ917480 PFG917480:PFM917480 PPC917480:PPI917480 PYY917480:PZE917480 QIU917480:QJA917480 QSQ917480:QSW917480 RCM917480:RCS917480 RMI917480:RMO917480 RWE917480:RWK917480 SGA917480:SGG917480 SPW917480:SQC917480 SZS917480:SZY917480 TJO917480:TJU917480 TTK917480:TTQ917480 UDG917480:UDM917480 UNC917480:UNI917480 UWY917480:UXE917480 VGU917480:VHA917480 VQQ917480:VQW917480 WAM917480:WAS917480 WKI917480:WKO917480 WUE917480:WUK917480 L983018:R983018 HS983016:HY983016 RO983016:RU983016 ABK983016:ABQ983016 ALG983016:ALM983016 AVC983016:AVI983016 BEY983016:BFE983016 BOU983016:BPA983016 BYQ983016:BYW983016 CIM983016:CIS983016 CSI983016:CSO983016 DCE983016:DCK983016 DMA983016:DMG983016 DVW983016:DWC983016 EFS983016:EFY983016 EPO983016:EPU983016 EZK983016:EZQ983016 FJG983016:FJM983016 FTC983016:FTI983016 GCY983016:GDE983016 GMU983016:GNA983016 GWQ983016:GWW983016 HGM983016:HGS983016 HQI983016:HQO983016 IAE983016:IAK983016 IKA983016:IKG983016 ITW983016:IUC983016 JDS983016:JDY983016 JNO983016:JNU983016 JXK983016:JXQ983016 KHG983016:KHM983016 KRC983016:KRI983016 LAY983016:LBE983016 LKU983016:LLA983016 LUQ983016:LUW983016 MEM983016:MES983016 MOI983016:MOO983016 MYE983016:MYK983016 NIA983016:NIG983016 NRW983016:NSC983016 OBS983016:OBY983016 OLO983016:OLU983016 OVK983016:OVQ983016 PFG983016:PFM983016 PPC983016:PPI983016 PYY983016:PZE983016 QIU983016:QJA983016 QSQ983016:QSW983016 RCM983016:RCS983016 RMI983016:RMO983016 RWE983016:RWK983016 SGA983016:SGG983016 SPW983016:SQC983016 SZS983016:SZY983016 TJO983016:TJU983016 TTK983016:TTQ983016 UDG983016:UDM983016 UNC983016:UNI983016 UWY983016:UXE983016 VGU983016:VHA983016 VQQ983016:VQW983016 WAM983016:WAS983016 WKI983016:WKO983016 WUE983016:WUK983016 IV65571:IY65573 SR65571:SU65573 ACN65571:ACQ65573 AMJ65571:AMM65573 AWF65571:AWI65573 BGB65571:BGE65573 BPX65571:BQA65573 BZT65571:BZW65573 CJP65571:CJS65573 CTL65571:CTO65573 DDH65571:DDK65573 DND65571:DNG65573 DWZ65571:DXC65573 EGV65571:EGY65573 EQR65571:EQU65573 FAN65571:FAQ65573 FKJ65571:FKM65573 FUF65571:FUI65573 GEB65571:GEE65573 GNX65571:GOA65573 GXT65571:GXW65573 HHP65571:HHS65573 HRL65571:HRO65573 IBH65571:IBK65573 ILD65571:ILG65573 IUZ65571:IVC65573 JEV65571:JEY65573 JOR65571:JOU65573 JYN65571:JYQ65573 KIJ65571:KIM65573 KSF65571:KSI65573 LCB65571:LCE65573 LLX65571:LMA65573 LVT65571:LVW65573 MFP65571:MFS65573 MPL65571:MPO65573 MZH65571:MZK65573 NJD65571:NJG65573 NSZ65571:NTC65573 OCV65571:OCY65573 OMR65571:OMU65573 OWN65571:OWQ65573 PGJ65571:PGM65573 PQF65571:PQI65573 QAB65571:QAE65573 QJX65571:QKA65573 QTT65571:QTW65573 RDP65571:RDS65573 RNL65571:RNO65573 RXH65571:RXK65573 SHD65571:SHG65573 SQZ65571:SRC65573 TAV65571:TAY65573 TKR65571:TKU65573 TUN65571:TUQ65573 UEJ65571:UEM65573 UOF65571:UOI65573 UYB65571:UYE65573 VHX65571:VIA65573 VRT65571:VRW65573 WBP65571:WBS65573 WLL65571:WLO65573 WVH65571:WVK65573 IV131107:IY131109 SR131107:SU131109 ACN131107:ACQ131109 AMJ131107:AMM131109 AWF131107:AWI131109 BGB131107:BGE131109 BPX131107:BQA131109 BZT131107:BZW131109 CJP131107:CJS131109 CTL131107:CTO131109 DDH131107:DDK131109 DND131107:DNG131109 DWZ131107:DXC131109 EGV131107:EGY131109 EQR131107:EQU131109 FAN131107:FAQ131109 FKJ131107:FKM131109 FUF131107:FUI131109 GEB131107:GEE131109 GNX131107:GOA131109 GXT131107:GXW131109 HHP131107:HHS131109 HRL131107:HRO131109 IBH131107:IBK131109 ILD131107:ILG131109 IUZ131107:IVC131109 JEV131107:JEY131109 JOR131107:JOU131109 JYN131107:JYQ131109 KIJ131107:KIM131109 KSF131107:KSI131109 LCB131107:LCE131109 LLX131107:LMA131109 LVT131107:LVW131109 MFP131107:MFS131109 MPL131107:MPO131109 MZH131107:MZK131109 NJD131107:NJG131109 NSZ131107:NTC131109 OCV131107:OCY131109 OMR131107:OMU131109 OWN131107:OWQ131109 PGJ131107:PGM131109 PQF131107:PQI131109 QAB131107:QAE131109 QJX131107:QKA131109 QTT131107:QTW131109 RDP131107:RDS131109 RNL131107:RNO131109 RXH131107:RXK131109 SHD131107:SHG131109 SQZ131107:SRC131109 TAV131107:TAY131109 TKR131107:TKU131109 TUN131107:TUQ131109 UEJ131107:UEM131109 UOF131107:UOI131109 UYB131107:UYE131109 VHX131107:VIA131109 VRT131107:VRW131109 WBP131107:WBS131109 WLL131107:WLO131109 WVH131107:WVK131109 IV196643:IY196645 SR196643:SU196645 ACN196643:ACQ196645 AMJ196643:AMM196645 AWF196643:AWI196645 BGB196643:BGE196645 BPX196643:BQA196645 BZT196643:BZW196645 CJP196643:CJS196645 CTL196643:CTO196645 DDH196643:DDK196645 DND196643:DNG196645 DWZ196643:DXC196645 EGV196643:EGY196645 EQR196643:EQU196645 FAN196643:FAQ196645 FKJ196643:FKM196645 FUF196643:FUI196645 GEB196643:GEE196645 GNX196643:GOA196645 GXT196643:GXW196645 HHP196643:HHS196645 HRL196643:HRO196645 IBH196643:IBK196645 ILD196643:ILG196645 IUZ196643:IVC196645 JEV196643:JEY196645 JOR196643:JOU196645 JYN196643:JYQ196645 KIJ196643:KIM196645 KSF196643:KSI196645 LCB196643:LCE196645 LLX196643:LMA196645 LVT196643:LVW196645 MFP196643:MFS196645 MPL196643:MPO196645 MZH196643:MZK196645 NJD196643:NJG196645 NSZ196643:NTC196645 OCV196643:OCY196645 OMR196643:OMU196645 OWN196643:OWQ196645 PGJ196643:PGM196645 PQF196643:PQI196645 QAB196643:QAE196645 QJX196643:QKA196645 QTT196643:QTW196645 RDP196643:RDS196645 RNL196643:RNO196645 RXH196643:RXK196645 SHD196643:SHG196645 SQZ196643:SRC196645 TAV196643:TAY196645 TKR196643:TKU196645 TUN196643:TUQ196645 UEJ196643:UEM196645 UOF196643:UOI196645 UYB196643:UYE196645 VHX196643:VIA196645 VRT196643:VRW196645 WBP196643:WBS196645 WLL196643:WLO196645 WVH196643:WVK196645 IV262179:IY262181 SR262179:SU262181 ACN262179:ACQ262181 AMJ262179:AMM262181 AWF262179:AWI262181 BGB262179:BGE262181 BPX262179:BQA262181 BZT262179:BZW262181 CJP262179:CJS262181 CTL262179:CTO262181 DDH262179:DDK262181 DND262179:DNG262181 DWZ262179:DXC262181 EGV262179:EGY262181 EQR262179:EQU262181 FAN262179:FAQ262181 FKJ262179:FKM262181 FUF262179:FUI262181 GEB262179:GEE262181 GNX262179:GOA262181 GXT262179:GXW262181 HHP262179:HHS262181 HRL262179:HRO262181 IBH262179:IBK262181 ILD262179:ILG262181 IUZ262179:IVC262181 JEV262179:JEY262181 JOR262179:JOU262181 JYN262179:JYQ262181 KIJ262179:KIM262181 KSF262179:KSI262181 LCB262179:LCE262181 LLX262179:LMA262181 LVT262179:LVW262181 MFP262179:MFS262181 MPL262179:MPO262181 MZH262179:MZK262181 NJD262179:NJG262181 NSZ262179:NTC262181 OCV262179:OCY262181 OMR262179:OMU262181 OWN262179:OWQ262181 PGJ262179:PGM262181 PQF262179:PQI262181 QAB262179:QAE262181 QJX262179:QKA262181 QTT262179:QTW262181 RDP262179:RDS262181 RNL262179:RNO262181 RXH262179:RXK262181 SHD262179:SHG262181 SQZ262179:SRC262181 TAV262179:TAY262181 TKR262179:TKU262181 TUN262179:TUQ262181 UEJ262179:UEM262181 UOF262179:UOI262181 UYB262179:UYE262181 VHX262179:VIA262181 VRT262179:VRW262181 WBP262179:WBS262181 WLL262179:WLO262181 WVH262179:WVK262181 IV327715:IY327717 SR327715:SU327717 ACN327715:ACQ327717 AMJ327715:AMM327717 AWF327715:AWI327717 BGB327715:BGE327717 BPX327715:BQA327717 BZT327715:BZW327717 CJP327715:CJS327717 CTL327715:CTO327717 DDH327715:DDK327717 DND327715:DNG327717 DWZ327715:DXC327717 EGV327715:EGY327717 EQR327715:EQU327717 FAN327715:FAQ327717 FKJ327715:FKM327717 FUF327715:FUI327717 GEB327715:GEE327717 GNX327715:GOA327717 GXT327715:GXW327717 HHP327715:HHS327717 HRL327715:HRO327717 IBH327715:IBK327717 ILD327715:ILG327717 IUZ327715:IVC327717 JEV327715:JEY327717 JOR327715:JOU327717 JYN327715:JYQ327717 KIJ327715:KIM327717 KSF327715:KSI327717 LCB327715:LCE327717 LLX327715:LMA327717 LVT327715:LVW327717 MFP327715:MFS327717 MPL327715:MPO327717 MZH327715:MZK327717 NJD327715:NJG327717 NSZ327715:NTC327717 OCV327715:OCY327717 OMR327715:OMU327717 OWN327715:OWQ327717 PGJ327715:PGM327717 PQF327715:PQI327717 QAB327715:QAE327717 QJX327715:QKA327717 QTT327715:QTW327717 RDP327715:RDS327717 RNL327715:RNO327717 RXH327715:RXK327717 SHD327715:SHG327717 SQZ327715:SRC327717 TAV327715:TAY327717 TKR327715:TKU327717 TUN327715:TUQ327717 UEJ327715:UEM327717 UOF327715:UOI327717 UYB327715:UYE327717 VHX327715:VIA327717 VRT327715:VRW327717 WBP327715:WBS327717 WLL327715:WLO327717 WVH327715:WVK327717 IV393251:IY393253 SR393251:SU393253 ACN393251:ACQ393253 AMJ393251:AMM393253 AWF393251:AWI393253 BGB393251:BGE393253 BPX393251:BQA393253 BZT393251:BZW393253 CJP393251:CJS393253 CTL393251:CTO393253 DDH393251:DDK393253 DND393251:DNG393253 DWZ393251:DXC393253 EGV393251:EGY393253 EQR393251:EQU393253 FAN393251:FAQ393253 FKJ393251:FKM393253 FUF393251:FUI393253 GEB393251:GEE393253 GNX393251:GOA393253 GXT393251:GXW393253 HHP393251:HHS393253 HRL393251:HRO393253 IBH393251:IBK393253 ILD393251:ILG393253 IUZ393251:IVC393253 JEV393251:JEY393253 JOR393251:JOU393253 JYN393251:JYQ393253 KIJ393251:KIM393253 KSF393251:KSI393253 LCB393251:LCE393253 LLX393251:LMA393253 LVT393251:LVW393253 MFP393251:MFS393253 MPL393251:MPO393253 MZH393251:MZK393253 NJD393251:NJG393253 NSZ393251:NTC393253 OCV393251:OCY393253 OMR393251:OMU393253 OWN393251:OWQ393253 PGJ393251:PGM393253 PQF393251:PQI393253 QAB393251:QAE393253 QJX393251:QKA393253 QTT393251:QTW393253 RDP393251:RDS393253 RNL393251:RNO393253 RXH393251:RXK393253 SHD393251:SHG393253 SQZ393251:SRC393253 TAV393251:TAY393253 TKR393251:TKU393253 TUN393251:TUQ393253 UEJ393251:UEM393253 UOF393251:UOI393253 UYB393251:UYE393253 VHX393251:VIA393253 VRT393251:VRW393253 WBP393251:WBS393253 WLL393251:WLO393253 WVH393251:WVK393253 IV458787:IY458789 SR458787:SU458789 ACN458787:ACQ458789 AMJ458787:AMM458789 AWF458787:AWI458789 BGB458787:BGE458789 BPX458787:BQA458789 BZT458787:BZW458789 CJP458787:CJS458789 CTL458787:CTO458789 DDH458787:DDK458789 DND458787:DNG458789 DWZ458787:DXC458789 EGV458787:EGY458789 EQR458787:EQU458789 FAN458787:FAQ458789 FKJ458787:FKM458789 FUF458787:FUI458789 GEB458787:GEE458789 GNX458787:GOA458789 GXT458787:GXW458789 HHP458787:HHS458789 HRL458787:HRO458789 IBH458787:IBK458789 ILD458787:ILG458789 IUZ458787:IVC458789 JEV458787:JEY458789 JOR458787:JOU458789 JYN458787:JYQ458789 KIJ458787:KIM458789 KSF458787:KSI458789 LCB458787:LCE458789 LLX458787:LMA458789 LVT458787:LVW458789 MFP458787:MFS458789 MPL458787:MPO458789 MZH458787:MZK458789 NJD458787:NJG458789 NSZ458787:NTC458789 OCV458787:OCY458789 OMR458787:OMU458789 OWN458787:OWQ458789 PGJ458787:PGM458789 PQF458787:PQI458789 QAB458787:QAE458789 QJX458787:QKA458789 QTT458787:QTW458789 RDP458787:RDS458789 RNL458787:RNO458789 RXH458787:RXK458789 SHD458787:SHG458789 SQZ458787:SRC458789 TAV458787:TAY458789 TKR458787:TKU458789 TUN458787:TUQ458789 UEJ458787:UEM458789 UOF458787:UOI458789 UYB458787:UYE458789 VHX458787:VIA458789 VRT458787:VRW458789 WBP458787:WBS458789 WLL458787:WLO458789 WVH458787:WVK458789 IV524323:IY524325 SR524323:SU524325 ACN524323:ACQ524325 AMJ524323:AMM524325 AWF524323:AWI524325 BGB524323:BGE524325 BPX524323:BQA524325 BZT524323:BZW524325 CJP524323:CJS524325 CTL524323:CTO524325 DDH524323:DDK524325 DND524323:DNG524325 DWZ524323:DXC524325 EGV524323:EGY524325 EQR524323:EQU524325 FAN524323:FAQ524325 FKJ524323:FKM524325 FUF524323:FUI524325 GEB524323:GEE524325 GNX524323:GOA524325 GXT524323:GXW524325 HHP524323:HHS524325 HRL524323:HRO524325 IBH524323:IBK524325 ILD524323:ILG524325 IUZ524323:IVC524325 JEV524323:JEY524325 JOR524323:JOU524325 JYN524323:JYQ524325 KIJ524323:KIM524325 KSF524323:KSI524325 LCB524323:LCE524325 LLX524323:LMA524325 LVT524323:LVW524325 MFP524323:MFS524325 MPL524323:MPO524325 MZH524323:MZK524325 NJD524323:NJG524325 NSZ524323:NTC524325 OCV524323:OCY524325 OMR524323:OMU524325 OWN524323:OWQ524325 PGJ524323:PGM524325 PQF524323:PQI524325 QAB524323:QAE524325 QJX524323:QKA524325 QTT524323:QTW524325 RDP524323:RDS524325 RNL524323:RNO524325 RXH524323:RXK524325 SHD524323:SHG524325 SQZ524323:SRC524325 TAV524323:TAY524325 TKR524323:TKU524325 TUN524323:TUQ524325 UEJ524323:UEM524325 UOF524323:UOI524325 UYB524323:UYE524325 VHX524323:VIA524325 VRT524323:VRW524325 WBP524323:WBS524325 WLL524323:WLO524325 WVH524323:WVK524325 IV589859:IY589861 SR589859:SU589861 ACN589859:ACQ589861 AMJ589859:AMM589861 AWF589859:AWI589861 BGB589859:BGE589861 BPX589859:BQA589861 BZT589859:BZW589861 CJP589859:CJS589861 CTL589859:CTO589861 DDH589859:DDK589861 DND589859:DNG589861 DWZ589859:DXC589861 EGV589859:EGY589861 EQR589859:EQU589861 FAN589859:FAQ589861 FKJ589859:FKM589861 FUF589859:FUI589861 GEB589859:GEE589861 GNX589859:GOA589861 GXT589859:GXW589861 HHP589859:HHS589861 HRL589859:HRO589861 IBH589859:IBK589861 ILD589859:ILG589861 IUZ589859:IVC589861 JEV589859:JEY589861 JOR589859:JOU589861 JYN589859:JYQ589861 KIJ589859:KIM589861 KSF589859:KSI589861 LCB589859:LCE589861 LLX589859:LMA589861 LVT589859:LVW589861 MFP589859:MFS589861 MPL589859:MPO589861 MZH589859:MZK589861 NJD589859:NJG589861 NSZ589859:NTC589861 OCV589859:OCY589861 OMR589859:OMU589861 OWN589859:OWQ589861 PGJ589859:PGM589861 PQF589859:PQI589861 QAB589859:QAE589861 QJX589859:QKA589861 QTT589859:QTW589861 RDP589859:RDS589861 RNL589859:RNO589861 RXH589859:RXK589861 SHD589859:SHG589861 SQZ589859:SRC589861 TAV589859:TAY589861 TKR589859:TKU589861 TUN589859:TUQ589861 UEJ589859:UEM589861 UOF589859:UOI589861 UYB589859:UYE589861 VHX589859:VIA589861 VRT589859:VRW589861 WBP589859:WBS589861 WLL589859:WLO589861 WVH589859:WVK589861 IV655395:IY655397 SR655395:SU655397 ACN655395:ACQ655397 AMJ655395:AMM655397 AWF655395:AWI655397 BGB655395:BGE655397 BPX655395:BQA655397 BZT655395:BZW655397 CJP655395:CJS655397 CTL655395:CTO655397 DDH655395:DDK655397 DND655395:DNG655397 DWZ655395:DXC655397 EGV655395:EGY655397 EQR655395:EQU655397 FAN655395:FAQ655397 FKJ655395:FKM655397 FUF655395:FUI655397 GEB655395:GEE655397 GNX655395:GOA655397 GXT655395:GXW655397 HHP655395:HHS655397 HRL655395:HRO655397 IBH655395:IBK655397 ILD655395:ILG655397 IUZ655395:IVC655397 JEV655395:JEY655397 JOR655395:JOU655397 JYN655395:JYQ655397 KIJ655395:KIM655397 KSF655395:KSI655397 LCB655395:LCE655397 LLX655395:LMA655397 LVT655395:LVW655397 MFP655395:MFS655397 MPL655395:MPO655397 MZH655395:MZK655397 NJD655395:NJG655397 NSZ655395:NTC655397 OCV655395:OCY655397 OMR655395:OMU655397 OWN655395:OWQ655397 PGJ655395:PGM655397 PQF655395:PQI655397 QAB655395:QAE655397 QJX655395:QKA655397 QTT655395:QTW655397 RDP655395:RDS655397 RNL655395:RNO655397 RXH655395:RXK655397 SHD655395:SHG655397 SQZ655395:SRC655397 TAV655395:TAY655397 TKR655395:TKU655397 TUN655395:TUQ655397 UEJ655395:UEM655397 UOF655395:UOI655397 UYB655395:UYE655397 VHX655395:VIA655397 VRT655395:VRW655397 WBP655395:WBS655397 WLL655395:WLO655397 WVH655395:WVK655397 IV720931:IY720933 SR720931:SU720933 ACN720931:ACQ720933 AMJ720931:AMM720933 AWF720931:AWI720933 BGB720931:BGE720933 BPX720931:BQA720933 BZT720931:BZW720933 CJP720931:CJS720933 CTL720931:CTO720933 DDH720931:DDK720933 DND720931:DNG720933 DWZ720931:DXC720933 EGV720931:EGY720933 EQR720931:EQU720933 FAN720931:FAQ720933 FKJ720931:FKM720933 FUF720931:FUI720933 GEB720931:GEE720933 GNX720931:GOA720933 GXT720931:GXW720933 HHP720931:HHS720933 HRL720931:HRO720933 IBH720931:IBK720933 ILD720931:ILG720933 IUZ720931:IVC720933 JEV720931:JEY720933 JOR720931:JOU720933 JYN720931:JYQ720933 KIJ720931:KIM720933 KSF720931:KSI720933 LCB720931:LCE720933 LLX720931:LMA720933 LVT720931:LVW720933 MFP720931:MFS720933 MPL720931:MPO720933 MZH720931:MZK720933 NJD720931:NJG720933 NSZ720931:NTC720933 OCV720931:OCY720933 OMR720931:OMU720933 OWN720931:OWQ720933 PGJ720931:PGM720933 PQF720931:PQI720933 QAB720931:QAE720933 QJX720931:QKA720933 QTT720931:QTW720933 RDP720931:RDS720933 RNL720931:RNO720933 RXH720931:RXK720933 SHD720931:SHG720933 SQZ720931:SRC720933 TAV720931:TAY720933 TKR720931:TKU720933 TUN720931:TUQ720933 UEJ720931:UEM720933 UOF720931:UOI720933 UYB720931:UYE720933 VHX720931:VIA720933 VRT720931:VRW720933 WBP720931:WBS720933 WLL720931:WLO720933 WVH720931:WVK720933 IV786467:IY786469 SR786467:SU786469 ACN786467:ACQ786469 AMJ786467:AMM786469 AWF786467:AWI786469 BGB786467:BGE786469 BPX786467:BQA786469 BZT786467:BZW786469 CJP786467:CJS786469 CTL786467:CTO786469 DDH786467:DDK786469 DND786467:DNG786469 DWZ786467:DXC786469 EGV786467:EGY786469 EQR786467:EQU786469 FAN786467:FAQ786469 FKJ786467:FKM786469 FUF786467:FUI786469 GEB786467:GEE786469 GNX786467:GOA786469 GXT786467:GXW786469 HHP786467:HHS786469 HRL786467:HRO786469 IBH786467:IBK786469 ILD786467:ILG786469 IUZ786467:IVC786469 JEV786467:JEY786469 JOR786467:JOU786469 JYN786467:JYQ786469 KIJ786467:KIM786469 KSF786467:KSI786469 LCB786467:LCE786469 LLX786467:LMA786469 LVT786467:LVW786469 MFP786467:MFS786469 MPL786467:MPO786469 MZH786467:MZK786469 NJD786467:NJG786469 NSZ786467:NTC786469 OCV786467:OCY786469 OMR786467:OMU786469 OWN786467:OWQ786469 PGJ786467:PGM786469 PQF786467:PQI786469 QAB786467:QAE786469 QJX786467:QKA786469 QTT786467:QTW786469 RDP786467:RDS786469 RNL786467:RNO786469 RXH786467:RXK786469 SHD786467:SHG786469 SQZ786467:SRC786469 TAV786467:TAY786469 TKR786467:TKU786469 TUN786467:TUQ786469 UEJ786467:UEM786469 UOF786467:UOI786469 UYB786467:UYE786469 VHX786467:VIA786469 VRT786467:VRW786469 WBP786467:WBS786469 WLL786467:WLO786469 WVH786467:WVK786469 IV852003:IY852005 SR852003:SU852005 ACN852003:ACQ852005 AMJ852003:AMM852005 AWF852003:AWI852005 BGB852003:BGE852005 BPX852003:BQA852005 BZT852003:BZW852005 CJP852003:CJS852005 CTL852003:CTO852005 DDH852003:DDK852005 DND852003:DNG852005 DWZ852003:DXC852005 EGV852003:EGY852005 EQR852003:EQU852005 FAN852003:FAQ852005 FKJ852003:FKM852005 FUF852003:FUI852005 GEB852003:GEE852005 GNX852003:GOA852005 GXT852003:GXW852005 HHP852003:HHS852005 HRL852003:HRO852005 IBH852003:IBK852005 ILD852003:ILG852005 IUZ852003:IVC852005 JEV852003:JEY852005 JOR852003:JOU852005 JYN852003:JYQ852005 KIJ852003:KIM852005 KSF852003:KSI852005 LCB852003:LCE852005 LLX852003:LMA852005 LVT852003:LVW852005 MFP852003:MFS852005 MPL852003:MPO852005 MZH852003:MZK852005 NJD852003:NJG852005 NSZ852003:NTC852005 OCV852003:OCY852005 OMR852003:OMU852005 OWN852003:OWQ852005 PGJ852003:PGM852005 PQF852003:PQI852005 QAB852003:QAE852005 QJX852003:QKA852005 QTT852003:QTW852005 RDP852003:RDS852005 RNL852003:RNO852005 RXH852003:RXK852005 SHD852003:SHG852005 SQZ852003:SRC852005 TAV852003:TAY852005 TKR852003:TKU852005 TUN852003:TUQ852005 UEJ852003:UEM852005 UOF852003:UOI852005 UYB852003:UYE852005 VHX852003:VIA852005 VRT852003:VRW852005 WBP852003:WBS852005 WLL852003:WLO852005 WVH852003:WVK852005 IV917539:IY917541 SR917539:SU917541 ACN917539:ACQ917541 AMJ917539:AMM917541 AWF917539:AWI917541 BGB917539:BGE917541 BPX917539:BQA917541 BZT917539:BZW917541 CJP917539:CJS917541 CTL917539:CTO917541 DDH917539:DDK917541 DND917539:DNG917541 DWZ917539:DXC917541 EGV917539:EGY917541 EQR917539:EQU917541 FAN917539:FAQ917541 FKJ917539:FKM917541 FUF917539:FUI917541 GEB917539:GEE917541 GNX917539:GOA917541 GXT917539:GXW917541 HHP917539:HHS917541 HRL917539:HRO917541 IBH917539:IBK917541 ILD917539:ILG917541 IUZ917539:IVC917541 JEV917539:JEY917541 JOR917539:JOU917541 JYN917539:JYQ917541 KIJ917539:KIM917541 KSF917539:KSI917541 LCB917539:LCE917541 LLX917539:LMA917541 LVT917539:LVW917541 MFP917539:MFS917541 MPL917539:MPO917541 MZH917539:MZK917541 NJD917539:NJG917541 NSZ917539:NTC917541 OCV917539:OCY917541 OMR917539:OMU917541 OWN917539:OWQ917541 PGJ917539:PGM917541 PQF917539:PQI917541 QAB917539:QAE917541 QJX917539:QKA917541 QTT917539:QTW917541 RDP917539:RDS917541 RNL917539:RNO917541 RXH917539:RXK917541 SHD917539:SHG917541 SQZ917539:SRC917541 TAV917539:TAY917541 TKR917539:TKU917541 TUN917539:TUQ917541 UEJ917539:UEM917541 UOF917539:UOI917541 UYB917539:UYE917541 VHX917539:VIA917541 VRT917539:VRW917541 WBP917539:WBS917541 WLL917539:WLO917541 WVH917539:WVK917541 IV983075:IY983077 SR983075:SU983077 ACN983075:ACQ983077 AMJ983075:AMM983077 AWF983075:AWI983077 BGB983075:BGE983077 BPX983075:BQA983077 BZT983075:BZW983077 CJP983075:CJS983077 CTL983075:CTO983077 DDH983075:DDK983077 DND983075:DNG983077 DWZ983075:DXC983077 EGV983075:EGY983077 EQR983075:EQU983077 FAN983075:FAQ983077 FKJ983075:FKM983077 FUF983075:FUI983077 GEB983075:GEE983077 GNX983075:GOA983077 GXT983075:GXW983077 HHP983075:HHS983077 HRL983075:HRO983077 IBH983075:IBK983077 ILD983075:ILG983077 IUZ983075:IVC983077 JEV983075:JEY983077 JOR983075:JOU983077 JYN983075:JYQ983077 KIJ983075:KIM983077 KSF983075:KSI983077 LCB983075:LCE983077 LLX983075:LMA983077 LVT983075:LVW983077 MFP983075:MFS983077 MPL983075:MPO983077 MZH983075:MZK983077 NJD983075:NJG983077 NSZ983075:NTC983077 OCV983075:OCY983077 OMR983075:OMU983077 OWN983075:OWQ983077 PGJ983075:PGM983077 PQF983075:PQI983077 QAB983075:QAE983077 QJX983075:QKA983077 QTT983075:QTW983077 RDP983075:RDS983077 RNL983075:RNO983077 RXH983075:RXK983077 SHD983075:SHG983077 SQZ983075:SRC983077 TAV983075:TAY983077 TKR983075:TKU983077 TUN983075:TUQ983077 UEJ983075:UEM983077 UOF983075:UOI983077 UYB983075:UYE983077 VHX983075:VIA983077 VRT983075:VRW983077 WBP983075:WBS983077 WLL983075:WLO983077 WVH983075:WVK983077 IV65579:IY65579 SR65579:SU65579 ACN65579:ACQ65579 AMJ65579:AMM65579 AWF65579:AWI65579 BGB65579:BGE65579 BPX65579:BQA65579 BZT65579:BZW65579 CJP65579:CJS65579 CTL65579:CTO65579 DDH65579:DDK65579 DND65579:DNG65579 DWZ65579:DXC65579 EGV65579:EGY65579 EQR65579:EQU65579 FAN65579:FAQ65579 FKJ65579:FKM65579 FUF65579:FUI65579 GEB65579:GEE65579 GNX65579:GOA65579 GXT65579:GXW65579 HHP65579:HHS65579 HRL65579:HRO65579 IBH65579:IBK65579 ILD65579:ILG65579 IUZ65579:IVC65579 JEV65579:JEY65579 JOR65579:JOU65579 JYN65579:JYQ65579 KIJ65579:KIM65579 KSF65579:KSI65579 LCB65579:LCE65579 LLX65579:LMA65579 LVT65579:LVW65579 MFP65579:MFS65579 MPL65579:MPO65579 MZH65579:MZK65579 NJD65579:NJG65579 NSZ65579:NTC65579 OCV65579:OCY65579 OMR65579:OMU65579 OWN65579:OWQ65579 PGJ65579:PGM65579 PQF65579:PQI65579 QAB65579:QAE65579 QJX65579:QKA65579 QTT65579:QTW65579 RDP65579:RDS65579 RNL65579:RNO65579 RXH65579:RXK65579 SHD65579:SHG65579 SQZ65579:SRC65579 TAV65579:TAY65579 TKR65579:TKU65579 TUN65579:TUQ65579 UEJ65579:UEM65579 UOF65579:UOI65579 UYB65579:UYE65579 VHX65579:VIA65579 VRT65579:VRW65579 WBP65579:WBS65579 WLL65579:WLO65579 WVH65579:WVK65579 IV131115:IY131115 SR131115:SU131115 ACN131115:ACQ131115 AMJ131115:AMM131115 AWF131115:AWI131115 BGB131115:BGE131115 BPX131115:BQA131115 BZT131115:BZW131115 CJP131115:CJS131115 CTL131115:CTO131115 DDH131115:DDK131115 DND131115:DNG131115 DWZ131115:DXC131115 EGV131115:EGY131115 EQR131115:EQU131115 FAN131115:FAQ131115 FKJ131115:FKM131115 FUF131115:FUI131115 GEB131115:GEE131115 GNX131115:GOA131115 GXT131115:GXW131115 HHP131115:HHS131115 HRL131115:HRO131115 IBH131115:IBK131115 ILD131115:ILG131115 IUZ131115:IVC131115 JEV131115:JEY131115 JOR131115:JOU131115 JYN131115:JYQ131115 KIJ131115:KIM131115 KSF131115:KSI131115 LCB131115:LCE131115 LLX131115:LMA131115 LVT131115:LVW131115 MFP131115:MFS131115 MPL131115:MPO131115 MZH131115:MZK131115 NJD131115:NJG131115 NSZ131115:NTC131115 OCV131115:OCY131115 OMR131115:OMU131115 OWN131115:OWQ131115 PGJ131115:PGM131115 PQF131115:PQI131115 QAB131115:QAE131115 QJX131115:QKA131115 QTT131115:QTW131115 RDP131115:RDS131115 RNL131115:RNO131115 RXH131115:RXK131115 SHD131115:SHG131115 SQZ131115:SRC131115 TAV131115:TAY131115 TKR131115:TKU131115 TUN131115:TUQ131115 UEJ131115:UEM131115 UOF131115:UOI131115 UYB131115:UYE131115 VHX131115:VIA131115 VRT131115:VRW131115 WBP131115:WBS131115 WLL131115:WLO131115 WVH131115:WVK131115 IV196651:IY196651 SR196651:SU196651 ACN196651:ACQ196651 AMJ196651:AMM196651 AWF196651:AWI196651 BGB196651:BGE196651 BPX196651:BQA196651 BZT196651:BZW196651 CJP196651:CJS196651 CTL196651:CTO196651 DDH196651:DDK196651 DND196651:DNG196651 DWZ196651:DXC196651 EGV196651:EGY196651 EQR196651:EQU196651 FAN196651:FAQ196651 FKJ196651:FKM196651 FUF196651:FUI196651 GEB196651:GEE196651 GNX196651:GOA196651 GXT196651:GXW196651 HHP196651:HHS196651 HRL196651:HRO196651 IBH196651:IBK196651 ILD196651:ILG196651 IUZ196651:IVC196651 JEV196651:JEY196651 JOR196651:JOU196651 JYN196651:JYQ196651 KIJ196651:KIM196651 KSF196651:KSI196651 LCB196651:LCE196651 LLX196651:LMA196651 LVT196651:LVW196651 MFP196651:MFS196651 MPL196651:MPO196651 MZH196651:MZK196651 NJD196651:NJG196651 NSZ196651:NTC196651 OCV196651:OCY196651 OMR196651:OMU196651 OWN196651:OWQ196651 PGJ196651:PGM196651 PQF196651:PQI196651 QAB196651:QAE196651 QJX196651:QKA196651 QTT196651:QTW196651 RDP196651:RDS196651 RNL196651:RNO196651 RXH196651:RXK196651 SHD196651:SHG196651 SQZ196651:SRC196651 TAV196651:TAY196651 TKR196651:TKU196651 TUN196651:TUQ196651 UEJ196651:UEM196651 UOF196651:UOI196651 UYB196651:UYE196651 VHX196651:VIA196651 VRT196651:VRW196651 WBP196651:WBS196651 WLL196651:WLO196651 WVH196651:WVK196651 IV262187:IY262187 SR262187:SU262187 ACN262187:ACQ262187 AMJ262187:AMM262187 AWF262187:AWI262187 BGB262187:BGE262187 BPX262187:BQA262187 BZT262187:BZW262187 CJP262187:CJS262187 CTL262187:CTO262187 DDH262187:DDK262187 DND262187:DNG262187 DWZ262187:DXC262187 EGV262187:EGY262187 EQR262187:EQU262187 FAN262187:FAQ262187 FKJ262187:FKM262187 FUF262187:FUI262187 GEB262187:GEE262187 GNX262187:GOA262187 GXT262187:GXW262187 HHP262187:HHS262187 HRL262187:HRO262187 IBH262187:IBK262187 ILD262187:ILG262187 IUZ262187:IVC262187 JEV262187:JEY262187 JOR262187:JOU262187 JYN262187:JYQ262187 KIJ262187:KIM262187 KSF262187:KSI262187 LCB262187:LCE262187 LLX262187:LMA262187 LVT262187:LVW262187 MFP262187:MFS262187 MPL262187:MPO262187 MZH262187:MZK262187 NJD262187:NJG262187 NSZ262187:NTC262187 OCV262187:OCY262187 OMR262187:OMU262187 OWN262187:OWQ262187 PGJ262187:PGM262187 PQF262187:PQI262187 QAB262187:QAE262187 QJX262187:QKA262187 QTT262187:QTW262187 RDP262187:RDS262187 RNL262187:RNO262187 RXH262187:RXK262187 SHD262187:SHG262187 SQZ262187:SRC262187 TAV262187:TAY262187 TKR262187:TKU262187 TUN262187:TUQ262187 UEJ262187:UEM262187 UOF262187:UOI262187 UYB262187:UYE262187 VHX262187:VIA262187 VRT262187:VRW262187 WBP262187:WBS262187 WLL262187:WLO262187 WVH262187:WVK262187 IV327723:IY327723 SR327723:SU327723 ACN327723:ACQ327723 AMJ327723:AMM327723 AWF327723:AWI327723 BGB327723:BGE327723 BPX327723:BQA327723 BZT327723:BZW327723 CJP327723:CJS327723 CTL327723:CTO327723 DDH327723:DDK327723 DND327723:DNG327723 DWZ327723:DXC327723 EGV327723:EGY327723 EQR327723:EQU327723 FAN327723:FAQ327723 FKJ327723:FKM327723 FUF327723:FUI327723 GEB327723:GEE327723 GNX327723:GOA327723 GXT327723:GXW327723 HHP327723:HHS327723 HRL327723:HRO327723 IBH327723:IBK327723 ILD327723:ILG327723 IUZ327723:IVC327723 JEV327723:JEY327723 JOR327723:JOU327723 JYN327723:JYQ327723 KIJ327723:KIM327723 KSF327723:KSI327723 LCB327723:LCE327723 LLX327723:LMA327723 LVT327723:LVW327723 MFP327723:MFS327723 MPL327723:MPO327723 MZH327723:MZK327723 NJD327723:NJG327723 NSZ327723:NTC327723 OCV327723:OCY327723 OMR327723:OMU327723 OWN327723:OWQ327723 PGJ327723:PGM327723 PQF327723:PQI327723 QAB327723:QAE327723 QJX327723:QKA327723 QTT327723:QTW327723 RDP327723:RDS327723 RNL327723:RNO327723 RXH327723:RXK327723 SHD327723:SHG327723 SQZ327723:SRC327723 TAV327723:TAY327723 TKR327723:TKU327723 TUN327723:TUQ327723 UEJ327723:UEM327723 UOF327723:UOI327723 UYB327723:UYE327723 VHX327723:VIA327723 VRT327723:VRW327723 WBP327723:WBS327723 WLL327723:WLO327723 WVH327723:WVK327723 IV393259:IY393259 SR393259:SU393259 ACN393259:ACQ393259 AMJ393259:AMM393259 AWF393259:AWI393259 BGB393259:BGE393259 BPX393259:BQA393259 BZT393259:BZW393259 CJP393259:CJS393259 CTL393259:CTO393259 DDH393259:DDK393259 DND393259:DNG393259 DWZ393259:DXC393259 EGV393259:EGY393259 EQR393259:EQU393259 FAN393259:FAQ393259 FKJ393259:FKM393259 FUF393259:FUI393259 GEB393259:GEE393259 GNX393259:GOA393259 GXT393259:GXW393259 HHP393259:HHS393259 HRL393259:HRO393259 IBH393259:IBK393259 ILD393259:ILG393259 IUZ393259:IVC393259 JEV393259:JEY393259 JOR393259:JOU393259 JYN393259:JYQ393259 KIJ393259:KIM393259 KSF393259:KSI393259 LCB393259:LCE393259 LLX393259:LMA393259 LVT393259:LVW393259 MFP393259:MFS393259 MPL393259:MPO393259 MZH393259:MZK393259 NJD393259:NJG393259 NSZ393259:NTC393259 OCV393259:OCY393259 OMR393259:OMU393259 OWN393259:OWQ393259 PGJ393259:PGM393259 PQF393259:PQI393259 QAB393259:QAE393259 QJX393259:QKA393259 QTT393259:QTW393259 RDP393259:RDS393259 RNL393259:RNO393259 RXH393259:RXK393259 SHD393259:SHG393259 SQZ393259:SRC393259 TAV393259:TAY393259 TKR393259:TKU393259 TUN393259:TUQ393259 UEJ393259:UEM393259 UOF393259:UOI393259 UYB393259:UYE393259 VHX393259:VIA393259 VRT393259:VRW393259 WBP393259:WBS393259 WLL393259:WLO393259 WVH393259:WVK393259 IV458795:IY458795 SR458795:SU458795 ACN458795:ACQ458795 AMJ458795:AMM458795 AWF458795:AWI458795 BGB458795:BGE458795 BPX458795:BQA458795 BZT458795:BZW458795 CJP458795:CJS458795 CTL458795:CTO458795 DDH458795:DDK458795 DND458795:DNG458795 DWZ458795:DXC458795 EGV458795:EGY458795 EQR458795:EQU458795 FAN458795:FAQ458795 FKJ458795:FKM458795 FUF458795:FUI458795 GEB458795:GEE458795 GNX458795:GOA458795 GXT458795:GXW458795 HHP458795:HHS458795 HRL458795:HRO458795 IBH458795:IBK458795 ILD458795:ILG458795 IUZ458795:IVC458795 JEV458795:JEY458795 JOR458795:JOU458795 JYN458795:JYQ458795 KIJ458795:KIM458795 KSF458795:KSI458795 LCB458795:LCE458795 LLX458795:LMA458795 LVT458795:LVW458795 MFP458795:MFS458795 MPL458795:MPO458795 MZH458795:MZK458795 NJD458795:NJG458795 NSZ458795:NTC458795 OCV458795:OCY458795 OMR458795:OMU458795 OWN458795:OWQ458795 PGJ458795:PGM458795 PQF458795:PQI458795 QAB458795:QAE458795 QJX458795:QKA458795 QTT458795:QTW458795 RDP458795:RDS458795 RNL458795:RNO458795 RXH458795:RXK458795 SHD458795:SHG458795 SQZ458795:SRC458795 TAV458795:TAY458795 TKR458795:TKU458795 TUN458795:TUQ458795 UEJ458795:UEM458795 UOF458795:UOI458795 UYB458795:UYE458795 VHX458795:VIA458795 VRT458795:VRW458795 WBP458795:WBS458795 WLL458795:WLO458795 WVH458795:WVK458795 IV524331:IY524331 SR524331:SU524331 ACN524331:ACQ524331 AMJ524331:AMM524331 AWF524331:AWI524331 BGB524331:BGE524331 BPX524331:BQA524331 BZT524331:BZW524331 CJP524331:CJS524331 CTL524331:CTO524331 DDH524331:DDK524331 DND524331:DNG524331 DWZ524331:DXC524331 EGV524331:EGY524331 EQR524331:EQU524331 FAN524331:FAQ524331 FKJ524331:FKM524331 FUF524331:FUI524331 GEB524331:GEE524331 GNX524331:GOA524331 GXT524331:GXW524331 HHP524331:HHS524331 HRL524331:HRO524331 IBH524331:IBK524331 ILD524331:ILG524331 IUZ524331:IVC524331 JEV524331:JEY524331 JOR524331:JOU524331 JYN524331:JYQ524331 KIJ524331:KIM524331 KSF524331:KSI524331 LCB524331:LCE524331 LLX524331:LMA524331 LVT524331:LVW524331 MFP524331:MFS524331 MPL524331:MPO524331 MZH524331:MZK524331 NJD524331:NJG524331 NSZ524331:NTC524331 OCV524331:OCY524331 OMR524331:OMU524331 OWN524331:OWQ524331 PGJ524331:PGM524331 PQF524331:PQI524331 QAB524331:QAE524331 QJX524331:QKA524331 QTT524331:QTW524331 RDP524331:RDS524331 RNL524331:RNO524331 RXH524331:RXK524331 SHD524331:SHG524331 SQZ524331:SRC524331 TAV524331:TAY524331 TKR524331:TKU524331 TUN524331:TUQ524331 UEJ524331:UEM524331 UOF524331:UOI524331 UYB524331:UYE524331 VHX524331:VIA524331 VRT524331:VRW524331 WBP524331:WBS524331 WLL524331:WLO524331 WVH524331:WVK524331 IV589867:IY589867 SR589867:SU589867 ACN589867:ACQ589867 AMJ589867:AMM589867 AWF589867:AWI589867 BGB589867:BGE589867 BPX589867:BQA589867 BZT589867:BZW589867 CJP589867:CJS589867 CTL589867:CTO589867 DDH589867:DDK589867 DND589867:DNG589867 DWZ589867:DXC589867 EGV589867:EGY589867 EQR589867:EQU589867 FAN589867:FAQ589867 FKJ589867:FKM589867 FUF589867:FUI589867 GEB589867:GEE589867 GNX589867:GOA589867 GXT589867:GXW589867 HHP589867:HHS589867 HRL589867:HRO589867 IBH589867:IBK589867 ILD589867:ILG589867 IUZ589867:IVC589867 JEV589867:JEY589867 JOR589867:JOU589867 JYN589867:JYQ589867 KIJ589867:KIM589867 KSF589867:KSI589867 LCB589867:LCE589867 LLX589867:LMA589867 LVT589867:LVW589867 MFP589867:MFS589867 MPL589867:MPO589867 MZH589867:MZK589867 NJD589867:NJG589867 NSZ589867:NTC589867 OCV589867:OCY589867 OMR589867:OMU589867 OWN589867:OWQ589867 PGJ589867:PGM589867 PQF589867:PQI589867 QAB589867:QAE589867 QJX589867:QKA589867 QTT589867:QTW589867 RDP589867:RDS589867 RNL589867:RNO589867 RXH589867:RXK589867 SHD589867:SHG589867 SQZ589867:SRC589867 TAV589867:TAY589867 TKR589867:TKU589867 TUN589867:TUQ589867 UEJ589867:UEM589867 UOF589867:UOI589867 UYB589867:UYE589867 VHX589867:VIA589867 VRT589867:VRW589867 WBP589867:WBS589867 WLL589867:WLO589867 WVH589867:WVK589867 IV655403:IY655403 SR655403:SU655403 ACN655403:ACQ655403 AMJ655403:AMM655403 AWF655403:AWI655403 BGB655403:BGE655403 BPX655403:BQA655403 BZT655403:BZW655403 CJP655403:CJS655403 CTL655403:CTO655403 DDH655403:DDK655403 DND655403:DNG655403 DWZ655403:DXC655403 EGV655403:EGY655403 EQR655403:EQU655403 FAN655403:FAQ655403 FKJ655403:FKM655403 FUF655403:FUI655403 GEB655403:GEE655403 GNX655403:GOA655403 GXT655403:GXW655403 HHP655403:HHS655403 HRL655403:HRO655403 IBH655403:IBK655403 ILD655403:ILG655403 IUZ655403:IVC655403 JEV655403:JEY655403 JOR655403:JOU655403 JYN655403:JYQ655403 KIJ655403:KIM655403 KSF655403:KSI655403 LCB655403:LCE655403 LLX655403:LMA655403 LVT655403:LVW655403 MFP655403:MFS655403 MPL655403:MPO655403 MZH655403:MZK655403 NJD655403:NJG655403 NSZ655403:NTC655403 OCV655403:OCY655403 OMR655403:OMU655403 OWN655403:OWQ655403 PGJ655403:PGM655403 PQF655403:PQI655403 QAB655403:QAE655403 QJX655403:QKA655403 QTT655403:QTW655403 RDP655403:RDS655403 RNL655403:RNO655403 RXH655403:RXK655403 SHD655403:SHG655403 SQZ655403:SRC655403 TAV655403:TAY655403 TKR655403:TKU655403 TUN655403:TUQ655403 UEJ655403:UEM655403 UOF655403:UOI655403 UYB655403:UYE655403 VHX655403:VIA655403 VRT655403:VRW655403 WBP655403:WBS655403 WLL655403:WLO655403 WVH655403:WVK655403 IV720939:IY720939 SR720939:SU720939 ACN720939:ACQ720939 AMJ720939:AMM720939 AWF720939:AWI720939 BGB720939:BGE720939 BPX720939:BQA720939 BZT720939:BZW720939 CJP720939:CJS720939 CTL720939:CTO720939 DDH720939:DDK720939 DND720939:DNG720939 DWZ720939:DXC720939 EGV720939:EGY720939 EQR720939:EQU720939 FAN720939:FAQ720939 FKJ720939:FKM720939 FUF720939:FUI720939 GEB720939:GEE720939 GNX720939:GOA720939 GXT720939:GXW720939 HHP720939:HHS720939 HRL720939:HRO720939 IBH720939:IBK720939 ILD720939:ILG720939 IUZ720939:IVC720939 JEV720939:JEY720939 JOR720939:JOU720939 JYN720939:JYQ720939 KIJ720939:KIM720939 KSF720939:KSI720939 LCB720939:LCE720939 LLX720939:LMA720939 LVT720939:LVW720939 MFP720939:MFS720939 MPL720939:MPO720939 MZH720939:MZK720939 NJD720939:NJG720939 NSZ720939:NTC720939 OCV720939:OCY720939 OMR720939:OMU720939 OWN720939:OWQ720939 PGJ720939:PGM720939 PQF720939:PQI720939 QAB720939:QAE720939 QJX720939:QKA720939 QTT720939:QTW720939 RDP720939:RDS720939 RNL720939:RNO720939 RXH720939:RXK720939 SHD720939:SHG720939 SQZ720939:SRC720939 TAV720939:TAY720939 TKR720939:TKU720939 TUN720939:TUQ720939 UEJ720939:UEM720939 UOF720939:UOI720939 UYB720939:UYE720939 VHX720939:VIA720939 VRT720939:VRW720939 WBP720939:WBS720939 WLL720939:WLO720939 WVH720939:WVK720939 IV786475:IY786475 SR786475:SU786475 ACN786475:ACQ786475 AMJ786475:AMM786475 AWF786475:AWI786475 BGB786475:BGE786475 BPX786475:BQA786475 BZT786475:BZW786475 CJP786475:CJS786475 CTL786475:CTO786475 DDH786475:DDK786475 DND786475:DNG786475 DWZ786475:DXC786475 EGV786475:EGY786475 EQR786475:EQU786475 FAN786475:FAQ786475 FKJ786475:FKM786475 FUF786475:FUI786475 GEB786475:GEE786475 GNX786475:GOA786475 GXT786475:GXW786475 HHP786475:HHS786475 HRL786475:HRO786475 IBH786475:IBK786475 ILD786475:ILG786475 IUZ786475:IVC786475 JEV786475:JEY786475 JOR786475:JOU786475 JYN786475:JYQ786475 KIJ786475:KIM786475 KSF786475:KSI786475 LCB786475:LCE786475 LLX786475:LMA786475 LVT786475:LVW786475 MFP786475:MFS786475 MPL786475:MPO786475 MZH786475:MZK786475 NJD786475:NJG786475 NSZ786475:NTC786475 OCV786475:OCY786475 OMR786475:OMU786475 OWN786475:OWQ786475 PGJ786475:PGM786475 PQF786475:PQI786475 QAB786475:QAE786475 QJX786475:QKA786475 QTT786475:QTW786475 RDP786475:RDS786475 RNL786475:RNO786475 RXH786475:RXK786475 SHD786475:SHG786475 SQZ786475:SRC786475 TAV786475:TAY786475 TKR786475:TKU786475 TUN786475:TUQ786475 UEJ786475:UEM786475 UOF786475:UOI786475 UYB786475:UYE786475 VHX786475:VIA786475 VRT786475:VRW786475 WBP786475:WBS786475 WLL786475:WLO786475 WVH786475:WVK786475 IV852011:IY852011 SR852011:SU852011 ACN852011:ACQ852011 AMJ852011:AMM852011 AWF852011:AWI852011 BGB852011:BGE852011 BPX852011:BQA852011 BZT852011:BZW852011 CJP852011:CJS852011 CTL852011:CTO852011 DDH852011:DDK852011 DND852011:DNG852011 DWZ852011:DXC852011 EGV852011:EGY852011 EQR852011:EQU852011 FAN852011:FAQ852011 FKJ852011:FKM852011 FUF852011:FUI852011 GEB852011:GEE852011 GNX852011:GOA852011 GXT852011:GXW852011 HHP852011:HHS852011 HRL852011:HRO852011 IBH852011:IBK852011 ILD852011:ILG852011 IUZ852011:IVC852011 JEV852011:JEY852011 JOR852011:JOU852011 JYN852011:JYQ852011 KIJ852011:KIM852011 KSF852011:KSI852011 LCB852011:LCE852011 LLX852011:LMA852011 LVT852011:LVW852011 MFP852011:MFS852011 MPL852011:MPO852011 MZH852011:MZK852011 NJD852011:NJG852011 NSZ852011:NTC852011 OCV852011:OCY852011 OMR852011:OMU852011 OWN852011:OWQ852011 PGJ852011:PGM852011 PQF852011:PQI852011 QAB852011:QAE852011 QJX852011:QKA852011 QTT852011:QTW852011 RDP852011:RDS852011 RNL852011:RNO852011 RXH852011:RXK852011 SHD852011:SHG852011 SQZ852011:SRC852011 TAV852011:TAY852011 TKR852011:TKU852011 TUN852011:TUQ852011 UEJ852011:UEM852011 UOF852011:UOI852011 UYB852011:UYE852011 VHX852011:VIA852011 VRT852011:VRW852011 WBP852011:WBS852011 WLL852011:WLO852011 WVH852011:WVK852011 IV917547:IY917547 SR917547:SU917547 ACN917547:ACQ917547 AMJ917547:AMM917547 AWF917547:AWI917547 BGB917547:BGE917547 BPX917547:BQA917547 BZT917547:BZW917547 CJP917547:CJS917547 CTL917547:CTO917547 DDH917547:DDK917547 DND917547:DNG917547 DWZ917547:DXC917547 EGV917547:EGY917547 EQR917547:EQU917547 FAN917547:FAQ917547 FKJ917547:FKM917547 FUF917547:FUI917547 GEB917547:GEE917547 GNX917547:GOA917547 GXT917547:GXW917547 HHP917547:HHS917547 HRL917547:HRO917547 IBH917547:IBK917547 ILD917547:ILG917547 IUZ917547:IVC917547 JEV917547:JEY917547 JOR917547:JOU917547 JYN917547:JYQ917547 KIJ917547:KIM917547 KSF917547:KSI917547 LCB917547:LCE917547 LLX917547:LMA917547 LVT917547:LVW917547 MFP917547:MFS917547 MPL917547:MPO917547 MZH917547:MZK917547 NJD917547:NJG917547 NSZ917547:NTC917547 OCV917547:OCY917547 OMR917547:OMU917547 OWN917547:OWQ917547 PGJ917547:PGM917547 PQF917547:PQI917547 QAB917547:QAE917547 QJX917547:QKA917547 QTT917547:QTW917547 RDP917547:RDS917547 RNL917547:RNO917547 RXH917547:RXK917547 SHD917547:SHG917547 SQZ917547:SRC917547 TAV917547:TAY917547 TKR917547:TKU917547 TUN917547:TUQ917547 UEJ917547:UEM917547 UOF917547:UOI917547 UYB917547:UYE917547 VHX917547:VIA917547 VRT917547:VRW917547 WBP917547:WBS917547 WLL917547:WLO917547 WVH917547:WVK917547 IV983083:IY983083 SR983083:SU983083 ACN983083:ACQ983083 AMJ983083:AMM983083 AWF983083:AWI983083 BGB983083:BGE983083 BPX983083:BQA983083 BZT983083:BZW983083 CJP983083:CJS983083 CTL983083:CTO983083 DDH983083:DDK983083 DND983083:DNG983083 DWZ983083:DXC983083 EGV983083:EGY983083 EQR983083:EQU983083 FAN983083:FAQ983083 FKJ983083:FKM983083 FUF983083:FUI983083 GEB983083:GEE983083 GNX983083:GOA983083 GXT983083:GXW983083 HHP983083:HHS983083 HRL983083:HRO983083 IBH983083:IBK983083 ILD983083:ILG983083 IUZ983083:IVC983083 JEV983083:JEY983083 JOR983083:JOU983083 JYN983083:JYQ983083 KIJ983083:KIM983083 KSF983083:KSI983083 LCB983083:LCE983083 LLX983083:LMA983083 LVT983083:LVW983083 MFP983083:MFS983083 MPL983083:MPO983083 MZH983083:MZK983083 NJD983083:NJG983083 NSZ983083:NTC983083 OCV983083:OCY983083 OMR983083:OMU983083 OWN983083:OWQ983083 PGJ983083:PGM983083 PQF983083:PQI983083 QAB983083:QAE983083 QJX983083:QKA983083 QTT983083:QTW983083 RDP983083:RDS983083 RNL983083:RNO983083 RXH983083:RXK983083 SHD983083:SHG983083 SQZ983083:SRC983083 TAV983083:TAY983083 TKR983083:TKU983083 TUN983083:TUQ983083 UEJ983083:UEM983083 UOF983083:UOI983083 UYB983083:UYE983083 VHX983083:VIA983083 VRT983083:VRW983083 WBP983083:WBS983083 WLL983083:WLO983083 HS24:HY25 WUE24:WUK25 WKI24:WKO25 WAM24:WAS25 VQQ24:VQW25 VGU24:VHA25 UWY24:UXE25 UNC24:UNI25 UDG24:UDM25 TTK24:TTQ25 TJO24:TJU25 SZS24:SZY25 SPW24:SQC25 SGA24:SGG25 RWE24:RWK25 RMI24:RMO25 RCM24:RCS25 QSQ24:QSW25 QIU24:QJA25 PYY24:PZE25 PPC24:PPI25 PFG24:PFM25 OVK24:OVQ25 OLO24:OLU25 OBS24:OBY25 NRW24:NSC25 NIA24:NIG25 MYE24:MYK25 MOI24:MOO25 MEM24:MES25 LUQ24:LUW25 LKU24:LLA25 LAY24:LBE25 KRC24:KRI25 KHG24:KHM25 JXK24:JXQ25 JNO24:JNU25 JDS24:JDY25 ITW24:IUC25 IKA24:IKG25 IAE24:IAK25 HQI24:HQO25 HGM24:HGS25 GWQ24:GWW25 GMU24:GNA25 GCY24:GDE25 FTC24:FTI25 FJG24:FJM25 EZK24:EZQ25 EPO24:EPU25 EFS24:EFY25 DVW24:DWC25 DMA24:DMG25 DCE24:DCK25 CSI24:CSO25 CIM24:CIS25 BYQ24:BYW25 BOU24:BPA25 BEY24:BFE25 AVC24:AVI25 ALG24:ALM25 ABK24:ABQ25 RO24:RU25 WAM50:WAS50 VQQ50:VQW50 VGU50:VHA50 UWY50:UXE50 UNC50:UNI50 UDG50:UDM50 TTK50:TTQ50 TJO50:TJU50 SZS50:SZY50 SPW50:SQC50 SGA50:SGG50 RWE50:RWK50 RMI50:RMO50 RCM50:RCS50 QSQ50:QSW50 QIU50:QJA50 PYY50:PZE50 PPC50:PPI50 PFG50:PFM50 OVK50:OVQ50 OLO50:OLU50 OBS50:OBY50 NRW50:NSC50 NIA50:NIG50 MYE50:MYK50 MOI50:MOO50 MEM50:MES50 LUQ50:LUW50 LKU50:LLA50 LAY50:LBE50 KRC50:KRI50 KHG50:KHM50 JXK50:JXQ50 JNO50:JNU50 JDS50:JDY50 ITW50:IUC50 IKA50:IKG50 IAE50:IAK50 HQI50:HQO50 HGM50:HGS50 GWQ50:GWW50 GMU50:GNA50 GCY50:GDE50 FTC50:FTI50 FJG50:FJM50 EZK50:EZQ50 EPO50:EPU50 EFS50:EFY50 DVW50:DWC50 DMA50:DMG50 DCE50:DCK50 CSI50:CSO50 CIM50:CIS50 BYQ50:BYW50 BOU50:BPA50 BEY50:BFE50 AVC50:AVI50 ALG50:ALM50 ABK50:ABQ50 RO50:RU50 HS50:HY50 WUE50:WUK50 WKI50:WKO50 HS43:HY43 WUE43:WUK43 WKI43:WKO43 WAM43:WAS43 VQQ43:VQW43 VGU43:VHA43 UWY43:UXE43 UNC43:UNI43 UDG43:UDM43 TTK43:TTQ43 TJO43:TJU43 SZS43:SZY43 SPW43:SQC43 SGA43:SGG43 RWE43:RWK43 RMI43:RMO43 RCM43:RCS43 QSQ43:QSW43 QIU43:QJA43 PYY43:PZE43 PPC43:PPI43 PFG43:PFM43 OVK43:OVQ43 OLO43:OLU43 OBS43:OBY43 NRW43:NSC43 NIA43:NIG43 MYE43:MYK43 MOI43:MOO43 MEM43:MES43 LUQ43:LUW43 LKU43:LLA43 LAY43:LBE43 KRC43:KRI43 KHG43:KHM43 JXK43:JXQ43 JNO43:JNU43 JDS43:JDY43 ITW43:IUC43 IKA43:IKG43 IAE43:IAK43 HQI43:HQO43 HGM43:HGS43 GWQ43:GWW43 GMU43:GNA43 GCY43:GDE43 FTC43:FTI43 FJG43:FJM43 EZK43:EZQ43 EPO43:EPU43 EFS43:EFY43 DVW43:DWC43 DMA43:DMG43 DCE43:DCK43 CSI43:CSO43 CIM43:CIS43 BYQ43:BYW43 BOU43:BPA43 BEY43:BFE43 AVC43:AVI43 ALG43:ALM43 ABK43:ABQ43 RO43:RU43 WUE28:WUK28 WKI28:WKO28 WAM28:WAS28 VQQ28:VQW28 VGU28:VHA28 UWY28:UXE28 UNC28:UNI28 UDG28:UDM28 TTK28:TTQ28 TJO28:TJU28 SZS28:SZY28 SPW28:SQC28 SGA28:SGG28 RWE28:RWK28 RMI28:RMO28 RCM28:RCS28 QSQ28:QSW28 QIU28:QJA28 PYY28:PZE28 PPC28:PPI28 PFG28:PFM28 OVK28:OVQ28 OLO28:OLU28 OBS28:OBY28 NRW28:NSC28 NIA28:NIG28 MYE28:MYK28 MOI28:MOO28 MEM28:MES28 LUQ28:LUW28 LKU28:LLA28 LAY28:LBE28 KRC28:KRI28 KHG28:KHM28 JXK28:JXQ28 JNO28:JNU28 JDS28:JDY28 ITW28:IUC28 IKA28:IKG28 IAE28:IAK28 HQI28:HQO28 HGM28:HGS28 GWQ28:GWW28 GMU28:GNA28 GCY28:GDE28 FTC28:FTI28 FJG28:FJM28 EZK28:EZQ28 EPO28:EPU28 EFS28:EFY28 DVW28:DWC28 DMA28:DMG28 DCE28:DCK28 CSI28:CSO28 CIM28:CIS28 BYQ28:BYW28 BOU28:BPA28 BEY28:BFE28 AVC28:AVI28 ALG28:ALM28 ABK28:ABQ28 RO28:RU28 WKI47:WKO47 WUE47:WUK47 HS47:HY47 RO47:RU47 ABK47:ABQ47 ALG47:ALM47 AVC47:AVI47 BEY47:BFE47 BOU47:BPA47 BYQ47:BYW47 CIM47:CIS47 CSI47:CSO47 DCE47:DCK47 DMA47:DMG47 DVW47:DWC47 EFS47:EFY47 EPO47:EPU47 EZK47:EZQ47 FJG47:FJM47 FTC47:FTI47 GCY47:GDE47 GMU47:GNA47 GWQ47:GWW47 HGM47:HGS47 HQI47:HQO47 IAE47:IAK47 IKA47:IKG47 ITW47:IUC47 JDS47:JDY47 JNO47:JNU47 JXK47:JXQ47 KHG47:KHM47 KRC47:KRI47 LAY47:LBE47 LKU47:LLA47 LUQ47:LUW47 MEM47:MES47 MOI47:MOO47 MYE47:MYK47 NIA47:NIG47 NRW47:NSC47 OBS47:OBY47 OLO47:OLU47 OVK47:OVQ47 PFG47:PFM47 PPC47:PPI47 PYY47:PZE47 QIU47:QJA47 QSQ47:QSW47 RCM47:RCS47 RMI47:RMO47 RWE47:RWK47 SGA47:SGG47 SPW47:SQC47 SZS47:SZY47 TJO47:TJU47 TTK47:TTQ47 UDG47:UDM47 UNC47:UNI47 UWY47:UXE47 VGU47:VHA47 VQQ47:VQW47 WAM47:WAS47 HS28:HY28 HS37:HY37 WUE37:WUK37 WKI37:WKO37 WAM37:WAS37 VQQ37:VQW37 VGU37:VHA37 UWY37:UXE37 UNC37:UNI37 UDG37:UDM37 TTK37:TTQ37 TJO37:TJU37 SZS37:SZY37 SPW37:SQC37 SGA37:SGG37 RWE37:RWK37 RMI37:RMO37 RCM37:RCS37 QSQ37:QSW37 QIU37:QJA37 PYY37:PZE37 PPC37:PPI37 PFG37:PFM37 OVK37:OVQ37 OLO37:OLU37 OBS37:OBY37 NRW37:NSC37 NIA37:NIG37 MYE37:MYK37 MOI37:MOO37 MEM37:MES37 LUQ37:LUW37 LKU37:LLA37 LAY37:LBE37 KRC37:KRI37 KHG37:KHM37 JXK37:JXQ37 JNO37:JNU37 JDS37:JDY37 ITW37:IUC37 IKA37:IKG37 IAE37:IAK37 HQI37:HQO37 HGM37:HGS37 GWQ37:GWW37 GMU37:GNA37 GCY37:GDE37 FTC37:FTI37 FJG37:FJM37 EZK37:EZQ37 EPO37:EPU37 EFS37:EFY37 DVW37:DWC37 DMA37:DMG37 DCE37:DCK37 CSI37:CSO37 CIM37:CIS37 BYQ37:BYW37 BOU37:BPA37 BEY37:BFE37 AVC37:AVI37 ALG37:ALM37 ABK37:ABQ37 RO37:RU37 HS33:HY33 RO33:RU33 ABK33:ABQ33 ALG33:ALM33 AVC33:AVI33 BEY33:BFE33 BOU33:BPA33 BYQ33:BYW33 CIM33:CIS33 CSI33:CSO33 DCE33:DCK33 DMA33:DMG33 DVW33:DWC33 EFS33:EFY33 EPO33:EPU33 EZK33:EZQ33 FJG33:FJM33 FTC33:FTI33 GCY33:GDE33 GMU33:GNA33 GWQ33:GWW33 HGM33:HGS33 HQI33:HQO33 IAE33:IAK33 IKA33:IKG33 ITW33:IUC33 JDS33:JDY33 JNO33:JNU33 JXK33:JXQ33 KHG33:KHM33 KRC33:KRI33 LAY33:LBE33 LKU33:LLA33 LUQ33:LUW33 MEM33:MES33 MOI33:MOO33 MYE33:MYK33 NIA33:NIG33 NRW33:NSC33 OBS33:OBY33 OLO33:OLU33 OVK33:OVQ33 PFG33:PFM33 PPC33:PPI33 PYY33:PZE33 QIU33:QJA33 QSQ33:QSW33 RCM33:RCS33 RMI33:RMO33 RWE33:RWK33 SGA33:SGG33 SPW33:SQC33 SZS33:SZY33 TJO33:TJU33 TTK33:TTQ33 UDG33:UDM33 UNC33:UNI33 UWY33:UXE33 VGU33:VHA33 VQQ33:VQW33 WAM33:WAS33 WKI33:WKO33 WUE41:WUK41 HS41:HY41 RO41:RU41 ABK41:ABQ41 ALG41:ALM41 AVC41:AVI41 BEY41:BFE41 BOU41:BPA41 BYQ41:BYW41 CIM41:CIS41 CSI41:CSO41 DCE41:DCK41 DMA41:DMG41 DVW41:DWC41 EFS41:EFY41 EPO41:EPU41 EZK41:EZQ41 FJG41:FJM41 FTC41:FTI41 GCY41:GDE41 GMU41:GNA41 GWQ41:GWW41 HGM41:HGS41 HQI41:HQO41 IAE41:IAK41 IKA41:IKG41 ITW41:IUC41 JDS41:JDY41 JNO41:JNU41 JXK41:JXQ41 KHG41:KHM41 KRC41:KRI41 LAY41:LBE41 LKU41:LLA41 LUQ41:LUW41 MEM41:MES41 MOI41:MOO41 MYE41:MYK41 NIA41:NIG41 NRW41:NSC41 OBS41:OBY41 OLO41:OLU41 OVK41:OVQ41 PFG41:PFM41 PPC41:PPI41 PYY41:PZE41 QIU41:QJA41 QSQ41:QSW41 RCM41:RCS41 RMI41:RMO41 RWE41:RWK41 SGA41:SGG41 SPW41:SQC41 SZS41:SZY41 TJO41:TJU41 TTK41:TTQ41 UDG41:UDM41 UNC41:UNI41 UWY41:UXE41 VGU41:VHA41 VQQ41:VQW41 WAM41:WAS41 WUE33:WUK33 WKI41:WKO41" xr:uid="{723954C9-8DA8-490F-BDE6-76840B3D6555}">
      <formula1>L24-ROUNDDOWN(L24,0)=0</formula1>
    </dataValidation>
    <dataValidation type="list" allowBlank="1" showInputMessage="1" showErrorMessage="1" sqref="J46" xr:uid="{02A63CBD-44AC-44A0-A615-77584D810147}">
      <formula1>"0,120000"</formula1>
    </dataValidation>
    <dataValidation type="list" allowBlank="1" showInputMessage="1" showErrorMessage="1" sqref="J18" xr:uid="{607A539B-5BE3-47B3-809D-230BE3E1554A}">
      <formula1>"専用,ハイブリッド"</formula1>
    </dataValidation>
  </dataValidations>
  <printOptions horizontalCentered="1"/>
  <pageMargins left="0.51181102362204722" right="0.11811023622047245" top="0.35433070866141736" bottom="0.35433070866141736" header="0.31496062992125984" footer="0.11811023622047245"/>
  <pageSetup paperSize="9" scale="78" orientation="portrait" r:id="rId1"/>
  <headerFooter scaleWithDoc="0">
    <oddFooter>&amp;R&amp;K00-044R5中層ZEH-M_ver.1.2</oddFooter>
  </headerFooter>
  <rowBreaks count="1" manualBreakCount="1">
    <brk id="50" min="1" max="25" man="1"/>
  </rowBreaks>
  <ignoredErrors>
    <ignoredError sqref="J20" unlockedFormula="1"/>
  </ignoredErrors>
  <extLst>
    <ext xmlns:x14="http://schemas.microsoft.com/office/spreadsheetml/2009/9/main" uri="{CCE6A557-97BC-4b89-ADB6-D9C93CAAB3DF}">
      <x14:dataValidations xmlns:xm="http://schemas.microsoft.com/office/excel/2006/main" count="2">
        <x14:dataValidation imeMode="disabled" allowBlank="1" showInputMessage="1" showErrorMessage="1" xr:uid="{CD0A4913-8401-406B-A31D-75125ED26310}">
          <xm:sqref>IL65551 SH65551 ACD65551 ALZ65551 AVV65551 BFR65551 BPN65551 BZJ65551 CJF65551 CTB65551 DCX65551 DMT65551 DWP65551 EGL65551 EQH65551 FAD65551 FJZ65551 FTV65551 GDR65551 GNN65551 GXJ65551 HHF65551 HRB65551 IAX65551 IKT65551 IUP65551 JEL65551 JOH65551 JYD65551 KHZ65551 KRV65551 LBR65551 LLN65551 LVJ65551 MFF65551 MPB65551 MYX65551 NIT65551 NSP65551 OCL65551 OMH65551 OWD65551 PFZ65551 PPV65551 PZR65551 QJN65551 QTJ65551 RDF65551 RNB65551 RWX65551 SGT65551 SQP65551 TAL65551 TKH65551 TUD65551 UDZ65551 UNV65551 UXR65551 VHN65551 VRJ65551 WBF65551 WLB65551 WUX65551 IL131087 SH131087 ACD131087 ALZ131087 AVV131087 BFR131087 BPN131087 BZJ131087 CJF131087 CTB131087 DCX131087 DMT131087 DWP131087 EGL131087 EQH131087 FAD131087 FJZ131087 FTV131087 GDR131087 GNN131087 GXJ131087 HHF131087 HRB131087 IAX131087 IKT131087 IUP131087 JEL131087 JOH131087 JYD131087 KHZ131087 KRV131087 LBR131087 LLN131087 LVJ131087 MFF131087 MPB131087 MYX131087 NIT131087 NSP131087 OCL131087 OMH131087 OWD131087 PFZ131087 PPV131087 PZR131087 QJN131087 QTJ131087 RDF131087 RNB131087 RWX131087 SGT131087 SQP131087 TAL131087 TKH131087 TUD131087 UDZ131087 UNV131087 UXR131087 VHN131087 VRJ131087 WBF131087 WLB131087 WUX131087 IL196623 SH196623 ACD196623 ALZ196623 AVV196623 BFR196623 BPN196623 BZJ196623 CJF196623 CTB196623 DCX196623 DMT196623 DWP196623 EGL196623 EQH196623 FAD196623 FJZ196623 FTV196623 GDR196623 GNN196623 GXJ196623 HHF196623 HRB196623 IAX196623 IKT196623 IUP196623 JEL196623 JOH196623 JYD196623 KHZ196623 KRV196623 LBR196623 LLN196623 LVJ196623 MFF196623 MPB196623 MYX196623 NIT196623 NSP196623 OCL196623 OMH196623 OWD196623 PFZ196623 PPV196623 PZR196623 QJN196623 QTJ196623 RDF196623 RNB196623 RWX196623 SGT196623 SQP196623 TAL196623 TKH196623 TUD196623 UDZ196623 UNV196623 UXR196623 VHN196623 VRJ196623 WBF196623 WLB196623 WUX196623 IL262159 SH262159 ACD262159 ALZ262159 AVV262159 BFR262159 BPN262159 BZJ262159 CJF262159 CTB262159 DCX262159 DMT262159 DWP262159 EGL262159 EQH262159 FAD262159 FJZ262159 FTV262159 GDR262159 GNN262159 GXJ262159 HHF262159 HRB262159 IAX262159 IKT262159 IUP262159 JEL262159 JOH262159 JYD262159 KHZ262159 KRV262159 LBR262159 LLN262159 LVJ262159 MFF262159 MPB262159 MYX262159 NIT262159 NSP262159 OCL262159 OMH262159 OWD262159 PFZ262159 PPV262159 PZR262159 QJN262159 QTJ262159 RDF262159 RNB262159 RWX262159 SGT262159 SQP262159 TAL262159 TKH262159 TUD262159 UDZ262159 UNV262159 UXR262159 VHN262159 VRJ262159 WBF262159 WLB262159 WUX262159 IL327695 SH327695 ACD327695 ALZ327695 AVV327695 BFR327695 BPN327695 BZJ327695 CJF327695 CTB327695 DCX327695 DMT327695 DWP327695 EGL327695 EQH327695 FAD327695 FJZ327695 FTV327695 GDR327695 GNN327695 GXJ327695 HHF327695 HRB327695 IAX327695 IKT327695 IUP327695 JEL327695 JOH327695 JYD327695 KHZ327695 KRV327695 LBR327695 LLN327695 LVJ327695 MFF327695 MPB327695 MYX327695 NIT327695 NSP327695 OCL327695 OMH327695 OWD327695 PFZ327695 PPV327695 PZR327695 QJN327695 QTJ327695 RDF327695 RNB327695 RWX327695 SGT327695 SQP327695 TAL327695 TKH327695 TUD327695 UDZ327695 UNV327695 UXR327695 VHN327695 VRJ327695 WBF327695 WLB327695 WUX327695 IL393231 SH393231 ACD393231 ALZ393231 AVV393231 BFR393231 BPN393231 BZJ393231 CJF393231 CTB393231 DCX393231 DMT393231 DWP393231 EGL393231 EQH393231 FAD393231 FJZ393231 FTV393231 GDR393231 GNN393231 GXJ393231 HHF393231 HRB393231 IAX393231 IKT393231 IUP393231 JEL393231 JOH393231 JYD393231 KHZ393231 KRV393231 LBR393231 LLN393231 LVJ393231 MFF393231 MPB393231 MYX393231 NIT393231 NSP393231 OCL393231 OMH393231 OWD393231 PFZ393231 PPV393231 PZR393231 QJN393231 QTJ393231 RDF393231 RNB393231 RWX393231 SGT393231 SQP393231 TAL393231 TKH393231 TUD393231 UDZ393231 UNV393231 UXR393231 VHN393231 VRJ393231 WBF393231 WLB393231 WUX393231 IL458767 SH458767 ACD458767 ALZ458767 AVV458767 BFR458767 BPN458767 BZJ458767 CJF458767 CTB458767 DCX458767 DMT458767 DWP458767 EGL458767 EQH458767 FAD458767 FJZ458767 FTV458767 GDR458767 GNN458767 GXJ458767 HHF458767 HRB458767 IAX458767 IKT458767 IUP458767 JEL458767 JOH458767 JYD458767 KHZ458767 KRV458767 LBR458767 LLN458767 LVJ458767 MFF458767 MPB458767 MYX458767 NIT458767 NSP458767 OCL458767 OMH458767 OWD458767 PFZ458767 PPV458767 PZR458767 QJN458767 QTJ458767 RDF458767 RNB458767 RWX458767 SGT458767 SQP458767 TAL458767 TKH458767 TUD458767 UDZ458767 UNV458767 UXR458767 VHN458767 VRJ458767 WBF458767 WLB458767 WUX458767 IL524303 SH524303 ACD524303 ALZ524303 AVV524303 BFR524303 BPN524303 BZJ524303 CJF524303 CTB524303 DCX524303 DMT524303 DWP524303 EGL524303 EQH524303 FAD524303 FJZ524303 FTV524303 GDR524303 GNN524303 GXJ524303 HHF524303 HRB524303 IAX524303 IKT524303 IUP524303 JEL524303 JOH524303 JYD524303 KHZ524303 KRV524303 LBR524303 LLN524303 LVJ524303 MFF524303 MPB524303 MYX524303 NIT524303 NSP524303 OCL524303 OMH524303 OWD524303 PFZ524303 PPV524303 PZR524303 QJN524303 QTJ524303 RDF524303 RNB524303 RWX524303 SGT524303 SQP524303 TAL524303 TKH524303 TUD524303 UDZ524303 UNV524303 UXR524303 VHN524303 VRJ524303 WBF524303 WLB524303 WUX524303 IL589839 SH589839 ACD589839 ALZ589839 AVV589839 BFR589839 BPN589839 BZJ589839 CJF589839 CTB589839 DCX589839 DMT589839 DWP589839 EGL589839 EQH589839 FAD589839 FJZ589839 FTV589839 GDR589839 GNN589839 GXJ589839 HHF589839 HRB589839 IAX589839 IKT589839 IUP589839 JEL589839 JOH589839 JYD589839 KHZ589839 KRV589839 LBR589839 LLN589839 LVJ589839 MFF589839 MPB589839 MYX589839 NIT589839 NSP589839 OCL589839 OMH589839 OWD589839 PFZ589839 PPV589839 PZR589839 QJN589839 QTJ589839 RDF589839 RNB589839 RWX589839 SGT589839 SQP589839 TAL589839 TKH589839 TUD589839 UDZ589839 UNV589839 UXR589839 VHN589839 VRJ589839 WBF589839 WLB589839 WUX589839 IL655375 SH655375 ACD655375 ALZ655375 AVV655375 BFR655375 BPN655375 BZJ655375 CJF655375 CTB655375 DCX655375 DMT655375 DWP655375 EGL655375 EQH655375 FAD655375 FJZ655375 FTV655375 GDR655375 GNN655375 GXJ655375 HHF655375 HRB655375 IAX655375 IKT655375 IUP655375 JEL655375 JOH655375 JYD655375 KHZ655375 KRV655375 LBR655375 LLN655375 LVJ655375 MFF655375 MPB655375 MYX655375 NIT655375 NSP655375 OCL655375 OMH655375 OWD655375 PFZ655375 PPV655375 PZR655375 QJN655375 QTJ655375 RDF655375 RNB655375 RWX655375 SGT655375 SQP655375 TAL655375 TKH655375 TUD655375 UDZ655375 UNV655375 UXR655375 VHN655375 VRJ655375 WBF655375 WLB655375 WUX655375 IL720911 SH720911 ACD720911 ALZ720911 AVV720911 BFR720911 BPN720911 BZJ720911 CJF720911 CTB720911 DCX720911 DMT720911 DWP720911 EGL720911 EQH720911 FAD720911 FJZ720911 FTV720911 GDR720911 GNN720911 GXJ720911 HHF720911 HRB720911 IAX720911 IKT720911 IUP720911 JEL720911 JOH720911 JYD720911 KHZ720911 KRV720911 LBR720911 LLN720911 LVJ720911 MFF720911 MPB720911 MYX720911 NIT720911 NSP720911 OCL720911 OMH720911 OWD720911 PFZ720911 PPV720911 PZR720911 QJN720911 QTJ720911 RDF720911 RNB720911 RWX720911 SGT720911 SQP720911 TAL720911 TKH720911 TUD720911 UDZ720911 UNV720911 UXR720911 VHN720911 VRJ720911 WBF720911 WLB720911 WUX720911 IL786447 SH786447 ACD786447 ALZ786447 AVV786447 BFR786447 BPN786447 BZJ786447 CJF786447 CTB786447 DCX786447 DMT786447 DWP786447 EGL786447 EQH786447 FAD786447 FJZ786447 FTV786447 GDR786447 GNN786447 GXJ786447 HHF786447 HRB786447 IAX786447 IKT786447 IUP786447 JEL786447 JOH786447 JYD786447 KHZ786447 KRV786447 LBR786447 LLN786447 LVJ786447 MFF786447 MPB786447 MYX786447 NIT786447 NSP786447 OCL786447 OMH786447 OWD786447 PFZ786447 PPV786447 PZR786447 QJN786447 QTJ786447 RDF786447 RNB786447 RWX786447 SGT786447 SQP786447 TAL786447 TKH786447 TUD786447 UDZ786447 UNV786447 UXR786447 VHN786447 VRJ786447 WBF786447 WLB786447 WUX786447 IL851983 SH851983 ACD851983 ALZ851983 AVV851983 BFR851983 BPN851983 BZJ851983 CJF851983 CTB851983 DCX851983 DMT851983 DWP851983 EGL851983 EQH851983 FAD851983 FJZ851983 FTV851983 GDR851983 GNN851983 GXJ851983 HHF851983 HRB851983 IAX851983 IKT851983 IUP851983 JEL851983 JOH851983 JYD851983 KHZ851983 KRV851983 LBR851983 LLN851983 LVJ851983 MFF851983 MPB851983 MYX851983 NIT851983 NSP851983 OCL851983 OMH851983 OWD851983 PFZ851983 PPV851983 PZR851983 QJN851983 QTJ851983 RDF851983 RNB851983 RWX851983 SGT851983 SQP851983 TAL851983 TKH851983 TUD851983 UDZ851983 UNV851983 UXR851983 VHN851983 VRJ851983 WBF851983 WLB851983 WUX851983 IL917519 SH917519 ACD917519 ALZ917519 AVV917519 BFR917519 BPN917519 BZJ917519 CJF917519 CTB917519 DCX917519 DMT917519 DWP917519 EGL917519 EQH917519 FAD917519 FJZ917519 FTV917519 GDR917519 GNN917519 GXJ917519 HHF917519 HRB917519 IAX917519 IKT917519 IUP917519 JEL917519 JOH917519 JYD917519 KHZ917519 KRV917519 LBR917519 LLN917519 LVJ917519 MFF917519 MPB917519 MYX917519 NIT917519 NSP917519 OCL917519 OMH917519 OWD917519 PFZ917519 PPV917519 PZR917519 QJN917519 QTJ917519 RDF917519 RNB917519 RWX917519 SGT917519 SQP917519 TAL917519 TKH917519 TUD917519 UDZ917519 UNV917519 UXR917519 VHN917519 VRJ917519 WBF917519 WLB917519 WUX917519 IL983055 SH983055 ACD983055 ALZ983055 AVV983055 BFR983055 BPN983055 BZJ983055 CJF983055 CTB983055 DCX983055 DMT983055 DWP983055 EGL983055 EQH983055 FAD983055 FJZ983055 FTV983055 GDR983055 GNN983055 GXJ983055 HHF983055 HRB983055 IAX983055 IKT983055 IUP983055 JEL983055 JOH983055 JYD983055 KHZ983055 KRV983055 LBR983055 LLN983055 LVJ983055 MFF983055 MPB983055 MYX983055 NIT983055 NSP983055 OCL983055 OMH983055 OWD983055 PFZ983055 PPV983055 PZR983055 QJN983055 QTJ983055 RDF983055 RNB983055 RWX983055 SGT983055 SQP983055 TAL983055 TKH983055 TUD983055 UDZ983055 UNV983055 UXR983055 VHN983055 VRJ983055 WBF983055 WLB983055 WUX983055 IQ65581:IQ65582 SM65581:SM65582 ACI65581:ACI65582 AME65581:AME65582 AWA65581:AWA65582 BFW65581:BFW65582 BPS65581:BPS65582 BZO65581:BZO65582 CJK65581:CJK65582 CTG65581:CTG65582 DDC65581:DDC65582 DMY65581:DMY65582 DWU65581:DWU65582 EGQ65581:EGQ65582 EQM65581:EQM65582 FAI65581:FAI65582 FKE65581:FKE65582 FUA65581:FUA65582 GDW65581:GDW65582 GNS65581:GNS65582 GXO65581:GXO65582 HHK65581:HHK65582 HRG65581:HRG65582 IBC65581:IBC65582 IKY65581:IKY65582 IUU65581:IUU65582 JEQ65581:JEQ65582 JOM65581:JOM65582 JYI65581:JYI65582 KIE65581:KIE65582 KSA65581:KSA65582 LBW65581:LBW65582 LLS65581:LLS65582 LVO65581:LVO65582 MFK65581:MFK65582 MPG65581:MPG65582 MZC65581:MZC65582 NIY65581:NIY65582 NSU65581:NSU65582 OCQ65581:OCQ65582 OMM65581:OMM65582 OWI65581:OWI65582 PGE65581:PGE65582 PQA65581:PQA65582 PZW65581:PZW65582 QJS65581:QJS65582 QTO65581:QTO65582 RDK65581:RDK65582 RNG65581:RNG65582 RXC65581:RXC65582 SGY65581:SGY65582 SQU65581:SQU65582 TAQ65581:TAQ65582 TKM65581:TKM65582 TUI65581:TUI65582 UEE65581:UEE65582 UOA65581:UOA65582 UXW65581:UXW65582 VHS65581:VHS65582 VRO65581:VRO65582 WBK65581:WBK65582 WLG65581:WLG65582 WVC65581:WVC65582 IQ131117:IQ131118 SM131117:SM131118 ACI131117:ACI131118 AME131117:AME131118 AWA131117:AWA131118 BFW131117:BFW131118 BPS131117:BPS131118 BZO131117:BZO131118 CJK131117:CJK131118 CTG131117:CTG131118 DDC131117:DDC131118 DMY131117:DMY131118 DWU131117:DWU131118 EGQ131117:EGQ131118 EQM131117:EQM131118 FAI131117:FAI131118 FKE131117:FKE131118 FUA131117:FUA131118 GDW131117:GDW131118 GNS131117:GNS131118 GXO131117:GXO131118 HHK131117:HHK131118 HRG131117:HRG131118 IBC131117:IBC131118 IKY131117:IKY131118 IUU131117:IUU131118 JEQ131117:JEQ131118 JOM131117:JOM131118 JYI131117:JYI131118 KIE131117:KIE131118 KSA131117:KSA131118 LBW131117:LBW131118 LLS131117:LLS131118 LVO131117:LVO131118 MFK131117:MFK131118 MPG131117:MPG131118 MZC131117:MZC131118 NIY131117:NIY131118 NSU131117:NSU131118 OCQ131117:OCQ131118 OMM131117:OMM131118 OWI131117:OWI131118 PGE131117:PGE131118 PQA131117:PQA131118 PZW131117:PZW131118 QJS131117:QJS131118 QTO131117:QTO131118 RDK131117:RDK131118 RNG131117:RNG131118 RXC131117:RXC131118 SGY131117:SGY131118 SQU131117:SQU131118 TAQ131117:TAQ131118 TKM131117:TKM131118 TUI131117:TUI131118 UEE131117:UEE131118 UOA131117:UOA131118 UXW131117:UXW131118 VHS131117:VHS131118 VRO131117:VRO131118 WBK131117:WBK131118 WLG131117:WLG131118 WVC131117:WVC131118 IQ196653:IQ196654 SM196653:SM196654 ACI196653:ACI196654 AME196653:AME196654 AWA196653:AWA196654 BFW196653:BFW196654 BPS196653:BPS196654 BZO196653:BZO196654 CJK196653:CJK196654 CTG196653:CTG196654 DDC196653:DDC196654 DMY196653:DMY196654 DWU196653:DWU196654 EGQ196653:EGQ196654 EQM196653:EQM196654 FAI196653:FAI196654 FKE196653:FKE196654 FUA196653:FUA196654 GDW196653:GDW196654 GNS196653:GNS196654 GXO196653:GXO196654 HHK196653:HHK196654 HRG196653:HRG196654 IBC196653:IBC196654 IKY196653:IKY196654 IUU196653:IUU196654 JEQ196653:JEQ196654 JOM196653:JOM196654 JYI196653:JYI196654 KIE196653:KIE196654 KSA196653:KSA196654 LBW196653:LBW196654 LLS196653:LLS196654 LVO196653:LVO196654 MFK196653:MFK196654 MPG196653:MPG196654 MZC196653:MZC196654 NIY196653:NIY196654 NSU196653:NSU196654 OCQ196653:OCQ196654 OMM196653:OMM196654 OWI196653:OWI196654 PGE196653:PGE196654 PQA196653:PQA196654 PZW196653:PZW196654 QJS196653:QJS196654 QTO196653:QTO196654 RDK196653:RDK196654 RNG196653:RNG196654 RXC196653:RXC196654 SGY196653:SGY196654 SQU196653:SQU196654 TAQ196653:TAQ196654 TKM196653:TKM196654 TUI196653:TUI196654 UEE196653:UEE196654 UOA196653:UOA196654 UXW196653:UXW196654 VHS196653:VHS196654 VRO196653:VRO196654 WBK196653:WBK196654 WLG196653:WLG196654 WVC196653:WVC196654 IQ262189:IQ262190 SM262189:SM262190 ACI262189:ACI262190 AME262189:AME262190 AWA262189:AWA262190 BFW262189:BFW262190 BPS262189:BPS262190 BZO262189:BZO262190 CJK262189:CJK262190 CTG262189:CTG262190 DDC262189:DDC262190 DMY262189:DMY262190 DWU262189:DWU262190 EGQ262189:EGQ262190 EQM262189:EQM262190 FAI262189:FAI262190 FKE262189:FKE262190 FUA262189:FUA262190 GDW262189:GDW262190 GNS262189:GNS262190 GXO262189:GXO262190 HHK262189:HHK262190 HRG262189:HRG262190 IBC262189:IBC262190 IKY262189:IKY262190 IUU262189:IUU262190 JEQ262189:JEQ262190 JOM262189:JOM262190 JYI262189:JYI262190 KIE262189:KIE262190 KSA262189:KSA262190 LBW262189:LBW262190 LLS262189:LLS262190 LVO262189:LVO262190 MFK262189:MFK262190 MPG262189:MPG262190 MZC262189:MZC262190 NIY262189:NIY262190 NSU262189:NSU262190 OCQ262189:OCQ262190 OMM262189:OMM262190 OWI262189:OWI262190 PGE262189:PGE262190 PQA262189:PQA262190 PZW262189:PZW262190 QJS262189:QJS262190 QTO262189:QTO262190 RDK262189:RDK262190 RNG262189:RNG262190 RXC262189:RXC262190 SGY262189:SGY262190 SQU262189:SQU262190 TAQ262189:TAQ262190 TKM262189:TKM262190 TUI262189:TUI262190 UEE262189:UEE262190 UOA262189:UOA262190 UXW262189:UXW262190 VHS262189:VHS262190 VRO262189:VRO262190 WBK262189:WBK262190 WLG262189:WLG262190 WVC262189:WVC262190 IQ327725:IQ327726 SM327725:SM327726 ACI327725:ACI327726 AME327725:AME327726 AWA327725:AWA327726 BFW327725:BFW327726 BPS327725:BPS327726 BZO327725:BZO327726 CJK327725:CJK327726 CTG327725:CTG327726 DDC327725:DDC327726 DMY327725:DMY327726 DWU327725:DWU327726 EGQ327725:EGQ327726 EQM327725:EQM327726 FAI327725:FAI327726 FKE327725:FKE327726 FUA327725:FUA327726 GDW327725:GDW327726 GNS327725:GNS327726 GXO327725:GXO327726 HHK327725:HHK327726 HRG327725:HRG327726 IBC327725:IBC327726 IKY327725:IKY327726 IUU327725:IUU327726 JEQ327725:JEQ327726 JOM327725:JOM327726 JYI327725:JYI327726 KIE327725:KIE327726 KSA327725:KSA327726 LBW327725:LBW327726 LLS327725:LLS327726 LVO327725:LVO327726 MFK327725:MFK327726 MPG327725:MPG327726 MZC327725:MZC327726 NIY327725:NIY327726 NSU327725:NSU327726 OCQ327725:OCQ327726 OMM327725:OMM327726 OWI327725:OWI327726 PGE327725:PGE327726 PQA327725:PQA327726 PZW327725:PZW327726 QJS327725:QJS327726 QTO327725:QTO327726 RDK327725:RDK327726 RNG327725:RNG327726 RXC327725:RXC327726 SGY327725:SGY327726 SQU327725:SQU327726 TAQ327725:TAQ327726 TKM327725:TKM327726 TUI327725:TUI327726 UEE327725:UEE327726 UOA327725:UOA327726 UXW327725:UXW327726 VHS327725:VHS327726 VRO327725:VRO327726 WBK327725:WBK327726 WLG327725:WLG327726 WVC327725:WVC327726 IQ393261:IQ393262 SM393261:SM393262 ACI393261:ACI393262 AME393261:AME393262 AWA393261:AWA393262 BFW393261:BFW393262 BPS393261:BPS393262 BZO393261:BZO393262 CJK393261:CJK393262 CTG393261:CTG393262 DDC393261:DDC393262 DMY393261:DMY393262 DWU393261:DWU393262 EGQ393261:EGQ393262 EQM393261:EQM393262 FAI393261:FAI393262 FKE393261:FKE393262 FUA393261:FUA393262 GDW393261:GDW393262 GNS393261:GNS393262 GXO393261:GXO393262 HHK393261:HHK393262 HRG393261:HRG393262 IBC393261:IBC393262 IKY393261:IKY393262 IUU393261:IUU393262 JEQ393261:JEQ393262 JOM393261:JOM393262 JYI393261:JYI393262 KIE393261:KIE393262 KSA393261:KSA393262 LBW393261:LBW393262 LLS393261:LLS393262 LVO393261:LVO393262 MFK393261:MFK393262 MPG393261:MPG393262 MZC393261:MZC393262 NIY393261:NIY393262 NSU393261:NSU393262 OCQ393261:OCQ393262 OMM393261:OMM393262 OWI393261:OWI393262 PGE393261:PGE393262 PQA393261:PQA393262 PZW393261:PZW393262 QJS393261:QJS393262 QTO393261:QTO393262 RDK393261:RDK393262 RNG393261:RNG393262 RXC393261:RXC393262 SGY393261:SGY393262 SQU393261:SQU393262 TAQ393261:TAQ393262 TKM393261:TKM393262 TUI393261:TUI393262 UEE393261:UEE393262 UOA393261:UOA393262 UXW393261:UXW393262 VHS393261:VHS393262 VRO393261:VRO393262 WBK393261:WBK393262 WLG393261:WLG393262 WVC393261:WVC393262 IQ458797:IQ458798 SM458797:SM458798 ACI458797:ACI458798 AME458797:AME458798 AWA458797:AWA458798 BFW458797:BFW458798 BPS458797:BPS458798 BZO458797:BZO458798 CJK458797:CJK458798 CTG458797:CTG458798 DDC458797:DDC458798 DMY458797:DMY458798 DWU458797:DWU458798 EGQ458797:EGQ458798 EQM458797:EQM458798 FAI458797:FAI458798 FKE458797:FKE458798 FUA458797:FUA458798 GDW458797:GDW458798 GNS458797:GNS458798 GXO458797:GXO458798 HHK458797:HHK458798 HRG458797:HRG458798 IBC458797:IBC458798 IKY458797:IKY458798 IUU458797:IUU458798 JEQ458797:JEQ458798 JOM458797:JOM458798 JYI458797:JYI458798 KIE458797:KIE458798 KSA458797:KSA458798 LBW458797:LBW458798 LLS458797:LLS458798 LVO458797:LVO458798 MFK458797:MFK458798 MPG458797:MPG458798 MZC458797:MZC458798 NIY458797:NIY458798 NSU458797:NSU458798 OCQ458797:OCQ458798 OMM458797:OMM458798 OWI458797:OWI458798 PGE458797:PGE458798 PQA458797:PQA458798 PZW458797:PZW458798 QJS458797:QJS458798 QTO458797:QTO458798 RDK458797:RDK458798 RNG458797:RNG458798 RXC458797:RXC458798 SGY458797:SGY458798 SQU458797:SQU458798 TAQ458797:TAQ458798 TKM458797:TKM458798 TUI458797:TUI458798 UEE458797:UEE458798 UOA458797:UOA458798 UXW458797:UXW458798 VHS458797:VHS458798 VRO458797:VRO458798 WBK458797:WBK458798 WLG458797:WLG458798 WVC458797:WVC458798 IQ524333:IQ524334 SM524333:SM524334 ACI524333:ACI524334 AME524333:AME524334 AWA524333:AWA524334 BFW524333:BFW524334 BPS524333:BPS524334 BZO524333:BZO524334 CJK524333:CJK524334 CTG524333:CTG524334 DDC524333:DDC524334 DMY524333:DMY524334 DWU524333:DWU524334 EGQ524333:EGQ524334 EQM524333:EQM524334 FAI524333:FAI524334 FKE524333:FKE524334 FUA524333:FUA524334 GDW524333:GDW524334 GNS524333:GNS524334 GXO524333:GXO524334 HHK524333:HHK524334 HRG524333:HRG524334 IBC524333:IBC524334 IKY524333:IKY524334 IUU524333:IUU524334 JEQ524333:JEQ524334 JOM524333:JOM524334 JYI524333:JYI524334 KIE524333:KIE524334 KSA524333:KSA524334 LBW524333:LBW524334 LLS524333:LLS524334 LVO524333:LVO524334 MFK524333:MFK524334 MPG524333:MPG524334 MZC524333:MZC524334 NIY524333:NIY524334 NSU524333:NSU524334 OCQ524333:OCQ524334 OMM524333:OMM524334 OWI524333:OWI524334 PGE524333:PGE524334 PQA524333:PQA524334 PZW524333:PZW524334 QJS524333:QJS524334 QTO524333:QTO524334 RDK524333:RDK524334 RNG524333:RNG524334 RXC524333:RXC524334 SGY524333:SGY524334 SQU524333:SQU524334 TAQ524333:TAQ524334 TKM524333:TKM524334 TUI524333:TUI524334 UEE524333:UEE524334 UOA524333:UOA524334 UXW524333:UXW524334 VHS524333:VHS524334 VRO524333:VRO524334 WBK524333:WBK524334 WLG524333:WLG524334 WVC524333:WVC524334 IQ589869:IQ589870 SM589869:SM589870 ACI589869:ACI589870 AME589869:AME589870 AWA589869:AWA589870 BFW589869:BFW589870 BPS589869:BPS589870 BZO589869:BZO589870 CJK589869:CJK589870 CTG589869:CTG589870 DDC589869:DDC589870 DMY589869:DMY589870 DWU589869:DWU589870 EGQ589869:EGQ589870 EQM589869:EQM589870 FAI589869:FAI589870 FKE589869:FKE589870 FUA589869:FUA589870 GDW589869:GDW589870 GNS589869:GNS589870 GXO589869:GXO589870 HHK589869:HHK589870 HRG589869:HRG589870 IBC589869:IBC589870 IKY589869:IKY589870 IUU589869:IUU589870 JEQ589869:JEQ589870 JOM589869:JOM589870 JYI589869:JYI589870 KIE589869:KIE589870 KSA589869:KSA589870 LBW589869:LBW589870 LLS589869:LLS589870 LVO589869:LVO589870 MFK589869:MFK589870 MPG589869:MPG589870 MZC589869:MZC589870 NIY589869:NIY589870 NSU589869:NSU589870 OCQ589869:OCQ589870 OMM589869:OMM589870 OWI589869:OWI589870 PGE589869:PGE589870 PQA589869:PQA589870 PZW589869:PZW589870 QJS589869:QJS589870 QTO589869:QTO589870 RDK589869:RDK589870 RNG589869:RNG589870 RXC589869:RXC589870 SGY589869:SGY589870 SQU589869:SQU589870 TAQ589869:TAQ589870 TKM589869:TKM589870 TUI589869:TUI589870 UEE589869:UEE589870 UOA589869:UOA589870 UXW589869:UXW589870 VHS589869:VHS589870 VRO589869:VRO589870 WBK589869:WBK589870 WLG589869:WLG589870 WVC589869:WVC589870 IQ655405:IQ655406 SM655405:SM655406 ACI655405:ACI655406 AME655405:AME655406 AWA655405:AWA655406 BFW655405:BFW655406 BPS655405:BPS655406 BZO655405:BZO655406 CJK655405:CJK655406 CTG655405:CTG655406 DDC655405:DDC655406 DMY655405:DMY655406 DWU655405:DWU655406 EGQ655405:EGQ655406 EQM655405:EQM655406 FAI655405:FAI655406 FKE655405:FKE655406 FUA655405:FUA655406 GDW655405:GDW655406 GNS655405:GNS655406 GXO655405:GXO655406 HHK655405:HHK655406 HRG655405:HRG655406 IBC655405:IBC655406 IKY655405:IKY655406 IUU655405:IUU655406 JEQ655405:JEQ655406 JOM655405:JOM655406 JYI655405:JYI655406 KIE655405:KIE655406 KSA655405:KSA655406 LBW655405:LBW655406 LLS655405:LLS655406 LVO655405:LVO655406 MFK655405:MFK655406 MPG655405:MPG655406 MZC655405:MZC655406 NIY655405:NIY655406 NSU655405:NSU655406 OCQ655405:OCQ655406 OMM655405:OMM655406 OWI655405:OWI655406 PGE655405:PGE655406 PQA655405:PQA655406 PZW655405:PZW655406 QJS655405:QJS655406 QTO655405:QTO655406 RDK655405:RDK655406 RNG655405:RNG655406 RXC655405:RXC655406 SGY655405:SGY655406 SQU655405:SQU655406 TAQ655405:TAQ655406 TKM655405:TKM655406 TUI655405:TUI655406 UEE655405:UEE655406 UOA655405:UOA655406 UXW655405:UXW655406 VHS655405:VHS655406 VRO655405:VRO655406 WBK655405:WBK655406 WLG655405:WLG655406 WVC655405:WVC655406 IQ720941:IQ720942 SM720941:SM720942 ACI720941:ACI720942 AME720941:AME720942 AWA720941:AWA720942 BFW720941:BFW720942 BPS720941:BPS720942 BZO720941:BZO720942 CJK720941:CJK720942 CTG720941:CTG720942 DDC720941:DDC720942 DMY720941:DMY720942 DWU720941:DWU720942 EGQ720941:EGQ720942 EQM720941:EQM720942 FAI720941:FAI720942 FKE720941:FKE720942 FUA720941:FUA720942 GDW720941:GDW720942 GNS720941:GNS720942 GXO720941:GXO720942 HHK720941:HHK720942 HRG720941:HRG720942 IBC720941:IBC720942 IKY720941:IKY720942 IUU720941:IUU720942 JEQ720941:JEQ720942 JOM720941:JOM720942 JYI720941:JYI720942 KIE720941:KIE720942 KSA720941:KSA720942 LBW720941:LBW720942 LLS720941:LLS720942 LVO720941:LVO720942 MFK720941:MFK720942 MPG720941:MPG720942 MZC720941:MZC720942 NIY720941:NIY720942 NSU720941:NSU720942 OCQ720941:OCQ720942 OMM720941:OMM720942 OWI720941:OWI720942 PGE720941:PGE720942 PQA720941:PQA720942 PZW720941:PZW720942 QJS720941:QJS720942 QTO720941:QTO720942 RDK720941:RDK720942 RNG720941:RNG720942 RXC720941:RXC720942 SGY720941:SGY720942 SQU720941:SQU720942 TAQ720941:TAQ720942 TKM720941:TKM720942 TUI720941:TUI720942 UEE720941:UEE720942 UOA720941:UOA720942 UXW720941:UXW720942 VHS720941:VHS720942 VRO720941:VRO720942 WBK720941:WBK720942 WLG720941:WLG720942 WVC720941:WVC720942 IQ786477:IQ786478 SM786477:SM786478 ACI786477:ACI786478 AME786477:AME786478 AWA786477:AWA786478 BFW786477:BFW786478 BPS786477:BPS786478 BZO786477:BZO786478 CJK786477:CJK786478 CTG786477:CTG786478 DDC786477:DDC786478 DMY786477:DMY786478 DWU786477:DWU786478 EGQ786477:EGQ786478 EQM786477:EQM786478 FAI786477:FAI786478 FKE786477:FKE786478 FUA786477:FUA786478 GDW786477:GDW786478 GNS786477:GNS786478 GXO786477:GXO786478 HHK786477:HHK786478 HRG786477:HRG786478 IBC786477:IBC786478 IKY786477:IKY786478 IUU786477:IUU786478 JEQ786477:JEQ786478 JOM786477:JOM786478 JYI786477:JYI786478 KIE786477:KIE786478 KSA786477:KSA786478 LBW786477:LBW786478 LLS786477:LLS786478 LVO786477:LVO786478 MFK786477:MFK786478 MPG786477:MPG786478 MZC786477:MZC786478 NIY786477:NIY786478 NSU786477:NSU786478 OCQ786477:OCQ786478 OMM786477:OMM786478 OWI786477:OWI786478 PGE786477:PGE786478 PQA786477:PQA786478 PZW786477:PZW786478 QJS786477:QJS786478 QTO786477:QTO786478 RDK786477:RDK786478 RNG786477:RNG786478 RXC786477:RXC786478 SGY786477:SGY786478 SQU786477:SQU786478 TAQ786477:TAQ786478 TKM786477:TKM786478 TUI786477:TUI786478 UEE786477:UEE786478 UOA786477:UOA786478 UXW786477:UXW786478 VHS786477:VHS786478 VRO786477:VRO786478 WBK786477:WBK786478 WLG786477:WLG786478 WVC786477:WVC786478 IQ852013:IQ852014 SM852013:SM852014 ACI852013:ACI852014 AME852013:AME852014 AWA852013:AWA852014 BFW852013:BFW852014 BPS852013:BPS852014 BZO852013:BZO852014 CJK852013:CJK852014 CTG852013:CTG852014 DDC852013:DDC852014 DMY852013:DMY852014 DWU852013:DWU852014 EGQ852013:EGQ852014 EQM852013:EQM852014 FAI852013:FAI852014 FKE852013:FKE852014 FUA852013:FUA852014 GDW852013:GDW852014 GNS852013:GNS852014 GXO852013:GXO852014 HHK852013:HHK852014 HRG852013:HRG852014 IBC852013:IBC852014 IKY852013:IKY852014 IUU852013:IUU852014 JEQ852013:JEQ852014 JOM852013:JOM852014 JYI852013:JYI852014 KIE852013:KIE852014 KSA852013:KSA852014 LBW852013:LBW852014 LLS852013:LLS852014 LVO852013:LVO852014 MFK852013:MFK852014 MPG852013:MPG852014 MZC852013:MZC852014 NIY852013:NIY852014 NSU852013:NSU852014 OCQ852013:OCQ852014 OMM852013:OMM852014 OWI852013:OWI852014 PGE852013:PGE852014 PQA852013:PQA852014 PZW852013:PZW852014 QJS852013:QJS852014 QTO852013:QTO852014 RDK852013:RDK852014 RNG852013:RNG852014 RXC852013:RXC852014 SGY852013:SGY852014 SQU852013:SQU852014 TAQ852013:TAQ852014 TKM852013:TKM852014 TUI852013:TUI852014 UEE852013:UEE852014 UOA852013:UOA852014 UXW852013:UXW852014 VHS852013:VHS852014 VRO852013:VRO852014 WBK852013:WBK852014 WLG852013:WLG852014 WVC852013:WVC852014 IQ917549:IQ917550 SM917549:SM917550 ACI917549:ACI917550 AME917549:AME917550 AWA917549:AWA917550 BFW917549:BFW917550 BPS917549:BPS917550 BZO917549:BZO917550 CJK917549:CJK917550 CTG917549:CTG917550 DDC917549:DDC917550 DMY917549:DMY917550 DWU917549:DWU917550 EGQ917549:EGQ917550 EQM917549:EQM917550 FAI917549:FAI917550 FKE917549:FKE917550 FUA917549:FUA917550 GDW917549:GDW917550 GNS917549:GNS917550 GXO917549:GXO917550 HHK917549:HHK917550 HRG917549:HRG917550 IBC917549:IBC917550 IKY917549:IKY917550 IUU917549:IUU917550 JEQ917549:JEQ917550 JOM917549:JOM917550 JYI917549:JYI917550 KIE917549:KIE917550 KSA917549:KSA917550 LBW917549:LBW917550 LLS917549:LLS917550 LVO917549:LVO917550 MFK917549:MFK917550 MPG917549:MPG917550 MZC917549:MZC917550 NIY917549:NIY917550 NSU917549:NSU917550 OCQ917549:OCQ917550 OMM917549:OMM917550 OWI917549:OWI917550 PGE917549:PGE917550 PQA917549:PQA917550 PZW917549:PZW917550 QJS917549:QJS917550 QTO917549:QTO917550 RDK917549:RDK917550 RNG917549:RNG917550 RXC917549:RXC917550 SGY917549:SGY917550 SQU917549:SQU917550 TAQ917549:TAQ917550 TKM917549:TKM917550 TUI917549:TUI917550 UEE917549:UEE917550 UOA917549:UOA917550 UXW917549:UXW917550 VHS917549:VHS917550 VRO917549:VRO917550 WBK917549:WBK917550 WLG917549:WLG917550 WVC917549:WVC917550 IQ983085:IQ983086 SM983085:SM983086 ACI983085:ACI983086 AME983085:AME983086 AWA983085:AWA983086 BFW983085:BFW983086 BPS983085:BPS983086 BZO983085:BZO983086 CJK983085:CJK983086 CTG983085:CTG983086 DDC983085:DDC983086 DMY983085:DMY983086 DWU983085:DWU983086 EGQ983085:EGQ983086 EQM983085:EQM983086 FAI983085:FAI983086 FKE983085:FKE983086 FUA983085:FUA983086 GDW983085:GDW983086 GNS983085:GNS983086 GXO983085:GXO983086 HHK983085:HHK983086 HRG983085:HRG983086 IBC983085:IBC983086 IKY983085:IKY983086 IUU983085:IUU983086 JEQ983085:JEQ983086 JOM983085:JOM983086 JYI983085:JYI983086 KIE983085:KIE983086 KSA983085:KSA983086 LBW983085:LBW983086 LLS983085:LLS983086 LVO983085:LVO983086 MFK983085:MFK983086 MPG983085:MPG983086 MZC983085:MZC983086 NIY983085:NIY983086 NSU983085:NSU983086 OCQ983085:OCQ983086 OMM983085:OMM983086 OWI983085:OWI983086 PGE983085:PGE983086 PQA983085:PQA983086 PZW983085:PZW983086 QJS983085:QJS983086 QTO983085:QTO983086 RDK983085:RDK983086 RNG983085:RNG983086 RXC983085:RXC983086 SGY983085:SGY983086 SQU983085:SQU983086 TAQ983085:TAQ983086 TKM983085:TKM983086 TUI983085:TUI983086 UEE983085:UEE983086 UOA983085:UOA983086 UXW983085:UXW983086 VHS983085:VHS983086 VRO983085:VRO983086 WBK983085:WBK983086 WLG983085:WLG983086 WVC983085:WVC983086 IL65563 SH65563 ACD65563 ALZ65563 AVV65563 BFR65563 BPN65563 BZJ65563 CJF65563 CTB65563 DCX65563 DMT65563 DWP65563 EGL65563 EQH65563 FAD65563 FJZ65563 FTV65563 GDR65563 GNN65563 GXJ65563 HHF65563 HRB65563 IAX65563 IKT65563 IUP65563 JEL65563 JOH65563 JYD65563 KHZ65563 KRV65563 LBR65563 LLN65563 LVJ65563 MFF65563 MPB65563 MYX65563 NIT65563 NSP65563 OCL65563 OMH65563 OWD65563 PFZ65563 PPV65563 PZR65563 QJN65563 QTJ65563 RDF65563 RNB65563 RWX65563 SGT65563 SQP65563 TAL65563 TKH65563 TUD65563 UDZ65563 UNV65563 UXR65563 VHN65563 VRJ65563 WBF65563 WLB65563 WUX65563 IL131099 SH131099 ACD131099 ALZ131099 AVV131099 BFR131099 BPN131099 BZJ131099 CJF131099 CTB131099 DCX131099 DMT131099 DWP131099 EGL131099 EQH131099 FAD131099 FJZ131099 FTV131099 GDR131099 GNN131099 GXJ131099 HHF131099 HRB131099 IAX131099 IKT131099 IUP131099 JEL131099 JOH131099 JYD131099 KHZ131099 KRV131099 LBR131099 LLN131099 LVJ131099 MFF131099 MPB131099 MYX131099 NIT131099 NSP131099 OCL131099 OMH131099 OWD131099 PFZ131099 PPV131099 PZR131099 QJN131099 QTJ131099 RDF131099 RNB131099 RWX131099 SGT131099 SQP131099 TAL131099 TKH131099 TUD131099 UDZ131099 UNV131099 UXR131099 VHN131099 VRJ131099 WBF131099 WLB131099 WUX131099 IL196635 SH196635 ACD196635 ALZ196635 AVV196635 BFR196635 BPN196635 BZJ196635 CJF196635 CTB196635 DCX196635 DMT196635 DWP196635 EGL196635 EQH196635 FAD196635 FJZ196635 FTV196635 GDR196635 GNN196635 GXJ196635 HHF196635 HRB196635 IAX196635 IKT196635 IUP196635 JEL196635 JOH196635 JYD196635 KHZ196635 KRV196635 LBR196635 LLN196635 LVJ196635 MFF196635 MPB196635 MYX196635 NIT196635 NSP196635 OCL196635 OMH196635 OWD196635 PFZ196635 PPV196635 PZR196635 QJN196635 QTJ196635 RDF196635 RNB196635 RWX196635 SGT196635 SQP196635 TAL196635 TKH196635 TUD196635 UDZ196635 UNV196635 UXR196635 VHN196635 VRJ196635 WBF196635 WLB196635 WUX196635 IL262171 SH262171 ACD262171 ALZ262171 AVV262171 BFR262171 BPN262171 BZJ262171 CJF262171 CTB262171 DCX262171 DMT262171 DWP262171 EGL262171 EQH262171 FAD262171 FJZ262171 FTV262171 GDR262171 GNN262171 GXJ262171 HHF262171 HRB262171 IAX262171 IKT262171 IUP262171 JEL262171 JOH262171 JYD262171 KHZ262171 KRV262171 LBR262171 LLN262171 LVJ262171 MFF262171 MPB262171 MYX262171 NIT262171 NSP262171 OCL262171 OMH262171 OWD262171 PFZ262171 PPV262171 PZR262171 QJN262171 QTJ262171 RDF262171 RNB262171 RWX262171 SGT262171 SQP262171 TAL262171 TKH262171 TUD262171 UDZ262171 UNV262171 UXR262171 VHN262171 VRJ262171 WBF262171 WLB262171 WUX262171 IL327707 SH327707 ACD327707 ALZ327707 AVV327707 BFR327707 BPN327707 BZJ327707 CJF327707 CTB327707 DCX327707 DMT327707 DWP327707 EGL327707 EQH327707 FAD327707 FJZ327707 FTV327707 GDR327707 GNN327707 GXJ327707 HHF327707 HRB327707 IAX327707 IKT327707 IUP327707 JEL327707 JOH327707 JYD327707 KHZ327707 KRV327707 LBR327707 LLN327707 LVJ327707 MFF327707 MPB327707 MYX327707 NIT327707 NSP327707 OCL327707 OMH327707 OWD327707 PFZ327707 PPV327707 PZR327707 QJN327707 QTJ327707 RDF327707 RNB327707 RWX327707 SGT327707 SQP327707 TAL327707 TKH327707 TUD327707 UDZ327707 UNV327707 UXR327707 VHN327707 VRJ327707 WBF327707 WLB327707 WUX327707 IL393243 SH393243 ACD393243 ALZ393243 AVV393243 BFR393243 BPN393243 BZJ393243 CJF393243 CTB393243 DCX393243 DMT393243 DWP393243 EGL393243 EQH393243 FAD393243 FJZ393243 FTV393243 GDR393243 GNN393243 GXJ393243 HHF393243 HRB393243 IAX393243 IKT393243 IUP393243 JEL393243 JOH393243 JYD393243 KHZ393243 KRV393243 LBR393243 LLN393243 LVJ393243 MFF393243 MPB393243 MYX393243 NIT393243 NSP393243 OCL393243 OMH393243 OWD393243 PFZ393243 PPV393243 PZR393243 QJN393243 QTJ393243 RDF393243 RNB393243 RWX393243 SGT393243 SQP393243 TAL393243 TKH393243 TUD393243 UDZ393243 UNV393243 UXR393243 VHN393243 VRJ393243 WBF393243 WLB393243 WUX393243 IL458779 SH458779 ACD458779 ALZ458779 AVV458779 BFR458779 BPN458779 BZJ458779 CJF458779 CTB458779 DCX458779 DMT458779 DWP458779 EGL458779 EQH458779 FAD458779 FJZ458779 FTV458779 GDR458779 GNN458779 GXJ458779 HHF458779 HRB458779 IAX458779 IKT458779 IUP458779 JEL458779 JOH458779 JYD458779 KHZ458779 KRV458779 LBR458779 LLN458779 LVJ458779 MFF458779 MPB458779 MYX458779 NIT458779 NSP458779 OCL458779 OMH458779 OWD458779 PFZ458779 PPV458779 PZR458779 QJN458779 QTJ458779 RDF458779 RNB458779 RWX458779 SGT458779 SQP458779 TAL458779 TKH458779 TUD458779 UDZ458779 UNV458779 UXR458779 VHN458779 VRJ458779 WBF458779 WLB458779 WUX458779 IL524315 SH524315 ACD524315 ALZ524315 AVV524315 BFR524315 BPN524315 BZJ524315 CJF524315 CTB524315 DCX524315 DMT524315 DWP524315 EGL524315 EQH524315 FAD524315 FJZ524315 FTV524315 GDR524315 GNN524315 GXJ524315 HHF524315 HRB524315 IAX524315 IKT524315 IUP524315 JEL524315 JOH524315 JYD524315 KHZ524315 KRV524315 LBR524315 LLN524315 LVJ524315 MFF524315 MPB524315 MYX524315 NIT524315 NSP524315 OCL524315 OMH524315 OWD524315 PFZ524315 PPV524315 PZR524315 QJN524315 QTJ524315 RDF524315 RNB524315 RWX524315 SGT524315 SQP524315 TAL524315 TKH524315 TUD524315 UDZ524315 UNV524315 UXR524315 VHN524315 VRJ524315 WBF524315 WLB524315 WUX524315 IL589851 SH589851 ACD589851 ALZ589851 AVV589851 BFR589851 BPN589851 BZJ589851 CJF589851 CTB589851 DCX589851 DMT589851 DWP589851 EGL589851 EQH589851 FAD589851 FJZ589851 FTV589851 GDR589851 GNN589851 GXJ589851 HHF589851 HRB589851 IAX589851 IKT589851 IUP589851 JEL589851 JOH589851 JYD589851 KHZ589851 KRV589851 LBR589851 LLN589851 LVJ589851 MFF589851 MPB589851 MYX589851 NIT589851 NSP589851 OCL589851 OMH589851 OWD589851 PFZ589851 PPV589851 PZR589851 QJN589851 QTJ589851 RDF589851 RNB589851 RWX589851 SGT589851 SQP589851 TAL589851 TKH589851 TUD589851 UDZ589851 UNV589851 UXR589851 VHN589851 VRJ589851 WBF589851 WLB589851 WUX589851 IL655387 SH655387 ACD655387 ALZ655387 AVV655387 BFR655387 BPN655387 BZJ655387 CJF655387 CTB655387 DCX655387 DMT655387 DWP655387 EGL655387 EQH655387 FAD655387 FJZ655387 FTV655387 GDR655387 GNN655387 GXJ655387 HHF655387 HRB655387 IAX655387 IKT655387 IUP655387 JEL655387 JOH655387 JYD655387 KHZ655387 KRV655387 LBR655387 LLN655387 LVJ655387 MFF655387 MPB655387 MYX655387 NIT655387 NSP655387 OCL655387 OMH655387 OWD655387 PFZ655387 PPV655387 PZR655387 QJN655387 QTJ655387 RDF655387 RNB655387 RWX655387 SGT655387 SQP655387 TAL655387 TKH655387 TUD655387 UDZ655387 UNV655387 UXR655387 VHN655387 VRJ655387 WBF655387 WLB655387 WUX655387 IL720923 SH720923 ACD720923 ALZ720923 AVV720923 BFR720923 BPN720923 BZJ720923 CJF720923 CTB720923 DCX720923 DMT720923 DWP720923 EGL720923 EQH720923 FAD720923 FJZ720923 FTV720923 GDR720923 GNN720923 GXJ720923 HHF720923 HRB720923 IAX720923 IKT720923 IUP720923 JEL720923 JOH720923 JYD720923 KHZ720923 KRV720923 LBR720923 LLN720923 LVJ720923 MFF720923 MPB720923 MYX720923 NIT720923 NSP720923 OCL720923 OMH720923 OWD720923 PFZ720923 PPV720923 PZR720923 QJN720923 QTJ720923 RDF720923 RNB720923 RWX720923 SGT720923 SQP720923 TAL720923 TKH720923 TUD720923 UDZ720923 UNV720923 UXR720923 VHN720923 VRJ720923 WBF720923 WLB720923 WUX720923 IL786459 SH786459 ACD786459 ALZ786459 AVV786459 BFR786459 BPN786459 BZJ786459 CJF786459 CTB786459 DCX786459 DMT786459 DWP786459 EGL786459 EQH786459 FAD786459 FJZ786459 FTV786459 GDR786459 GNN786459 GXJ786459 HHF786459 HRB786459 IAX786459 IKT786459 IUP786459 JEL786459 JOH786459 JYD786459 KHZ786459 KRV786459 LBR786459 LLN786459 LVJ786459 MFF786459 MPB786459 MYX786459 NIT786459 NSP786459 OCL786459 OMH786459 OWD786459 PFZ786459 PPV786459 PZR786459 QJN786459 QTJ786459 RDF786459 RNB786459 RWX786459 SGT786459 SQP786459 TAL786459 TKH786459 TUD786459 UDZ786459 UNV786459 UXR786459 VHN786459 VRJ786459 WBF786459 WLB786459 WUX786459 IL851995 SH851995 ACD851995 ALZ851995 AVV851995 BFR851995 BPN851995 BZJ851995 CJF851995 CTB851995 DCX851995 DMT851995 DWP851995 EGL851995 EQH851995 FAD851995 FJZ851995 FTV851995 GDR851995 GNN851995 GXJ851995 HHF851995 HRB851995 IAX851995 IKT851995 IUP851995 JEL851995 JOH851995 JYD851995 KHZ851995 KRV851995 LBR851995 LLN851995 LVJ851995 MFF851995 MPB851995 MYX851995 NIT851995 NSP851995 OCL851995 OMH851995 OWD851995 PFZ851995 PPV851995 PZR851995 QJN851995 QTJ851995 RDF851995 RNB851995 RWX851995 SGT851995 SQP851995 TAL851995 TKH851995 TUD851995 UDZ851995 UNV851995 UXR851995 VHN851995 VRJ851995 WBF851995 WLB851995 WUX851995 IL917531 SH917531 ACD917531 ALZ917531 AVV917531 BFR917531 BPN917531 BZJ917531 CJF917531 CTB917531 DCX917531 DMT917531 DWP917531 EGL917531 EQH917531 FAD917531 FJZ917531 FTV917531 GDR917531 GNN917531 GXJ917531 HHF917531 HRB917531 IAX917531 IKT917531 IUP917531 JEL917531 JOH917531 JYD917531 KHZ917531 KRV917531 LBR917531 LLN917531 LVJ917531 MFF917531 MPB917531 MYX917531 NIT917531 NSP917531 OCL917531 OMH917531 OWD917531 PFZ917531 PPV917531 PZR917531 QJN917531 QTJ917531 RDF917531 RNB917531 RWX917531 SGT917531 SQP917531 TAL917531 TKH917531 TUD917531 UDZ917531 UNV917531 UXR917531 VHN917531 VRJ917531 WBF917531 WLB917531 WUX917531 IL983067 SH983067 ACD983067 ALZ983067 AVV983067 BFR983067 BPN983067 BZJ983067 CJF983067 CTB983067 DCX983067 DMT983067 DWP983067 EGL983067 EQH983067 FAD983067 FJZ983067 FTV983067 GDR983067 GNN983067 GXJ983067 HHF983067 HRB983067 IAX983067 IKT983067 IUP983067 JEL983067 JOH983067 JYD983067 KHZ983067 KRV983067 LBR983067 LLN983067 LVJ983067 MFF983067 MPB983067 MYX983067 NIT983067 NSP983067 OCL983067 OMH983067 OWD983067 PFZ983067 PPV983067 PZR983067 QJN983067 QTJ983067 RDF983067 RNB983067 RWX983067 SGT983067 SQP983067 TAL983067 TKH983067 TUD983067 UDZ983067 UNV983067 UXR983067 VHN983067 VRJ983067 WBF983067 WLB983067 WUX983067 II65568 SE65568 ACA65568 ALW65568 AVS65568 BFO65568 BPK65568 BZG65568 CJC65568 CSY65568 DCU65568 DMQ65568 DWM65568 EGI65568 EQE65568 FAA65568 FJW65568 FTS65568 GDO65568 GNK65568 GXG65568 HHC65568 HQY65568 IAU65568 IKQ65568 IUM65568 JEI65568 JOE65568 JYA65568 KHW65568 KRS65568 LBO65568 LLK65568 LVG65568 MFC65568 MOY65568 MYU65568 NIQ65568 NSM65568 OCI65568 OME65568 OWA65568 PFW65568 PPS65568 PZO65568 QJK65568 QTG65568 RDC65568 RMY65568 RWU65568 SGQ65568 SQM65568 TAI65568 TKE65568 TUA65568 UDW65568 UNS65568 UXO65568 VHK65568 VRG65568 WBC65568 WKY65568 WUU65568 II131104 SE131104 ACA131104 ALW131104 AVS131104 BFO131104 BPK131104 BZG131104 CJC131104 CSY131104 DCU131104 DMQ131104 DWM131104 EGI131104 EQE131104 FAA131104 FJW131104 FTS131104 GDO131104 GNK131104 GXG131104 HHC131104 HQY131104 IAU131104 IKQ131104 IUM131104 JEI131104 JOE131104 JYA131104 KHW131104 KRS131104 LBO131104 LLK131104 LVG131104 MFC131104 MOY131104 MYU131104 NIQ131104 NSM131104 OCI131104 OME131104 OWA131104 PFW131104 PPS131104 PZO131104 QJK131104 QTG131104 RDC131104 RMY131104 RWU131104 SGQ131104 SQM131104 TAI131104 TKE131104 TUA131104 UDW131104 UNS131104 UXO131104 VHK131104 VRG131104 WBC131104 WKY131104 WUU131104 II196640 SE196640 ACA196640 ALW196640 AVS196640 BFO196640 BPK196640 BZG196640 CJC196640 CSY196640 DCU196640 DMQ196640 DWM196640 EGI196640 EQE196640 FAA196640 FJW196640 FTS196640 GDO196640 GNK196640 GXG196640 HHC196640 HQY196640 IAU196640 IKQ196640 IUM196640 JEI196640 JOE196640 JYA196640 KHW196640 KRS196640 LBO196640 LLK196640 LVG196640 MFC196640 MOY196640 MYU196640 NIQ196640 NSM196640 OCI196640 OME196640 OWA196640 PFW196640 PPS196640 PZO196640 QJK196640 QTG196640 RDC196640 RMY196640 RWU196640 SGQ196640 SQM196640 TAI196640 TKE196640 TUA196640 UDW196640 UNS196640 UXO196640 VHK196640 VRG196640 WBC196640 WKY196640 WUU196640 II262176 SE262176 ACA262176 ALW262176 AVS262176 BFO262176 BPK262176 BZG262176 CJC262176 CSY262176 DCU262176 DMQ262176 DWM262176 EGI262176 EQE262176 FAA262176 FJW262176 FTS262176 GDO262176 GNK262176 GXG262176 HHC262176 HQY262176 IAU262176 IKQ262176 IUM262176 JEI262176 JOE262176 JYA262176 KHW262176 KRS262176 LBO262176 LLK262176 LVG262176 MFC262176 MOY262176 MYU262176 NIQ262176 NSM262176 OCI262176 OME262176 OWA262176 PFW262176 PPS262176 PZO262176 QJK262176 QTG262176 RDC262176 RMY262176 RWU262176 SGQ262176 SQM262176 TAI262176 TKE262176 TUA262176 UDW262176 UNS262176 UXO262176 VHK262176 VRG262176 WBC262176 WKY262176 WUU262176 II327712 SE327712 ACA327712 ALW327712 AVS327712 BFO327712 BPK327712 BZG327712 CJC327712 CSY327712 DCU327712 DMQ327712 DWM327712 EGI327712 EQE327712 FAA327712 FJW327712 FTS327712 GDO327712 GNK327712 GXG327712 HHC327712 HQY327712 IAU327712 IKQ327712 IUM327712 JEI327712 JOE327712 JYA327712 KHW327712 KRS327712 LBO327712 LLK327712 LVG327712 MFC327712 MOY327712 MYU327712 NIQ327712 NSM327712 OCI327712 OME327712 OWA327712 PFW327712 PPS327712 PZO327712 QJK327712 QTG327712 RDC327712 RMY327712 RWU327712 SGQ327712 SQM327712 TAI327712 TKE327712 TUA327712 UDW327712 UNS327712 UXO327712 VHK327712 VRG327712 WBC327712 WKY327712 WUU327712 II393248 SE393248 ACA393248 ALW393248 AVS393248 BFO393248 BPK393248 BZG393248 CJC393248 CSY393248 DCU393248 DMQ393248 DWM393248 EGI393248 EQE393248 FAA393248 FJW393248 FTS393248 GDO393248 GNK393248 GXG393248 HHC393248 HQY393248 IAU393248 IKQ393248 IUM393248 JEI393248 JOE393248 JYA393248 KHW393248 KRS393248 LBO393248 LLK393248 LVG393248 MFC393248 MOY393248 MYU393248 NIQ393248 NSM393248 OCI393248 OME393248 OWA393248 PFW393248 PPS393248 PZO393248 QJK393248 QTG393248 RDC393248 RMY393248 RWU393248 SGQ393248 SQM393248 TAI393248 TKE393248 TUA393248 UDW393248 UNS393248 UXO393248 VHK393248 VRG393248 WBC393248 WKY393248 WUU393248 II458784 SE458784 ACA458784 ALW458784 AVS458784 BFO458784 BPK458784 BZG458784 CJC458784 CSY458784 DCU458784 DMQ458784 DWM458784 EGI458784 EQE458784 FAA458784 FJW458784 FTS458784 GDO458784 GNK458784 GXG458784 HHC458784 HQY458784 IAU458784 IKQ458784 IUM458784 JEI458784 JOE458784 JYA458784 KHW458784 KRS458784 LBO458784 LLK458784 LVG458784 MFC458784 MOY458784 MYU458784 NIQ458784 NSM458784 OCI458784 OME458784 OWA458784 PFW458784 PPS458784 PZO458784 QJK458784 QTG458784 RDC458784 RMY458784 RWU458784 SGQ458784 SQM458784 TAI458784 TKE458784 TUA458784 UDW458784 UNS458784 UXO458784 VHK458784 VRG458784 WBC458784 WKY458784 WUU458784 II524320 SE524320 ACA524320 ALW524320 AVS524320 BFO524320 BPK524320 BZG524320 CJC524320 CSY524320 DCU524320 DMQ524320 DWM524320 EGI524320 EQE524320 FAA524320 FJW524320 FTS524320 GDO524320 GNK524320 GXG524320 HHC524320 HQY524320 IAU524320 IKQ524320 IUM524320 JEI524320 JOE524320 JYA524320 KHW524320 KRS524320 LBO524320 LLK524320 LVG524320 MFC524320 MOY524320 MYU524320 NIQ524320 NSM524320 OCI524320 OME524320 OWA524320 PFW524320 PPS524320 PZO524320 QJK524320 QTG524320 RDC524320 RMY524320 RWU524320 SGQ524320 SQM524320 TAI524320 TKE524320 TUA524320 UDW524320 UNS524320 UXO524320 VHK524320 VRG524320 WBC524320 WKY524320 WUU524320 II589856 SE589856 ACA589856 ALW589856 AVS589856 BFO589856 BPK589856 BZG589856 CJC589856 CSY589856 DCU589856 DMQ589856 DWM589856 EGI589856 EQE589856 FAA589856 FJW589856 FTS589856 GDO589856 GNK589856 GXG589856 HHC589856 HQY589856 IAU589856 IKQ589856 IUM589856 JEI589856 JOE589856 JYA589856 KHW589856 KRS589856 LBO589856 LLK589856 LVG589856 MFC589856 MOY589856 MYU589856 NIQ589856 NSM589856 OCI589856 OME589856 OWA589856 PFW589856 PPS589856 PZO589856 QJK589856 QTG589856 RDC589856 RMY589856 RWU589856 SGQ589856 SQM589856 TAI589856 TKE589856 TUA589856 UDW589856 UNS589856 UXO589856 VHK589856 VRG589856 WBC589856 WKY589856 WUU589856 II655392 SE655392 ACA655392 ALW655392 AVS655392 BFO655392 BPK655392 BZG655392 CJC655392 CSY655392 DCU655392 DMQ655392 DWM655392 EGI655392 EQE655392 FAA655392 FJW655392 FTS655392 GDO655392 GNK655392 GXG655392 HHC655392 HQY655392 IAU655392 IKQ655392 IUM655392 JEI655392 JOE655392 JYA655392 KHW655392 KRS655392 LBO655392 LLK655392 LVG655392 MFC655392 MOY655392 MYU655392 NIQ655392 NSM655392 OCI655392 OME655392 OWA655392 PFW655392 PPS655392 PZO655392 QJK655392 QTG655392 RDC655392 RMY655392 RWU655392 SGQ655392 SQM655392 TAI655392 TKE655392 TUA655392 UDW655392 UNS655392 UXO655392 VHK655392 VRG655392 WBC655392 WKY655392 WUU655392 II720928 SE720928 ACA720928 ALW720928 AVS720928 BFO720928 BPK720928 BZG720928 CJC720928 CSY720928 DCU720928 DMQ720928 DWM720928 EGI720928 EQE720928 FAA720928 FJW720928 FTS720928 GDO720928 GNK720928 GXG720928 HHC720928 HQY720928 IAU720928 IKQ720928 IUM720928 JEI720928 JOE720928 JYA720928 KHW720928 KRS720928 LBO720928 LLK720928 LVG720928 MFC720928 MOY720928 MYU720928 NIQ720928 NSM720928 OCI720928 OME720928 OWA720928 PFW720928 PPS720928 PZO720928 QJK720928 QTG720928 RDC720928 RMY720928 RWU720928 SGQ720928 SQM720928 TAI720928 TKE720928 TUA720928 UDW720928 UNS720928 UXO720928 VHK720928 VRG720928 WBC720928 WKY720928 WUU720928 II786464 SE786464 ACA786464 ALW786464 AVS786464 BFO786464 BPK786464 BZG786464 CJC786464 CSY786464 DCU786464 DMQ786464 DWM786464 EGI786464 EQE786464 FAA786464 FJW786464 FTS786464 GDO786464 GNK786464 GXG786464 HHC786464 HQY786464 IAU786464 IKQ786464 IUM786464 JEI786464 JOE786464 JYA786464 KHW786464 KRS786464 LBO786464 LLK786464 LVG786464 MFC786464 MOY786464 MYU786464 NIQ786464 NSM786464 OCI786464 OME786464 OWA786464 PFW786464 PPS786464 PZO786464 QJK786464 QTG786464 RDC786464 RMY786464 RWU786464 SGQ786464 SQM786464 TAI786464 TKE786464 TUA786464 UDW786464 UNS786464 UXO786464 VHK786464 VRG786464 WBC786464 WKY786464 WUU786464 II852000 SE852000 ACA852000 ALW852000 AVS852000 BFO852000 BPK852000 BZG852000 CJC852000 CSY852000 DCU852000 DMQ852000 DWM852000 EGI852000 EQE852000 FAA852000 FJW852000 FTS852000 GDO852000 GNK852000 GXG852000 HHC852000 HQY852000 IAU852000 IKQ852000 IUM852000 JEI852000 JOE852000 JYA852000 KHW852000 KRS852000 LBO852000 LLK852000 LVG852000 MFC852000 MOY852000 MYU852000 NIQ852000 NSM852000 OCI852000 OME852000 OWA852000 PFW852000 PPS852000 PZO852000 QJK852000 QTG852000 RDC852000 RMY852000 RWU852000 SGQ852000 SQM852000 TAI852000 TKE852000 TUA852000 UDW852000 UNS852000 UXO852000 VHK852000 VRG852000 WBC852000 WKY852000 WUU852000 II917536 SE917536 ACA917536 ALW917536 AVS917536 BFO917536 BPK917536 BZG917536 CJC917536 CSY917536 DCU917536 DMQ917536 DWM917536 EGI917536 EQE917536 FAA917536 FJW917536 FTS917536 GDO917536 GNK917536 GXG917536 HHC917536 HQY917536 IAU917536 IKQ917536 IUM917536 JEI917536 JOE917536 JYA917536 KHW917536 KRS917536 LBO917536 LLK917536 LVG917536 MFC917536 MOY917536 MYU917536 NIQ917536 NSM917536 OCI917536 OME917536 OWA917536 PFW917536 PPS917536 PZO917536 QJK917536 QTG917536 RDC917536 RMY917536 RWU917536 SGQ917536 SQM917536 TAI917536 TKE917536 TUA917536 UDW917536 UNS917536 UXO917536 VHK917536 VRG917536 WBC917536 WKY917536 WUU917536 II983072 SE983072 ACA983072 ALW983072 AVS983072 BFO983072 BPK983072 BZG983072 CJC983072 CSY983072 DCU983072 DMQ983072 DWM983072 EGI983072 EQE983072 FAA983072 FJW983072 FTS983072 GDO983072 GNK983072 GXG983072 HHC983072 HQY983072 IAU983072 IKQ983072 IUM983072 JEI983072 JOE983072 JYA983072 KHW983072 KRS983072 LBO983072 LLK983072 LVG983072 MFC983072 MOY983072 MYU983072 NIQ983072 NSM983072 OCI983072 OME983072 OWA983072 PFW983072 PPS983072 PZO983072 QJK983072 QTG983072 RDC983072 RMY983072 RWU983072 SGQ983072 SQM983072 TAI983072 TKE983072 TUA983072 UDW983072 UNS983072 UXO983072 VHK983072 VRG983072 WBC983072 WKY983072 WUU983072 IL65557 SH65557 ACD65557 ALZ65557 AVV65557 BFR65557 BPN65557 BZJ65557 CJF65557 CTB65557 DCX65557 DMT65557 DWP65557 EGL65557 EQH65557 FAD65557 FJZ65557 FTV65557 GDR65557 GNN65557 GXJ65557 HHF65557 HRB65557 IAX65557 IKT65557 IUP65557 JEL65557 JOH65557 JYD65557 KHZ65557 KRV65557 LBR65557 LLN65557 LVJ65557 MFF65557 MPB65557 MYX65557 NIT65557 NSP65557 OCL65557 OMH65557 OWD65557 PFZ65557 PPV65557 PZR65557 QJN65557 QTJ65557 RDF65557 RNB65557 RWX65557 SGT65557 SQP65557 TAL65557 TKH65557 TUD65557 UDZ65557 UNV65557 UXR65557 VHN65557 VRJ65557 WBF65557 WLB65557 WUX65557 IL131093 SH131093 ACD131093 ALZ131093 AVV131093 BFR131093 BPN131093 BZJ131093 CJF131093 CTB131093 DCX131093 DMT131093 DWP131093 EGL131093 EQH131093 FAD131093 FJZ131093 FTV131093 GDR131093 GNN131093 GXJ131093 HHF131093 HRB131093 IAX131093 IKT131093 IUP131093 JEL131093 JOH131093 JYD131093 KHZ131093 KRV131093 LBR131093 LLN131093 LVJ131093 MFF131093 MPB131093 MYX131093 NIT131093 NSP131093 OCL131093 OMH131093 OWD131093 PFZ131093 PPV131093 PZR131093 QJN131093 QTJ131093 RDF131093 RNB131093 RWX131093 SGT131093 SQP131093 TAL131093 TKH131093 TUD131093 UDZ131093 UNV131093 UXR131093 VHN131093 VRJ131093 WBF131093 WLB131093 WUX131093 IL196629 SH196629 ACD196629 ALZ196629 AVV196629 BFR196629 BPN196629 BZJ196629 CJF196629 CTB196629 DCX196629 DMT196629 DWP196629 EGL196629 EQH196629 FAD196629 FJZ196629 FTV196629 GDR196629 GNN196629 GXJ196629 HHF196629 HRB196629 IAX196629 IKT196629 IUP196629 JEL196629 JOH196629 JYD196629 KHZ196629 KRV196629 LBR196629 LLN196629 LVJ196629 MFF196629 MPB196629 MYX196629 NIT196629 NSP196629 OCL196629 OMH196629 OWD196629 PFZ196629 PPV196629 PZR196629 QJN196629 QTJ196629 RDF196629 RNB196629 RWX196629 SGT196629 SQP196629 TAL196629 TKH196629 TUD196629 UDZ196629 UNV196629 UXR196629 VHN196629 VRJ196629 WBF196629 WLB196629 WUX196629 IL262165 SH262165 ACD262165 ALZ262165 AVV262165 BFR262165 BPN262165 BZJ262165 CJF262165 CTB262165 DCX262165 DMT262165 DWP262165 EGL262165 EQH262165 FAD262165 FJZ262165 FTV262165 GDR262165 GNN262165 GXJ262165 HHF262165 HRB262165 IAX262165 IKT262165 IUP262165 JEL262165 JOH262165 JYD262165 KHZ262165 KRV262165 LBR262165 LLN262165 LVJ262165 MFF262165 MPB262165 MYX262165 NIT262165 NSP262165 OCL262165 OMH262165 OWD262165 PFZ262165 PPV262165 PZR262165 QJN262165 QTJ262165 RDF262165 RNB262165 RWX262165 SGT262165 SQP262165 TAL262165 TKH262165 TUD262165 UDZ262165 UNV262165 UXR262165 VHN262165 VRJ262165 WBF262165 WLB262165 WUX262165 IL327701 SH327701 ACD327701 ALZ327701 AVV327701 BFR327701 BPN327701 BZJ327701 CJF327701 CTB327701 DCX327701 DMT327701 DWP327701 EGL327701 EQH327701 FAD327701 FJZ327701 FTV327701 GDR327701 GNN327701 GXJ327701 HHF327701 HRB327701 IAX327701 IKT327701 IUP327701 JEL327701 JOH327701 JYD327701 KHZ327701 KRV327701 LBR327701 LLN327701 LVJ327701 MFF327701 MPB327701 MYX327701 NIT327701 NSP327701 OCL327701 OMH327701 OWD327701 PFZ327701 PPV327701 PZR327701 QJN327701 QTJ327701 RDF327701 RNB327701 RWX327701 SGT327701 SQP327701 TAL327701 TKH327701 TUD327701 UDZ327701 UNV327701 UXR327701 VHN327701 VRJ327701 WBF327701 WLB327701 WUX327701 IL393237 SH393237 ACD393237 ALZ393237 AVV393237 BFR393237 BPN393237 BZJ393237 CJF393237 CTB393237 DCX393237 DMT393237 DWP393237 EGL393237 EQH393237 FAD393237 FJZ393237 FTV393237 GDR393237 GNN393237 GXJ393237 HHF393237 HRB393237 IAX393237 IKT393237 IUP393237 JEL393237 JOH393237 JYD393237 KHZ393237 KRV393237 LBR393237 LLN393237 LVJ393237 MFF393237 MPB393237 MYX393237 NIT393237 NSP393237 OCL393237 OMH393237 OWD393237 PFZ393237 PPV393237 PZR393237 QJN393237 QTJ393237 RDF393237 RNB393237 RWX393237 SGT393237 SQP393237 TAL393237 TKH393237 TUD393237 UDZ393237 UNV393237 UXR393237 VHN393237 VRJ393237 WBF393237 WLB393237 WUX393237 IL458773 SH458773 ACD458773 ALZ458773 AVV458773 BFR458773 BPN458773 BZJ458773 CJF458773 CTB458773 DCX458773 DMT458773 DWP458773 EGL458773 EQH458773 FAD458773 FJZ458773 FTV458773 GDR458773 GNN458773 GXJ458773 HHF458773 HRB458773 IAX458773 IKT458773 IUP458773 JEL458773 JOH458773 JYD458773 KHZ458773 KRV458773 LBR458773 LLN458773 LVJ458773 MFF458773 MPB458773 MYX458773 NIT458773 NSP458773 OCL458773 OMH458773 OWD458773 PFZ458773 PPV458773 PZR458773 QJN458773 QTJ458773 RDF458773 RNB458773 RWX458773 SGT458773 SQP458773 TAL458773 TKH458773 TUD458773 UDZ458773 UNV458773 UXR458773 VHN458773 VRJ458773 WBF458773 WLB458773 WUX458773 IL524309 SH524309 ACD524309 ALZ524309 AVV524309 BFR524309 BPN524309 BZJ524309 CJF524309 CTB524309 DCX524309 DMT524309 DWP524309 EGL524309 EQH524309 FAD524309 FJZ524309 FTV524309 GDR524309 GNN524309 GXJ524309 HHF524309 HRB524309 IAX524309 IKT524309 IUP524309 JEL524309 JOH524309 JYD524309 KHZ524309 KRV524309 LBR524309 LLN524309 LVJ524309 MFF524309 MPB524309 MYX524309 NIT524309 NSP524309 OCL524309 OMH524309 OWD524309 PFZ524309 PPV524309 PZR524309 QJN524309 QTJ524309 RDF524309 RNB524309 RWX524309 SGT524309 SQP524309 TAL524309 TKH524309 TUD524309 UDZ524309 UNV524309 UXR524309 VHN524309 VRJ524309 WBF524309 WLB524309 WUX524309 IL589845 SH589845 ACD589845 ALZ589845 AVV589845 BFR589845 BPN589845 BZJ589845 CJF589845 CTB589845 DCX589845 DMT589845 DWP589845 EGL589845 EQH589845 FAD589845 FJZ589845 FTV589845 GDR589845 GNN589845 GXJ589845 HHF589845 HRB589845 IAX589845 IKT589845 IUP589845 JEL589845 JOH589845 JYD589845 KHZ589845 KRV589845 LBR589845 LLN589845 LVJ589845 MFF589845 MPB589845 MYX589845 NIT589845 NSP589845 OCL589845 OMH589845 OWD589845 PFZ589845 PPV589845 PZR589845 QJN589845 QTJ589845 RDF589845 RNB589845 RWX589845 SGT589845 SQP589845 TAL589845 TKH589845 TUD589845 UDZ589845 UNV589845 UXR589845 VHN589845 VRJ589845 WBF589845 WLB589845 WUX589845 IL655381 SH655381 ACD655381 ALZ655381 AVV655381 BFR655381 BPN655381 BZJ655381 CJF655381 CTB655381 DCX655381 DMT655381 DWP655381 EGL655381 EQH655381 FAD655381 FJZ655381 FTV655381 GDR655381 GNN655381 GXJ655381 HHF655381 HRB655381 IAX655381 IKT655381 IUP655381 JEL655381 JOH655381 JYD655381 KHZ655381 KRV655381 LBR655381 LLN655381 LVJ655381 MFF655381 MPB655381 MYX655381 NIT655381 NSP655381 OCL655381 OMH655381 OWD655381 PFZ655381 PPV655381 PZR655381 QJN655381 QTJ655381 RDF655381 RNB655381 RWX655381 SGT655381 SQP655381 TAL655381 TKH655381 TUD655381 UDZ655381 UNV655381 UXR655381 VHN655381 VRJ655381 WBF655381 WLB655381 WUX655381 IL720917 SH720917 ACD720917 ALZ720917 AVV720917 BFR720917 BPN720917 BZJ720917 CJF720917 CTB720917 DCX720917 DMT720917 DWP720917 EGL720917 EQH720917 FAD720917 FJZ720917 FTV720917 GDR720917 GNN720917 GXJ720917 HHF720917 HRB720917 IAX720917 IKT720917 IUP720917 JEL720917 JOH720917 JYD720917 KHZ720917 KRV720917 LBR720917 LLN720917 LVJ720917 MFF720917 MPB720917 MYX720917 NIT720917 NSP720917 OCL720917 OMH720917 OWD720917 PFZ720917 PPV720917 PZR720917 QJN720917 QTJ720917 RDF720917 RNB720917 RWX720917 SGT720917 SQP720917 TAL720917 TKH720917 TUD720917 UDZ720917 UNV720917 UXR720917 VHN720917 VRJ720917 WBF720917 WLB720917 WUX720917 IL786453 SH786453 ACD786453 ALZ786453 AVV786453 BFR786453 BPN786453 BZJ786453 CJF786453 CTB786453 DCX786453 DMT786453 DWP786453 EGL786453 EQH786453 FAD786453 FJZ786453 FTV786453 GDR786453 GNN786453 GXJ786453 HHF786453 HRB786453 IAX786453 IKT786453 IUP786453 JEL786453 JOH786453 JYD786453 KHZ786453 KRV786453 LBR786453 LLN786453 LVJ786453 MFF786453 MPB786453 MYX786453 NIT786453 NSP786453 OCL786453 OMH786453 OWD786453 PFZ786453 PPV786453 PZR786453 QJN786453 QTJ786453 RDF786453 RNB786453 RWX786453 SGT786453 SQP786453 TAL786453 TKH786453 TUD786453 UDZ786453 UNV786453 UXR786453 VHN786453 VRJ786453 WBF786453 WLB786453 WUX786453 IL851989 SH851989 ACD851989 ALZ851989 AVV851989 BFR851989 BPN851989 BZJ851989 CJF851989 CTB851989 DCX851989 DMT851989 DWP851989 EGL851989 EQH851989 FAD851989 FJZ851989 FTV851989 GDR851989 GNN851989 GXJ851989 HHF851989 HRB851989 IAX851989 IKT851989 IUP851989 JEL851989 JOH851989 JYD851989 KHZ851989 KRV851989 LBR851989 LLN851989 LVJ851989 MFF851989 MPB851989 MYX851989 NIT851989 NSP851989 OCL851989 OMH851989 OWD851989 PFZ851989 PPV851989 PZR851989 QJN851989 QTJ851989 RDF851989 RNB851989 RWX851989 SGT851989 SQP851989 TAL851989 TKH851989 TUD851989 UDZ851989 UNV851989 UXR851989 VHN851989 VRJ851989 WBF851989 WLB851989 WUX851989 IL917525 SH917525 ACD917525 ALZ917525 AVV917525 BFR917525 BPN917525 BZJ917525 CJF917525 CTB917525 DCX917525 DMT917525 DWP917525 EGL917525 EQH917525 FAD917525 FJZ917525 FTV917525 GDR917525 GNN917525 GXJ917525 HHF917525 HRB917525 IAX917525 IKT917525 IUP917525 JEL917525 JOH917525 JYD917525 KHZ917525 KRV917525 LBR917525 LLN917525 LVJ917525 MFF917525 MPB917525 MYX917525 NIT917525 NSP917525 OCL917525 OMH917525 OWD917525 PFZ917525 PPV917525 PZR917525 QJN917525 QTJ917525 RDF917525 RNB917525 RWX917525 SGT917525 SQP917525 TAL917525 TKH917525 TUD917525 UDZ917525 UNV917525 UXR917525 VHN917525 VRJ917525 WBF917525 WLB917525 WUX917525 IL983061 SH983061 ACD983061 ALZ983061 AVV983061 BFR983061 BPN983061 BZJ983061 CJF983061 CTB983061 DCX983061 DMT983061 DWP983061 EGL983061 EQH983061 FAD983061 FJZ983061 FTV983061 GDR983061 GNN983061 GXJ983061 HHF983061 HRB983061 IAX983061 IKT983061 IUP983061 JEL983061 JOH983061 JYD983061 KHZ983061 KRV983061 LBR983061 LLN983061 LVJ983061 MFF983061 MPB983061 MYX983061 NIT983061 NSP983061 OCL983061 OMH983061 OWD983061 PFZ983061 PPV983061 PZR983061 QJN983061 QTJ983061 RDF983061 RNB983061 RWX983061 SGT983061 SQP983061 TAL983061 TKH983061 TUD983061 UDZ983061 UNV983061 UXR983061 VHN983061 VRJ983061 WBF983061 WLB983061 WUX983061 IL65585:IN65585 SH65585:SJ65585 ACD65585:ACF65585 ALZ65585:AMB65585 AVV65585:AVX65585 BFR65585:BFT65585 BPN65585:BPP65585 BZJ65585:BZL65585 CJF65585:CJH65585 CTB65585:CTD65585 DCX65585:DCZ65585 DMT65585:DMV65585 DWP65585:DWR65585 EGL65585:EGN65585 EQH65585:EQJ65585 FAD65585:FAF65585 FJZ65585:FKB65585 FTV65585:FTX65585 GDR65585:GDT65585 GNN65585:GNP65585 GXJ65585:GXL65585 HHF65585:HHH65585 HRB65585:HRD65585 IAX65585:IAZ65585 IKT65585:IKV65585 IUP65585:IUR65585 JEL65585:JEN65585 JOH65585:JOJ65585 JYD65585:JYF65585 KHZ65585:KIB65585 KRV65585:KRX65585 LBR65585:LBT65585 LLN65585:LLP65585 LVJ65585:LVL65585 MFF65585:MFH65585 MPB65585:MPD65585 MYX65585:MYZ65585 NIT65585:NIV65585 NSP65585:NSR65585 OCL65585:OCN65585 OMH65585:OMJ65585 OWD65585:OWF65585 PFZ65585:PGB65585 PPV65585:PPX65585 PZR65585:PZT65585 QJN65585:QJP65585 QTJ65585:QTL65585 RDF65585:RDH65585 RNB65585:RND65585 RWX65585:RWZ65585 SGT65585:SGV65585 SQP65585:SQR65585 TAL65585:TAN65585 TKH65585:TKJ65585 TUD65585:TUF65585 UDZ65585:UEB65585 UNV65585:UNX65585 UXR65585:UXT65585 VHN65585:VHP65585 VRJ65585:VRL65585 WBF65585:WBH65585 WLB65585:WLD65585 WUX65585:WUZ65585 IL131121:IN131121 SH131121:SJ131121 ACD131121:ACF131121 ALZ131121:AMB131121 AVV131121:AVX131121 BFR131121:BFT131121 BPN131121:BPP131121 BZJ131121:BZL131121 CJF131121:CJH131121 CTB131121:CTD131121 DCX131121:DCZ131121 DMT131121:DMV131121 DWP131121:DWR131121 EGL131121:EGN131121 EQH131121:EQJ131121 FAD131121:FAF131121 FJZ131121:FKB131121 FTV131121:FTX131121 GDR131121:GDT131121 GNN131121:GNP131121 GXJ131121:GXL131121 HHF131121:HHH131121 HRB131121:HRD131121 IAX131121:IAZ131121 IKT131121:IKV131121 IUP131121:IUR131121 JEL131121:JEN131121 JOH131121:JOJ131121 JYD131121:JYF131121 KHZ131121:KIB131121 KRV131121:KRX131121 LBR131121:LBT131121 LLN131121:LLP131121 LVJ131121:LVL131121 MFF131121:MFH131121 MPB131121:MPD131121 MYX131121:MYZ131121 NIT131121:NIV131121 NSP131121:NSR131121 OCL131121:OCN131121 OMH131121:OMJ131121 OWD131121:OWF131121 PFZ131121:PGB131121 PPV131121:PPX131121 PZR131121:PZT131121 QJN131121:QJP131121 QTJ131121:QTL131121 RDF131121:RDH131121 RNB131121:RND131121 RWX131121:RWZ131121 SGT131121:SGV131121 SQP131121:SQR131121 TAL131121:TAN131121 TKH131121:TKJ131121 TUD131121:TUF131121 UDZ131121:UEB131121 UNV131121:UNX131121 UXR131121:UXT131121 VHN131121:VHP131121 VRJ131121:VRL131121 WBF131121:WBH131121 WLB131121:WLD131121 WUX131121:WUZ131121 IL196657:IN196657 SH196657:SJ196657 ACD196657:ACF196657 ALZ196657:AMB196657 AVV196657:AVX196657 BFR196657:BFT196657 BPN196657:BPP196657 BZJ196657:BZL196657 CJF196657:CJH196657 CTB196657:CTD196657 DCX196657:DCZ196657 DMT196657:DMV196657 DWP196657:DWR196657 EGL196657:EGN196657 EQH196657:EQJ196657 FAD196657:FAF196657 FJZ196657:FKB196657 FTV196657:FTX196657 GDR196657:GDT196657 GNN196657:GNP196657 GXJ196657:GXL196657 HHF196657:HHH196657 HRB196657:HRD196657 IAX196657:IAZ196657 IKT196657:IKV196657 IUP196657:IUR196657 JEL196657:JEN196657 JOH196657:JOJ196657 JYD196657:JYF196657 KHZ196657:KIB196657 KRV196657:KRX196657 LBR196657:LBT196657 LLN196657:LLP196657 LVJ196657:LVL196657 MFF196657:MFH196657 MPB196657:MPD196657 MYX196657:MYZ196657 NIT196657:NIV196657 NSP196657:NSR196657 OCL196657:OCN196657 OMH196657:OMJ196657 OWD196657:OWF196657 PFZ196657:PGB196657 PPV196657:PPX196657 PZR196657:PZT196657 QJN196657:QJP196657 QTJ196657:QTL196657 RDF196657:RDH196657 RNB196657:RND196657 RWX196657:RWZ196657 SGT196657:SGV196657 SQP196657:SQR196657 TAL196657:TAN196657 TKH196657:TKJ196657 TUD196657:TUF196657 UDZ196657:UEB196657 UNV196657:UNX196657 UXR196657:UXT196657 VHN196657:VHP196657 VRJ196657:VRL196657 WBF196657:WBH196657 WLB196657:WLD196657 WUX196657:WUZ196657 IL262193:IN262193 SH262193:SJ262193 ACD262193:ACF262193 ALZ262193:AMB262193 AVV262193:AVX262193 BFR262193:BFT262193 BPN262193:BPP262193 BZJ262193:BZL262193 CJF262193:CJH262193 CTB262193:CTD262193 DCX262193:DCZ262193 DMT262193:DMV262193 DWP262193:DWR262193 EGL262193:EGN262193 EQH262193:EQJ262193 FAD262193:FAF262193 FJZ262193:FKB262193 FTV262193:FTX262193 GDR262193:GDT262193 GNN262193:GNP262193 GXJ262193:GXL262193 HHF262193:HHH262193 HRB262193:HRD262193 IAX262193:IAZ262193 IKT262193:IKV262193 IUP262193:IUR262193 JEL262193:JEN262193 JOH262193:JOJ262193 JYD262193:JYF262193 KHZ262193:KIB262193 KRV262193:KRX262193 LBR262193:LBT262193 LLN262193:LLP262193 LVJ262193:LVL262193 MFF262193:MFH262193 MPB262193:MPD262193 MYX262193:MYZ262193 NIT262193:NIV262193 NSP262193:NSR262193 OCL262193:OCN262193 OMH262193:OMJ262193 OWD262193:OWF262193 PFZ262193:PGB262193 PPV262193:PPX262193 PZR262193:PZT262193 QJN262193:QJP262193 QTJ262193:QTL262193 RDF262193:RDH262193 RNB262193:RND262193 RWX262193:RWZ262193 SGT262193:SGV262193 SQP262193:SQR262193 TAL262193:TAN262193 TKH262193:TKJ262193 TUD262193:TUF262193 UDZ262193:UEB262193 UNV262193:UNX262193 UXR262193:UXT262193 VHN262193:VHP262193 VRJ262193:VRL262193 WBF262193:WBH262193 WLB262193:WLD262193 WUX262193:WUZ262193 IL327729:IN327729 SH327729:SJ327729 ACD327729:ACF327729 ALZ327729:AMB327729 AVV327729:AVX327729 BFR327729:BFT327729 BPN327729:BPP327729 BZJ327729:BZL327729 CJF327729:CJH327729 CTB327729:CTD327729 DCX327729:DCZ327729 DMT327729:DMV327729 DWP327729:DWR327729 EGL327729:EGN327729 EQH327729:EQJ327729 FAD327729:FAF327729 FJZ327729:FKB327729 FTV327729:FTX327729 GDR327729:GDT327729 GNN327729:GNP327729 GXJ327729:GXL327729 HHF327729:HHH327729 HRB327729:HRD327729 IAX327729:IAZ327729 IKT327729:IKV327729 IUP327729:IUR327729 JEL327729:JEN327729 JOH327729:JOJ327729 JYD327729:JYF327729 KHZ327729:KIB327729 KRV327729:KRX327729 LBR327729:LBT327729 LLN327729:LLP327729 LVJ327729:LVL327729 MFF327729:MFH327729 MPB327729:MPD327729 MYX327729:MYZ327729 NIT327729:NIV327729 NSP327729:NSR327729 OCL327729:OCN327729 OMH327729:OMJ327729 OWD327729:OWF327729 PFZ327729:PGB327729 PPV327729:PPX327729 PZR327729:PZT327729 QJN327729:QJP327729 QTJ327729:QTL327729 RDF327729:RDH327729 RNB327729:RND327729 RWX327729:RWZ327729 SGT327729:SGV327729 SQP327729:SQR327729 TAL327729:TAN327729 TKH327729:TKJ327729 TUD327729:TUF327729 UDZ327729:UEB327729 UNV327729:UNX327729 UXR327729:UXT327729 VHN327729:VHP327729 VRJ327729:VRL327729 WBF327729:WBH327729 WLB327729:WLD327729 WUX327729:WUZ327729 IL393265:IN393265 SH393265:SJ393265 ACD393265:ACF393265 ALZ393265:AMB393265 AVV393265:AVX393265 BFR393265:BFT393265 BPN393265:BPP393265 BZJ393265:BZL393265 CJF393265:CJH393265 CTB393265:CTD393265 DCX393265:DCZ393265 DMT393265:DMV393265 DWP393265:DWR393265 EGL393265:EGN393265 EQH393265:EQJ393265 FAD393265:FAF393265 FJZ393265:FKB393265 FTV393265:FTX393265 GDR393265:GDT393265 GNN393265:GNP393265 GXJ393265:GXL393265 HHF393265:HHH393265 HRB393265:HRD393265 IAX393265:IAZ393265 IKT393265:IKV393265 IUP393265:IUR393265 JEL393265:JEN393265 JOH393265:JOJ393265 JYD393265:JYF393265 KHZ393265:KIB393265 KRV393265:KRX393265 LBR393265:LBT393265 LLN393265:LLP393265 LVJ393265:LVL393265 MFF393265:MFH393265 MPB393265:MPD393265 MYX393265:MYZ393265 NIT393265:NIV393265 NSP393265:NSR393265 OCL393265:OCN393265 OMH393265:OMJ393265 OWD393265:OWF393265 PFZ393265:PGB393265 PPV393265:PPX393265 PZR393265:PZT393265 QJN393265:QJP393265 QTJ393265:QTL393265 RDF393265:RDH393265 RNB393265:RND393265 RWX393265:RWZ393265 SGT393265:SGV393265 SQP393265:SQR393265 TAL393265:TAN393265 TKH393265:TKJ393265 TUD393265:TUF393265 UDZ393265:UEB393265 UNV393265:UNX393265 UXR393265:UXT393265 VHN393265:VHP393265 VRJ393265:VRL393265 WBF393265:WBH393265 WLB393265:WLD393265 WUX393265:WUZ393265 IL458801:IN458801 SH458801:SJ458801 ACD458801:ACF458801 ALZ458801:AMB458801 AVV458801:AVX458801 BFR458801:BFT458801 BPN458801:BPP458801 BZJ458801:BZL458801 CJF458801:CJH458801 CTB458801:CTD458801 DCX458801:DCZ458801 DMT458801:DMV458801 DWP458801:DWR458801 EGL458801:EGN458801 EQH458801:EQJ458801 FAD458801:FAF458801 FJZ458801:FKB458801 FTV458801:FTX458801 GDR458801:GDT458801 GNN458801:GNP458801 GXJ458801:GXL458801 HHF458801:HHH458801 HRB458801:HRD458801 IAX458801:IAZ458801 IKT458801:IKV458801 IUP458801:IUR458801 JEL458801:JEN458801 JOH458801:JOJ458801 JYD458801:JYF458801 KHZ458801:KIB458801 KRV458801:KRX458801 LBR458801:LBT458801 LLN458801:LLP458801 LVJ458801:LVL458801 MFF458801:MFH458801 MPB458801:MPD458801 MYX458801:MYZ458801 NIT458801:NIV458801 NSP458801:NSR458801 OCL458801:OCN458801 OMH458801:OMJ458801 OWD458801:OWF458801 PFZ458801:PGB458801 PPV458801:PPX458801 PZR458801:PZT458801 QJN458801:QJP458801 QTJ458801:QTL458801 RDF458801:RDH458801 RNB458801:RND458801 RWX458801:RWZ458801 SGT458801:SGV458801 SQP458801:SQR458801 TAL458801:TAN458801 TKH458801:TKJ458801 TUD458801:TUF458801 UDZ458801:UEB458801 UNV458801:UNX458801 UXR458801:UXT458801 VHN458801:VHP458801 VRJ458801:VRL458801 WBF458801:WBH458801 WLB458801:WLD458801 WUX458801:WUZ458801 IL524337:IN524337 SH524337:SJ524337 ACD524337:ACF524337 ALZ524337:AMB524337 AVV524337:AVX524337 BFR524337:BFT524337 BPN524337:BPP524337 BZJ524337:BZL524337 CJF524337:CJH524337 CTB524337:CTD524337 DCX524337:DCZ524337 DMT524337:DMV524337 DWP524337:DWR524337 EGL524337:EGN524337 EQH524337:EQJ524337 FAD524337:FAF524337 FJZ524337:FKB524337 FTV524337:FTX524337 GDR524337:GDT524337 GNN524337:GNP524337 GXJ524337:GXL524337 HHF524337:HHH524337 HRB524337:HRD524337 IAX524337:IAZ524337 IKT524337:IKV524337 IUP524337:IUR524337 JEL524337:JEN524337 JOH524337:JOJ524337 JYD524337:JYF524337 KHZ524337:KIB524337 KRV524337:KRX524337 LBR524337:LBT524337 LLN524337:LLP524337 LVJ524337:LVL524337 MFF524337:MFH524337 MPB524337:MPD524337 MYX524337:MYZ524337 NIT524337:NIV524337 NSP524337:NSR524337 OCL524337:OCN524337 OMH524337:OMJ524337 OWD524337:OWF524337 PFZ524337:PGB524337 PPV524337:PPX524337 PZR524337:PZT524337 QJN524337:QJP524337 QTJ524337:QTL524337 RDF524337:RDH524337 RNB524337:RND524337 RWX524337:RWZ524337 SGT524337:SGV524337 SQP524337:SQR524337 TAL524337:TAN524337 TKH524337:TKJ524337 TUD524337:TUF524337 UDZ524337:UEB524337 UNV524337:UNX524337 UXR524337:UXT524337 VHN524337:VHP524337 VRJ524337:VRL524337 WBF524337:WBH524337 WLB524337:WLD524337 WUX524337:WUZ524337 IL589873:IN589873 SH589873:SJ589873 ACD589873:ACF589873 ALZ589873:AMB589873 AVV589873:AVX589873 BFR589873:BFT589873 BPN589873:BPP589873 BZJ589873:BZL589873 CJF589873:CJH589873 CTB589873:CTD589873 DCX589873:DCZ589873 DMT589873:DMV589873 DWP589873:DWR589873 EGL589873:EGN589873 EQH589873:EQJ589873 FAD589873:FAF589873 FJZ589873:FKB589873 FTV589873:FTX589873 GDR589873:GDT589873 GNN589873:GNP589873 GXJ589873:GXL589873 HHF589873:HHH589873 HRB589873:HRD589873 IAX589873:IAZ589873 IKT589873:IKV589873 IUP589873:IUR589873 JEL589873:JEN589873 JOH589873:JOJ589873 JYD589873:JYF589873 KHZ589873:KIB589873 KRV589873:KRX589873 LBR589873:LBT589873 LLN589873:LLP589873 LVJ589873:LVL589873 MFF589873:MFH589873 MPB589873:MPD589873 MYX589873:MYZ589873 NIT589873:NIV589873 NSP589873:NSR589873 OCL589873:OCN589873 OMH589873:OMJ589873 OWD589873:OWF589873 PFZ589873:PGB589873 PPV589873:PPX589873 PZR589873:PZT589873 QJN589873:QJP589873 QTJ589873:QTL589873 RDF589873:RDH589873 RNB589873:RND589873 RWX589873:RWZ589873 SGT589873:SGV589873 SQP589873:SQR589873 TAL589873:TAN589873 TKH589873:TKJ589873 TUD589873:TUF589873 UDZ589873:UEB589873 UNV589873:UNX589873 UXR589873:UXT589873 VHN589873:VHP589873 VRJ589873:VRL589873 WBF589873:WBH589873 WLB589873:WLD589873 WUX589873:WUZ589873 IL655409:IN655409 SH655409:SJ655409 ACD655409:ACF655409 ALZ655409:AMB655409 AVV655409:AVX655409 BFR655409:BFT655409 BPN655409:BPP655409 BZJ655409:BZL655409 CJF655409:CJH655409 CTB655409:CTD655409 DCX655409:DCZ655409 DMT655409:DMV655409 DWP655409:DWR655409 EGL655409:EGN655409 EQH655409:EQJ655409 FAD655409:FAF655409 FJZ655409:FKB655409 FTV655409:FTX655409 GDR655409:GDT655409 GNN655409:GNP655409 GXJ655409:GXL655409 HHF655409:HHH655409 HRB655409:HRD655409 IAX655409:IAZ655409 IKT655409:IKV655409 IUP655409:IUR655409 JEL655409:JEN655409 JOH655409:JOJ655409 JYD655409:JYF655409 KHZ655409:KIB655409 KRV655409:KRX655409 LBR655409:LBT655409 LLN655409:LLP655409 LVJ655409:LVL655409 MFF655409:MFH655409 MPB655409:MPD655409 MYX655409:MYZ655409 NIT655409:NIV655409 NSP655409:NSR655409 OCL655409:OCN655409 OMH655409:OMJ655409 OWD655409:OWF655409 PFZ655409:PGB655409 PPV655409:PPX655409 PZR655409:PZT655409 QJN655409:QJP655409 QTJ655409:QTL655409 RDF655409:RDH655409 RNB655409:RND655409 RWX655409:RWZ655409 SGT655409:SGV655409 SQP655409:SQR655409 TAL655409:TAN655409 TKH655409:TKJ655409 TUD655409:TUF655409 UDZ655409:UEB655409 UNV655409:UNX655409 UXR655409:UXT655409 VHN655409:VHP655409 VRJ655409:VRL655409 WBF655409:WBH655409 WLB655409:WLD655409 WUX655409:WUZ655409 IL720945:IN720945 SH720945:SJ720945 ACD720945:ACF720945 ALZ720945:AMB720945 AVV720945:AVX720945 BFR720945:BFT720945 BPN720945:BPP720945 BZJ720945:BZL720945 CJF720945:CJH720945 CTB720945:CTD720945 DCX720945:DCZ720945 DMT720945:DMV720945 DWP720945:DWR720945 EGL720945:EGN720945 EQH720945:EQJ720945 FAD720945:FAF720945 FJZ720945:FKB720945 FTV720945:FTX720945 GDR720945:GDT720945 GNN720945:GNP720945 GXJ720945:GXL720945 HHF720945:HHH720945 HRB720945:HRD720945 IAX720945:IAZ720945 IKT720945:IKV720945 IUP720945:IUR720945 JEL720945:JEN720945 JOH720945:JOJ720945 JYD720945:JYF720945 KHZ720945:KIB720945 KRV720945:KRX720945 LBR720945:LBT720945 LLN720945:LLP720945 LVJ720945:LVL720945 MFF720945:MFH720945 MPB720945:MPD720945 MYX720945:MYZ720945 NIT720945:NIV720945 NSP720945:NSR720945 OCL720945:OCN720945 OMH720945:OMJ720945 OWD720945:OWF720945 PFZ720945:PGB720945 PPV720945:PPX720945 PZR720945:PZT720945 QJN720945:QJP720945 QTJ720945:QTL720945 RDF720945:RDH720945 RNB720945:RND720945 RWX720945:RWZ720945 SGT720945:SGV720945 SQP720945:SQR720945 TAL720945:TAN720945 TKH720945:TKJ720945 TUD720945:TUF720945 UDZ720945:UEB720945 UNV720945:UNX720945 UXR720945:UXT720945 VHN720945:VHP720945 VRJ720945:VRL720945 WBF720945:WBH720945 WLB720945:WLD720945 WUX720945:WUZ720945 IL786481:IN786481 SH786481:SJ786481 ACD786481:ACF786481 ALZ786481:AMB786481 AVV786481:AVX786481 BFR786481:BFT786481 BPN786481:BPP786481 BZJ786481:BZL786481 CJF786481:CJH786481 CTB786481:CTD786481 DCX786481:DCZ786481 DMT786481:DMV786481 DWP786481:DWR786481 EGL786481:EGN786481 EQH786481:EQJ786481 FAD786481:FAF786481 FJZ786481:FKB786481 FTV786481:FTX786481 GDR786481:GDT786481 GNN786481:GNP786481 GXJ786481:GXL786481 HHF786481:HHH786481 HRB786481:HRD786481 IAX786481:IAZ786481 IKT786481:IKV786481 IUP786481:IUR786481 JEL786481:JEN786481 JOH786481:JOJ786481 JYD786481:JYF786481 KHZ786481:KIB786481 KRV786481:KRX786481 LBR786481:LBT786481 LLN786481:LLP786481 LVJ786481:LVL786481 MFF786481:MFH786481 MPB786481:MPD786481 MYX786481:MYZ786481 NIT786481:NIV786481 NSP786481:NSR786481 OCL786481:OCN786481 OMH786481:OMJ786481 OWD786481:OWF786481 PFZ786481:PGB786481 PPV786481:PPX786481 PZR786481:PZT786481 QJN786481:QJP786481 QTJ786481:QTL786481 RDF786481:RDH786481 RNB786481:RND786481 RWX786481:RWZ786481 SGT786481:SGV786481 SQP786481:SQR786481 TAL786481:TAN786481 TKH786481:TKJ786481 TUD786481:TUF786481 UDZ786481:UEB786481 UNV786481:UNX786481 UXR786481:UXT786481 VHN786481:VHP786481 VRJ786481:VRL786481 WBF786481:WBH786481 WLB786481:WLD786481 WUX786481:WUZ786481 IL852017:IN852017 SH852017:SJ852017 ACD852017:ACF852017 ALZ852017:AMB852017 AVV852017:AVX852017 BFR852017:BFT852017 BPN852017:BPP852017 BZJ852017:BZL852017 CJF852017:CJH852017 CTB852017:CTD852017 DCX852017:DCZ852017 DMT852017:DMV852017 DWP852017:DWR852017 EGL852017:EGN852017 EQH852017:EQJ852017 FAD852017:FAF852017 FJZ852017:FKB852017 FTV852017:FTX852017 GDR852017:GDT852017 GNN852017:GNP852017 GXJ852017:GXL852017 HHF852017:HHH852017 HRB852017:HRD852017 IAX852017:IAZ852017 IKT852017:IKV852017 IUP852017:IUR852017 JEL852017:JEN852017 JOH852017:JOJ852017 JYD852017:JYF852017 KHZ852017:KIB852017 KRV852017:KRX852017 LBR852017:LBT852017 LLN852017:LLP852017 LVJ852017:LVL852017 MFF852017:MFH852017 MPB852017:MPD852017 MYX852017:MYZ852017 NIT852017:NIV852017 NSP852017:NSR852017 OCL852017:OCN852017 OMH852017:OMJ852017 OWD852017:OWF852017 PFZ852017:PGB852017 PPV852017:PPX852017 PZR852017:PZT852017 QJN852017:QJP852017 QTJ852017:QTL852017 RDF852017:RDH852017 RNB852017:RND852017 RWX852017:RWZ852017 SGT852017:SGV852017 SQP852017:SQR852017 TAL852017:TAN852017 TKH852017:TKJ852017 TUD852017:TUF852017 UDZ852017:UEB852017 UNV852017:UNX852017 UXR852017:UXT852017 VHN852017:VHP852017 VRJ852017:VRL852017 WBF852017:WBH852017 WLB852017:WLD852017 WUX852017:WUZ852017 IL917553:IN917553 SH917553:SJ917553 ACD917553:ACF917553 ALZ917553:AMB917553 AVV917553:AVX917553 BFR917553:BFT917553 BPN917553:BPP917553 BZJ917553:BZL917553 CJF917553:CJH917553 CTB917553:CTD917553 DCX917553:DCZ917553 DMT917553:DMV917553 DWP917553:DWR917553 EGL917553:EGN917553 EQH917553:EQJ917553 FAD917553:FAF917553 FJZ917553:FKB917553 FTV917553:FTX917553 GDR917553:GDT917553 GNN917553:GNP917553 GXJ917553:GXL917553 HHF917553:HHH917553 HRB917553:HRD917553 IAX917553:IAZ917553 IKT917553:IKV917553 IUP917553:IUR917553 JEL917553:JEN917553 JOH917553:JOJ917553 JYD917553:JYF917553 KHZ917553:KIB917553 KRV917553:KRX917553 LBR917553:LBT917553 LLN917553:LLP917553 LVJ917553:LVL917553 MFF917553:MFH917553 MPB917553:MPD917553 MYX917553:MYZ917553 NIT917553:NIV917553 NSP917553:NSR917553 OCL917553:OCN917553 OMH917553:OMJ917553 OWD917553:OWF917553 PFZ917553:PGB917553 PPV917553:PPX917553 PZR917553:PZT917553 QJN917553:QJP917553 QTJ917553:QTL917553 RDF917553:RDH917553 RNB917553:RND917553 RWX917553:RWZ917553 SGT917553:SGV917553 SQP917553:SQR917553 TAL917553:TAN917553 TKH917553:TKJ917553 TUD917553:TUF917553 UDZ917553:UEB917553 UNV917553:UNX917553 UXR917553:UXT917553 VHN917553:VHP917553 VRJ917553:VRL917553 WBF917553:WBH917553 WLB917553:WLD917553 WUX917553:WUZ917553 IL983089:IN983089 SH983089:SJ983089 ACD983089:ACF983089 ALZ983089:AMB983089 AVV983089:AVX983089 BFR983089:BFT983089 BPN983089:BPP983089 BZJ983089:BZL983089 CJF983089:CJH983089 CTB983089:CTD983089 DCX983089:DCZ983089 DMT983089:DMV983089 DWP983089:DWR983089 EGL983089:EGN983089 EQH983089:EQJ983089 FAD983089:FAF983089 FJZ983089:FKB983089 FTV983089:FTX983089 GDR983089:GDT983089 GNN983089:GNP983089 GXJ983089:GXL983089 HHF983089:HHH983089 HRB983089:HRD983089 IAX983089:IAZ983089 IKT983089:IKV983089 IUP983089:IUR983089 JEL983089:JEN983089 JOH983089:JOJ983089 JYD983089:JYF983089 KHZ983089:KIB983089 KRV983089:KRX983089 LBR983089:LBT983089 LLN983089:LLP983089 LVJ983089:LVL983089 MFF983089:MFH983089 MPB983089:MPD983089 MYX983089:MYZ983089 NIT983089:NIV983089 NSP983089:NSR983089 OCL983089:OCN983089 OMH983089:OMJ983089 OWD983089:OWF983089 PFZ983089:PGB983089 PPV983089:PPX983089 PZR983089:PZT983089 QJN983089:QJP983089 QTJ983089:QTL983089 RDF983089:RDH983089 RNB983089:RND983089 RWX983089:RWZ983089 SGT983089:SGV983089 SQP983089:SQR983089 TAL983089:TAN983089 TKH983089:TKJ983089 TUD983089:TUF983089 UDZ983089:UEB983089 UNV983089:UNX983089 UXR983089:UXT983089 VHN983089:VHP983089 VRJ983089:VRL983089 WBF983089:WBH983089 WLB983089:WLD983089 WUX983089:WUZ983089 IQ65583:IS65584 SM65583:SO65584 ACI65583:ACK65584 AME65583:AMG65584 AWA65583:AWC65584 BFW65583:BFY65584 BPS65583:BPU65584 BZO65583:BZQ65584 CJK65583:CJM65584 CTG65583:CTI65584 DDC65583:DDE65584 DMY65583:DNA65584 DWU65583:DWW65584 EGQ65583:EGS65584 EQM65583:EQO65584 FAI65583:FAK65584 FKE65583:FKG65584 FUA65583:FUC65584 GDW65583:GDY65584 GNS65583:GNU65584 GXO65583:GXQ65584 HHK65583:HHM65584 HRG65583:HRI65584 IBC65583:IBE65584 IKY65583:ILA65584 IUU65583:IUW65584 JEQ65583:JES65584 JOM65583:JOO65584 JYI65583:JYK65584 KIE65583:KIG65584 KSA65583:KSC65584 LBW65583:LBY65584 LLS65583:LLU65584 LVO65583:LVQ65584 MFK65583:MFM65584 MPG65583:MPI65584 MZC65583:MZE65584 NIY65583:NJA65584 NSU65583:NSW65584 OCQ65583:OCS65584 OMM65583:OMO65584 OWI65583:OWK65584 PGE65583:PGG65584 PQA65583:PQC65584 PZW65583:PZY65584 QJS65583:QJU65584 QTO65583:QTQ65584 RDK65583:RDM65584 RNG65583:RNI65584 RXC65583:RXE65584 SGY65583:SHA65584 SQU65583:SQW65584 TAQ65583:TAS65584 TKM65583:TKO65584 TUI65583:TUK65584 UEE65583:UEG65584 UOA65583:UOC65584 UXW65583:UXY65584 VHS65583:VHU65584 VRO65583:VRQ65584 WBK65583:WBM65584 WLG65583:WLI65584 WVC65583:WVE65584 IQ131119:IS131120 SM131119:SO131120 ACI131119:ACK131120 AME131119:AMG131120 AWA131119:AWC131120 BFW131119:BFY131120 BPS131119:BPU131120 BZO131119:BZQ131120 CJK131119:CJM131120 CTG131119:CTI131120 DDC131119:DDE131120 DMY131119:DNA131120 DWU131119:DWW131120 EGQ131119:EGS131120 EQM131119:EQO131120 FAI131119:FAK131120 FKE131119:FKG131120 FUA131119:FUC131120 GDW131119:GDY131120 GNS131119:GNU131120 GXO131119:GXQ131120 HHK131119:HHM131120 HRG131119:HRI131120 IBC131119:IBE131120 IKY131119:ILA131120 IUU131119:IUW131120 JEQ131119:JES131120 JOM131119:JOO131120 JYI131119:JYK131120 KIE131119:KIG131120 KSA131119:KSC131120 LBW131119:LBY131120 LLS131119:LLU131120 LVO131119:LVQ131120 MFK131119:MFM131120 MPG131119:MPI131120 MZC131119:MZE131120 NIY131119:NJA131120 NSU131119:NSW131120 OCQ131119:OCS131120 OMM131119:OMO131120 OWI131119:OWK131120 PGE131119:PGG131120 PQA131119:PQC131120 PZW131119:PZY131120 QJS131119:QJU131120 QTO131119:QTQ131120 RDK131119:RDM131120 RNG131119:RNI131120 RXC131119:RXE131120 SGY131119:SHA131120 SQU131119:SQW131120 TAQ131119:TAS131120 TKM131119:TKO131120 TUI131119:TUK131120 UEE131119:UEG131120 UOA131119:UOC131120 UXW131119:UXY131120 VHS131119:VHU131120 VRO131119:VRQ131120 WBK131119:WBM131120 WLG131119:WLI131120 WVC131119:WVE131120 IQ196655:IS196656 SM196655:SO196656 ACI196655:ACK196656 AME196655:AMG196656 AWA196655:AWC196656 BFW196655:BFY196656 BPS196655:BPU196656 BZO196655:BZQ196656 CJK196655:CJM196656 CTG196655:CTI196656 DDC196655:DDE196656 DMY196655:DNA196656 DWU196655:DWW196656 EGQ196655:EGS196656 EQM196655:EQO196656 FAI196655:FAK196656 FKE196655:FKG196656 FUA196655:FUC196656 GDW196655:GDY196656 GNS196655:GNU196656 GXO196655:GXQ196656 HHK196655:HHM196656 HRG196655:HRI196656 IBC196655:IBE196656 IKY196655:ILA196656 IUU196655:IUW196656 JEQ196655:JES196656 JOM196655:JOO196656 JYI196655:JYK196656 KIE196655:KIG196656 KSA196655:KSC196656 LBW196655:LBY196656 LLS196655:LLU196656 LVO196655:LVQ196656 MFK196655:MFM196656 MPG196655:MPI196656 MZC196655:MZE196656 NIY196655:NJA196656 NSU196655:NSW196656 OCQ196655:OCS196656 OMM196655:OMO196656 OWI196655:OWK196656 PGE196655:PGG196656 PQA196655:PQC196656 PZW196655:PZY196656 QJS196655:QJU196656 QTO196655:QTQ196656 RDK196655:RDM196656 RNG196655:RNI196656 RXC196655:RXE196656 SGY196655:SHA196656 SQU196655:SQW196656 TAQ196655:TAS196656 TKM196655:TKO196656 TUI196655:TUK196656 UEE196655:UEG196656 UOA196655:UOC196656 UXW196655:UXY196656 VHS196655:VHU196656 VRO196655:VRQ196656 WBK196655:WBM196656 WLG196655:WLI196656 WVC196655:WVE196656 IQ262191:IS262192 SM262191:SO262192 ACI262191:ACK262192 AME262191:AMG262192 AWA262191:AWC262192 BFW262191:BFY262192 BPS262191:BPU262192 BZO262191:BZQ262192 CJK262191:CJM262192 CTG262191:CTI262192 DDC262191:DDE262192 DMY262191:DNA262192 DWU262191:DWW262192 EGQ262191:EGS262192 EQM262191:EQO262192 FAI262191:FAK262192 FKE262191:FKG262192 FUA262191:FUC262192 GDW262191:GDY262192 GNS262191:GNU262192 GXO262191:GXQ262192 HHK262191:HHM262192 HRG262191:HRI262192 IBC262191:IBE262192 IKY262191:ILA262192 IUU262191:IUW262192 JEQ262191:JES262192 JOM262191:JOO262192 JYI262191:JYK262192 KIE262191:KIG262192 KSA262191:KSC262192 LBW262191:LBY262192 LLS262191:LLU262192 LVO262191:LVQ262192 MFK262191:MFM262192 MPG262191:MPI262192 MZC262191:MZE262192 NIY262191:NJA262192 NSU262191:NSW262192 OCQ262191:OCS262192 OMM262191:OMO262192 OWI262191:OWK262192 PGE262191:PGG262192 PQA262191:PQC262192 PZW262191:PZY262192 QJS262191:QJU262192 QTO262191:QTQ262192 RDK262191:RDM262192 RNG262191:RNI262192 RXC262191:RXE262192 SGY262191:SHA262192 SQU262191:SQW262192 TAQ262191:TAS262192 TKM262191:TKO262192 TUI262191:TUK262192 UEE262191:UEG262192 UOA262191:UOC262192 UXW262191:UXY262192 VHS262191:VHU262192 VRO262191:VRQ262192 WBK262191:WBM262192 WLG262191:WLI262192 WVC262191:WVE262192 IQ327727:IS327728 SM327727:SO327728 ACI327727:ACK327728 AME327727:AMG327728 AWA327727:AWC327728 BFW327727:BFY327728 BPS327727:BPU327728 BZO327727:BZQ327728 CJK327727:CJM327728 CTG327727:CTI327728 DDC327727:DDE327728 DMY327727:DNA327728 DWU327727:DWW327728 EGQ327727:EGS327728 EQM327727:EQO327728 FAI327727:FAK327728 FKE327727:FKG327728 FUA327727:FUC327728 GDW327727:GDY327728 GNS327727:GNU327728 GXO327727:GXQ327728 HHK327727:HHM327728 HRG327727:HRI327728 IBC327727:IBE327728 IKY327727:ILA327728 IUU327727:IUW327728 JEQ327727:JES327728 JOM327727:JOO327728 JYI327727:JYK327728 KIE327727:KIG327728 KSA327727:KSC327728 LBW327727:LBY327728 LLS327727:LLU327728 LVO327727:LVQ327728 MFK327727:MFM327728 MPG327727:MPI327728 MZC327727:MZE327728 NIY327727:NJA327728 NSU327727:NSW327728 OCQ327727:OCS327728 OMM327727:OMO327728 OWI327727:OWK327728 PGE327727:PGG327728 PQA327727:PQC327728 PZW327727:PZY327728 QJS327727:QJU327728 QTO327727:QTQ327728 RDK327727:RDM327728 RNG327727:RNI327728 RXC327727:RXE327728 SGY327727:SHA327728 SQU327727:SQW327728 TAQ327727:TAS327728 TKM327727:TKO327728 TUI327727:TUK327728 UEE327727:UEG327728 UOA327727:UOC327728 UXW327727:UXY327728 VHS327727:VHU327728 VRO327727:VRQ327728 WBK327727:WBM327728 WLG327727:WLI327728 WVC327727:WVE327728 IQ393263:IS393264 SM393263:SO393264 ACI393263:ACK393264 AME393263:AMG393264 AWA393263:AWC393264 BFW393263:BFY393264 BPS393263:BPU393264 BZO393263:BZQ393264 CJK393263:CJM393264 CTG393263:CTI393264 DDC393263:DDE393264 DMY393263:DNA393264 DWU393263:DWW393264 EGQ393263:EGS393264 EQM393263:EQO393264 FAI393263:FAK393264 FKE393263:FKG393264 FUA393263:FUC393264 GDW393263:GDY393264 GNS393263:GNU393264 GXO393263:GXQ393264 HHK393263:HHM393264 HRG393263:HRI393264 IBC393263:IBE393264 IKY393263:ILA393264 IUU393263:IUW393264 JEQ393263:JES393264 JOM393263:JOO393264 JYI393263:JYK393264 KIE393263:KIG393264 KSA393263:KSC393264 LBW393263:LBY393264 LLS393263:LLU393264 LVO393263:LVQ393264 MFK393263:MFM393264 MPG393263:MPI393264 MZC393263:MZE393264 NIY393263:NJA393264 NSU393263:NSW393264 OCQ393263:OCS393264 OMM393263:OMO393264 OWI393263:OWK393264 PGE393263:PGG393264 PQA393263:PQC393264 PZW393263:PZY393264 QJS393263:QJU393264 QTO393263:QTQ393264 RDK393263:RDM393264 RNG393263:RNI393264 RXC393263:RXE393264 SGY393263:SHA393264 SQU393263:SQW393264 TAQ393263:TAS393264 TKM393263:TKO393264 TUI393263:TUK393264 UEE393263:UEG393264 UOA393263:UOC393264 UXW393263:UXY393264 VHS393263:VHU393264 VRO393263:VRQ393264 WBK393263:WBM393264 WLG393263:WLI393264 WVC393263:WVE393264 IQ458799:IS458800 SM458799:SO458800 ACI458799:ACK458800 AME458799:AMG458800 AWA458799:AWC458800 BFW458799:BFY458800 BPS458799:BPU458800 BZO458799:BZQ458800 CJK458799:CJM458800 CTG458799:CTI458800 DDC458799:DDE458800 DMY458799:DNA458800 DWU458799:DWW458800 EGQ458799:EGS458800 EQM458799:EQO458800 FAI458799:FAK458800 FKE458799:FKG458800 FUA458799:FUC458800 GDW458799:GDY458800 GNS458799:GNU458800 GXO458799:GXQ458800 HHK458799:HHM458800 HRG458799:HRI458800 IBC458799:IBE458800 IKY458799:ILA458800 IUU458799:IUW458800 JEQ458799:JES458800 JOM458799:JOO458800 JYI458799:JYK458800 KIE458799:KIG458800 KSA458799:KSC458800 LBW458799:LBY458800 LLS458799:LLU458800 LVO458799:LVQ458800 MFK458799:MFM458800 MPG458799:MPI458800 MZC458799:MZE458800 NIY458799:NJA458800 NSU458799:NSW458800 OCQ458799:OCS458800 OMM458799:OMO458800 OWI458799:OWK458800 PGE458799:PGG458800 PQA458799:PQC458800 PZW458799:PZY458800 QJS458799:QJU458800 QTO458799:QTQ458800 RDK458799:RDM458800 RNG458799:RNI458800 RXC458799:RXE458800 SGY458799:SHA458800 SQU458799:SQW458800 TAQ458799:TAS458800 TKM458799:TKO458800 TUI458799:TUK458800 UEE458799:UEG458800 UOA458799:UOC458800 UXW458799:UXY458800 VHS458799:VHU458800 VRO458799:VRQ458800 WBK458799:WBM458800 WLG458799:WLI458800 WVC458799:WVE458800 IQ524335:IS524336 SM524335:SO524336 ACI524335:ACK524336 AME524335:AMG524336 AWA524335:AWC524336 BFW524335:BFY524336 BPS524335:BPU524336 BZO524335:BZQ524336 CJK524335:CJM524336 CTG524335:CTI524336 DDC524335:DDE524336 DMY524335:DNA524336 DWU524335:DWW524336 EGQ524335:EGS524336 EQM524335:EQO524336 FAI524335:FAK524336 FKE524335:FKG524336 FUA524335:FUC524336 GDW524335:GDY524336 GNS524335:GNU524336 GXO524335:GXQ524336 HHK524335:HHM524336 HRG524335:HRI524336 IBC524335:IBE524336 IKY524335:ILA524336 IUU524335:IUW524336 JEQ524335:JES524336 JOM524335:JOO524336 JYI524335:JYK524336 KIE524335:KIG524336 KSA524335:KSC524336 LBW524335:LBY524336 LLS524335:LLU524336 LVO524335:LVQ524336 MFK524335:MFM524336 MPG524335:MPI524336 MZC524335:MZE524336 NIY524335:NJA524336 NSU524335:NSW524336 OCQ524335:OCS524336 OMM524335:OMO524336 OWI524335:OWK524336 PGE524335:PGG524336 PQA524335:PQC524336 PZW524335:PZY524336 QJS524335:QJU524336 QTO524335:QTQ524336 RDK524335:RDM524336 RNG524335:RNI524336 RXC524335:RXE524336 SGY524335:SHA524336 SQU524335:SQW524336 TAQ524335:TAS524336 TKM524335:TKO524336 TUI524335:TUK524336 UEE524335:UEG524336 UOA524335:UOC524336 UXW524335:UXY524336 VHS524335:VHU524336 VRO524335:VRQ524336 WBK524335:WBM524336 WLG524335:WLI524336 WVC524335:WVE524336 IQ589871:IS589872 SM589871:SO589872 ACI589871:ACK589872 AME589871:AMG589872 AWA589871:AWC589872 BFW589871:BFY589872 BPS589871:BPU589872 BZO589871:BZQ589872 CJK589871:CJM589872 CTG589871:CTI589872 DDC589871:DDE589872 DMY589871:DNA589872 DWU589871:DWW589872 EGQ589871:EGS589872 EQM589871:EQO589872 FAI589871:FAK589872 FKE589871:FKG589872 FUA589871:FUC589872 GDW589871:GDY589872 GNS589871:GNU589872 GXO589871:GXQ589872 HHK589871:HHM589872 HRG589871:HRI589872 IBC589871:IBE589872 IKY589871:ILA589872 IUU589871:IUW589872 JEQ589871:JES589872 JOM589871:JOO589872 JYI589871:JYK589872 KIE589871:KIG589872 KSA589871:KSC589872 LBW589871:LBY589872 LLS589871:LLU589872 LVO589871:LVQ589872 MFK589871:MFM589872 MPG589871:MPI589872 MZC589871:MZE589872 NIY589871:NJA589872 NSU589871:NSW589872 OCQ589871:OCS589872 OMM589871:OMO589872 OWI589871:OWK589872 PGE589871:PGG589872 PQA589871:PQC589872 PZW589871:PZY589872 QJS589871:QJU589872 QTO589871:QTQ589872 RDK589871:RDM589872 RNG589871:RNI589872 RXC589871:RXE589872 SGY589871:SHA589872 SQU589871:SQW589872 TAQ589871:TAS589872 TKM589871:TKO589872 TUI589871:TUK589872 UEE589871:UEG589872 UOA589871:UOC589872 UXW589871:UXY589872 VHS589871:VHU589872 VRO589871:VRQ589872 WBK589871:WBM589872 WLG589871:WLI589872 WVC589871:WVE589872 IQ655407:IS655408 SM655407:SO655408 ACI655407:ACK655408 AME655407:AMG655408 AWA655407:AWC655408 BFW655407:BFY655408 BPS655407:BPU655408 BZO655407:BZQ655408 CJK655407:CJM655408 CTG655407:CTI655408 DDC655407:DDE655408 DMY655407:DNA655408 DWU655407:DWW655408 EGQ655407:EGS655408 EQM655407:EQO655408 FAI655407:FAK655408 FKE655407:FKG655408 FUA655407:FUC655408 GDW655407:GDY655408 GNS655407:GNU655408 GXO655407:GXQ655408 HHK655407:HHM655408 HRG655407:HRI655408 IBC655407:IBE655408 IKY655407:ILA655408 IUU655407:IUW655408 JEQ655407:JES655408 JOM655407:JOO655408 JYI655407:JYK655408 KIE655407:KIG655408 KSA655407:KSC655408 LBW655407:LBY655408 LLS655407:LLU655408 LVO655407:LVQ655408 MFK655407:MFM655408 MPG655407:MPI655408 MZC655407:MZE655408 NIY655407:NJA655408 NSU655407:NSW655408 OCQ655407:OCS655408 OMM655407:OMO655408 OWI655407:OWK655408 PGE655407:PGG655408 PQA655407:PQC655408 PZW655407:PZY655408 QJS655407:QJU655408 QTO655407:QTQ655408 RDK655407:RDM655408 RNG655407:RNI655408 RXC655407:RXE655408 SGY655407:SHA655408 SQU655407:SQW655408 TAQ655407:TAS655408 TKM655407:TKO655408 TUI655407:TUK655408 UEE655407:UEG655408 UOA655407:UOC655408 UXW655407:UXY655408 VHS655407:VHU655408 VRO655407:VRQ655408 WBK655407:WBM655408 WLG655407:WLI655408 WVC655407:WVE655408 IQ720943:IS720944 SM720943:SO720944 ACI720943:ACK720944 AME720943:AMG720944 AWA720943:AWC720944 BFW720943:BFY720944 BPS720943:BPU720944 BZO720943:BZQ720944 CJK720943:CJM720944 CTG720943:CTI720944 DDC720943:DDE720944 DMY720943:DNA720944 DWU720943:DWW720944 EGQ720943:EGS720944 EQM720943:EQO720944 FAI720943:FAK720944 FKE720943:FKG720944 FUA720943:FUC720944 GDW720943:GDY720944 GNS720943:GNU720944 GXO720943:GXQ720944 HHK720943:HHM720944 HRG720943:HRI720944 IBC720943:IBE720944 IKY720943:ILA720944 IUU720943:IUW720944 JEQ720943:JES720944 JOM720943:JOO720944 JYI720943:JYK720944 KIE720943:KIG720944 KSA720943:KSC720944 LBW720943:LBY720944 LLS720943:LLU720944 LVO720943:LVQ720944 MFK720943:MFM720944 MPG720943:MPI720944 MZC720943:MZE720944 NIY720943:NJA720944 NSU720943:NSW720944 OCQ720943:OCS720944 OMM720943:OMO720944 OWI720943:OWK720944 PGE720943:PGG720944 PQA720943:PQC720944 PZW720943:PZY720944 QJS720943:QJU720944 QTO720943:QTQ720944 RDK720943:RDM720944 RNG720943:RNI720944 RXC720943:RXE720944 SGY720943:SHA720944 SQU720943:SQW720944 TAQ720943:TAS720944 TKM720943:TKO720944 TUI720943:TUK720944 UEE720943:UEG720944 UOA720943:UOC720944 UXW720943:UXY720944 VHS720943:VHU720944 VRO720943:VRQ720944 WBK720943:WBM720944 WLG720943:WLI720944 WVC720943:WVE720944 IQ786479:IS786480 SM786479:SO786480 ACI786479:ACK786480 AME786479:AMG786480 AWA786479:AWC786480 BFW786479:BFY786480 BPS786479:BPU786480 BZO786479:BZQ786480 CJK786479:CJM786480 CTG786479:CTI786480 DDC786479:DDE786480 DMY786479:DNA786480 DWU786479:DWW786480 EGQ786479:EGS786480 EQM786479:EQO786480 FAI786479:FAK786480 FKE786479:FKG786480 FUA786479:FUC786480 GDW786479:GDY786480 GNS786479:GNU786480 GXO786479:GXQ786480 HHK786479:HHM786480 HRG786479:HRI786480 IBC786479:IBE786480 IKY786479:ILA786480 IUU786479:IUW786480 JEQ786479:JES786480 JOM786479:JOO786480 JYI786479:JYK786480 KIE786479:KIG786480 KSA786479:KSC786480 LBW786479:LBY786480 LLS786479:LLU786480 LVO786479:LVQ786480 MFK786479:MFM786480 MPG786479:MPI786480 MZC786479:MZE786480 NIY786479:NJA786480 NSU786479:NSW786480 OCQ786479:OCS786480 OMM786479:OMO786480 OWI786479:OWK786480 PGE786479:PGG786480 PQA786479:PQC786480 PZW786479:PZY786480 QJS786479:QJU786480 QTO786479:QTQ786480 RDK786479:RDM786480 RNG786479:RNI786480 RXC786479:RXE786480 SGY786479:SHA786480 SQU786479:SQW786480 TAQ786479:TAS786480 TKM786479:TKO786480 TUI786479:TUK786480 UEE786479:UEG786480 UOA786479:UOC786480 UXW786479:UXY786480 VHS786479:VHU786480 VRO786479:VRQ786480 WBK786479:WBM786480 WLG786479:WLI786480 WVC786479:WVE786480 IQ852015:IS852016 SM852015:SO852016 ACI852015:ACK852016 AME852015:AMG852016 AWA852015:AWC852016 BFW852015:BFY852016 BPS852015:BPU852016 BZO852015:BZQ852016 CJK852015:CJM852016 CTG852015:CTI852016 DDC852015:DDE852016 DMY852015:DNA852016 DWU852015:DWW852016 EGQ852015:EGS852016 EQM852015:EQO852016 FAI852015:FAK852016 FKE852015:FKG852016 FUA852015:FUC852016 GDW852015:GDY852016 GNS852015:GNU852016 GXO852015:GXQ852016 HHK852015:HHM852016 HRG852015:HRI852016 IBC852015:IBE852016 IKY852015:ILA852016 IUU852015:IUW852016 JEQ852015:JES852016 JOM852015:JOO852016 JYI852015:JYK852016 KIE852015:KIG852016 KSA852015:KSC852016 LBW852015:LBY852016 LLS852015:LLU852016 LVO852015:LVQ852016 MFK852015:MFM852016 MPG852015:MPI852016 MZC852015:MZE852016 NIY852015:NJA852016 NSU852015:NSW852016 OCQ852015:OCS852016 OMM852015:OMO852016 OWI852015:OWK852016 PGE852015:PGG852016 PQA852015:PQC852016 PZW852015:PZY852016 QJS852015:QJU852016 QTO852015:QTQ852016 RDK852015:RDM852016 RNG852015:RNI852016 RXC852015:RXE852016 SGY852015:SHA852016 SQU852015:SQW852016 TAQ852015:TAS852016 TKM852015:TKO852016 TUI852015:TUK852016 UEE852015:UEG852016 UOA852015:UOC852016 UXW852015:UXY852016 VHS852015:VHU852016 VRO852015:VRQ852016 WBK852015:WBM852016 WLG852015:WLI852016 WVC852015:WVE852016 IQ917551:IS917552 SM917551:SO917552 ACI917551:ACK917552 AME917551:AMG917552 AWA917551:AWC917552 BFW917551:BFY917552 BPS917551:BPU917552 BZO917551:BZQ917552 CJK917551:CJM917552 CTG917551:CTI917552 DDC917551:DDE917552 DMY917551:DNA917552 DWU917551:DWW917552 EGQ917551:EGS917552 EQM917551:EQO917552 FAI917551:FAK917552 FKE917551:FKG917552 FUA917551:FUC917552 GDW917551:GDY917552 GNS917551:GNU917552 GXO917551:GXQ917552 HHK917551:HHM917552 HRG917551:HRI917552 IBC917551:IBE917552 IKY917551:ILA917552 IUU917551:IUW917552 JEQ917551:JES917552 JOM917551:JOO917552 JYI917551:JYK917552 KIE917551:KIG917552 KSA917551:KSC917552 LBW917551:LBY917552 LLS917551:LLU917552 LVO917551:LVQ917552 MFK917551:MFM917552 MPG917551:MPI917552 MZC917551:MZE917552 NIY917551:NJA917552 NSU917551:NSW917552 OCQ917551:OCS917552 OMM917551:OMO917552 OWI917551:OWK917552 PGE917551:PGG917552 PQA917551:PQC917552 PZW917551:PZY917552 QJS917551:QJU917552 QTO917551:QTQ917552 RDK917551:RDM917552 RNG917551:RNI917552 RXC917551:RXE917552 SGY917551:SHA917552 SQU917551:SQW917552 TAQ917551:TAS917552 TKM917551:TKO917552 TUI917551:TUK917552 UEE917551:UEG917552 UOA917551:UOC917552 UXW917551:UXY917552 VHS917551:VHU917552 VRO917551:VRQ917552 WBK917551:WBM917552 WLG917551:WLI917552 WVC917551:WVE917552 IQ983087:IS983088 SM983087:SO983088 ACI983087:ACK983088 AME983087:AMG983088 AWA983087:AWC983088 BFW983087:BFY983088 BPS983087:BPU983088 BZO983087:BZQ983088 CJK983087:CJM983088 CTG983087:CTI983088 DDC983087:DDE983088 DMY983087:DNA983088 DWU983087:DWW983088 EGQ983087:EGS983088 EQM983087:EQO983088 FAI983087:FAK983088 FKE983087:FKG983088 FUA983087:FUC983088 GDW983087:GDY983088 GNS983087:GNU983088 GXO983087:GXQ983088 HHK983087:HHM983088 HRG983087:HRI983088 IBC983087:IBE983088 IKY983087:ILA983088 IUU983087:IUW983088 JEQ983087:JES983088 JOM983087:JOO983088 JYI983087:JYK983088 KIE983087:KIG983088 KSA983087:KSC983088 LBW983087:LBY983088 LLS983087:LLU983088 LVO983087:LVQ983088 MFK983087:MFM983088 MPG983087:MPI983088 MZC983087:MZE983088 NIY983087:NJA983088 NSU983087:NSW983088 OCQ983087:OCS983088 OMM983087:OMO983088 OWI983087:OWK983088 PGE983087:PGG983088 PQA983087:PQC983088 PZW983087:PZY983088 QJS983087:QJU983088 QTO983087:QTQ983088 RDK983087:RDM983088 RNG983087:RNI983088 RXC983087:RXE983088 SGY983087:SHA983088 SQU983087:SQW983088 TAQ983087:TAS983088 TKM983087:TKO983088 TUI983087:TUK983088 UEE983087:UEG983088 UOA983087:UOC983088 UXW983087:UXY983088 VHS983087:VHU983088 VRO983087:VRQ983088 WBK983087:WBM983088 WLG983087:WLI983088 WVC983087:WVE983088 P65548 HW65546 RS65546 ABO65546 ALK65546 AVG65546 BFC65546 BOY65546 BYU65546 CIQ65546 CSM65546 DCI65546 DME65546 DWA65546 EFW65546 EPS65546 EZO65546 FJK65546 FTG65546 GDC65546 GMY65546 GWU65546 HGQ65546 HQM65546 IAI65546 IKE65546 IUA65546 JDW65546 JNS65546 JXO65546 KHK65546 KRG65546 LBC65546 LKY65546 LUU65546 MEQ65546 MOM65546 MYI65546 NIE65546 NSA65546 OBW65546 OLS65546 OVO65546 PFK65546 PPG65546 PZC65546 QIY65546 QSU65546 RCQ65546 RMM65546 RWI65546 SGE65546 SQA65546 SZW65546 TJS65546 TTO65546 UDK65546 UNG65546 UXC65546 VGY65546 VQU65546 WAQ65546 WKM65546 WUI65546 P131084 HW131082 RS131082 ABO131082 ALK131082 AVG131082 BFC131082 BOY131082 BYU131082 CIQ131082 CSM131082 DCI131082 DME131082 DWA131082 EFW131082 EPS131082 EZO131082 FJK131082 FTG131082 GDC131082 GMY131082 GWU131082 HGQ131082 HQM131082 IAI131082 IKE131082 IUA131082 JDW131082 JNS131082 JXO131082 KHK131082 KRG131082 LBC131082 LKY131082 LUU131082 MEQ131082 MOM131082 MYI131082 NIE131082 NSA131082 OBW131082 OLS131082 OVO131082 PFK131082 PPG131082 PZC131082 QIY131082 QSU131082 RCQ131082 RMM131082 RWI131082 SGE131082 SQA131082 SZW131082 TJS131082 TTO131082 UDK131082 UNG131082 UXC131082 VGY131082 VQU131082 WAQ131082 WKM131082 WUI131082 P196620 HW196618 RS196618 ABO196618 ALK196618 AVG196618 BFC196618 BOY196618 BYU196618 CIQ196618 CSM196618 DCI196618 DME196618 DWA196618 EFW196618 EPS196618 EZO196618 FJK196618 FTG196618 GDC196618 GMY196618 GWU196618 HGQ196618 HQM196618 IAI196618 IKE196618 IUA196618 JDW196618 JNS196618 JXO196618 KHK196618 KRG196618 LBC196618 LKY196618 LUU196618 MEQ196618 MOM196618 MYI196618 NIE196618 NSA196618 OBW196618 OLS196618 OVO196618 PFK196618 PPG196618 PZC196618 QIY196618 QSU196618 RCQ196618 RMM196618 RWI196618 SGE196618 SQA196618 SZW196618 TJS196618 TTO196618 UDK196618 UNG196618 UXC196618 VGY196618 VQU196618 WAQ196618 WKM196618 WUI196618 P262156 HW262154 RS262154 ABO262154 ALK262154 AVG262154 BFC262154 BOY262154 BYU262154 CIQ262154 CSM262154 DCI262154 DME262154 DWA262154 EFW262154 EPS262154 EZO262154 FJK262154 FTG262154 GDC262154 GMY262154 GWU262154 HGQ262154 HQM262154 IAI262154 IKE262154 IUA262154 JDW262154 JNS262154 JXO262154 KHK262154 KRG262154 LBC262154 LKY262154 LUU262154 MEQ262154 MOM262154 MYI262154 NIE262154 NSA262154 OBW262154 OLS262154 OVO262154 PFK262154 PPG262154 PZC262154 QIY262154 QSU262154 RCQ262154 RMM262154 RWI262154 SGE262154 SQA262154 SZW262154 TJS262154 TTO262154 UDK262154 UNG262154 UXC262154 VGY262154 VQU262154 WAQ262154 WKM262154 WUI262154 P327692 HW327690 RS327690 ABO327690 ALK327690 AVG327690 BFC327690 BOY327690 BYU327690 CIQ327690 CSM327690 DCI327690 DME327690 DWA327690 EFW327690 EPS327690 EZO327690 FJK327690 FTG327690 GDC327690 GMY327690 GWU327690 HGQ327690 HQM327690 IAI327690 IKE327690 IUA327690 JDW327690 JNS327690 JXO327690 KHK327690 KRG327690 LBC327690 LKY327690 LUU327690 MEQ327690 MOM327690 MYI327690 NIE327690 NSA327690 OBW327690 OLS327690 OVO327690 PFK327690 PPG327690 PZC327690 QIY327690 QSU327690 RCQ327690 RMM327690 RWI327690 SGE327690 SQA327690 SZW327690 TJS327690 TTO327690 UDK327690 UNG327690 UXC327690 VGY327690 VQU327690 WAQ327690 WKM327690 WUI327690 P393228 HW393226 RS393226 ABO393226 ALK393226 AVG393226 BFC393226 BOY393226 BYU393226 CIQ393226 CSM393226 DCI393226 DME393226 DWA393226 EFW393226 EPS393226 EZO393226 FJK393226 FTG393226 GDC393226 GMY393226 GWU393226 HGQ393226 HQM393226 IAI393226 IKE393226 IUA393226 JDW393226 JNS393226 JXO393226 KHK393226 KRG393226 LBC393226 LKY393226 LUU393226 MEQ393226 MOM393226 MYI393226 NIE393226 NSA393226 OBW393226 OLS393226 OVO393226 PFK393226 PPG393226 PZC393226 QIY393226 QSU393226 RCQ393226 RMM393226 RWI393226 SGE393226 SQA393226 SZW393226 TJS393226 TTO393226 UDK393226 UNG393226 UXC393226 VGY393226 VQU393226 WAQ393226 WKM393226 WUI393226 P458764 HW458762 RS458762 ABO458762 ALK458762 AVG458762 BFC458762 BOY458762 BYU458762 CIQ458762 CSM458762 DCI458762 DME458762 DWA458762 EFW458762 EPS458762 EZO458762 FJK458762 FTG458762 GDC458762 GMY458762 GWU458762 HGQ458762 HQM458762 IAI458762 IKE458762 IUA458762 JDW458762 JNS458762 JXO458762 KHK458762 KRG458762 LBC458762 LKY458762 LUU458762 MEQ458762 MOM458762 MYI458762 NIE458762 NSA458762 OBW458762 OLS458762 OVO458762 PFK458762 PPG458762 PZC458762 QIY458762 QSU458762 RCQ458762 RMM458762 RWI458762 SGE458762 SQA458762 SZW458762 TJS458762 TTO458762 UDK458762 UNG458762 UXC458762 VGY458762 VQU458762 WAQ458762 WKM458762 WUI458762 P524300 HW524298 RS524298 ABO524298 ALK524298 AVG524298 BFC524298 BOY524298 BYU524298 CIQ524298 CSM524298 DCI524298 DME524298 DWA524298 EFW524298 EPS524298 EZO524298 FJK524298 FTG524298 GDC524298 GMY524298 GWU524298 HGQ524298 HQM524298 IAI524298 IKE524298 IUA524298 JDW524298 JNS524298 JXO524298 KHK524298 KRG524298 LBC524298 LKY524298 LUU524298 MEQ524298 MOM524298 MYI524298 NIE524298 NSA524298 OBW524298 OLS524298 OVO524298 PFK524298 PPG524298 PZC524298 QIY524298 QSU524298 RCQ524298 RMM524298 RWI524298 SGE524298 SQA524298 SZW524298 TJS524298 TTO524298 UDK524298 UNG524298 UXC524298 VGY524298 VQU524298 WAQ524298 WKM524298 WUI524298 P589836 HW589834 RS589834 ABO589834 ALK589834 AVG589834 BFC589834 BOY589834 BYU589834 CIQ589834 CSM589834 DCI589834 DME589834 DWA589834 EFW589834 EPS589834 EZO589834 FJK589834 FTG589834 GDC589834 GMY589834 GWU589834 HGQ589834 HQM589834 IAI589834 IKE589834 IUA589834 JDW589834 JNS589834 JXO589834 KHK589834 KRG589834 LBC589834 LKY589834 LUU589834 MEQ589834 MOM589834 MYI589834 NIE589834 NSA589834 OBW589834 OLS589834 OVO589834 PFK589834 PPG589834 PZC589834 QIY589834 QSU589834 RCQ589834 RMM589834 RWI589834 SGE589834 SQA589834 SZW589834 TJS589834 TTO589834 UDK589834 UNG589834 UXC589834 VGY589834 VQU589834 WAQ589834 WKM589834 WUI589834 P655372 HW655370 RS655370 ABO655370 ALK655370 AVG655370 BFC655370 BOY655370 BYU655370 CIQ655370 CSM655370 DCI655370 DME655370 DWA655370 EFW655370 EPS655370 EZO655370 FJK655370 FTG655370 GDC655370 GMY655370 GWU655370 HGQ655370 HQM655370 IAI655370 IKE655370 IUA655370 JDW655370 JNS655370 JXO655370 KHK655370 KRG655370 LBC655370 LKY655370 LUU655370 MEQ655370 MOM655370 MYI655370 NIE655370 NSA655370 OBW655370 OLS655370 OVO655370 PFK655370 PPG655370 PZC655370 QIY655370 QSU655370 RCQ655370 RMM655370 RWI655370 SGE655370 SQA655370 SZW655370 TJS655370 TTO655370 UDK655370 UNG655370 UXC655370 VGY655370 VQU655370 WAQ655370 WKM655370 WUI655370 P720908 HW720906 RS720906 ABO720906 ALK720906 AVG720906 BFC720906 BOY720906 BYU720906 CIQ720906 CSM720906 DCI720906 DME720906 DWA720906 EFW720906 EPS720906 EZO720906 FJK720906 FTG720906 GDC720906 GMY720906 GWU720906 HGQ720906 HQM720906 IAI720906 IKE720906 IUA720906 JDW720906 JNS720906 JXO720906 KHK720906 KRG720906 LBC720906 LKY720906 LUU720906 MEQ720906 MOM720906 MYI720906 NIE720906 NSA720906 OBW720906 OLS720906 OVO720906 PFK720906 PPG720906 PZC720906 QIY720906 QSU720906 RCQ720906 RMM720906 RWI720906 SGE720906 SQA720906 SZW720906 TJS720906 TTO720906 UDK720906 UNG720906 UXC720906 VGY720906 VQU720906 WAQ720906 WKM720906 WUI720906 P786444 HW786442 RS786442 ABO786442 ALK786442 AVG786442 BFC786442 BOY786442 BYU786442 CIQ786442 CSM786442 DCI786442 DME786442 DWA786442 EFW786442 EPS786442 EZO786442 FJK786442 FTG786442 GDC786442 GMY786442 GWU786442 HGQ786442 HQM786442 IAI786442 IKE786442 IUA786442 JDW786442 JNS786442 JXO786442 KHK786442 KRG786442 LBC786442 LKY786442 LUU786442 MEQ786442 MOM786442 MYI786442 NIE786442 NSA786442 OBW786442 OLS786442 OVO786442 PFK786442 PPG786442 PZC786442 QIY786442 QSU786442 RCQ786442 RMM786442 RWI786442 SGE786442 SQA786442 SZW786442 TJS786442 TTO786442 UDK786442 UNG786442 UXC786442 VGY786442 VQU786442 WAQ786442 WKM786442 WUI786442 P851980 HW851978 RS851978 ABO851978 ALK851978 AVG851978 BFC851978 BOY851978 BYU851978 CIQ851978 CSM851978 DCI851978 DME851978 DWA851978 EFW851978 EPS851978 EZO851978 FJK851978 FTG851978 GDC851978 GMY851978 GWU851978 HGQ851978 HQM851978 IAI851978 IKE851978 IUA851978 JDW851978 JNS851978 JXO851978 KHK851978 KRG851978 LBC851978 LKY851978 LUU851978 MEQ851978 MOM851978 MYI851978 NIE851978 NSA851978 OBW851978 OLS851978 OVO851978 PFK851978 PPG851978 PZC851978 QIY851978 QSU851978 RCQ851978 RMM851978 RWI851978 SGE851978 SQA851978 SZW851978 TJS851978 TTO851978 UDK851978 UNG851978 UXC851978 VGY851978 VQU851978 WAQ851978 WKM851978 WUI851978 P917516 HW917514 RS917514 ABO917514 ALK917514 AVG917514 BFC917514 BOY917514 BYU917514 CIQ917514 CSM917514 DCI917514 DME917514 DWA917514 EFW917514 EPS917514 EZO917514 FJK917514 FTG917514 GDC917514 GMY917514 GWU917514 HGQ917514 HQM917514 IAI917514 IKE917514 IUA917514 JDW917514 JNS917514 JXO917514 KHK917514 KRG917514 LBC917514 LKY917514 LUU917514 MEQ917514 MOM917514 MYI917514 NIE917514 NSA917514 OBW917514 OLS917514 OVO917514 PFK917514 PPG917514 PZC917514 QIY917514 QSU917514 RCQ917514 RMM917514 RWI917514 SGE917514 SQA917514 SZW917514 TJS917514 TTO917514 UDK917514 UNG917514 UXC917514 VGY917514 VQU917514 WAQ917514 WKM917514 WUI917514 P983052 HW983050 RS983050 ABO983050 ALK983050 AVG983050 BFC983050 BOY983050 BYU983050 CIQ983050 CSM983050 DCI983050 DME983050 DWA983050 EFW983050 EPS983050 EZO983050 FJK983050 FTG983050 GDC983050 GMY983050 GWU983050 HGQ983050 HQM983050 IAI983050 IKE983050 IUA983050 JDW983050 JNS983050 JXO983050 KHK983050 KRG983050 LBC983050 LKY983050 LUU983050 MEQ983050 MOM983050 MYI983050 NIE983050 NSA983050 OBW983050 OLS983050 OVO983050 PFK983050 PPG983050 PZC983050 QIY983050 QSU983050 RCQ983050 RMM983050 RWI983050 SGE983050 SQA983050 SZW983050 TJS983050 TTO983050 UDK983050 UNG983050 UXC983050 VGY983050 VQU983050 WAQ983050 WKM983050 WUI983050 IQ65574:IS65575 SM65574:SO65575 ACI65574:ACK65575 AME65574:AMG65575 AWA65574:AWC65575 BFW65574:BFY65575 BPS65574:BPU65575 BZO65574:BZQ65575 CJK65574:CJM65575 CTG65574:CTI65575 DDC65574:DDE65575 DMY65574:DNA65575 DWU65574:DWW65575 EGQ65574:EGS65575 EQM65574:EQO65575 FAI65574:FAK65575 FKE65574:FKG65575 FUA65574:FUC65575 GDW65574:GDY65575 GNS65574:GNU65575 GXO65574:GXQ65575 HHK65574:HHM65575 HRG65574:HRI65575 IBC65574:IBE65575 IKY65574:ILA65575 IUU65574:IUW65575 JEQ65574:JES65575 JOM65574:JOO65575 JYI65574:JYK65575 KIE65574:KIG65575 KSA65574:KSC65575 LBW65574:LBY65575 LLS65574:LLU65575 LVO65574:LVQ65575 MFK65574:MFM65575 MPG65574:MPI65575 MZC65574:MZE65575 NIY65574:NJA65575 NSU65574:NSW65575 OCQ65574:OCS65575 OMM65574:OMO65575 OWI65574:OWK65575 PGE65574:PGG65575 PQA65574:PQC65575 PZW65574:PZY65575 QJS65574:QJU65575 QTO65574:QTQ65575 RDK65574:RDM65575 RNG65574:RNI65575 RXC65574:RXE65575 SGY65574:SHA65575 SQU65574:SQW65575 TAQ65574:TAS65575 TKM65574:TKO65575 TUI65574:TUK65575 UEE65574:UEG65575 UOA65574:UOC65575 UXW65574:UXY65575 VHS65574:VHU65575 VRO65574:VRQ65575 WBK65574:WBM65575 WLG65574:WLI65575 WVC65574:WVE65575 IQ131110:IS131111 SM131110:SO131111 ACI131110:ACK131111 AME131110:AMG131111 AWA131110:AWC131111 BFW131110:BFY131111 BPS131110:BPU131111 BZO131110:BZQ131111 CJK131110:CJM131111 CTG131110:CTI131111 DDC131110:DDE131111 DMY131110:DNA131111 DWU131110:DWW131111 EGQ131110:EGS131111 EQM131110:EQO131111 FAI131110:FAK131111 FKE131110:FKG131111 FUA131110:FUC131111 GDW131110:GDY131111 GNS131110:GNU131111 GXO131110:GXQ131111 HHK131110:HHM131111 HRG131110:HRI131111 IBC131110:IBE131111 IKY131110:ILA131111 IUU131110:IUW131111 JEQ131110:JES131111 JOM131110:JOO131111 JYI131110:JYK131111 KIE131110:KIG131111 KSA131110:KSC131111 LBW131110:LBY131111 LLS131110:LLU131111 LVO131110:LVQ131111 MFK131110:MFM131111 MPG131110:MPI131111 MZC131110:MZE131111 NIY131110:NJA131111 NSU131110:NSW131111 OCQ131110:OCS131111 OMM131110:OMO131111 OWI131110:OWK131111 PGE131110:PGG131111 PQA131110:PQC131111 PZW131110:PZY131111 QJS131110:QJU131111 QTO131110:QTQ131111 RDK131110:RDM131111 RNG131110:RNI131111 RXC131110:RXE131111 SGY131110:SHA131111 SQU131110:SQW131111 TAQ131110:TAS131111 TKM131110:TKO131111 TUI131110:TUK131111 UEE131110:UEG131111 UOA131110:UOC131111 UXW131110:UXY131111 VHS131110:VHU131111 VRO131110:VRQ131111 WBK131110:WBM131111 WLG131110:WLI131111 WVC131110:WVE131111 IQ196646:IS196647 SM196646:SO196647 ACI196646:ACK196647 AME196646:AMG196647 AWA196646:AWC196647 BFW196646:BFY196647 BPS196646:BPU196647 BZO196646:BZQ196647 CJK196646:CJM196647 CTG196646:CTI196647 DDC196646:DDE196647 DMY196646:DNA196647 DWU196646:DWW196647 EGQ196646:EGS196647 EQM196646:EQO196647 FAI196646:FAK196647 FKE196646:FKG196647 FUA196646:FUC196647 GDW196646:GDY196647 GNS196646:GNU196647 GXO196646:GXQ196647 HHK196646:HHM196647 HRG196646:HRI196647 IBC196646:IBE196647 IKY196646:ILA196647 IUU196646:IUW196647 JEQ196646:JES196647 JOM196646:JOO196647 JYI196646:JYK196647 KIE196646:KIG196647 KSA196646:KSC196647 LBW196646:LBY196647 LLS196646:LLU196647 LVO196646:LVQ196647 MFK196646:MFM196647 MPG196646:MPI196647 MZC196646:MZE196647 NIY196646:NJA196647 NSU196646:NSW196647 OCQ196646:OCS196647 OMM196646:OMO196647 OWI196646:OWK196647 PGE196646:PGG196647 PQA196646:PQC196647 PZW196646:PZY196647 QJS196646:QJU196647 QTO196646:QTQ196647 RDK196646:RDM196647 RNG196646:RNI196647 RXC196646:RXE196647 SGY196646:SHA196647 SQU196646:SQW196647 TAQ196646:TAS196647 TKM196646:TKO196647 TUI196646:TUK196647 UEE196646:UEG196647 UOA196646:UOC196647 UXW196646:UXY196647 VHS196646:VHU196647 VRO196646:VRQ196647 WBK196646:WBM196647 WLG196646:WLI196647 WVC196646:WVE196647 IQ262182:IS262183 SM262182:SO262183 ACI262182:ACK262183 AME262182:AMG262183 AWA262182:AWC262183 BFW262182:BFY262183 BPS262182:BPU262183 BZO262182:BZQ262183 CJK262182:CJM262183 CTG262182:CTI262183 DDC262182:DDE262183 DMY262182:DNA262183 DWU262182:DWW262183 EGQ262182:EGS262183 EQM262182:EQO262183 FAI262182:FAK262183 FKE262182:FKG262183 FUA262182:FUC262183 GDW262182:GDY262183 GNS262182:GNU262183 GXO262182:GXQ262183 HHK262182:HHM262183 HRG262182:HRI262183 IBC262182:IBE262183 IKY262182:ILA262183 IUU262182:IUW262183 JEQ262182:JES262183 JOM262182:JOO262183 JYI262182:JYK262183 KIE262182:KIG262183 KSA262182:KSC262183 LBW262182:LBY262183 LLS262182:LLU262183 LVO262182:LVQ262183 MFK262182:MFM262183 MPG262182:MPI262183 MZC262182:MZE262183 NIY262182:NJA262183 NSU262182:NSW262183 OCQ262182:OCS262183 OMM262182:OMO262183 OWI262182:OWK262183 PGE262182:PGG262183 PQA262182:PQC262183 PZW262182:PZY262183 QJS262182:QJU262183 QTO262182:QTQ262183 RDK262182:RDM262183 RNG262182:RNI262183 RXC262182:RXE262183 SGY262182:SHA262183 SQU262182:SQW262183 TAQ262182:TAS262183 TKM262182:TKO262183 TUI262182:TUK262183 UEE262182:UEG262183 UOA262182:UOC262183 UXW262182:UXY262183 VHS262182:VHU262183 VRO262182:VRQ262183 WBK262182:WBM262183 WLG262182:WLI262183 WVC262182:WVE262183 IQ327718:IS327719 SM327718:SO327719 ACI327718:ACK327719 AME327718:AMG327719 AWA327718:AWC327719 BFW327718:BFY327719 BPS327718:BPU327719 BZO327718:BZQ327719 CJK327718:CJM327719 CTG327718:CTI327719 DDC327718:DDE327719 DMY327718:DNA327719 DWU327718:DWW327719 EGQ327718:EGS327719 EQM327718:EQO327719 FAI327718:FAK327719 FKE327718:FKG327719 FUA327718:FUC327719 GDW327718:GDY327719 GNS327718:GNU327719 GXO327718:GXQ327719 HHK327718:HHM327719 HRG327718:HRI327719 IBC327718:IBE327719 IKY327718:ILA327719 IUU327718:IUW327719 JEQ327718:JES327719 JOM327718:JOO327719 JYI327718:JYK327719 KIE327718:KIG327719 KSA327718:KSC327719 LBW327718:LBY327719 LLS327718:LLU327719 LVO327718:LVQ327719 MFK327718:MFM327719 MPG327718:MPI327719 MZC327718:MZE327719 NIY327718:NJA327719 NSU327718:NSW327719 OCQ327718:OCS327719 OMM327718:OMO327719 OWI327718:OWK327719 PGE327718:PGG327719 PQA327718:PQC327719 PZW327718:PZY327719 QJS327718:QJU327719 QTO327718:QTQ327719 RDK327718:RDM327719 RNG327718:RNI327719 RXC327718:RXE327719 SGY327718:SHA327719 SQU327718:SQW327719 TAQ327718:TAS327719 TKM327718:TKO327719 TUI327718:TUK327719 UEE327718:UEG327719 UOA327718:UOC327719 UXW327718:UXY327719 VHS327718:VHU327719 VRO327718:VRQ327719 WBK327718:WBM327719 WLG327718:WLI327719 WVC327718:WVE327719 IQ393254:IS393255 SM393254:SO393255 ACI393254:ACK393255 AME393254:AMG393255 AWA393254:AWC393255 BFW393254:BFY393255 BPS393254:BPU393255 BZO393254:BZQ393255 CJK393254:CJM393255 CTG393254:CTI393255 DDC393254:DDE393255 DMY393254:DNA393255 DWU393254:DWW393255 EGQ393254:EGS393255 EQM393254:EQO393255 FAI393254:FAK393255 FKE393254:FKG393255 FUA393254:FUC393255 GDW393254:GDY393255 GNS393254:GNU393255 GXO393254:GXQ393255 HHK393254:HHM393255 HRG393254:HRI393255 IBC393254:IBE393255 IKY393254:ILA393255 IUU393254:IUW393255 JEQ393254:JES393255 JOM393254:JOO393255 JYI393254:JYK393255 KIE393254:KIG393255 KSA393254:KSC393255 LBW393254:LBY393255 LLS393254:LLU393255 LVO393254:LVQ393255 MFK393254:MFM393255 MPG393254:MPI393255 MZC393254:MZE393255 NIY393254:NJA393255 NSU393254:NSW393255 OCQ393254:OCS393255 OMM393254:OMO393255 OWI393254:OWK393255 PGE393254:PGG393255 PQA393254:PQC393255 PZW393254:PZY393255 QJS393254:QJU393255 QTO393254:QTQ393255 RDK393254:RDM393255 RNG393254:RNI393255 RXC393254:RXE393255 SGY393254:SHA393255 SQU393254:SQW393255 TAQ393254:TAS393255 TKM393254:TKO393255 TUI393254:TUK393255 UEE393254:UEG393255 UOA393254:UOC393255 UXW393254:UXY393255 VHS393254:VHU393255 VRO393254:VRQ393255 WBK393254:WBM393255 WLG393254:WLI393255 WVC393254:WVE393255 IQ458790:IS458791 SM458790:SO458791 ACI458790:ACK458791 AME458790:AMG458791 AWA458790:AWC458791 BFW458790:BFY458791 BPS458790:BPU458791 BZO458790:BZQ458791 CJK458790:CJM458791 CTG458790:CTI458791 DDC458790:DDE458791 DMY458790:DNA458791 DWU458790:DWW458791 EGQ458790:EGS458791 EQM458790:EQO458791 FAI458790:FAK458791 FKE458790:FKG458791 FUA458790:FUC458791 GDW458790:GDY458791 GNS458790:GNU458791 GXO458790:GXQ458791 HHK458790:HHM458791 HRG458790:HRI458791 IBC458790:IBE458791 IKY458790:ILA458791 IUU458790:IUW458791 JEQ458790:JES458791 JOM458790:JOO458791 JYI458790:JYK458791 KIE458790:KIG458791 KSA458790:KSC458791 LBW458790:LBY458791 LLS458790:LLU458791 LVO458790:LVQ458791 MFK458790:MFM458791 MPG458790:MPI458791 MZC458790:MZE458791 NIY458790:NJA458791 NSU458790:NSW458791 OCQ458790:OCS458791 OMM458790:OMO458791 OWI458790:OWK458791 PGE458790:PGG458791 PQA458790:PQC458791 PZW458790:PZY458791 QJS458790:QJU458791 QTO458790:QTQ458791 RDK458790:RDM458791 RNG458790:RNI458791 RXC458790:RXE458791 SGY458790:SHA458791 SQU458790:SQW458791 TAQ458790:TAS458791 TKM458790:TKO458791 TUI458790:TUK458791 UEE458790:UEG458791 UOA458790:UOC458791 UXW458790:UXY458791 VHS458790:VHU458791 VRO458790:VRQ458791 WBK458790:WBM458791 WLG458790:WLI458791 WVC458790:WVE458791 IQ524326:IS524327 SM524326:SO524327 ACI524326:ACK524327 AME524326:AMG524327 AWA524326:AWC524327 BFW524326:BFY524327 BPS524326:BPU524327 BZO524326:BZQ524327 CJK524326:CJM524327 CTG524326:CTI524327 DDC524326:DDE524327 DMY524326:DNA524327 DWU524326:DWW524327 EGQ524326:EGS524327 EQM524326:EQO524327 FAI524326:FAK524327 FKE524326:FKG524327 FUA524326:FUC524327 GDW524326:GDY524327 GNS524326:GNU524327 GXO524326:GXQ524327 HHK524326:HHM524327 HRG524326:HRI524327 IBC524326:IBE524327 IKY524326:ILA524327 IUU524326:IUW524327 JEQ524326:JES524327 JOM524326:JOO524327 JYI524326:JYK524327 KIE524326:KIG524327 KSA524326:KSC524327 LBW524326:LBY524327 LLS524326:LLU524327 LVO524326:LVQ524327 MFK524326:MFM524327 MPG524326:MPI524327 MZC524326:MZE524327 NIY524326:NJA524327 NSU524326:NSW524327 OCQ524326:OCS524327 OMM524326:OMO524327 OWI524326:OWK524327 PGE524326:PGG524327 PQA524326:PQC524327 PZW524326:PZY524327 QJS524326:QJU524327 QTO524326:QTQ524327 RDK524326:RDM524327 RNG524326:RNI524327 RXC524326:RXE524327 SGY524326:SHA524327 SQU524326:SQW524327 TAQ524326:TAS524327 TKM524326:TKO524327 TUI524326:TUK524327 UEE524326:UEG524327 UOA524326:UOC524327 UXW524326:UXY524327 VHS524326:VHU524327 VRO524326:VRQ524327 WBK524326:WBM524327 WLG524326:WLI524327 WVC524326:WVE524327 IQ589862:IS589863 SM589862:SO589863 ACI589862:ACK589863 AME589862:AMG589863 AWA589862:AWC589863 BFW589862:BFY589863 BPS589862:BPU589863 BZO589862:BZQ589863 CJK589862:CJM589863 CTG589862:CTI589863 DDC589862:DDE589863 DMY589862:DNA589863 DWU589862:DWW589863 EGQ589862:EGS589863 EQM589862:EQO589863 FAI589862:FAK589863 FKE589862:FKG589863 FUA589862:FUC589863 GDW589862:GDY589863 GNS589862:GNU589863 GXO589862:GXQ589863 HHK589862:HHM589863 HRG589862:HRI589863 IBC589862:IBE589863 IKY589862:ILA589863 IUU589862:IUW589863 JEQ589862:JES589863 JOM589862:JOO589863 JYI589862:JYK589863 KIE589862:KIG589863 KSA589862:KSC589863 LBW589862:LBY589863 LLS589862:LLU589863 LVO589862:LVQ589863 MFK589862:MFM589863 MPG589862:MPI589863 MZC589862:MZE589863 NIY589862:NJA589863 NSU589862:NSW589863 OCQ589862:OCS589863 OMM589862:OMO589863 OWI589862:OWK589863 PGE589862:PGG589863 PQA589862:PQC589863 PZW589862:PZY589863 QJS589862:QJU589863 QTO589862:QTQ589863 RDK589862:RDM589863 RNG589862:RNI589863 RXC589862:RXE589863 SGY589862:SHA589863 SQU589862:SQW589863 TAQ589862:TAS589863 TKM589862:TKO589863 TUI589862:TUK589863 UEE589862:UEG589863 UOA589862:UOC589863 UXW589862:UXY589863 VHS589862:VHU589863 VRO589862:VRQ589863 WBK589862:WBM589863 WLG589862:WLI589863 WVC589862:WVE589863 IQ655398:IS655399 SM655398:SO655399 ACI655398:ACK655399 AME655398:AMG655399 AWA655398:AWC655399 BFW655398:BFY655399 BPS655398:BPU655399 BZO655398:BZQ655399 CJK655398:CJM655399 CTG655398:CTI655399 DDC655398:DDE655399 DMY655398:DNA655399 DWU655398:DWW655399 EGQ655398:EGS655399 EQM655398:EQO655399 FAI655398:FAK655399 FKE655398:FKG655399 FUA655398:FUC655399 GDW655398:GDY655399 GNS655398:GNU655399 GXO655398:GXQ655399 HHK655398:HHM655399 HRG655398:HRI655399 IBC655398:IBE655399 IKY655398:ILA655399 IUU655398:IUW655399 JEQ655398:JES655399 JOM655398:JOO655399 JYI655398:JYK655399 KIE655398:KIG655399 KSA655398:KSC655399 LBW655398:LBY655399 LLS655398:LLU655399 LVO655398:LVQ655399 MFK655398:MFM655399 MPG655398:MPI655399 MZC655398:MZE655399 NIY655398:NJA655399 NSU655398:NSW655399 OCQ655398:OCS655399 OMM655398:OMO655399 OWI655398:OWK655399 PGE655398:PGG655399 PQA655398:PQC655399 PZW655398:PZY655399 QJS655398:QJU655399 QTO655398:QTQ655399 RDK655398:RDM655399 RNG655398:RNI655399 RXC655398:RXE655399 SGY655398:SHA655399 SQU655398:SQW655399 TAQ655398:TAS655399 TKM655398:TKO655399 TUI655398:TUK655399 UEE655398:UEG655399 UOA655398:UOC655399 UXW655398:UXY655399 VHS655398:VHU655399 VRO655398:VRQ655399 WBK655398:WBM655399 WLG655398:WLI655399 WVC655398:WVE655399 IQ720934:IS720935 SM720934:SO720935 ACI720934:ACK720935 AME720934:AMG720935 AWA720934:AWC720935 BFW720934:BFY720935 BPS720934:BPU720935 BZO720934:BZQ720935 CJK720934:CJM720935 CTG720934:CTI720935 DDC720934:DDE720935 DMY720934:DNA720935 DWU720934:DWW720935 EGQ720934:EGS720935 EQM720934:EQO720935 FAI720934:FAK720935 FKE720934:FKG720935 FUA720934:FUC720935 GDW720934:GDY720935 GNS720934:GNU720935 GXO720934:GXQ720935 HHK720934:HHM720935 HRG720934:HRI720935 IBC720934:IBE720935 IKY720934:ILA720935 IUU720934:IUW720935 JEQ720934:JES720935 JOM720934:JOO720935 JYI720934:JYK720935 KIE720934:KIG720935 KSA720934:KSC720935 LBW720934:LBY720935 LLS720934:LLU720935 LVO720934:LVQ720935 MFK720934:MFM720935 MPG720934:MPI720935 MZC720934:MZE720935 NIY720934:NJA720935 NSU720934:NSW720935 OCQ720934:OCS720935 OMM720934:OMO720935 OWI720934:OWK720935 PGE720934:PGG720935 PQA720934:PQC720935 PZW720934:PZY720935 QJS720934:QJU720935 QTO720934:QTQ720935 RDK720934:RDM720935 RNG720934:RNI720935 RXC720934:RXE720935 SGY720934:SHA720935 SQU720934:SQW720935 TAQ720934:TAS720935 TKM720934:TKO720935 TUI720934:TUK720935 UEE720934:UEG720935 UOA720934:UOC720935 UXW720934:UXY720935 VHS720934:VHU720935 VRO720934:VRQ720935 WBK720934:WBM720935 WLG720934:WLI720935 WVC720934:WVE720935 IQ786470:IS786471 SM786470:SO786471 ACI786470:ACK786471 AME786470:AMG786471 AWA786470:AWC786471 BFW786470:BFY786471 BPS786470:BPU786471 BZO786470:BZQ786471 CJK786470:CJM786471 CTG786470:CTI786471 DDC786470:DDE786471 DMY786470:DNA786471 DWU786470:DWW786471 EGQ786470:EGS786471 EQM786470:EQO786471 FAI786470:FAK786471 FKE786470:FKG786471 FUA786470:FUC786471 GDW786470:GDY786471 GNS786470:GNU786471 GXO786470:GXQ786471 HHK786470:HHM786471 HRG786470:HRI786471 IBC786470:IBE786471 IKY786470:ILA786471 IUU786470:IUW786471 JEQ786470:JES786471 JOM786470:JOO786471 JYI786470:JYK786471 KIE786470:KIG786471 KSA786470:KSC786471 LBW786470:LBY786471 LLS786470:LLU786471 LVO786470:LVQ786471 MFK786470:MFM786471 MPG786470:MPI786471 MZC786470:MZE786471 NIY786470:NJA786471 NSU786470:NSW786471 OCQ786470:OCS786471 OMM786470:OMO786471 OWI786470:OWK786471 PGE786470:PGG786471 PQA786470:PQC786471 PZW786470:PZY786471 QJS786470:QJU786471 QTO786470:QTQ786471 RDK786470:RDM786471 RNG786470:RNI786471 RXC786470:RXE786471 SGY786470:SHA786471 SQU786470:SQW786471 TAQ786470:TAS786471 TKM786470:TKO786471 TUI786470:TUK786471 UEE786470:UEG786471 UOA786470:UOC786471 UXW786470:UXY786471 VHS786470:VHU786471 VRO786470:VRQ786471 WBK786470:WBM786471 WLG786470:WLI786471 WVC786470:WVE786471 IQ852006:IS852007 SM852006:SO852007 ACI852006:ACK852007 AME852006:AMG852007 AWA852006:AWC852007 BFW852006:BFY852007 BPS852006:BPU852007 BZO852006:BZQ852007 CJK852006:CJM852007 CTG852006:CTI852007 DDC852006:DDE852007 DMY852006:DNA852007 DWU852006:DWW852007 EGQ852006:EGS852007 EQM852006:EQO852007 FAI852006:FAK852007 FKE852006:FKG852007 FUA852006:FUC852007 GDW852006:GDY852007 GNS852006:GNU852007 GXO852006:GXQ852007 HHK852006:HHM852007 HRG852006:HRI852007 IBC852006:IBE852007 IKY852006:ILA852007 IUU852006:IUW852007 JEQ852006:JES852007 JOM852006:JOO852007 JYI852006:JYK852007 KIE852006:KIG852007 KSA852006:KSC852007 LBW852006:LBY852007 LLS852006:LLU852007 LVO852006:LVQ852007 MFK852006:MFM852007 MPG852006:MPI852007 MZC852006:MZE852007 NIY852006:NJA852007 NSU852006:NSW852007 OCQ852006:OCS852007 OMM852006:OMO852007 OWI852006:OWK852007 PGE852006:PGG852007 PQA852006:PQC852007 PZW852006:PZY852007 QJS852006:QJU852007 QTO852006:QTQ852007 RDK852006:RDM852007 RNG852006:RNI852007 RXC852006:RXE852007 SGY852006:SHA852007 SQU852006:SQW852007 TAQ852006:TAS852007 TKM852006:TKO852007 TUI852006:TUK852007 UEE852006:UEG852007 UOA852006:UOC852007 UXW852006:UXY852007 VHS852006:VHU852007 VRO852006:VRQ852007 WBK852006:WBM852007 WLG852006:WLI852007 WVC852006:WVE852007 IQ917542:IS917543 SM917542:SO917543 ACI917542:ACK917543 AME917542:AMG917543 AWA917542:AWC917543 BFW917542:BFY917543 BPS917542:BPU917543 BZO917542:BZQ917543 CJK917542:CJM917543 CTG917542:CTI917543 DDC917542:DDE917543 DMY917542:DNA917543 DWU917542:DWW917543 EGQ917542:EGS917543 EQM917542:EQO917543 FAI917542:FAK917543 FKE917542:FKG917543 FUA917542:FUC917543 GDW917542:GDY917543 GNS917542:GNU917543 GXO917542:GXQ917543 HHK917542:HHM917543 HRG917542:HRI917543 IBC917542:IBE917543 IKY917542:ILA917543 IUU917542:IUW917543 JEQ917542:JES917543 JOM917542:JOO917543 JYI917542:JYK917543 KIE917542:KIG917543 KSA917542:KSC917543 LBW917542:LBY917543 LLS917542:LLU917543 LVO917542:LVQ917543 MFK917542:MFM917543 MPG917542:MPI917543 MZC917542:MZE917543 NIY917542:NJA917543 NSU917542:NSW917543 OCQ917542:OCS917543 OMM917542:OMO917543 OWI917542:OWK917543 PGE917542:PGG917543 PQA917542:PQC917543 PZW917542:PZY917543 QJS917542:QJU917543 QTO917542:QTQ917543 RDK917542:RDM917543 RNG917542:RNI917543 RXC917542:RXE917543 SGY917542:SHA917543 SQU917542:SQW917543 TAQ917542:TAS917543 TKM917542:TKO917543 TUI917542:TUK917543 UEE917542:UEG917543 UOA917542:UOC917543 UXW917542:UXY917543 VHS917542:VHU917543 VRO917542:VRQ917543 WBK917542:WBM917543 WLG917542:WLI917543 WVC917542:WVE917543 IQ983078:IS983079 SM983078:SO983079 ACI983078:ACK983079 AME983078:AMG983079 AWA983078:AWC983079 BFW983078:BFY983079 BPS983078:BPU983079 BZO983078:BZQ983079 CJK983078:CJM983079 CTG983078:CTI983079 DDC983078:DDE983079 DMY983078:DNA983079 DWU983078:DWW983079 EGQ983078:EGS983079 EQM983078:EQO983079 FAI983078:FAK983079 FKE983078:FKG983079 FUA983078:FUC983079 GDW983078:GDY983079 GNS983078:GNU983079 GXO983078:GXQ983079 HHK983078:HHM983079 HRG983078:HRI983079 IBC983078:IBE983079 IKY983078:ILA983079 IUU983078:IUW983079 JEQ983078:JES983079 JOM983078:JOO983079 JYI983078:JYK983079 KIE983078:KIG983079 KSA983078:KSC983079 LBW983078:LBY983079 LLS983078:LLU983079 LVO983078:LVQ983079 MFK983078:MFM983079 MPG983078:MPI983079 MZC983078:MZE983079 NIY983078:NJA983079 NSU983078:NSW983079 OCQ983078:OCS983079 OMM983078:OMO983079 OWI983078:OWK983079 PGE983078:PGG983079 PQA983078:PQC983079 PZW983078:PZY983079 QJS983078:QJU983079 QTO983078:QTQ983079 RDK983078:RDM983079 RNG983078:RNI983079 RXC983078:RXE983079 SGY983078:SHA983079 SQU983078:SQW983079 TAQ983078:TAS983079 TKM983078:TKO983079 TUI983078:TUK983079 UEE983078:UEG983079 UOA983078:UOC983079 UXW983078:UXY983079 VHS983078:VHU983079 VRO983078:VRQ983079 WBK983078:WBM983079 WLG983078:WLI983079 WVC983078:WVE983079 IQ65579:IS65579 SM65579:SO65579 ACI65579:ACK65579 AME65579:AMG65579 AWA65579:AWC65579 BFW65579:BFY65579 BPS65579:BPU65579 BZO65579:BZQ65579 CJK65579:CJM65579 CTG65579:CTI65579 DDC65579:DDE65579 DMY65579:DNA65579 DWU65579:DWW65579 EGQ65579:EGS65579 EQM65579:EQO65579 FAI65579:FAK65579 FKE65579:FKG65579 FUA65579:FUC65579 GDW65579:GDY65579 GNS65579:GNU65579 GXO65579:GXQ65579 HHK65579:HHM65579 HRG65579:HRI65579 IBC65579:IBE65579 IKY65579:ILA65579 IUU65579:IUW65579 JEQ65579:JES65579 JOM65579:JOO65579 JYI65579:JYK65579 KIE65579:KIG65579 KSA65579:KSC65579 LBW65579:LBY65579 LLS65579:LLU65579 LVO65579:LVQ65579 MFK65579:MFM65579 MPG65579:MPI65579 MZC65579:MZE65579 NIY65579:NJA65579 NSU65579:NSW65579 OCQ65579:OCS65579 OMM65579:OMO65579 OWI65579:OWK65579 PGE65579:PGG65579 PQA65579:PQC65579 PZW65579:PZY65579 QJS65579:QJU65579 QTO65579:QTQ65579 RDK65579:RDM65579 RNG65579:RNI65579 RXC65579:RXE65579 SGY65579:SHA65579 SQU65579:SQW65579 TAQ65579:TAS65579 TKM65579:TKO65579 TUI65579:TUK65579 UEE65579:UEG65579 UOA65579:UOC65579 UXW65579:UXY65579 VHS65579:VHU65579 VRO65579:VRQ65579 WBK65579:WBM65579 WLG65579:WLI65579 WVC65579:WVE65579 IQ131115:IS131115 SM131115:SO131115 ACI131115:ACK131115 AME131115:AMG131115 AWA131115:AWC131115 BFW131115:BFY131115 BPS131115:BPU131115 BZO131115:BZQ131115 CJK131115:CJM131115 CTG131115:CTI131115 DDC131115:DDE131115 DMY131115:DNA131115 DWU131115:DWW131115 EGQ131115:EGS131115 EQM131115:EQO131115 FAI131115:FAK131115 FKE131115:FKG131115 FUA131115:FUC131115 GDW131115:GDY131115 GNS131115:GNU131115 GXO131115:GXQ131115 HHK131115:HHM131115 HRG131115:HRI131115 IBC131115:IBE131115 IKY131115:ILA131115 IUU131115:IUW131115 JEQ131115:JES131115 JOM131115:JOO131115 JYI131115:JYK131115 KIE131115:KIG131115 KSA131115:KSC131115 LBW131115:LBY131115 LLS131115:LLU131115 LVO131115:LVQ131115 MFK131115:MFM131115 MPG131115:MPI131115 MZC131115:MZE131115 NIY131115:NJA131115 NSU131115:NSW131115 OCQ131115:OCS131115 OMM131115:OMO131115 OWI131115:OWK131115 PGE131115:PGG131115 PQA131115:PQC131115 PZW131115:PZY131115 QJS131115:QJU131115 QTO131115:QTQ131115 RDK131115:RDM131115 RNG131115:RNI131115 RXC131115:RXE131115 SGY131115:SHA131115 SQU131115:SQW131115 TAQ131115:TAS131115 TKM131115:TKO131115 TUI131115:TUK131115 UEE131115:UEG131115 UOA131115:UOC131115 UXW131115:UXY131115 VHS131115:VHU131115 VRO131115:VRQ131115 WBK131115:WBM131115 WLG131115:WLI131115 WVC131115:WVE131115 IQ196651:IS196651 SM196651:SO196651 ACI196651:ACK196651 AME196651:AMG196651 AWA196651:AWC196651 BFW196651:BFY196651 BPS196651:BPU196651 BZO196651:BZQ196651 CJK196651:CJM196651 CTG196651:CTI196651 DDC196651:DDE196651 DMY196651:DNA196651 DWU196651:DWW196651 EGQ196651:EGS196651 EQM196651:EQO196651 FAI196651:FAK196651 FKE196651:FKG196651 FUA196651:FUC196651 GDW196651:GDY196651 GNS196651:GNU196651 GXO196651:GXQ196651 HHK196651:HHM196651 HRG196651:HRI196651 IBC196651:IBE196651 IKY196651:ILA196651 IUU196651:IUW196651 JEQ196651:JES196651 JOM196651:JOO196651 JYI196651:JYK196651 KIE196651:KIG196651 KSA196651:KSC196651 LBW196651:LBY196651 LLS196651:LLU196651 LVO196651:LVQ196651 MFK196651:MFM196651 MPG196651:MPI196651 MZC196651:MZE196651 NIY196651:NJA196651 NSU196651:NSW196651 OCQ196651:OCS196651 OMM196651:OMO196651 OWI196651:OWK196651 PGE196651:PGG196651 PQA196651:PQC196651 PZW196651:PZY196651 QJS196651:QJU196651 QTO196651:QTQ196651 RDK196651:RDM196651 RNG196651:RNI196651 RXC196651:RXE196651 SGY196651:SHA196651 SQU196651:SQW196651 TAQ196651:TAS196651 TKM196651:TKO196651 TUI196651:TUK196651 UEE196651:UEG196651 UOA196651:UOC196651 UXW196651:UXY196651 VHS196651:VHU196651 VRO196651:VRQ196651 WBK196651:WBM196651 WLG196651:WLI196651 WVC196651:WVE196651 IQ262187:IS262187 SM262187:SO262187 ACI262187:ACK262187 AME262187:AMG262187 AWA262187:AWC262187 BFW262187:BFY262187 BPS262187:BPU262187 BZO262187:BZQ262187 CJK262187:CJM262187 CTG262187:CTI262187 DDC262187:DDE262187 DMY262187:DNA262187 DWU262187:DWW262187 EGQ262187:EGS262187 EQM262187:EQO262187 FAI262187:FAK262187 FKE262187:FKG262187 FUA262187:FUC262187 GDW262187:GDY262187 GNS262187:GNU262187 GXO262187:GXQ262187 HHK262187:HHM262187 HRG262187:HRI262187 IBC262187:IBE262187 IKY262187:ILA262187 IUU262187:IUW262187 JEQ262187:JES262187 JOM262187:JOO262187 JYI262187:JYK262187 KIE262187:KIG262187 KSA262187:KSC262187 LBW262187:LBY262187 LLS262187:LLU262187 LVO262187:LVQ262187 MFK262187:MFM262187 MPG262187:MPI262187 MZC262187:MZE262187 NIY262187:NJA262187 NSU262187:NSW262187 OCQ262187:OCS262187 OMM262187:OMO262187 OWI262187:OWK262187 PGE262187:PGG262187 PQA262187:PQC262187 PZW262187:PZY262187 QJS262187:QJU262187 QTO262187:QTQ262187 RDK262187:RDM262187 RNG262187:RNI262187 RXC262187:RXE262187 SGY262187:SHA262187 SQU262187:SQW262187 TAQ262187:TAS262187 TKM262187:TKO262187 TUI262187:TUK262187 UEE262187:UEG262187 UOA262187:UOC262187 UXW262187:UXY262187 VHS262187:VHU262187 VRO262187:VRQ262187 WBK262187:WBM262187 WLG262187:WLI262187 WVC262187:WVE262187 IQ327723:IS327723 SM327723:SO327723 ACI327723:ACK327723 AME327723:AMG327723 AWA327723:AWC327723 BFW327723:BFY327723 BPS327723:BPU327723 BZO327723:BZQ327723 CJK327723:CJM327723 CTG327723:CTI327723 DDC327723:DDE327723 DMY327723:DNA327723 DWU327723:DWW327723 EGQ327723:EGS327723 EQM327723:EQO327723 FAI327723:FAK327723 FKE327723:FKG327723 FUA327723:FUC327723 GDW327723:GDY327723 GNS327723:GNU327723 GXO327723:GXQ327723 HHK327723:HHM327723 HRG327723:HRI327723 IBC327723:IBE327723 IKY327723:ILA327723 IUU327723:IUW327723 JEQ327723:JES327723 JOM327723:JOO327723 JYI327723:JYK327723 KIE327723:KIG327723 KSA327723:KSC327723 LBW327723:LBY327723 LLS327723:LLU327723 LVO327723:LVQ327723 MFK327723:MFM327723 MPG327723:MPI327723 MZC327723:MZE327723 NIY327723:NJA327723 NSU327723:NSW327723 OCQ327723:OCS327723 OMM327723:OMO327723 OWI327723:OWK327723 PGE327723:PGG327723 PQA327723:PQC327723 PZW327723:PZY327723 QJS327723:QJU327723 QTO327723:QTQ327723 RDK327723:RDM327723 RNG327723:RNI327723 RXC327723:RXE327723 SGY327723:SHA327723 SQU327723:SQW327723 TAQ327723:TAS327723 TKM327723:TKO327723 TUI327723:TUK327723 UEE327723:UEG327723 UOA327723:UOC327723 UXW327723:UXY327723 VHS327723:VHU327723 VRO327723:VRQ327723 WBK327723:WBM327723 WLG327723:WLI327723 WVC327723:WVE327723 IQ393259:IS393259 SM393259:SO393259 ACI393259:ACK393259 AME393259:AMG393259 AWA393259:AWC393259 BFW393259:BFY393259 BPS393259:BPU393259 BZO393259:BZQ393259 CJK393259:CJM393259 CTG393259:CTI393259 DDC393259:DDE393259 DMY393259:DNA393259 DWU393259:DWW393259 EGQ393259:EGS393259 EQM393259:EQO393259 FAI393259:FAK393259 FKE393259:FKG393259 FUA393259:FUC393259 GDW393259:GDY393259 GNS393259:GNU393259 GXO393259:GXQ393259 HHK393259:HHM393259 HRG393259:HRI393259 IBC393259:IBE393259 IKY393259:ILA393259 IUU393259:IUW393259 JEQ393259:JES393259 JOM393259:JOO393259 JYI393259:JYK393259 KIE393259:KIG393259 KSA393259:KSC393259 LBW393259:LBY393259 LLS393259:LLU393259 LVO393259:LVQ393259 MFK393259:MFM393259 MPG393259:MPI393259 MZC393259:MZE393259 NIY393259:NJA393259 NSU393259:NSW393259 OCQ393259:OCS393259 OMM393259:OMO393259 OWI393259:OWK393259 PGE393259:PGG393259 PQA393259:PQC393259 PZW393259:PZY393259 QJS393259:QJU393259 QTO393259:QTQ393259 RDK393259:RDM393259 RNG393259:RNI393259 RXC393259:RXE393259 SGY393259:SHA393259 SQU393259:SQW393259 TAQ393259:TAS393259 TKM393259:TKO393259 TUI393259:TUK393259 UEE393259:UEG393259 UOA393259:UOC393259 UXW393259:UXY393259 VHS393259:VHU393259 VRO393259:VRQ393259 WBK393259:WBM393259 WLG393259:WLI393259 WVC393259:WVE393259 IQ458795:IS458795 SM458795:SO458795 ACI458795:ACK458795 AME458795:AMG458795 AWA458795:AWC458795 BFW458795:BFY458795 BPS458795:BPU458795 BZO458795:BZQ458795 CJK458795:CJM458795 CTG458795:CTI458795 DDC458795:DDE458795 DMY458795:DNA458795 DWU458795:DWW458795 EGQ458795:EGS458795 EQM458795:EQO458795 FAI458795:FAK458795 FKE458795:FKG458795 FUA458795:FUC458795 GDW458795:GDY458795 GNS458795:GNU458795 GXO458795:GXQ458795 HHK458795:HHM458795 HRG458795:HRI458795 IBC458795:IBE458795 IKY458795:ILA458795 IUU458795:IUW458795 JEQ458795:JES458795 JOM458795:JOO458795 JYI458795:JYK458795 KIE458795:KIG458795 KSA458795:KSC458795 LBW458795:LBY458795 LLS458795:LLU458795 LVO458795:LVQ458795 MFK458795:MFM458795 MPG458795:MPI458795 MZC458795:MZE458795 NIY458795:NJA458795 NSU458795:NSW458795 OCQ458795:OCS458795 OMM458795:OMO458795 OWI458795:OWK458795 PGE458795:PGG458795 PQA458795:PQC458795 PZW458795:PZY458795 QJS458795:QJU458795 QTO458795:QTQ458795 RDK458795:RDM458795 RNG458795:RNI458795 RXC458795:RXE458795 SGY458795:SHA458795 SQU458795:SQW458795 TAQ458795:TAS458795 TKM458795:TKO458795 TUI458795:TUK458795 UEE458795:UEG458795 UOA458795:UOC458795 UXW458795:UXY458795 VHS458795:VHU458795 VRO458795:VRQ458795 WBK458795:WBM458795 WLG458795:WLI458795 WVC458795:WVE458795 IQ524331:IS524331 SM524331:SO524331 ACI524331:ACK524331 AME524331:AMG524331 AWA524331:AWC524331 BFW524331:BFY524331 BPS524331:BPU524331 BZO524331:BZQ524331 CJK524331:CJM524331 CTG524331:CTI524331 DDC524331:DDE524331 DMY524331:DNA524331 DWU524331:DWW524331 EGQ524331:EGS524331 EQM524331:EQO524331 FAI524331:FAK524331 FKE524331:FKG524331 FUA524331:FUC524331 GDW524331:GDY524331 GNS524331:GNU524331 GXO524331:GXQ524331 HHK524331:HHM524331 HRG524331:HRI524331 IBC524331:IBE524331 IKY524331:ILA524331 IUU524331:IUW524331 JEQ524331:JES524331 JOM524331:JOO524331 JYI524331:JYK524331 KIE524331:KIG524331 KSA524331:KSC524331 LBW524331:LBY524331 LLS524331:LLU524331 LVO524331:LVQ524331 MFK524331:MFM524331 MPG524331:MPI524331 MZC524331:MZE524331 NIY524331:NJA524331 NSU524331:NSW524331 OCQ524331:OCS524331 OMM524331:OMO524331 OWI524331:OWK524331 PGE524331:PGG524331 PQA524331:PQC524331 PZW524331:PZY524331 QJS524331:QJU524331 QTO524331:QTQ524331 RDK524331:RDM524331 RNG524331:RNI524331 RXC524331:RXE524331 SGY524331:SHA524331 SQU524331:SQW524331 TAQ524331:TAS524331 TKM524331:TKO524331 TUI524331:TUK524331 UEE524331:UEG524331 UOA524331:UOC524331 UXW524331:UXY524331 VHS524331:VHU524331 VRO524331:VRQ524331 WBK524331:WBM524331 WLG524331:WLI524331 WVC524331:WVE524331 IQ589867:IS589867 SM589867:SO589867 ACI589867:ACK589867 AME589867:AMG589867 AWA589867:AWC589867 BFW589867:BFY589867 BPS589867:BPU589867 BZO589867:BZQ589867 CJK589867:CJM589867 CTG589867:CTI589867 DDC589867:DDE589867 DMY589867:DNA589867 DWU589867:DWW589867 EGQ589867:EGS589867 EQM589867:EQO589867 FAI589867:FAK589867 FKE589867:FKG589867 FUA589867:FUC589867 GDW589867:GDY589867 GNS589867:GNU589867 GXO589867:GXQ589867 HHK589867:HHM589867 HRG589867:HRI589867 IBC589867:IBE589867 IKY589867:ILA589867 IUU589867:IUW589867 JEQ589867:JES589867 JOM589867:JOO589867 JYI589867:JYK589867 KIE589867:KIG589867 KSA589867:KSC589867 LBW589867:LBY589867 LLS589867:LLU589867 LVO589867:LVQ589867 MFK589867:MFM589867 MPG589867:MPI589867 MZC589867:MZE589867 NIY589867:NJA589867 NSU589867:NSW589867 OCQ589867:OCS589867 OMM589867:OMO589867 OWI589867:OWK589867 PGE589867:PGG589867 PQA589867:PQC589867 PZW589867:PZY589867 QJS589867:QJU589867 QTO589867:QTQ589867 RDK589867:RDM589867 RNG589867:RNI589867 RXC589867:RXE589867 SGY589867:SHA589867 SQU589867:SQW589867 TAQ589867:TAS589867 TKM589867:TKO589867 TUI589867:TUK589867 UEE589867:UEG589867 UOA589867:UOC589867 UXW589867:UXY589867 VHS589867:VHU589867 VRO589867:VRQ589867 WBK589867:WBM589867 WLG589867:WLI589867 WVC589867:WVE589867 IQ655403:IS655403 SM655403:SO655403 ACI655403:ACK655403 AME655403:AMG655403 AWA655403:AWC655403 BFW655403:BFY655403 BPS655403:BPU655403 BZO655403:BZQ655403 CJK655403:CJM655403 CTG655403:CTI655403 DDC655403:DDE655403 DMY655403:DNA655403 DWU655403:DWW655403 EGQ655403:EGS655403 EQM655403:EQO655403 FAI655403:FAK655403 FKE655403:FKG655403 FUA655403:FUC655403 GDW655403:GDY655403 GNS655403:GNU655403 GXO655403:GXQ655403 HHK655403:HHM655403 HRG655403:HRI655403 IBC655403:IBE655403 IKY655403:ILA655403 IUU655403:IUW655403 JEQ655403:JES655403 JOM655403:JOO655403 JYI655403:JYK655403 KIE655403:KIG655403 KSA655403:KSC655403 LBW655403:LBY655403 LLS655403:LLU655403 LVO655403:LVQ655403 MFK655403:MFM655403 MPG655403:MPI655403 MZC655403:MZE655403 NIY655403:NJA655403 NSU655403:NSW655403 OCQ655403:OCS655403 OMM655403:OMO655403 OWI655403:OWK655403 PGE655403:PGG655403 PQA655403:PQC655403 PZW655403:PZY655403 QJS655403:QJU655403 QTO655403:QTQ655403 RDK655403:RDM655403 RNG655403:RNI655403 RXC655403:RXE655403 SGY655403:SHA655403 SQU655403:SQW655403 TAQ655403:TAS655403 TKM655403:TKO655403 TUI655403:TUK655403 UEE655403:UEG655403 UOA655403:UOC655403 UXW655403:UXY655403 VHS655403:VHU655403 VRO655403:VRQ655403 WBK655403:WBM655403 WLG655403:WLI655403 WVC655403:WVE655403 IQ720939:IS720939 SM720939:SO720939 ACI720939:ACK720939 AME720939:AMG720939 AWA720939:AWC720939 BFW720939:BFY720939 BPS720939:BPU720939 BZO720939:BZQ720939 CJK720939:CJM720939 CTG720939:CTI720939 DDC720939:DDE720939 DMY720939:DNA720939 DWU720939:DWW720939 EGQ720939:EGS720939 EQM720939:EQO720939 FAI720939:FAK720939 FKE720939:FKG720939 FUA720939:FUC720939 GDW720939:GDY720939 GNS720939:GNU720939 GXO720939:GXQ720939 HHK720939:HHM720939 HRG720939:HRI720939 IBC720939:IBE720939 IKY720939:ILA720939 IUU720939:IUW720939 JEQ720939:JES720939 JOM720939:JOO720939 JYI720939:JYK720939 KIE720939:KIG720939 KSA720939:KSC720939 LBW720939:LBY720939 LLS720939:LLU720939 LVO720939:LVQ720939 MFK720939:MFM720939 MPG720939:MPI720939 MZC720939:MZE720939 NIY720939:NJA720939 NSU720939:NSW720939 OCQ720939:OCS720939 OMM720939:OMO720939 OWI720939:OWK720939 PGE720939:PGG720939 PQA720939:PQC720939 PZW720939:PZY720939 QJS720939:QJU720939 QTO720939:QTQ720939 RDK720939:RDM720939 RNG720939:RNI720939 RXC720939:RXE720939 SGY720939:SHA720939 SQU720939:SQW720939 TAQ720939:TAS720939 TKM720939:TKO720939 TUI720939:TUK720939 UEE720939:UEG720939 UOA720939:UOC720939 UXW720939:UXY720939 VHS720939:VHU720939 VRO720939:VRQ720939 WBK720939:WBM720939 WLG720939:WLI720939 WVC720939:WVE720939 IQ786475:IS786475 SM786475:SO786475 ACI786475:ACK786475 AME786475:AMG786475 AWA786475:AWC786475 BFW786475:BFY786475 BPS786475:BPU786475 BZO786475:BZQ786475 CJK786475:CJM786475 CTG786475:CTI786475 DDC786475:DDE786475 DMY786475:DNA786475 DWU786475:DWW786475 EGQ786475:EGS786475 EQM786475:EQO786475 FAI786475:FAK786475 FKE786475:FKG786475 FUA786475:FUC786475 GDW786475:GDY786475 GNS786475:GNU786475 GXO786475:GXQ786475 HHK786475:HHM786475 HRG786475:HRI786475 IBC786475:IBE786475 IKY786475:ILA786475 IUU786475:IUW786475 JEQ786475:JES786475 JOM786475:JOO786475 JYI786475:JYK786475 KIE786475:KIG786475 KSA786475:KSC786475 LBW786475:LBY786475 LLS786475:LLU786475 LVO786475:LVQ786475 MFK786475:MFM786475 MPG786475:MPI786475 MZC786475:MZE786475 NIY786475:NJA786475 NSU786475:NSW786475 OCQ786475:OCS786475 OMM786475:OMO786475 OWI786475:OWK786475 PGE786475:PGG786475 PQA786475:PQC786475 PZW786475:PZY786475 QJS786475:QJU786475 QTO786475:QTQ786475 RDK786475:RDM786475 RNG786475:RNI786475 RXC786475:RXE786475 SGY786475:SHA786475 SQU786475:SQW786475 TAQ786475:TAS786475 TKM786475:TKO786475 TUI786475:TUK786475 UEE786475:UEG786475 UOA786475:UOC786475 UXW786475:UXY786475 VHS786475:VHU786475 VRO786475:VRQ786475 WBK786475:WBM786475 WLG786475:WLI786475 WVC786475:WVE786475 IQ852011:IS852011 SM852011:SO852011 ACI852011:ACK852011 AME852011:AMG852011 AWA852011:AWC852011 BFW852011:BFY852011 BPS852011:BPU852011 BZO852011:BZQ852011 CJK852011:CJM852011 CTG852011:CTI852011 DDC852011:DDE852011 DMY852011:DNA852011 DWU852011:DWW852011 EGQ852011:EGS852011 EQM852011:EQO852011 FAI852011:FAK852011 FKE852011:FKG852011 FUA852011:FUC852011 GDW852011:GDY852011 GNS852011:GNU852011 GXO852011:GXQ852011 HHK852011:HHM852011 HRG852011:HRI852011 IBC852011:IBE852011 IKY852011:ILA852011 IUU852011:IUW852011 JEQ852011:JES852011 JOM852011:JOO852011 JYI852011:JYK852011 KIE852011:KIG852011 KSA852011:KSC852011 LBW852011:LBY852011 LLS852011:LLU852011 LVO852011:LVQ852011 MFK852011:MFM852011 MPG852011:MPI852011 MZC852011:MZE852011 NIY852011:NJA852011 NSU852011:NSW852011 OCQ852011:OCS852011 OMM852011:OMO852011 OWI852011:OWK852011 PGE852011:PGG852011 PQA852011:PQC852011 PZW852011:PZY852011 QJS852011:QJU852011 QTO852011:QTQ852011 RDK852011:RDM852011 RNG852011:RNI852011 RXC852011:RXE852011 SGY852011:SHA852011 SQU852011:SQW852011 TAQ852011:TAS852011 TKM852011:TKO852011 TUI852011:TUK852011 UEE852011:UEG852011 UOA852011:UOC852011 UXW852011:UXY852011 VHS852011:VHU852011 VRO852011:VRQ852011 WBK852011:WBM852011 WLG852011:WLI852011 WVC852011:WVE852011 IQ917547:IS917547 SM917547:SO917547 ACI917547:ACK917547 AME917547:AMG917547 AWA917547:AWC917547 BFW917547:BFY917547 BPS917547:BPU917547 BZO917547:BZQ917547 CJK917547:CJM917547 CTG917547:CTI917547 DDC917547:DDE917547 DMY917547:DNA917547 DWU917547:DWW917547 EGQ917547:EGS917547 EQM917547:EQO917547 FAI917547:FAK917547 FKE917547:FKG917547 FUA917547:FUC917547 GDW917547:GDY917547 GNS917547:GNU917547 GXO917547:GXQ917547 HHK917547:HHM917547 HRG917547:HRI917547 IBC917547:IBE917547 IKY917547:ILA917547 IUU917547:IUW917547 JEQ917547:JES917547 JOM917547:JOO917547 JYI917547:JYK917547 KIE917547:KIG917547 KSA917547:KSC917547 LBW917547:LBY917547 LLS917547:LLU917547 LVO917547:LVQ917547 MFK917547:MFM917547 MPG917547:MPI917547 MZC917547:MZE917547 NIY917547:NJA917547 NSU917547:NSW917547 OCQ917547:OCS917547 OMM917547:OMO917547 OWI917547:OWK917547 PGE917547:PGG917547 PQA917547:PQC917547 PZW917547:PZY917547 QJS917547:QJU917547 QTO917547:QTQ917547 RDK917547:RDM917547 RNG917547:RNI917547 RXC917547:RXE917547 SGY917547:SHA917547 SQU917547:SQW917547 TAQ917547:TAS917547 TKM917547:TKO917547 TUI917547:TUK917547 UEE917547:UEG917547 UOA917547:UOC917547 UXW917547:UXY917547 VHS917547:VHU917547 VRO917547:VRQ917547 WBK917547:WBM917547 WLG917547:WLI917547 WVC917547:WVE917547 IQ983083:IS983083 SM983083:SO983083 ACI983083:ACK983083 AME983083:AMG983083 AWA983083:AWC983083 BFW983083:BFY983083 BPS983083:BPU983083 BZO983083:BZQ983083 CJK983083:CJM983083 CTG983083:CTI983083 DDC983083:DDE983083 DMY983083:DNA983083 DWU983083:DWW983083 EGQ983083:EGS983083 EQM983083:EQO983083 FAI983083:FAK983083 FKE983083:FKG983083 FUA983083:FUC983083 GDW983083:GDY983083 GNS983083:GNU983083 GXO983083:GXQ983083 HHK983083:HHM983083 HRG983083:HRI983083 IBC983083:IBE983083 IKY983083:ILA983083 IUU983083:IUW983083 JEQ983083:JES983083 JOM983083:JOO983083 JYI983083:JYK983083 KIE983083:KIG983083 KSA983083:KSC983083 LBW983083:LBY983083 LLS983083:LLU983083 LVO983083:LVQ983083 MFK983083:MFM983083 MPG983083:MPI983083 MZC983083:MZE983083 NIY983083:NJA983083 NSU983083:NSW983083 OCQ983083:OCS983083 OMM983083:OMO983083 OWI983083:OWK983083 PGE983083:PGG983083 PQA983083:PQC983083 PZW983083:PZY983083 QJS983083:QJU983083 QTO983083:QTQ983083 RDK983083:RDM983083 RNG983083:RNI983083 RXC983083:RXE983083 SGY983083:SHA983083 SQU983083:SQW983083 TAQ983083:TAS983083 TKM983083:TKO983083 TUI983083:TUK983083 UEE983083:UEG983083 UOA983083:UOC983083 UXW983083:UXY983083 VHS983083:VHU983083 VRO983083:VRQ983083 WBK983083:WBM983083 WLG983083:WLI983083 WVC983083:WVE983083 IQ65573 SM65573 ACI65573 AME65573 AWA65573 BFW65573 BPS65573 BZO65573 CJK65573 CTG65573 DDC65573 DMY65573 DWU65573 EGQ65573 EQM65573 FAI65573 FKE65573 FUA65573 GDW65573 GNS65573 GXO65573 HHK65573 HRG65573 IBC65573 IKY65573 IUU65573 JEQ65573 JOM65573 JYI65573 KIE65573 KSA65573 LBW65573 LLS65573 LVO65573 MFK65573 MPG65573 MZC65573 NIY65573 NSU65573 OCQ65573 OMM65573 OWI65573 PGE65573 PQA65573 PZW65573 QJS65573 QTO65573 RDK65573 RNG65573 RXC65573 SGY65573 SQU65573 TAQ65573 TKM65573 TUI65573 UEE65573 UOA65573 UXW65573 VHS65573 VRO65573 WBK65573 WLG65573 WVC65573 IQ131109 SM131109 ACI131109 AME131109 AWA131109 BFW131109 BPS131109 BZO131109 CJK131109 CTG131109 DDC131109 DMY131109 DWU131109 EGQ131109 EQM131109 FAI131109 FKE131109 FUA131109 GDW131109 GNS131109 GXO131109 HHK131109 HRG131109 IBC131109 IKY131109 IUU131109 JEQ131109 JOM131109 JYI131109 KIE131109 KSA131109 LBW131109 LLS131109 LVO131109 MFK131109 MPG131109 MZC131109 NIY131109 NSU131109 OCQ131109 OMM131109 OWI131109 PGE131109 PQA131109 PZW131109 QJS131109 QTO131109 RDK131109 RNG131109 RXC131109 SGY131109 SQU131109 TAQ131109 TKM131109 TUI131109 UEE131109 UOA131109 UXW131109 VHS131109 VRO131109 WBK131109 WLG131109 WVC131109 IQ196645 SM196645 ACI196645 AME196645 AWA196645 BFW196645 BPS196645 BZO196645 CJK196645 CTG196645 DDC196645 DMY196645 DWU196645 EGQ196645 EQM196645 FAI196645 FKE196645 FUA196645 GDW196645 GNS196645 GXO196645 HHK196645 HRG196645 IBC196645 IKY196645 IUU196645 JEQ196645 JOM196645 JYI196645 KIE196645 KSA196645 LBW196645 LLS196645 LVO196645 MFK196645 MPG196645 MZC196645 NIY196645 NSU196645 OCQ196645 OMM196645 OWI196645 PGE196645 PQA196645 PZW196645 QJS196645 QTO196645 RDK196645 RNG196645 RXC196645 SGY196645 SQU196645 TAQ196645 TKM196645 TUI196645 UEE196645 UOA196645 UXW196645 VHS196645 VRO196645 WBK196645 WLG196645 WVC196645 IQ262181 SM262181 ACI262181 AME262181 AWA262181 BFW262181 BPS262181 BZO262181 CJK262181 CTG262181 DDC262181 DMY262181 DWU262181 EGQ262181 EQM262181 FAI262181 FKE262181 FUA262181 GDW262181 GNS262181 GXO262181 HHK262181 HRG262181 IBC262181 IKY262181 IUU262181 JEQ262181 JOM262181 JYI262181 KIE262181 KSA262181 LBW262181 LLS262181 LVO262181 MFK262181 MPG262181 MZC262181 NIY262181 NSU262181 OCQ262181 OMM262181 OWI262181 PGE262181 PQA262181 PZW262181 QJS262181 QTO262181 RDK262181 RNG262181 RXC262181 SGY262181 SQU262181 TAQ262181 TKM262181 TUI262181 UEE262181 UOA262181 UXW262181 VHS262181 VRO262181 WBK262181 WLG262181 WVC262181 IQ327717 SM327717 ACI327717 AME327717 AWA327717 BFW327717 BPS327717 BZO327717 CJK327717 CTG327717 DDC327717 DMY327717 DWU327717 EGQ327717 EQM327717 FAI327717 FKE327717 FUA327717 GDW327717 GNS327717 GXO327717 HHK327717 HRG327717 IBC327717 IKY327717 IUU327717 JEQ327717 JOM327717 JYI327717 KIE327717 KSA327717 LBW327717 LLS327717 LVO327717 MFK327717 MPG327717 MZC327717 NIY327717 NSU327717 OCQ327717 OMM327717 OWI327717 PGE327717 PQA327717 PZW327717 QJS327717 QTO327717 RDK327717 RNG327717 RXC327717 SGY327717 SQU327717 TAQ327717 TKM327717 TUI327717 UEE327717 UOA327717 UXW327717 VHS327717 VRO327717 WBK327717 WLG327717 WVC327717 IQ393253 SM393253 ACI393253 AME393253 AWA393253 BFW393253 BPS393253 BZO393253 CJK393253 CTG393253 DDC393253 DMY393253 DWU393253 EGQ393253 EQM393253 FAI393253 FKE393253 FUA393253 GDW393253 GNS393253 GXO393253 HHK393253 HRG393253 IBC393253 IKY393253 IUU393253 JEQ393253 JOM393253 JYI393253 KIE393253 KSA393253 LBW393253 LLS393253 LVO393253 MFK393253 MPG393253 MZC393253 NIY393253 NSU393253 OCQ393253 OMM393253 OWI393253 PGE393253 PQA393253 PZW393253 QJS393253 QTO393253 RDK393253 RNG393253 RXC393253 SGY393253 SQU393253 TAQ393253 TKM393253 TUI393253 UEE393253 UOA393253 UXW393253 VHS393253 VRO393253 WBK393253 WLG393253 WVC393253 IQ458789 SM458789 ACI458789 AME458789 AWA458789 BFW458789 BPS458789 BZO458789 CJK458789 CTG458789 DDC458789 DMY458789 DWU458789 EGQ458789 EQM458789 FAI458789 FKE458789 FUA458789 GDW458789 GNS458789 GXO458789 HHK458789 HRG458789 IBC458789 IKY458789 IUU458789 JEQ458789 JOM458789 JYI458789 KIE458789 KSA458789 LBW458789 LLS458789 LVO458789 MFK458789 MPG458789 MZC458789 NIY458789 NSU458789 OCQ458789 OMM458789 OWI458789 PGE458789 PQA458789 PZW458789 QJS458789 QTO458789 RDK458789 RNG458789 RXC458789 SGY458789 SQU458789 TAQ458789 TKM458789 TUI458789 UEE458789 UOA458789 UXW458789 VHS458789 VRO458789 WBK458789 WLG458789 WVC458789 IQ524325 SM524325 ACI524325 AME524325 AWA524325 BFW524325 BPS524325 BZO524325 CJK524325 CTG524325 DDC524325 DMY524325 DWU524325 EGQ524325 EQM524325 FAI524325 FKE524325 FUA524325 GDW524325 GNS524325 GXO524325 HHK524325 HRG524325 IBC524325 IKY524325 IUU524325 JEQ524325 JOM524325 JYI524325 KIE524325 KSA524325 LBW524325 LLS524325 LVO524325 MFK524325 MPG524325 MZC524325 NIY524325 NSU524325 OCQ524325 OMM524325 OWI524325 PGE524325 PQA524325 PZW524325 QJS524325 QTO524325 RDK524325 RNG524325 RXC524325 SGY524325 SQU524325 TAQ524325 TKM524325 TUI524325 UEE524325 UOA524325 UXW524325 VHS524325 VRO524325 WBK524325 WLG524325 WVC524325 IQ589861 SM589861 ACI589861 AME589861 AWA589861 BFW589861 BPS589861 BZO589861 CJK589861 CTG589861 DDC589861 DMY589861 DWU589861 EGQ589861 EQM589861 FAI589861 FKE589861 FUA589861 GDW589861 GNS589861 GXO589861 HHK589861 HRG589861 IBC589861 IKY589861 IUU589861 JEQ589861 JOM589861 JYI589861 KIE589861 KSA589861 LBW589861 LLS589861 LVO589861 MFK589861 MPG589861 MZC589861 NIY589861 NSU589861 OCQ589861 OMM589861 OWI589861 PGE589861 PQA589861 PZW589861 QJS589861 QTO589861 RDK589861 RNG589861 RXC589861 SGY589861 SQU589861 TAQ589861 TKM589861 TUI589861 UEE589861 UOA589861 UXW589861 VHS589861 VRO589861 WBK589861 WLG589861 WVC589861 IQ655397 SM655397 ACI655397 AME655397 AWA655397 BFW655397 BPS655397 BZO655397 CJK655397 CTG655397 DDC655397 DMY655397 DWU655397 EGQ655397 EQM655397 FAI655397 FKE655397 FUA655397 GDW655397 GNS655397 GXO655397 HHK655397 HRG655397 IBC655397 IKY655397 IUU655397 JEQ655397 JOM655397 JYI655397 KIE655397 KSA655397 LBW655397 LLS655397 LVO655397 MFK655397 MPG655397 MZC655397 NIY655397 NSU655397 OCQ655397 OMM655397 OWI655397 PGE655397 PQA655397 PZW655397 QJS655397 QTO655397 RDK655397 RNG655397 RXC655397 SGY655397 SQU655397 TAQ655397 TKM655397 TUI655397 UEE655397 UOA655397 UXW655397 VHS655397 VRO655397 WBK655397 WLG655397 WVC655397 IQ720933 SM720933 ACI720933 AME720933 AWA720933 BFW720933 BPS720933 BZO720933 CJK720933 CTG720933 DDC720933 DMY720933 DWU720933 EGQ720933 EQM720933 FAI720933 FKE720933 FUA720933 GDW720933 GNS720933 GXO720933 HHK720933 HRG720933 IBC720933 IKY720933 IUU720933 JEQ720933 JOM720933 JYI720933 KIE720933 KSA720933 LBW720933 LLS720933 LVO720933 MFK720933 MPG720933 MZC720933 NIY720933 NSU720933 OCQ720933 OMM720933 OWI720933 PGE720933 PQA720933 PZW720933 QJS720933 QTO720933 RDK720933 RNG720933 RXC720933 SGY720933 SQU720933 TAQ720933 TKM720933 TUI720933 UEE720933 UOA720933 UXW720933 VHS720933 VRO720933 WBK720933 WLG720933 WVC720933 IQ786469 SM786469 ACI786469 AME786469 AWA786469 BFW786469 BPS786469 BZO786469 CJK786469 CTG786469 DDC786469 DMY786469 DWU786469 EGQ786469 EQM786469 FAI786469 FKE786469 FUA786469 GDW786469 GNS786469 GXO786469 HHK786469 HRG786469 IBC786469 IKY786469 IUU786469 JEQ786469 JOM786469 JYI786469 KIE786469 KSA786469 LBW786469 LLS786469 LVO786469 MFK786469 MPG786469 MZC786469 NIY786469 NSU786469 OCQ786469 OMM786469 OWI786469 PGE786469 PQA786469 PZW786469 QJS786469 QTO786469 RDK786469 RNG786469 RXC786469 SGY786469 SQU786469 TAQ786469 TKM786469 TUI786469 UEE786469 UOA786469 UXW786469 VHS786469 VRO786469 WBK786469 WLG786469 WVC786469 IQ852005 SM852005 ACI852005 AME852005 AWA852005 BFW852005 BPS852005 BZO852005 CJK852005 CTG852005 DDC852005 DMY852005 DWU852005 EGQ852005 EQM852005 FAI852005 FKE852005 FUA852005 GDW852005 GNS852005 GXO852005 HHK852005 HRG852005 IBC852005 IKY852005 IUU852005 JEQ852005 JOM852005 JYI852005 KIE852005 KSA852005 LBW852005 LLS852005 LVO852005 MFK852005 MPG852005 MZC852005 NIY852005 NSU852005 OCQ852005 OMM852005 OWI852005 PGE852005 PQA852005 PZW852005 QJS852005 QTO852005 RDK852005 RNG852005 RXC852005 SGY852005 SQU852005 TAQ852005 TKM852005 TUI852005 UEE852005 UOA852005 UXW852005 VHS852005 VRO852005 WBK852005 WLG852005 WVC852005 IQ917541 SM917541 ACI917541 AME917541 AWA917541 BFW917541 BPS917541 BZO917541 CJK917541 CTG917541 DDC917541 DMY917541 DWU917541 EGQ917541 EQM917541 FAI917541 FKE917541 FUA917541 GDW917541 GNS917541 GXO917541 HHK917541 HRG917541 IBC917541 IKY917541 IUU917541 JEQ917541 JOM917541 JYI917541 KIE917541 KSA917541 LBW917541 LLS917541 LVO917541 MFK917541 MPG917541 MZC917541 NIY917541 NSU917541 OCQ917541 OMM917541 OWI917541 PGE917541 PQA917541 PZW917541 QJS917541 QTO917541 RDK917541 RNG917541 RXC917541 SGY917541 SQU917541 TAQ917541 TKM917541 TUI917541 UEE917541 UOA917541 UXW917541 VHS917541 VRO917541 WBK917541 WLG917541 WVC917541 IQ983077 SM983077 ACI983077 AME983077 AWA983077 BFW983077 BPS983077 BZO983077 CJK983077 CTG983077 DDC983077 DMY983077 DWU983077 EGQ983077 EQM983077 FAI983077 FKE983077 FUA983077 GDW983077 GNS983077 GXO983077 HHK983077 HRG983077 IBC983077 IKY983077 IUU983077 JEQ983077 JOM983077 JYI983077 KIE983077 KSA983077 LBW983077 LLS983077 LVO983077 MFK983077 MPG983077 MZC983077 NIY983077 NSU983077 OCQ983077 OMM983077 OWI983077 PGE983077 PQA983077 PZW983077 QJS983077 QTO983077 RDK983077 RNG983077 RXC983077 SGY983077 SQU983077 TAQ983077 TKM983077 TUI983077 UEE983077 UOA983077 UXW983077 VHS983077 VRO983077 WBK983077 WLG983077 WVC983077 IQ65578 SM65578 ACI65578 AME65578 AWA65578 BFW65578 BPS65578 BZO65578 CJK65578 CTG65578 DDC65578 DMY65578 DWU65578 EGQ65578 EQM65578 FAI65578 FKE65578 FUA65578 GDW65578 GNS65578 GXO65578 HHK65578 HRG65578 IBC65578 IKY65578 IUU65578 JEQ65578 JOM65578 JYI65578 KIE65578 KSA65578 LBW65578 LLS65578 LVO65578 MFK65578 MPG65578 MZC65578 NIY65578 NSU65578 OCQ65578 OMM65578 OWI65578 PGE65578 PQA65578 PZW65578 QJS65578 QTO65578 RDK65578 RNG65578 RXC65578 SGY65578 SQU65578 TAQ65578 TKM65578 TUI65578 UEE65578 UOA65578 UXW65578 VHS65578 VRO65578 WBK65578 WLG65578 WVC65578 IQ131114 SM131114 ACI131114 AME131114 AWA131114 BFW131114 BPS131114 BZO131114 CJK131114 CTG131114 DDC131114 DMY131114 DWU131114 EGQ131114 EQM131114 FAI131114 FKE131114 FUA131114 GDW131114 GNS131114 GXO131114 HHK131114 HRG131114 IBC131114 IKY131114 IUU131114 JEQ131114 JOM131114 JYI131114 KIE131114 KSA131114 LBW131114 LLS131114 LVO131114 MFK131114 MPG131114 MZC131114 NIY131114 NSU131114 OCQ131114 OMM131114 OWI131114 PGE131114 PQA131114 PZW131114 QJS131114 QTO131114 RDK131114 RNG131114 RXC131114 SGY131114 SQU131114 TAQ131114 TKM131114 TUI131114 UEE131114 UOA131114 UXW131114 VHS131114 VRO131114 WBK131114 WLG131114 WVC131114 IQ196650 SM196650 ACI196650 AME196650 AWA196650 BFW196650 BPS196650 BZO196650 CJK196650 CTG196650 DDC196650 DMY196650 DWU196650 EGQ196650 EQM196650 FAI196650 FKE196650 FUA196650 GDW196650 GNS196650 GXO196650 HHK196650 HRG196650 IBC196650 IKY196650 IUU196650 JEQ196650 JOM196650 JYI196650 KIE196650 KSA196650 LBW196650 LLS196650 LVO196650 MFK196650 MPG196650 MZC196650 NIY196650 NSU196650 OCQ196650 OMM196650 OWI196650 PGE196650 PQA196650 PZW196650 QJS196650 QTO196650 RDK196650 RNG196650 RXC196650 SGY196650 SQU196650 TAQ196650 TKM196650 TUI196650 UEE196650 UOA196650 UXW196650 VHS196650 VRO196650 WBK196650 WLG196650 WVC196650 IQ262186 SM262186 ACI262186 AME262186 AWA262186 BFW262186 BPS262186 BZO262186 CJK262186 CTG262186 DDC262186 DMY262186 DWU262186 EGQ262186 EQM262186 FAI262186 FKE262186 FUA262186 GDW262186 GNS262186 GXO262186 HHK262186 HRG262186 IBC262186 IKY262186 IUU262186 JEQ262186 JOM262186 JYI262186 KIE262186 KSA262186 LBW262186 LLS262186 LVO262186 MFK262186 MPG262186 MZC262186 NIY262186 NSU262186 OCQ262186 OMM262186 OWI262186 PGE262186 PQA262186 PZW262186 QJS262186 QTO262186 RDK262186 RNG262186 RXC262186 SGY262186 SQU262186 TAQ262186 TKM262186 TUI262186 UEE262186 UOA262186 UXW262186 VHS262186 VRO262186 WBK262186 WLG262186 WVC262186 IQ327722 SM327722 ACI327722 AME327722 AWA327722 BFW327722 BPS327722 BZO327722 CJK327722 CTG327722 DDC327722 DMY327722 DWU327722 EGQ327722 EQM327722 FAI327722 FKE327722 FUA327722 GDW327722 GNS327722 GXO327722 HHK327722 HRG327722 IBC327722 IKY327722 IUU327722 JEQ327722 JOM327722 JYI327722 KIE327722 KSA327722 LBW327722 LLS327722 LVO327722 MFK327722 MPG327722 MZC327722 NIY327722 NSU327722 OCQ327722 OMM327722 OWI327722 PGE327722 PQA327722 PZW327722 QJS327722 QTO327722 RDK327722 RNG327722 RXC327722 SGY327722 SQU327722 TAQ327722 TKM327722 TUI327722 UEE327722 UOA327722 UXW327722 VHS327722 VRO327722 WBK327722 WLG327722 WVC327722 IQ393258 SM393258 ACI393258 AME393258 AWA393258 BFW393258 BPS393258 BZO393258 CJK393258 CTG393258 DDC393258 DMY393258 DWU393258 EGQ393258 EQM393258 FAI393258 FKE393258 FUA393258 GDW393258 GNS393258 GXO393258 HHK393258 HRG393258 IBC393258 IKY393258 IUU393258 JEQ393258 JOM393258 JYI393258 KIE393258 KSA393258 LBW393258 LLS393258 LVO393258 MFK393258 MPG393258 MZC393258 NIY393258 NSU393258 OCQ393258 OMM393258 OWI393258 PGE393258 PQA393258 PZW393258 QJS393258 QTO393258 RDK393258 RNG393258 RXC393258 SGY393258 SQU393258 TAQ393258 TKM393258 TUI393258 UEE393258 UOA393258 UXW393258 VHS393258 VRO393258 WBK393258 WLG393258 WVC393258 IQ458794 SM458794 ACI458794 AME458794 AWA458794 BFW458794 BPS458794 BZO458794 CJK458794 CTG458794 DDC458794 DMY458794 DWU458794 EGQ458794 EQM458794 FAI458794 FKE458794 FUA458794 GDW458794 GNS458794 GXO458794 HHK458794 HRG458794 IBC458794 IKY458794 IUU458794 JEQ458794 JOM458794 JYI458794 KIE458794 KSA458794 LBW458794 LLS458794 LVO458794 MFK458794 MPG458794 MZC458794 NIY458794 NSU458794 OCQ458794 OMM458794 OWI458794 PGE458794 PQA458794 PZW458794 QJS458794 QTO458794 RDK458794 RNG458794 RXC458794 SGY458794 SQU458794 TAQ458794 TKM458794 TUI458794 UEE458794 UOA458794 UXW458794 VHS458794 VRO458794 WBK458794 WLG458794 WVC458794 IQ524330 SM524330 ACI524330 AME524330 AWA524330 BFW524330 BPS524330 BZO524330 CJK524330 CTG524330 DDC524330 DMY524330 DWU524330 EGQ524330 EQM524330 FAI524330 FKE524330 FUA524330 GDW524330 GNS524330 GXO524330 HHK524330 HRG524330 IBC524330 IKY524330 IUU524330 JEQ524330 JOM524330 JYI524330 KIE524330 KSA524330 LBW524330 LLS524330 LVO524330 MFK524330 MPG524330 MZC524330 NIY524330 NSU524330 OCQ524330 OMM524330 OWI524330 PGE524330 PQA524330 PZW524330 QJS524330 QTO524330 RDK524330 RNG524330 RXC524330 SGY524330 SQU524330 TAQ524330 TKM524330 TUI524330 UEE524330 UOA524330 UXW524330 VHS524330 VRO524330 WBK524330 WLG524330 WVC524330 IQ589866 SM589866 ACI589866 AME589866 AWA589866 BFW589866 BPS589866 BZO589866 CJK589866 CTG589866 DDC589866 DMY589866 DWU589866 EGQ589866 EQM589866 FAI589866 FKE589866 FUA589866 GDW589866 GNS589866 GXO589866 HHK589866 HRG589866 IBC589866 IKY589866 IUU589866 JEQ589866 JOM589866 JYI589866 KIE589866 KSA589866 LBW589866 LLS589866 LVO589866 MFK589866 MPG589866 MZC589866 NIY589866 NSU589866 OCQ589866 OMM589866 OWI589866 PGE589866 PQA589866 PZW589866 QJS589866 QTO589866 RDK589866 RNG589866 RXC589866 SGY589866 SQU589866 TAQ589866 TKM589866 TUI589866 UEE589866 UOA589866 UXW589866 VHS589866 VRO589866 WBK589866 WLG589866 WVC589866 IQ655402 SM655402 ACI655402 AME655402 AWA655402 BFW655402 BPS655402 BZO655402 CJK655402 CTG655402 DDC655402 DMY655402 DWU655402 EGQ655402 EQM655402 FAI655402 FKE655402 FUA655402 GDW655402 GNS655402 GXO655402 HHK655402 HRG655402 IBC655402 IKY655402 IUU655402 JEQ655402 JOM655402 JYI655402 KIE655402 KSA655402 LBW655402 LLS655402 LVO655402 MFK655402 MPG655402 MZC655402 NIY655402 NSU655402 OCQ655402 OMM655402 OWI655402 PGE655402 PQA655402 PZW655402 QJS655402 QTO655402 RDK655402 RNG655402 RXC655402 SGY655402 SQU655402 TAQ655402 TKM655402 TUI655402 UEE655402 UOA655402 UXW655402 VHS655402 VRO655402 WBK655402 WLG655402 WVC655402 IQ720938 SM720938 ACI720938 AME720938 AWA720938 BFW720938 BPS720938 BZO720938 CJK720938 CTG720938 DDC720938 DMY720938 DWU720938 EGQ720938 EQM720938 FAI720938 FKE720938 FUA720938 GDW720938 GNS720938 GXO720938 HHK720938 HRG720938 IBC720938 IKY720938 IUU720938 JEQ720938 JOM720938 JYI720938 KIE720938 KSA720938 LBW720938 LLS720938 LVO720938 MFK720938 MPG720938 MZC720938 NIY720938 NSU720938 OCQ720938 OMM720938 OWI720938 PGE720938 PQA720938 PZW720938 QJS720938 QTO720938 RDK720938 RNG720938 RXC720938 SGY720938 SQU720938 TAQ720938 TKM720938 TUI720938 UEE720938 UOA720938 UXW720938 VHS720938 VRO720938 WBK720938 WLG720938 WVC720938 IQ786474 SM786474 ACI786474 AME786474 AWA786474 BFW786474 BPS786474 BZO786474 CJK786474 CTG786474 DDC786474 DMY786474 DWU786474 EGQ786474 EQM786474 FAI786474 FKE786474 FUA786474 GDW786474 GNS786474 GXO786474 HHK786474 HRG786474 IBC786474 IKY786474 IUU786474 JEQ786474 JOM786474 JYI786474 KIE786474 KSA786474 LBW786474 LLS786474 LVO786474 MFK786474 MPG786474 MZC786474 NIY786474 NSU786474 OCQ786474 OMM786474 OWI786474 PGE786474 PQA786474 PZW786474 QJS786474 QTO786474 RDK786474 RNG786474 RXC786474 SGY786474 SQU786474 TAQ786474 TKM786474 TUI786474 UEE786474 UOA786474 UXW786474 VHS786474 VRO786474 WBK786474 WLG786474 WVC786474 IQ852010 SM852010 ACI852010 AME852010 AWA852010 BFW852010 BPS852010 BZO852010 CJK852010 CTG852010 DDC852010 DMY852010 DWU852010 EGQ852010 EQM852010 FAI852010 FKE852010 FUA852010 GDW852010 GNS852010 GXO852010 HHK852010 HRG852010 IBC852010 IKY852010 IUU852010 JEQ852010 JOM852010 JYI852010 KIE852010 KSA852010 LBW852010 LLS852010 LVO852010 MFK852010 MPG852010 MZC852010 NIY852010 NSU852010 OCQ852010 OMM852010 OWI852010 PGE852010 PQA852010 PZW852010 QJS852010 QTO852010 RDK852010 RNG852010 RXC852010 SGY852010 SQU852010 TAQ852010 TKM852010 TUI852010 UEE852010 UOA852010 UXW852010 VHS852010 VRO852010 WBK852010 WLG852010 WVC852010 IQ917546 SM917546 ACI917546 AME917546 AWA917546 BFW917546 BPS917546 BZO917546 CJK917546 CTG917546 DDC917546 DMY917546 DWU917546 EGQ917546 EQM917546 FAI917546 FKE917546 FUA917546 GDW917546 GNS917546 GXO917546 HHK917546 HRG917546 IBC917546 IKY917546 IUU917546 JEQ917546 JOM917546 JYI917546 KIE917546 KSA917546 LBW917546 LLS917546 LVO917546 MFK917546 MPG917546 MZC917546 NIY917546 NSU917546 OCQ917546 OMM917546 OWI917546 PGE917546 PQA917546 PZW917546 QJS917546 QTO917546 RDK917546 RNG917546 RXC917546 SGY917546 SQU917546 TAQ917546 TKM917546 TUI917546 UEE917546 UOA917546 UXW917546 VHS917546 VRO917546 WBK917546 WLG917546 WVC917546 IQ983082 SM983082 ACI983082 AME983082 AWA983082 BFW983082 BPS983082 BZO983082 CJK983082 CTG983082 DDC983082 DMY983082 DWU983082 EGQ983082 EQM983082 FAI983082 FKE983082 FUA983082 GDW983082 GNS983082 GXO983082 HHK983082 HRG983082 IBC983082 IKY983082 IUU983082 JEQ983082 JOM983082 JYI983082 KIE983082 KSA983082 LBW983082 LLS983082 LVO983082 MFK983082 MPG983082 MZC983082 NIY983082 NSU983082 OCQ983082 OMM983082 OWI983082 PGE983082 PQA983082 PZW983082 QJS983082 QTO983082 RDK983082 RNG983082 RXC983082 SGY983082 SQU983082 TAQ983082 TKM983082 TUI983082 UEE983082 UOA983082 UXW983082 VHS983082 VRO983082 WBK983082 WLG983082 WVC983082 IV65588 SR65588 ACN65588 AMJ65588 AWF65588 BGB65588 BPX65588 BZT65588 CJP65588 CTL65588 DDH65588 DND65588 DWZ65588 EGV65588 EQR65588 FAN65588 FKJ65588 FUF65588 GEB65588 GNX65588 GXT65588 HHP65588 HRL65588 IBH65588 ILD65588 IUZ65588 JEV65588 JOR65588 JYN65588 KIJ65588 KSF65588 LCB65588 LLX65588 LVT65588 MFP65588 MPL65588 MZH65588 NJD65588 NSZ65588 OCV65588 OMR65588 OWN65588 PGJ65588 PQF65588 QAB65588 QJX65588 QTT65588 RDP65588 RNL65588 RXH65588 SHD65588 SQZ65588 TAV65588 TKR65588 TUN65588 UEJ65588 UOF65588 UYB65588 VHX65588 VRT65588 WBP65588 WLL65588 WVH65588 IV131124 SR131124 ACN131124 AMJ131124 AWF131124 BGB131124 BPX131124 BZT131124 CJP131124 CTL131124 DDH131124 DND131124 DWZ131124 EGV131124 EQR131124 FAN131124 FKJ131124 FUF131124 GEB131124 GNX131124 GXT131124 HHP131124 HRL131124 IBH131124 ILD131124 IUZ131124 JEV131124 JOR131124 JYN131124 KIJ131124 KSF131124 LCB131124 LLX131124 LVT131124 MFP131124 MPL131124 MZH131124 NJD131124 NSZ131124 OCV131124 OMR131124 OWN131124 PGJ131124 PQF131124 QAB131124 QJX131124 QTT131124 RDP131124 RNL131124 RXH131124 SHD131124 SQZ131124 TAV131124 TKR131124 TUN131124 UEJ131124 UOF131124 UYB131124 VHX131124 VRT131124 WBP131124 WLL131124 WVH131124 IV196660 SR196660 ACN196660 AMJ196660 AWF196660 BGB196660 BPX196660 BZT196660 CJP196660 CTL196660 DDH196660 DND196660 DWZ196660 EGV196660 EQR196660 FAN196660 FKJ196660 FUF196660 GEB196660 GNX196660 GXT196660 HHP196660 HRL196660 IBH196660 ILD196660 IUZ196660 JEV196660 JOR196660 JYN196660 KIJ196660 KSF196660 LCB196660 LLX196660 LVT196660 MFP196660 MPL196660 MZH196660 NJD196660 NSZ196660 OCV196660 OMR196660 OWN196660 PGJ196660 PQF196660 QAB196660 QJX196660 QTT196660 RDP196660 RNL196660 RXH196660 SHD196660 SQZ196660 TAV196660 TKR196660 TUN196660 UEJ196660 UOF196660 UYB196660 VHX196660 VRT196660 WBP196660 WLL196660 WVH196660 IV262196 SR262196 ACN262196 AMJ262196 AWF262196 BGB262196 BPX262196 BZT262196 CJP262196 CTL262196 DDH262196 DND262196 DWZ262196 EGV262196 EQR262196 FAN262196 FKJ262196 FUF262196 GEB262196 GNX262196 GXT262196 HHP262196 HRL262196 IBH262196 ILD262196 IUZ262196 JEV262196 JOR262196 JYN262196 KIJ262196 KSF262196 LCB262196 LLX262196 LVT262196 MFP262196 MPL262196 MZH262196 NJD262196 NSZ262196 OCV262196 OMR262196 OWN262196 PGJ262196 PQF262196 QAB262196 QJX262196 QTT262196 RDP262196 RNL262196 RXH262196 SHD262196 SQZ262196 TAV262196 TKR262196 TUN262196 UEJ262196 UOF262196 UYB262196 VHX262196 VRT262196 WBP262196 WLL262196 WVH262196 IV327732 SR327732 ACN327732 AMJ327732 AWF327732 BGB327732 BPX327732 BZT327732 CJP327732 CTL327732 DDH327732 DND327732 DWZ327732 EGV327732 EQR327732 FAN327732 FKJ327732 FUF327732 GEB327732 GNX327732 GXT327732 HHP327732 HRL327732 IBH327732 ILD327732 IUZ327732 JEV327732 JOR327732 JYN327732 KIJ327732 KSF327732 LCB327732 LLX327732 LVT327732 MFP327732 MPL327732 MZH327732 NJD327732 NSZ327732 OCV327732 OMR327732 OWN327732 PGJ327732 PQF327732 QAB327732 QJX327732 QTT327732 RDP327732 RNL327732 RXH327732 SHD327732 SQZ327732 TAV327732 TKR327732 TUN327732 UEJ327732 UOF327732 UYB327732 VHX327732 VRT327732 WBP327732 WLL327732 WVH327732 IV393268 SR393268 ACN393268 AMJ393268 AWF393268 BGB393268 BPX393268 BZT393268 CJP393268 CTL393268 DDH393268 DND393268 DWZ393268 EGV393268 EQR393268 FAN393268 FKJ393268 FUF393268 GEB393268 GNX393268 GXT393268 HHP393268 HRL393268 IBH393268 ILD393268 IUZ393268 JEV393268 JOR393268 JYN393268 KIJ393268 KSF393268 LCB393268 LLX393268 LVT393268 MFP393268 MPL393268 MZH393268 NJD393268 NSZ393268 OCV393268 OMR393268 OWN393268 PGJ393268 PQF393268 QAB393268 QJX393268 QTT393268 RDP393268 RNL393268 RXH393268 SHD393268 SQZ393268 TAV393268 TKR393268 TUN393268 UEJ393268 UOF393268 UYB393268 VHX393268 VRT393268 WBP393268 WLL393268 WVH393268 IV458804 SR458804 ACN458804 AMJ458804 AWF458804 BGB458804 BPX458804 BZT458804 CJP458804 CTL458804 DDH458804 DND458804 DWZ458804 EGV458804 EQR458804 FAN458804 FKJ458804 FUF458804 GEB458804 GNX458804 GXT458804 HHP458804 HRL458804 IBH458804 ILD458804 IUZ458804 JEV458804 JOR458804 JYN458804 KIJ458804 KSF458804 LCB458804 LLX458804 LVT458804 MFP458804 MPL458804 MZH458804 NJD458804 NSZ458804 OCV458804 OMR458804 OWN458804 PGJ458804 PQF458804 QAB458804 QJX458804 QTT458804 RDP458804 RNL458804 RXH458804 SHD458804 SQZ458804 TAV458804 TKR458804 TUN458804 UEJ458804 UOF458804 UYB458804 VHX458804 VRT458804 WBP458804 WLL458804 WVH458804 IV524340 SR524340 ACN524340 AMJ524340 AWF524340 BGB524340 BPX524340 BZT524340 CJP524340 CTL524340 DDH524340 DND524340 DWZ524340 EGV524340 EQR524340 FAN524340 FKJ524340 FUF524340 GEB524340 GNX524340 GXT524340 HHP524340 HRL524340 IBH524340 ILD524340 IUZ524340 JEV524340 JOR524340 JYN524340 KIJ524340 KSF524340 LCB524340 LLX524340 LVT524340 MFP524340 MPL524340 MZH524340 NJD524340 NSZ524340 OCV524340 OMR524340 OWN524340 PGJ524340 PQF524340 QAB524340 QJX524340 QTT524340 RDP524340 RNL524340 RXH524340 SHD524340 SQZ524340 TAV524340 TKR524340 TUN524340 UEJ524340 UOF524340 UYB524340 VHX524340 VRT524340 WBP524340 WLL524340 WVH524340 IV589876 SR589876 ACN589876 AMJ589876 AWF589876 BGB589876 BPX589876 BZT589876 CJP589876 CTL589876 DDH589876 DND589876 DWZ589876 EGV589876 EQR589876 FAN589876 FKJ589876 FUF589876 GEB589876 GNX589876 GXT589876 HHP589876 HRL589876 IBH589876 ILD589876 IUZ589876 JEV589876 JOR589876 JYN589876 KIJ589876 KSF589876 LCB589876 LLX589876 LVT589876 MFP589876 MPL589876 MZH589876 NJD589876 NSZ589876 OCV589876 OMR589876 OWN589876 PGJ589876 PQF589876 QAB589876 QJX589876 QTT589876 RDP589876 RNL589876 RXH589876 SHD589876 SQZ589876 TAV589876 TKR589876 TUN589876 UEJ589876 UOF589876 UYB589876 VHX589876 VRT589876 WBP589876 WLL589876 WVH589876 IV655412 SR655412 ACN655412 AMJ655412 AWF655412 BGB655412 BPX655412 BZT655412 CJP655412 CTL655412 DDH655412 DND655412 DWZ655412 EGV655412 EQR655412 FAN655412 FKJ655412 FUF655412 GEB655412 GNX655412 GXT655412 HHP655412 HRL655412 IBH655412 ILD655412 IUZ655412 JEV655412 JOR655412 JYN655412 KIJ655412 KSF655412 LCB655412 LLX655412 LVT655412 MFP655412 MPL655412 MZH655412 NJD655412 NSZ655412 OCV655412 OMR655412 OWN655412 PGJ655412 PQF655412 QAB655412 QJX655412 QTT655412 RDP655412 RNL655412 RXH655412 SHD655412 SQZ655412 TAV655412 TKR655412 TUN655412 UEJ655412 UOF655412 UYB655412 VHX655412 VRT655412 WBP655412 WLL655412 WVH655412 IV720948 SR720948 ACN720948 AMJ720948 AWF720948 BGB720948 BPX720948 BZT720948 CJP720948 CTL720948 DDH720948 DND720948 DWZ720948 EGV720948 EQR720948 FAN720948 FKJ720948 FUF720948 GEB720948 GNX720948 GXT720948 HHP720948 HRL720948 IBH720948 ILD720948 IUZ720948 JEV720948 JOR720948 JYN720948 KIJ720948 KSF720948 LCB720948 LLX720948 LVT720948 MFP720948 MPL720948 MZH720948 NJD720948 NSZ720948 OCV720948 OMR720948 OWN720948 PGJ720948 PQF720948 QAB720948 QJX720948 QTT720948 RDP720948 RNL720948 RXH720948 SHD720948 SQZ720948 TAV720948 TKR720948 TUN720948 UEJ720948 UOF720948 UYB720948 VHX720948 VRT720948 WBP720948 WLL720948 WVH720948 IV786484 SR786484 ACN786484 AMJ786484 AWF786484 BGB786484 BPX786484 BZT786484 CJP786484 CTL786484 DDH786484 DND786484 DWZ786484 EGV786484 EQR786484 FAN786484 FKJ786484 FUF786484 GEB786484 GNX786484 GXT786484 HHP786484 HRL786484 IBH786484 ILD786484 IUZ786484 JEV786484 JOR786484 JYN786484 KIJ786484 KSF786484 LCB786484 LLX786484 LVT786484 MFP786484 MPL786484 MZH786484 NJD786484 NSZ786484 OCV786484 OMR786484 OWN786484 PGJ786484 PQF786484 QAB786484 QJX786484 QTT786484 RDP786484 RNL786484 RXH786484 SHD786484 SQZ786484 TAV786484 TKR786484 TUN786484 UEJ786484 UOF786484 UYB786484 VHX786484 VRT786484 WBP786484 WLL786484 WVH786484 IV852020 SR852020 ACN852020 AMJ852020 AWF852020 BGB852020 BPX852020 BZT852020 CJP852020 CTL852020 DDH852020 DND852020 DWZ852020 EGV852020 EQR852020 FAN852020 FKJ852020 FUF852020 GEB852020 GNX852020 GXT852020 HHP852020 HRL852020 IBH852020 ILD852020 IUZ852020 JEV852020 JOR852020 JYN852020 KIJ852020 KSF852020 LCB852020 LLX852020 LVT852020 MFP852020 MPL852020 MZH852020 NJD852020 NSZ852020 OCV852020 OMR852020 OWN852020 PGJ852020 PQF852020 QAB852020 QJX852020 QTT852020 RDP852020 RNL852020 RXH852020 SHD852020 SQZ852020 TAV852020 TKR852020 TUN852020 UEJ852020 UOF852020 UYB852020 VHX852020 VRT852020 WBP852020 WLL852020 WVH852020 IV917556 SR917556 ACN917556 AMJ917556 AWF917556 BGB917556 BPX917556 BZT917556 CJP917556 CTL917556 DDH917556 DND917556 DWZ917556 EGV917556 EQR917556 FAN917556 FKJ917556 FUF917556 GEB917556 GNX917556 GXT917556 HHP917556 HRL917556 IBH917556 ILD917556 IUZ917556 JEV917556 JOR917556 JYN917556 KIJ917556 KSF917556 LCB917556 LLX917556 LVT917556 MFP917556 MPL917556 MZH917556 NJD917556 NSZ917556 OCV917556 OMR917556 OWN917556 PGJ917556 PQF917556 QAB917556 QJX917556 QTT917556 RDP917556 RNL917556 RXH917556 SHD917556 SQZ917556 TAV917556 TKR917556 TUN917556 UEJ917556 UOF917556 UYB917556 VHX917556 VRT917556 WBP917556 WLL917556 WVH917556 IV983092 SR983092 ACN983092 AMJ983092 AWF983092 BGB983092 BPX983092 BZT983092 CJP983092 CTL983092 DDH983092 DND983092 DWZ983092 EGV983092 EQR983092 FAN983092 FKJ983092 FUF983092 GEB983092 GNX983092 GXT983092 HHP983092 HRL983092 IBH983092 ILD983092 IUZ983092 JEV983092 JOR983092 JYN983092 KIJ983092 KSF983092 LCB983092 LLX983092 LVT983092 MFP983092 MPL983092 MZH983092 NJD983092 NSZ983092 OCV983092 OMR983092 OWN983092 PGJ983092 PQF983092 QAB983092 QJX983092 QTT983092 RDP983092 RNL983092 RXH983092 SHD983092 SQZ983092 TAV983092 TKR983092 TUN983092 UEJ983092 UOF983092 UYB983092 VHX983092 VRT983092 WBP983092 WLL983092 WVH983092 IP65552 SL65552 ACH65552 AMD65552 AVZ65552 BFV65552 BPR65552 BZN65552 CJJ65552 CTF65552 DDB65552 DMX65552 DWT65552 EGP65552 EQL65552 FAH65552 FKD65552 FTZ65552 GDV65552 GNR65552 GXN65552 HHJ65552 HRF65552 IBB65552 IKX65552 IUT65552 JEP65552 JOL65552 JYH65552 KID65552 KRZ65552 LBV65552 LLR65552 LVN65552 MFJ65552 MPF65552 MZB65552 NIX65552 NST65552 OCP65552 OML65552 OWH65552 PGD65552 PPZ65552 PZV65552 QJR65552 QTN65552 RDJ65552 RNF65552 RXB65552 SGX65552 SQT65552 TAP65552 TKL65552 TUH65552 UED65552 UNZ65552 UXV65552 VHR65552 VRN65552 WBJ65552 WLF65552 WVB65552 IP131088 SL131088 ACH131088 AMD131088 AVZ131088 BFV131088 BPR131088 BZN131088 CJJ131088 CTF131088 DDB131088 DMX131088 DWT131088 EGP131088 EQL131088 FAH131088 FKD131088 FTZ131088 GDV131088 GNR131088 GXN131088 HHJ131088 HRF131088 IBB131088 IKX131088 IUT131088 JEP131088 JOL131088 JYH131088 KID131088 KRZ131088 LBV131088 LLR131088 LVN131088 MFJ131088 MPF131088 MZB131088 NIX131088 NST131088 OCP131088 OML131088 OWH131088 PGD131088 PPZ131088 PZV131088 QJR131088 QTN131088 RDJ131088 RNF131088 RXB131088 SGX131088 SQT131088 TAP131088 TKL131088 TUH131088 UED131088 UNZ131088 UXV131088 VHR131088 VRN131088 WBJ131088 WLF131088 WVB131088 IP196624 SL196624 ACH196624 AMD196624 AVZ196624 BFV196624 BPR196624 BZN196624 CJJ196624 CTF196624 DDB196624 DMX196624 DWT196624 EGP196624 EQL196624 FAH196624 FKD196624 FTZ196624 GDV196624 GNR196624 GXN196624 HHJ196624 HRF196624 IBB196624 IKX196624 IUT196624 JEP196624 JOL196624 JYH196624 KID196624 KRZ196624 LBV196624 LLR196624 LVN196624 MFJ196624 MPF196624 MZB196624 NIX196624 NST196624 OCP196624 OML196624 OWH196624 PGD196624 PPZ196624 PZV196624 QJR196624 QTN196624 RDJ196624 RNF196624 RXB196624 SGX196624 SQT196624 TAP196624 TKL196624 TUH196624 UED196624 UNZ196624 UXV196624 VHR196624 VRN196624 WBJ196624 WLF196624 WVB196624 IP262160 SL262160 ACH262160 AMD262160 AVZ262160 BFV262160 BPR262160 BZN262160 CJJ262160 CTF262160 DDB262160 DMX262160 DWT262160 EGP262160 EQL262160 FAH262160 FKD262160 FTZ262160 GDV262160 GNR262160 GXN262160 HHJ262160 HRF262160 IBB262160 IKX262160 IUT262160 JEP262160 JOL262160 JYH262160 KID262160 KRZ262160 LBV262160 LLR262160 LVN262160 MFJ262160 MPF262160 MZB262160 NIX262160 NST262160 OCP262160 OML262160 OWH262160 PGD262160 PPZ262160 PZV262160 QJR262160 QTN262160 RDJ262160 RNF262160 RXB262160 SGX262160 SQT262160 TAP262160 TKL262160 TUH262160 UED262160 UNZ262160 UXV262160 VHR262160 VRN262160 WBJ262160 WLF262160 WVB262160 IP327696 SL327696 ACH327696 AMD327696 AVZ327696 BFV327696 BPR327696 BZN327696 CJJ327696 CTF327696 DDB327696 DMX327696 DWT327696 EGP327696 EQL327696 FAH327696 FKD327696 FTZ327696 GDV327696 GNR327696 GXN327696 HHJ327696 HRF327696 IBB327696 IKX327696 IUT327696 JEP327696 JOL327696 JYH327696 KID327696 KRZ327696 LBV327696 LLR327696 LVN327696 MFJ327696 MPF327696 MZB327696 NIX327696 NST327696 OCP327696 OML327696 OWH327696 PGD327696 PPZ327696 PZV327696 QJR327696 QTN327696 RDJ327696 RNF327696 RXB327696 SGX327696 SQT327696 TAP327696 TKL327696 TUH327696 UED327696 UNZ327696 UXV327696 VHR327696 VRN327696 WBJ327696 WLF327696 WVB327696 IP393232 SL393232 ACH393232 AMD393232 AVZ393232 BFV393232 BPR393232 BZN393232 CJJ393232 CTF393232 DDB393232 DMX393232 DWT393232 EGP393232 EQL393232 FAH393232 FKD393232 FTZ393232 GDV393232 GNR393232 GXN393232 HHJ393232 HRF393232 IBB393232 IKX393232 IUT393232 JEP393232 JOL393232 JYH393232 KID393232 KRZ393232 LBV393232 LLR393232 LVN393232 MFJ393232 MPF393232 MZB393232 NIX393232 NST393232 OCP393232 OML393232 OWH393232 PGD393232 PPZ393232 PZV393232 QJR393232 QTN393232 RDJ393232 RNF393232 RXB393232 SGX393232 SQT393232 TAP393232 TKL393232 TUH393232 UED393232 UNZ393232 UXV393232 VHR393232 VRN393232 WBJ393232 WLF393232 WVB393232 IP458768 SL458768 ACH458768 AMD458768 AVZ458768 BFV458768 BPR458768 BZN458768 CJJ458768 CTF458768 DDB458768 DMX458768 DWT458768 EGP458768 EQL458768 FAH458768 FKD458768 FTZ458768 GDV458768 GNR458768 GXN458768 HHJ458768 HRF458768 IBB458768 IKX458768 IUT458768 JEP458768 JOL458768 JYH458768 KID458768 KRZ458768 LBV458768 LLR458768 LVN458768 MFJ458768 MPF458768 MZB458768 NIX458768 NST458768 OCP458768 OML458768 OWH458768 PGD458768 PPZ458768 PZV458768 QJR458768 QTN458768 RDJ458768 RNF458768 RXB458768 SGX458768 SQT458768 TAP458768 TKL458768 TUH458768 UED458768 UNZ458768 UXV458768 VHR458768 VRN458768 WBJ458768 WLF458768 WVB458768 IP524304 SL524304 ACH524304 AMD524304 AVZ524304 BFV524304 BPR524304 BZN524304 CJJ524304 CTF524304 DDB524304 DMX524304 DWT524304 EGP524304 EQL524304 FAH524304 FKD524304 FTZ524304 GDV524304 GNR524304 GXN524304 HHJ524304 HRF524304 IBB524304 IKX524304 IUT524304 JEP524304 JOL524304 JYH524304 KID524304 KRZ524304 LBV524304 LLR524304 LVN524304 MFJ524304 MPF524304 MZB524304 NIX524304 NST524304 OCP524304 OML524304 OWH524304 PGD524304 PPZ524304 PZV524304 QJR524304 QTN524304 RDJ524304 RNF524304 RXB524304 SGX524304 SQT524304 TAP524304 TKL524304 TUH524304 UED524304 UNZ524304 UXV524304 VHR524304 VRN524304 WBJ524304 WLF524304 WVB524304 IP589840 SL589840 ACH589840 AMD589840 AVZ589840 BFV589840 BPR589840 BZN589840 CJJ589840 CTF589840 DDB589840 DMX589840 DWT589840 EGP589840 EQL589840 FAH589840 FKD589840 FTZ589840 GDV589840 GNR589840 GXN589840 HHJ589840 HRF589840 IBB589840 IKX589840 IUT589840 JEP589840 JOL589840 JYH589840 KID589840 KRZ589840 LBV589840 LLR589840 LVN589840 MFJ589840 MPF589840 MZB589840 NIX589840 NST589840 OCP589840 OML589840 OWH589840 PGD589840 PPZ589840 PZV589840 QJR589840 QTN589840 RDJ589840 RNF589840 RXB589840 SGX589840 SQT589840 TAP589840 TKL589840 TUH589840 UED589840 UNZ589840 UXV589840 VHR589840 VRN589840 WBJ589840 WLF589840 WVB589840 IP655376 SL655376 ACH655376 AMD655376 AVZ655376 BFV655376 BPR655376 BZN655376 CJJ655376 CTF655376 DDB655376 DMX655376 DWT655376 EGP655376 EQL655376 FAH655376 FKD655376 FTZ655376 GDV655376 GNR655376 GXN655376 HHJ655376 HRF655376 IBB655376 IKX655376 IUT655376 JEP655376 JOL655376 JYH655376 KID655376 KRZ655376 LBV655376 LLR655376 LVN655376 MFJ655376 MPF655376 MZB655376 NIX655376 NST655376 OCP655376 OML655376 OWH655376 PGD655376 PPZ655376 PZV655376 QJR655376 QTN655376 RDJ655376 RNF655376 RXB655376 SGX655376 SQT655376 TAP655376 TKL655376 TUH655376 UED655376 UNZ655376 UXV655376 VHR655376 VRN655376 WBJ655376 WLF655376 WVB655376 IP720912 SL720912 ACH720912 AMD720912 AVZ720912 BFV720912 BPR720912 BZN720912 CJJ720912 CTF720912 DDB720912 DMX720912 DWT720912 EGP720912 EQL720912 FAH720912 FKD720912 FTZ720912 GDV720912 GNR720912 GXN720912 HHJ720912 HRF720912 IBB720912 IKX720912 IUT720912 JEP720912 JOL720912 JYH720912 KID720912 KRZ720912 LBV720912 LLR720912 LVN720912 MFJ720912 MPF720912 MZB720912 NIX720912 NST720912 OCP720912 OML720912 OWH720912 PGD720912 PPZ720912 PZV720912 QJR720912 QTN720912 RDJ720912 RNF720912 RXB720912 SGX720912 SQT720912 TAP720912 TKL720912 TUH720912 UED720912 UNZ720912 UXV720912 VHR720912 VRN720912 WBJ720912 WLF720912 WVB720912 IP786448 SL786448 ACH786448 AMD786448 AVZ786448 BFV786448 BPR786448 BZN786448 CJJ786448 CTF786448 DDB786448 DMX786448 DWT786448 EGP786448 EQL786448 FAH786448 FKD786448 FTZ786448 GDV786448 GNR786448 GXN786448 HHJ786448 HRF786448 IBB786448 IKX786448 IUT786448 JEP786448 JOL786448 JYH786448 KID786448 KRZ786448 LBV786448 LLR786448 LVN786448 MFJ786448 MPF786448 MZB786448 NIX786448 NST786448 OCP786448 OML786448 OWH786448 PGD786448 PPZ786448 PZV786448 QJR786448 QTN786448 RDJ786448 RNF786448 RXB786448 SGX786448 SQT786448 TAP786448 TKL786448 TUH786448 UED786448 UNZ786448 UXV786448 VHR786448 VRN786448 WBJ786448 WLF786448 WVB786448 IP851984 SL851984 ACH851984 AMD851984 AVZ851984 BFV851984 BPR851984 BZN851984 CJJ851984 CTF851984 DDB851984 DMX851984 DWT851984 EGP851984 EQL851984 FAH851984 FKD851984 FTZ851984 GDV851984 GNR851984 GXN851984 HHJ851984 HRF851984 IBB851984 IKX851984 IUT851984 JEP851984 JOL851984 JYH851984 KID851984 KRZ851984 LBV851984 LLR851984 LVN851984 MFJ851984 MPF851984 MZB851984 NIX851984 NST851984 OCP851984 OML851984 OWH851984 PGD851984 PPZ851984 PZV851984 QJR851984 QTN851984 RDJ851984 RNF851984 RXB851984 SGX851984 SQT851984 TAP851984 TKL851984 TUH851984 UED851984 UNZ851984 UXV851984 VHR851984 VRN851984 WBJ851984 WLF851984 WVB851984 IP917520 SL917520 ACH917520 AMD917520 AVZ917520 BFV917520 BPR917520 BZN917520 CJJ917520 CTF917520 DDB917520 DMX917520 DWT917520 EGP917520 EQL917520 FAH917520 FKD917520 FTZ917520 GDV917520 GNR917520 GXN917520 HHJ917520 HRF917520 IBB917520 IKX917520 IUT917520 JEP917520 JOL917520 JYH917520 KID917520 KRZ917520 LBV917520 LLR917520 LVN917520 MFJ917520 MPF917520 MZB917520 NIX917520 NST917520 OCP917520 OML917520 OWH917520 PGD917520 PPZ917520 PZV917520 QJR917520 QTN917520 RDJ917520 RNF917520 RXB917520 SGX917520 SQT917520 TAP917520 TKL917520 TUH917520 UED917520 UNZ917520 UXV917520 VHR917520 VRN917520 WBJ917520 WLF917520 WVB917520 IP983056 SL983056 ACH983056 AMD983056 AVZ983056 BFV983056 BPR983056 BZN983056 CJJ983056 CTF983056 DDB983056 DMX983056 DWT983056 EGP983056 EQL983056 FAH983056 FKD983056 FTZ983056 GDV983056 GNR983056 GXN983056 HHJ983056 HRF983056 IBB983056 IKX983056 IUT983056 JEP983056 JOL983056 JYH983056 KID983056 KRZ983056 LBV983056 LLR983056 LVN983056 MFJ983056 MPF983056 MZB983056 NIX983056 NST983056 OCP983056 OML983056 OWH983056 PGD983056 PPZ983056 PZV983056 QJR983056 QTN983056 RDJ983056 RNF983056 RXB983056 SGX983056 SQT983056 TAP983056 TKL983056 TUH983056 UED983056 UNZ983056 UXV983056 VHR983056 VRN983056 WBJ983056 WLF983056 WVB983056 IL65546 SH65546 ACD65546 ALZ65546 AVV65546 BFR65546 BPN65546 BZJ65546 CJF65546 CTB65546 DCX65546 DMT65546 DWP65546 EGL65546 EQH65546 FAD65546 FJZ65546 FTV65546 GDR65546 GNN65546 GXJ65546 HHF65546 HRB65546 IAX65546 IKT65546 IUP65546 JEL65546 JOH65546 JYD65546 KHZ65546 KRV65546 LBR65546 LLN65546 LVJ65546 MFF65546 MPB65546 MYX65546 NIT65546 NSP65546 OCL65546 OMH65546 OWD65546 PFZ65546 PPV65546 PZR65546 QJN65546 QTJ65546 RDF65546 RNB65546 RWX65546 SGT65546 SQP65546 TAL65546 TKH65546 TUD65546 UDZ65546 UNV65546 UXR65546 VHN65546 VRJ65546 WBF65546 WLB65546 WUX65546 IL131082 SH131082 ACD131082 ALZ131082 AVV131082 BFR131082 BPN131082 BZJ131082 CJF131082 CTB131082 DCX131082 DMT131082 DWP131082 EGL131082 EQH131082 FAD131082 FJZ131082 FTV131082 GDR131082 GNN131082 GXJ131082 HHF131082 HRB131082 IAX131082 IKT131082 IUP131082 JEL131082 JOH131082 JYD131082 KHZ131082 KRV131082 LBR131082 LLN131082 LVJ131082 MFF131082 MPB131082 MYX131082 NIT131082 NSP131082 OCL131082 OMH131082 OWD131082 PFZ131082 PPV131082 PZR131082 QJN131082 QTJ131082 RDF131082 RNB131082 RWX131082 SGT131082 SQP131082 TAL131082 TKH131082 TUD131082 UDZ131082 UNV131082 UXR131082 VHN131082 VRJ131082 WBF131082 WLB131082 WUX131082 IL196618 SH196618 ACD196618 ALZ196618 AVV196618 BFR196618 BPN196618 BZJ196618 CJF196618 CTB196618 DCX196618 DMT196618 DWP196618 EGL196618 EQH196618 FAD196618 FJZ196618 FTV196618 GDR196618 GNN196618 GXJ196618 HHF196618 HRB196618 IAX196618 IKT196618 IUP196618 JEL196618 JOH196618 JYD196618 KHZ196618 KRV196618 LBR196618 LLN196618 LVJ196618 MFF196618 MPB196618 MYX196618 NIT196618 NSP196618 OCL196618 OMH196618 OWD196618 PFZ196618 PPV196618 PZR196618 QJN196618 QTJ196618 RDF196618 RNB196618 RWX196618 SGT196618 SQP196618 TAL196618 TKH196618 TUD196618 UDZ196618 UNV196618 UXR196618 VHN196618 VRJ196618 WBF196618 WLB196618 WUX196618 IL262154 SH262154 ACD262154 ALZ262154 AVV262154 BFR262154 BPN262154 BZJ262154 CJF262154 CTB262154 DCX262154 DMT262154 DWP262154 EGL262154 EQH262154 FAD262154 FJZ262154 FTV262154 GDR262154 GNN262154 GXJ262154 HHF262154 HRB262154 IAX262154 IKT262154 IUP262154 JEL262154 JOH262154 JYD262154 KHZ262154 KRV262154 LBR262154 LLN262154 LVJ262154 MFF262154 MPB262154 MYX262154 NIT262154 NSP262154 OCL262154 OMH262154 OWD262154 PFZ262154 PPV262154 PZR262154 QJN262154 QTJ262154 RDF262154 RNB262154 RWX262154 SGT262154 SQP262154 TAL262154 TKH262154 TUD262154 UDZ262154 UNV262154 UXR262154 VHN262154 VRJ262154 WBF262154 WLB262154 WUX262154 IL327690 SH327690 ACD327690 ALZ327690 AVV327690 BFR327690 BPN327690 BZJ327690 CJF327690 CTB327690 DCX327690 DMT327690 DWP327690 EGL327690 EQH327690 FAD327690 FJZ327690 FTV327690 GDR327690 GNN327690 GXJ327690 HHF327690 HRB327690 IAX327690 IKT327690 IUP327690 JEL327690 JOH327690 JYD327690 KHZ327690 KRV327690 LBR327690 LLN327690 LVJ327690 MFF327690 MPB327690 MYX327690 NIT327690 NSP327690 OCL327690 OMH327690 OWD327690 PFZ327690 PPV327690 PZR327690 QJN327690 QTJ327690 RDF327690 RNB327690 RWX327690 SGT327690 SQP327690 TAL327690 TKH327690 TUD327690 UDZ327690 UNV327690 UXR327690 VHN327690 VRJ327690 WBF327690 WLB327690 WUX327690 IL393226 SH393226 ACD393226 ALZ393226 AVV393226 BFR393226 BPN393226 BZJ393226 CJF393226 CTB393226 DCX393226 DMT393226 DWP393226 EGL393226 EQH393226 FAD393226 FJZ393226 FTV393226 GDR393226 GNN393226 GXJ393226 HHF393226 HRB393226 IAX393226 IKT393226 IUP393226 JEL393226 JOH393226 JYD393226 KHZ393226 KRV393226 LBR393226 LLN393226 LVJ393226 MFF393226 MPB393226 MYX393226 NIT393226 NSP393226 OCL393226 OMH393226 OWD393226 PFZ393226 PPV393226 PZR393226 QJN393226 QTJ393226 RDF393226 RNB393226 RWX393226 SGT393226 SQP393226 TAL393226 TKH393226 TUD393226 UDZ393226 UNV393226 UXR393226 VHN393226 VRJ393226 WBF393226 WLB393226 WUX393226 IL458762 SH458762 ACD458762 ALZ458762 AVV458762 BFR458762 BPN458762 BZJ458762 CJF458762 CTB458762 DCX458762 DMT458762 DWP458762 EGL458762 EQH458762 FAD458762 FJZ458762 FTV458762 GDR458762 GNN458762 GXJ458762 HHF458762 HRB458762 IAX458762 IKT458762 IUP458762 JEL458762 JOH458762 JYD458762 KHZ458762 KRV458762 LBR458762 LLN458762 LVJ458762 MFF458762 MPB458762 MYX458762 NIT458762 NSP458762 OCL458762 OMH458762 OWD458762 PFZ458762 PPV458762 PZR458762 QJN458762 QTJ458762 RDF458762 RNB458762 RWX458762 SGT458762 SQP458762 TAL458762 TKH458762 TUD458762 UDZ458762 UNV458762 UXR458762 VHN458762 VRJ458762 WBF458762 WLB458762 WUX458762 IL524298 SH524298 ACD524298 ALZ524298 AVV524298 BFR524298 BPN524298 BZJ524298 CJF524298 CTB524298 DCX524298 DMT524298 DWP524298 EGL524298 EQH524298 FAD524298 FJZ524298 FTV524298 GDR524298 GNN524298 GXJ524298 HHF524298 HRB524298 IAX524298 IKT524298 IUP524298 JEL524298 JOH524298 JYD524298 KHZ524298 KRV524298 LBR524298 LLN524298 LVJ524298 MFF524298 MPB524298 MYX524298 NIT524298 NSP524298 OCL524298 OMH524298 OWD524298 PFZ524298 PPV524298 PZR524298 QJN524298 QTJ524298 RDF524298 RNB524298 RWX524298 SGT524298 SQP524298 TAL524298 TKH524298 TUD524298 UDZ524298 UNV524298 UXR524298 VHN524298 VRJ524298 WBF524298 WLB524298 WUX524298 IL589834 SH589834 ACD589834 ALZ589834 AVV589834 BFR589834 BPN589834 BZJ589834 CJF589834 CTB589834 DCX589834 DMT589834 DWP589834 EGL589834 EQH589834 FAD589834 FJZ589834 FTV589834 GDR589834 GNN589834 GXJ589834 HHF589834 HRB589834 IAX589834 IKT589834 IUP589834 JEL589834 JOH589834 JYD589834 KHZ589834 KRV589834 LBR589834 LLN589834 LVJ589834 MFF589834 MPB589834 MYX589834 NIT589834 NSP589834 OCL589834 OMH589834 OWD589834 PFZ589834 PPV589834 PZR589834 QJN589834 QTJ589834 RDF589834 RNB589834 RWX589834 SGT589834 SQP589834 TAL589834 TKH589834 TUD589834 UDZ589834 UNV589834 UXR589834 VHN589834 VRJ589834 WBF589834 WLB589834 WUX589834 IL655370 SH655370 ACD655370 ALZ655370 AVV655370 BFR655370 BPN655370 BZJ655370 CJF655370 CTB655370 DCX655370 DMT655370 DWP655370 EGL655370 EQH655370 FAD655370 FJZ655370 FTV655370 GDR655370 GNN655370 GXJ655370 HHF655370 HRB655370 IAX655370 IKT655370 IUP655370 JEL655370 JOH655370 JYD655370 KHZ655370 KRV655370 LBR655370 LLN655370 LVJ655370 MFF655370 MPB655370 MYX655370 NIT655370 NSP655370 OCL655370 OMH655370 OWD655370 PFZ655370 PPV655370 PZR655370 QJN655370 QTJ655370 RDF655370 RNB655370 RWX655370 SGT655370 SQP655370 TAL655370 TKH655370 TUD655370 UDZ655370 UNV655370 UXR655370 VHN655370 VRJ655370 WBF655370 WLB655370 WUX655370 IL720906 SH720906 ACD720906 ALZ720906 AVV720906 BFR720906 BPN720906 BZJ720906 CJF720906 CTB720906 DCX720906 DMT720906 DWP720906 EGL720906 EQH720906 FAD720906 FJZ720906 FTV720906 GDR720906 GNN720906 GXJ720906 HHF720906 HRB720906 IAX720906 IKT720906 IUP720906 JEL720906 JOH720906 JYD720906 KHZ720906 KRV720906 LBR720906 LLN720906 LVJ720906 MFF720906 MPB720906 MYX720906 NIT720906 NSP720906 OCL720906 OMH720906 OWD720906 PFZ720906 PPV720906 PZR720906 QJN720906 QTJ720906 RDF720906 RNB720906 RWX720906 SGT720906 SQP720906 TAL720906 TKH720906 TUD720906 UDZ720906 UNV720906 UXR720906 VHN720906 VRJ720906 WBF720906 WLB720906 WUX720906 IL786442 SH786442 ACD786442 ALZ786442 AVV786442 BFR786442 BPN786442 BZJ786442 CJF786442 CTB786442 DCX786442 DMT786442 DWP786442 EGL786442 EQH786442 FAD786442 FJZ786442 FTV786442 GDR786442 GNN786442 GXJ786442 HHF786442 HRB786442 IAX786442 IKT786442 IUP786442 JEL786442 JOH786442 JYD786442 KHZ786442 KRV786442 LBR786442 LLN786442 LVJ786442 MFF786442 MPB786442 MYX786442 NIT786442 NSP786442 OCL786442 OMH786442 OWD786442 PFZ786442 PPV786442 PZR786442 QJN786442 QTJ786442 RDF786442 RNB786442 RWX786442 SGT786442 SQP786442 TAL786442 TKH786442 TUD786442 UDZ786442 UNV786442 UXR786442 VHN786442 VRJ786442 WBF786442 WLB786442 WUX786442 IL851978 SH851978 ACD851978 ALZ851978 AVV851978 BFR851978 BPN851978 BZJ851978 CJF851978 CTB851978 DCX851978 DMT851978 DWP851978 EGL851978 EQH851978 FAD851978 FJZ851978 FTV851978 GDR851978 GNN851978 GXJ851978 HHF851978 HRB851978 IAX851978 IKT851978 IUP851978 JEL851978 JOH851978 JYD851978 KHZ851978 KRV851978 LBR851978 LLN851978 LVJ851978 MFF851978 MPB851978 MYX851978 NIT851978 NSP851978 OCL851978 OMH851978 OWD851978 PFZ851978 PPV851978 PZR851978 QJN851978 QTJ851978 RDF851978 RNB851978 RWX851978 SGT851978 SQP851978 TAL851978 TKH851978 TUD851978 UDZ851978 UNV851978 UXR851978 VHN851978 VRJ851978 WBF851978 WLB851978 WUX851978 IL917514 SH917514 ACD917514 ALZ917514 AVV917514 BFR917514 BPN917514 BZJ917514 CJF917514 CTB917514 DCX917514 DMT917514 DWP917514 EGL917514 EQH917514 FAD917514 FJZ917514 FTV917514 GDR917514 GNN917514 GXJ917514 HHF917514 HRB917514 IAX917514 IKT917514 IUP917514 JEL917514 JOH917514 JYD917514 KHZ917514 KRV917514 LBR917514 LLN917514 LVJ917514 MFF917514 MPB917514 MYX917514 NIT917514 NSP917514 OCL917514 OMH917514 OWD917514 PFZ917514 PPV917514 PZR917514 QJN917514 QTJ917514 RDF917514 RNB917514 RWX917514 SGT917514 SQP917514 TAL917514 TKH917514 TUD917514 UDZ917514 UNV917514 UXR917514 VHN917514 VRJ917514 WBF917514 WLB917514 WUX917514 IL983050 SH983050 ACD983050 ALZ983050 AVV983050 BFR983050 BPN983050 BZJ983050 CJF983050 CTB983050 DCX983050 DMT983050 DWP983050 EGL983050 EQH983050 FAD983050 FJZ983050 FTV983050 GDR983050 GNN983050 GXJ983050 HHF983050 HRB983050 IAX983050 IKT983050 IUP983050 JEL983050 JOH983050 JYD983050 KHZ983050 KRV983050 LBR983050 LLN983050 LVJ983050 MFF983050 MPB983050 MYX983050 NIT983050 NSP983050 OCL983050 OMH983050 OWD983050 PFZ983050 PPV983050 PZR983050 QJN983050 QTJ983050 RDF983050 RNB983050 RWX983050 SGT983050 SQP983050 TAL983050 TKH983050 TUD983050 UDZ983050 UNV983050 UXR983050 VHN983050 VRJ983050 WBF983050 WLB983050 WUX983050</xm:sqref>
        </x14:dataValidation>
        <x14:dataValidation imeMode="hiragana" allowBlank="1" showInputMessage="1" showErrorMessage="1" xr:uid="{26626BD9-FE75-4362-836A-A73644DA67A0}">
          <xm:sqref>L65566:AA65567 HS65564:IK65565 RO65564:SG65565 ABK65564:ACC65565 ALG65564:ALY65565 AVC65564:AVU65565 BEY65564:BFQ65565 BOU65564:BPM65565 BYQ65564:BZI65565 CIM65564:CJE65565 CSI65564:CTA65565 DCE65564:DCW65565 DMA65564:DMS65565 DVW65564:DWO65565 EFS65564:EGK65565 EPO65564:EQG65565 EZK65564:FAC65565 FJG65564:FJY65565 FTC65564:FTU65565 GCY65564:GDQ65565 GMU65564:GNM65565 GWQ65564:GXI65565 HGM65564:HHE65565 HQI65564:HRA65565 IAE65564:IAW65565 IKA65564:IKS65565 ITW65564:IUO65565 JDS65564:JEK65565 JNO65564:JOG65565 JXK65564:JYC65565 KHG65564:KHY65565 KRC65564:KRU65565 LAY65564:LBQ65565 LKU65564:LLM65565 LUQ65564:LVI65565 MEM65564:MFE65565 MOI65564:MPA65565 MYE65564:MYW65565 NIA65564:NIS65565 NRW65564:NSO65565 OBS65564:OCK65565 OLO65564:OMG65565 OVK65564:OWC65565 PFG65564:PFY65565 PPC65564:PPU65565 PYY65564:PZQ65565 QIU65564:QJM65565 QSQ65564:QTI65565 RCM65564:RDE65565 RMI65564:RNA65565 RWE65564:RWW65565 SGA65564:SGS65565 SPW65564:SQO65565 SZS65564:TAK65565 TJO65564:TKG65565 TTK65564:TUC65565 UDG65564:UDY65565 UNC65564:UNU65565 UWY65564:UXQ65565 VGU65564:VHM65565 VQQ65564:VRI65565 WAM65564:WBE65565 WKI65564:WLA65565 WUE65564:WUW65565 L131102:AA131103 HS131100:IK131101 RO131100:SG131101 ABK131100:ACC131101 ALG131100:ALY131101 AVC131100:AVU131101 BEY131100:BFQ131101 BOU131100:BPM131101 BYQ131100:BZI131101 CIM131100:CJE131101 CSI131100:CTA131101 DCE131100:DCW131101 DMA131100:DMS131101 DVW131100:DWO131101 EFS131100:EGK131101 EPO131100:EQG131101 EZK131100:FAC131101 FJG131100:FJY131101 FTC131100:FTU131101 GCY131100:GDQ131101 GMU131100:GNM131101 GWQ131100:GXI131101 HGM131100:HHE131101 HQI131100:HRA131101 IAE131100:IAW131101 IKA131100:IKS131101 ITW131100:IUO131101 JDS131100:JEK131101 JNO131100:JOG131101 JXK131100:JYC131101 KHG131100:KHY131101 KRC131100:KRU131101 LAY131100:LBQ131101 LKU131100:LLM131101 LUQ131100:LVI131101 MEM131100:MFE131101 MOI131100:MPA131101 MYE131100:MYW131101 NIA131100:NIS131101 NRW131100:NSO131101 OBS131100:OCK131101 OLO131100:OMG131101 OVK131100:OWC131101 PFG131100:PFY131101 PPC131100:PPU131101 PYY131100:PZQ131101 QIU131100:QJM131101 QSQ131100:QTI131101 RCM131100:RDE131101 RMI131100:RNA131101 RWE131100:RWW131101 SGA131100:SGS131101 SPW131100:SQO131101 SZS131100:TAK131101 TJO131100:TKG131101 TTK131100:TUC131101 UDG131100:UDY131101 UNC131100:UNU131101 UWY131100:UXQ131101 VGU131100:VHM131101 VQQ131100:VRI131101 WAM131100:WBE131101 WKI131100:WLA131101 WUE131100:WUW131101 L196638:AA196639 HS196636:IK196637 RO196636:SG196637 ABK196636:ACC196637 ALG196636:ALY196637 AVC196636:AVU196637 BEY196636:BFQ196637 BOU196636:BPM196637 BYQ196636:BZI196637 CIM196636:CJE196637 CSI196636:CTA196637 DCE196636:DCW196637 DMA196636:DMS196637 DVW196636:DWO196637 EFS196636:EGK196637 EPO196636:EQG196637 EZK196636:FAC196637 FJG196636:FJY196637 FTC196636:FTU196637 GCY196636:GDQ196637 GMU196636:GNM196637 GWQ196636:GXI196637 HGM196636:HHE196637 HQI196636:HRA196637 IAE196636:IAW196637 IKA196636:IKS196637 ITW196636:IUO196637 JDS196636:JEK196637 JNO196636:JOG196637 JXK196636:JYC196637 KHG196636:KHY196637 KRC196636:KRU196637 LAY196636:LBQ196637 LKU196636:LLM196637 LUQ196636:LVI196637 MEM196636:MFE196637 MOI196636:MPA196637 MYE196636:MYW196637 NIA196636:NIS196637 NRW196636:NSO196637 OBS196636:OCK196637 OLO196636:OMG196637 OVK196636:OWC196637 PFG196636:PFY196637 PPC196636:PPU196637 PYY196636:PZQ196637 QIU196636:QJM196637 QSQ196636:QTI196637 RCM196636:RDE196637 RMI196636:RNA196637 RWE196636:RWW196637 SGA196636:SGS196637 SPW196636:SQO196637 SZS196636:TAK196637 TJO196636:TKG196637 TTK196636:TUC196637 UDG196636:UDY196637 UNC196636:UNU196637 UWY196636:UXQ196637 VGU196636:VHM196637 VQQ196636:VRI196637 WAM196636:WBE196637 WKI196636:WLA196637 WUE196636:WUW196637 L262174:AA262175 HS262172:IK262173 RO262172:SG262173 ABK262172:ACC262173 ALG262172:ALY262173 AVC262172:AVU262173 BEY262172:BFQ262173 BOU262172:BPM262173 BYQ262172:BZI262173 CIM262172:CJE262173 CSI262172:CTA262173 DCE262172:DCW262173 DMA262172:DMS262173 DVW262172:DWO262173 EFS262172:EGK262173 EPO262172:EQG262173 EZK262172:FAC262173 FJG262172:FJY262173 FTC262172:FTU262173 GCY262172:GDQ262173 GMU262172:GNM262173 GWQ262172:GXI262173 HGM262172:HHE262173 HQI262172:HRA262173 IAE262172:IAW262173 IKA262172:IKS262173 ITW262172:IUO262173 JDS262172:JEK262173 JNO262172:JOG262173 JXK262172:JYC262173 KHG262172:KHY262173 KRC262172:KRU262173 LAY262172:LBQ262173 LKU262172:LLM262173 LUQ262172:LVI262173 MEM262172:MFE262173 MOI262172:MPA262173 MYE262172:MYW262173 NIA262172:NIS262173 NRW262172:NSO262173 OBS262172:OCK262173 OLO262172:OMG262173 OVK262172:OWC262173 PFG262172:PFY262173 PPC262172:PPU262173 PYY262172:PZQ262173 QIU262172:QJM262173 QSQ262172:QTI262173 RCM262172:RDE262173 RMI262172:RNA262173 RWE262172:RWW262173 SGA262172:SGS262173 SPW262172:SQO262173 SZS262172:TAK262173 TJO262172:TKG262173 TTK262172:TUC262173 UDG262172:UDY262173 UNC262172:UNU262173 UWY262172:UXQ262173 VGU262172:VHM262173 VQQ262172:VRI262173 WAM262172:WBE262173 WKI262172:WLA262173 WUE262172:WUW262173 L327710:AA327711 HS327708:IK327709 RO327708:SG327709 ABK327708:ACC327709 ALG327708:ALY327709 AVC327708:AVU327709 BEY327708:BFQ327709 BOU327708:BPM327709 BYQ327708:BZI327709 CIM327708:CJE327709 CSI327708:CTA327709 DCE327708:DCW327709 DMA327708:DMS327709 DVW327708:DWO327709 EFS327708:EGK327709 EPO327708:EQG327709 EZK327708:FAC327709 FJG327708:FJY327709 FTC327708:FTU327709 GCY327708:GDQ327709 GMU327708:GNM327709 GWQ327708:GXI327709 HGM327708:HHE327709 HQI327708:HRA327709 IAE327708:IAW327709 IKA327708:IKS327709 ITW327708:IUO327709 JDS327708:JEK327709 JNO327708:JOG327709 JXK327708:JYC327709 KHG327708:KHY327709 KRC327708:KRU327709 LAY327708:LBQ327709 LKU327708:LLM327709 LUQ327708:LVI327709 MEM327708:MFE327709 MOI327708:MPA327709 MYE327708:MYW327709 NIA327708:NIS327709 NRW327708:NSO327709 OBS327708:OCK327709 OLO327708:OMG327709 OVK327708:OWC327709 PFG327708:PFY327709 PPC327708:PPU327709 PYY327708:PZQ327709 QIU327708:QJM327709 QSQ327708:QTI327709 RCM327708:RDE327709 RMI327708:RNA327709 RWE327708:RWW327709 SGA327708:SGS327709 SPW327708:SQO327709 SZS327708:TAK327709 TJO327708:TKG327709 TTK327708:TUC327709 UDG327708:UDY327709 UNC327708:UNU327709 UWY327708:UXQ327709 VGU327708:VHM327709 VQQ327708:VRI327709 WAM327708:WBE327709 WKI327708:WLA327709 WUE327708:WUW327709 L393246:AA393247 HS393244:IK393245 RO393244:SG393245 ABK393244:ACC393245 ALG393244:ALY393245 AVC393244:AVU393245 BEY393244:BFQ393245 BOU393244:BPM393245 BYQ393244:BZI393245 CIM393244:CJE393245 CSI393244:CTA393245 DCE393244:DCW393245 DMA393244:DMS393245 DVW393244:DWO393245 EFS393244:EGK393245 EPO393244:EQG393245 EZK393244:FAC393245 FJG393244:FJY393245 FTC393244:FTU393245 GCY393244:GDQ393245 GMU393244:GNM393245 GWQ393244:GXI393245 HGM393244:HHE393245 HQI393244:HRA393245 IAE393244:IAW393245 IKA393244:IKS393245 ITW393244:IUO393245 JDS393244:JEK393245 JNO393244:JOG393245 JXK393244:JYC393245 KHG393244:KHY393245 KRC393244:KRU393245 LAY393244:LBQ393245 LKU393244:LLM393245 LUQ393244:LVI393245 MEM393244:MFE393245 MOI393244:MPA393245 MYE393244:MYW393245 NIA393244:NIS393245 NRW393244:NSO393245 OBS393244:OCK393245 OLO393244:OMG393245 OVK393244:OWC393245 PFG393244:PFY393245 PPC393244:PPU393245 PYY393244:PZQ393245 QIU393244:QJM393245 QSQ393244:QTI393245 RCM393244:RDE393245 RMI393244:RNA393245 RWE393244:RWW393245 SGA393244:SGS393245 SPW393244:SQO393245 SZS393244:TAK393245 TJO393244:TKG393245 TTK393244:TUC393245 UDG393244:UDY393245 UNC393244:UNU393245 UWY393244:UXQ393245 VGU393244:VHM393245 VQQ393244:VRI393245 WAM393244:WBE393245 WKI393244:WLA393245 WUE393244:WUW393245 L458782:AA458783 HS458780:IK458781 RO458780:SG458781 ABK458780:ACC458781 ALG458780:ALY458781 AVC458780:AVU458781 BEY458780:BFQ458781 BOU458780:BPM458781 BYQ458780:BZI458781 CIM458780:CJE458781 CSI458780:CTA458781 DCE458780:DCW458781 DMA458780:DMS458781 DVW458780:DWO458781 EFS458780:EGK458781 EPO458780:EQG458781 EZK458780:FAC458781 FJG458780:FJY458781 FTC458780:FTU458781 GCY458780:GDQ458781 GMU458780:GNM458781 GWQ458780:GXI458781 HGM458780:HHE458781 HQI458780:HRA458781 IAE458780:IAW458781 IKA458780:IKS458781 ITW458780:IUO458781 JDS458780:JEK458781 JNO458780:JOG458781 JXK458780:JYC458781 KHG458780:KHY458781 KRC458780:KRU458781 LAY458780:LBQ458781 LKU458780:LLM458781 LUQ458780:LVI458781 MEM458780:MFE458781 MOI458780:MPA458781 MYE458780:MYW458781 NIA458780:NIS458781 NRW458780:NSO458781 OBS458780:OCK458781 OLO458780:OMG458781 OVK458780:OWC458781 PFG458780:PFY458781 PPC458780:PPU458781 PYY458780:PZQ458781 QIU458780:QJM458781 QSQ458780:QTI458781 RCM458780:RDE458781 RMI458780:RNA458781 RWE458780:RWW458781 SGA458780:SGS458781 SPW458780:SQO458781 SZS458780:TAK458781 TJO458780:TKG458781 TTK458780:TUC458781 UDG458780:UDY458781 UNC458780:UNU458781 UWY458780:UXQ458781 VGU458780:VHM458781 VQQ458780:VRI458781 WAM458780:WBE458781 WKI458780:WLA458781 WUE458780:WUW458781 L524318:AA524319 HS524316:IK524317 RO524316:SG524317 ABK524316:ACC524317 ALG524316:ALY524317 AVC524316:AVU524317 BEY524316:BFQ524317 BOU524316:BPM524317 BYQ524316:BZI524317 CIM524316:CJE524317 CSI524316:CTA524317 DCE524316:DCW524317 DMA524316:DMS524317 DVW524316:DWO524317 EFS524316:EGK524317 EPO524316:EQG524317 EZK524316:FAC524317 FJG524316:FJY524317 FTC524316:FTU524317 GCY524316:GDQ524317 GMU524316:GNM524317 GWQ524316:GXI524317 HGM524316:HHE524317 HQI524316:HRA524317 IAE524316:IAW524317 IKA524316:IKS524317 ITW524316:IUO524317 JDS524316:JEK524317 JNO524316:JOG524317 JXK524316:JYC524317 KHG524316:KHY524317 KRC524316:KRU524317 LAY524316:LBQ524317 LKU524316:LLM524317 LUQ524316:LVI524317 MEM524316:MFE524317 MOI524316:MPA524317 MYE524316:MYW524317 NIA524316:NIS524317 NRW524316:NSO524317 OBS524316:OCK524317 OLO524316:OMG524317 OVK524316:OWC524317 PFG524316:PFY524317 PPC524316:PPU524317 PYY524316:PZQ524317 QIU524316:QJM524317 QSQ524316:QTI524317 RCM524316:RDE524317 RMI524316:RNA524317 RWE524316:RWW524317 SGA524316:SGS524317 SPW524316:SQO524317 SZS524316:TAK524317 TJO524316:TKG524317 TTK524316:TUC524317 UDG524316:UDY524317 UNC524316:UNU524317 UWY524316:UXQ524317 VGU524316:VHM524317 VQQ524316:VRI524317 WAM524316:WBE524317 WKI524316:WLA524317 WUE524316:WUW524317 L589854:AA589855 HS589852:IK589853 RO589852:SG589853 ABK589852:ACC589853 ALG589852:ALY589853 AVC589852:AVU589853 BEY589852:BFQ589853 BOU589852:BPM589853 BYQ589852:BZI589853 CIM589852:CJE589853 CSI589852:CTA589853 DCE589852:DCW589853 DMA589852:DMS589853 DVW589852:DWO589853 EFS589852:EGK589853 EPO589852:EQG589853 EZK589852:FAC589853 FJG589852:FJY589853 FTC589852:FTU589853 GCY589852:GDQ589853 GMU589852:GNM589853 GWQ589852:GXI589853 HGM589852:HHE589853 HQI589852:HRA589853 IAE589852:IAW589853 IKA589852:IKS589853 ITW589852:IUO589853 JDS589852:JEK589853 JNO589852:JOG589853 JXK589852:JYC589853 KHG589852:KHY589853 KRC589852:KRU589853 LAY589852:LBQ589853 LKU589852:LLM589853 LUQ589852:LVI589853 MEM589852:MFE589853 MOI589852:MPA589853 MYE589852:MYW589853 NIA589852:NIS589853 NRW589852:NSO589853 OBS589852:OCK589853 OLO589852:OMG589853 OVK589852:OWC589853 PFG589852:PFY589853 PPC589852:PPU589853 PYY589852:PZQ589853 QIU589852:QJM589853 QSQ589852:QTI589853 RCM589852:RDE589853 RMI589852:RNA589853 RWE589852:RWW589853 SGA589852:SGS589853 SPW589852:SQO589853 SZS589852:TAK589853 TJO589852:TKG589853 TTK589852:TUC589853 UDG589852:UDY589853 UNC589852:UNU589853 UWY589852:UXQ589853 VGU589852:VHM589853 VQQ589852:VRI589853 WAM589852:WBE589853 WKI589852:WLA589853 WUE589852:WUW589853 L655390:AA655391 HS655388:IK655389 RO655388:SG655389 ABK655388:ACC655389 ALG655388:ALY655389 AVC655388:AVU655389 BEY655388:BFQ655389 BOU655388:BPM655389 BYQ655388:BZI655389 CIM655388:CJE655389 CSI655388:CTA655389 DCE655388:DCW655389 DMA655388:DMS655389 DVW655388:DWO655389 EFS655388:EGK655389 EPO655388:EQG655389 EZK655388:FAC655389 FJG655388:FJY655389 FTC655388:FTU655389 GCY655388:GDQ655389 GMU655388:GNM655389 GWQ655388:GXI655389 HGM655388:HHE655389 HQI655388:HRA655389 IAE655388:IAW655389 IKA655388:IKS655389 ITW655388:IUO655389 JDS655388:JEK655389 JNO655388:JOG655389 JXK655388:JYC655389 KHG655388:KHY655389 KRC655388:KRU655389 LAY655388:LBQ655389 LKU655388:LLM655389 LUQ655388:LVI655389 MEM655388:MFE655389 MOI655388:MPA655389 MYE655388:MYW655389 NIA655388:NIS655389 NRW655388:NSO655389 OBS655388:OCK655389 OLO655388:OMG655389 OVK655388:OWC655389 PFG655388:PFY655389 PPC655388:PPU655389 PYY655388:PZQ655389 QIU655388:QJM655389 QSQ655388:QTI655389 RCM655388:RDE655389 RMI655388:RNA655389 RWE655388:RWW655389 SGA655388:SGS655389 SPW655388:SQO655389 SZS655388:TAK655389 TJO655388:TKG655389 TTK655388:TUC655389 UDG655388:UDY655389 UNC655388:UNU655389 UWY655388:UXQ655389 VGU655388:VHM655389 VQQ655388:VRI655389 WAM655388:WBE655389 WKI655388:WLA655389 WUE655388:WUW655389 L720926:AA720927 HS720924:IK720925 RO720924:SG720925 ABK720924:ACC720925 ALG720924:ALY720925 AVC720924:AVU720925 BEY720924:BFQ720925 BOU720924:BPM720925 BYQ720924:BZI720925 CIM720924:CJE720925 CSI720924:CTA720925 DCE720924:DCW720925 DMA720924:DMS720925 DVW720924:DWO720925 EFS720924:EGK720925 EPO720924:EQG720925 EZK720924:FAC720925 FJG720924:FJY720925 FTC720924:FTU720925 GCY720924:GDQ720925 GMU720924:GNM720925 GWQ720924:GXI720925 HGM720924:HHE720925 HQI720924:HRA720925 IAE720924:IAW720925 IKA720924:IKS720925 ITW720924:IUO720925 JDS720924:JEK720925 JNO720924:JOG720925 JXK720924:JYC720925 KHG720924:KHY720925 KRC720924:KRU720925 LAY720924:LBQ720925 LKU720924:LLM720925 LUQ720924:LVI720925 MEM720924:MFE720925 MOI720924:MPA720925 MYE720924:MYW720925 NIA720924:NIS720925 NRW720924:NSO720925 OBS720924:OCK720925 OLO720924:OMG720925 OVK720924:OWC720925 PFG720924:PFY720925 PPC720924:PPU720925 PYY720924:PZQ720925 QIU720924:QJM720925 QSQ720924:QTI720925 RCM720924:RDE720925 RMI720924:RNA720925 RWE720924:RWW720925 SGA720924:SGS720925 SPW720924:SQO720925 SZS720924:TAK720925 TJO720924:TKG720925 TTK720924:TUC720925 UDG720924:UDY720925 UNC720924:UNU720925 UWY720924:UXQ720925 VGU720924:VHM720925 VQQ720924:VRI720925 WAM720924:WBE720925 WKI720924:WLA720925 WUE720924:WUW720925 L786462:AA786463 HS786460:IK786461 RO786460:SG786461 ABK786460:ACC786461 ALG786460:ALY786461 AVC786460:AVU786461 BEY786460:BFQ786461 BOU786460:BPM786461 BYQ786460:BZI786461 CIM786460:CJE786461 CSI786460:CTA786461 DCE786460:DCW786461 DMA786460:DMS786461 DVW786460:DWO786461 EFS786460:EGK786461 EPO786460:EQG786461 EZK786460:FAC786461 FJG786460:FJY786461 FTC786460:FTU786461 GCY786460:GDQ786461 GMU786460:GNM786461 GWQ786460:GXI786461 HGM786460:HHE786461 HQI786460:HRA786461 IAE786460:IAW786461 IKA786460:IKS786461 ITW786460:IUO786461 JDS786460:JEK786461 JNO786460:JOG786461 JXK786460:JYC786461 KHG786460:KHY786461 KRC786460:KRU786461 LAY786460:LBQ786461 LKU786460:LLM786461 LUQ786460:LVI786461 MEM786460:MFE786461 MOI786460:MPA786461 MYE786460:MYW786461 NIA786460:NIS786461 NRW786460:NSO786461 OBS786460:OCK786461 OLO786460:OMG786461 OVK786460:OWC786461 PFG786460:PFY786461 PPC786460:PPU786461 PYY786460:PZQ786461 QIU786460:QJM786461 QSQ786460:QTI786461 RCM786460:RDE786461 RMI786460:RNA786461 RWE786460:RWW786461 SGA786460:SGS786461 SPW786460:SQO786461 SZS786460:TAK786461 TJO786460:TKG786461 TTK786460:TUC786461 UDG786460:UDY786461 UNC786460:UNU786461 UWY786460:UXQ786461 VGU786460:VHM786461 VQQ786460:VRI786461 WAM786460:WBE786461 WKI786460:WLA786461 WUE786460:WUW786461 L851998:AA851999 HS851996:IK851997 RO851996:SG851997 ABK851996:ACC851997 ALG851996:ALY851997 AVC851996:AVU851997 BEY851996:BFQ851997 BOU851996:BPM851997 BYQ851996:BZI851997 CIM851996:CJE851997 CSI851996:CTA851997 DCE851996:DCW851997 DMA851996:DMS851997 DVW851996:DWO851997 EFS851996:EGK851997 EPO851996:EQG851997 EZK851996:FAC851997 FJG851996:FJY851997 FTC851996:FTU851997 GCY851996:GDQ851997 GMU851996:GNM851997 GWQ851996:GXI851997 HGM851996:HHE851997 HQI851996:HRA851997 IAE851996:IAW851997 IKA851996:IKS851997 ITW851996:IUO851997 JDS851996:JEK851997 JNO851996:JOG851997 JXK851996:JYC851997 KHG851996:KHY851997 KRC851996:KRU851997 LAY851996:LBQ851997 LKU851996:LLM851997 LUQ851996:LVI851997 MEM851996:MFE851997 MOI851996:MPA851997 MYE851996:MYW851997 NIA851996:NIS851997 NRW851996:NSO851997 OBS851996:OCK851997 OLO851996:OMG851997 OVK851996:OWC851997 PFG851996:PFY851997 PPC851996:PPU851997 PYY851996:PZQ851997 QIU851996:QJM851997 QSQ851996:QTI851997 RCM851996:RDE851997 RMI851996:RNA851997 RWE851996:RWW851997 SGA851996:SGS851997 SPW851996:SQO851997 SZS851996:TAK851997 TJO851996:TKG851997 TTK851996:TUC851997 UDG851996:UDY851997 UNC851996:UNU851997 UWY851996:UXQ851997 VGU851996:VHM851997 VQQ851996:VRI851997 WAM851996:WBE851997 WKI851996:WLA851997 WUE851996:WUW851997 L917534:AA917535 HS917532:IK917533 RO917532:SG917533 ABK917532:ACC917533 ALG917532:ALY917533 AVC917532:AVU917533 BEY917532:BFQ917533 BOU917532:BPM917533 BYQ917532:BZI917533 CIM917532:CJE917533 CSI917532:CTA917533 DCE917532:DCW917533 DMA917532:DMS917533 DVW917532:DWO917533 EFS917532:EGK917533 EPO917532:EQG917533 EZK917532:FAC917533 FJG917532:FJY917533 FTC917532:FTU917533 GCY917532:GDQ917533 GMU917532:GNM917533 GWQ917532:GXI917533 HGM917532:HHE917533 HQI917532:HRA917533 IAE917532:IAW917533 IKA917532:IKS917533 ITW917532:IUO917533 JDS917532:JEK917533 JNO917532:JOG917533 JXK917532:JYC917533 KHG917532:KHY917533 KRC917532:KRU917533 LAY917532:LBQ917533 LKU917532:LLM917533 LUQ917532:LVI917533 MEM917532:MFE917533 MOI917532:MPA917533 MYE917532:MYW917533 NIA917532:NIS917533 NRW917532:NSO917533 OBS917532:OCK917533 OLO917532:OMG917533 OVK917532:OWC917533 PFG917532:PFY917533 PPC917532:PPU917533 PYY917532:PZQ917533 QIU917532:QJM917533 QSQ917532:QTI917533 RCM917532:RDE917533 RMI917532:RNA917533 RWE917532:RWW917533 SGA917532:SGS917533 SPW917532:SQO917533 SZS917532:TAK917533 TJO917532:TKG917533 TTK917532:TUC917533 UDG917532:UDY917533 UNC917532:UNU917533 UWY917532:UXQ917533 VGU917532:VHM917533 VQQ917532:VRI917533 WAM917532:WBE917533 WKI917532:WLA917533 WUE917532:WUW917533 L983070:AA983071 HS983068:IK983069 RO983068:SG983069 ABK983068:ACC983069 ALG983068:ALY983069 AVC983068:AVU983069 BEY983068:BFQ983069 BOU983068:BPM983069 BYQ983068:BZI983069 CIM983068:CJE983069 CSI983068:CTA983069 DCE983068:DCW983069 DMA983068:DMS983069 DVW983068:DWO983069 EFS983068:EGK983069 EPO983068:EQG983069 EZK983068:FAC983069 FJG983068:FJY983069 FTC983068:FTU983069 GCY983068:GDQ983069 GMU983068:GNM983069 GWQ983068:GXI983069 HGM983068:HHE983069 HQI983068:HRA983069 IAE983068:IAW983069 IKA983068:IKS983069 ITW983068:IUO983069 JDS983068:JEK983069 JNO983068:JOG983069 JXK983068:JYC983069 KHG983068:KHY983069 KRC983068:KRU983069 LAY983068:LBQ983069 LKU983068:LLM983069 LUQ983068:LVI983069 MEM983068:MFE983069 MOI983068:MPA983069 MYE983068:MYW983069 NIA983068:NIS983069 NRW983068:NSO983069 OBS983068:OCK983069 OLO983068:OMG983069 OVK983068:OWC983069 PFG983068:PFY983069 PPC983068:PPU983069 PYY983068:PZQ983069 QIU983068:QJM983069 QSQ983068:QTI983069 RCM983068:RDE983069 RMI983068:RNA983069 RWE983068:RWW983069 SGA983068:SGS983069 SPW983068:SQO983069 SZS983068:TAK983069 TJO983068:TKG983069 TTK983068:TUC983069 UDG983068:UDY983069 UNC983068:UNU983069 UWY983068:UXQ983069 VGU983068:VHM983069 VQQ983068:VRI983069 WAM983068:WBE983069 WKI983068:WLA983069 WUE983068:WUW983069 H65581:AA65581 HO65579:IK65579 RK65579:SG65579 ABG65579:ACC65579 ALC65579:ALY65579 AUY65579:AVU65579 BEU65579:BFQ65579 BOQ65579:BPM65579 BYM65579:BZI65579 CII65579:CJE65579 CSE65579:CTA65579 DCA65579:DCW65579 DLW65579:DMS65579 DVS65579:DWO65579 EFO65579:EGK65579 EPK65579:EQG65579 EZG65579:FAC65579 FJC65579:FJY65579 FSY65579:FTU65579 GCU65579:GDQ65579 GMQ65579:GNM65579 GWM65579:GXI65579 HGI65579:HHE65579 HQE65579:HRA65579 IAA65579:IAW65579 IJW65579:IKS65579 ITS65579:IUO65579 JDO65579:JEK65579 JNK65579:JOG65579 JXG65579:JYC65579 KHC65579:KHY65579 KQY65579:KRU65579 LAU65579:LBQ65579 LKQ65579:LLM65579 LUM65579:LVI65579 MEI65579:MFE65579 MOE65579:MPA65579 MYA65579:MYW65579 NHW65579:NIS65579 NRS65579:NSO65579 OBO65579:OCK65579 OLK65579:OMG65579 OVG65579:OWC65579 PFC65579:PFY65579 POY65579:PPU65579 PYU65579:PZQ65579 QIQ65579:QJM65579 QSM65579:QTI65579 RCI65579:RDE65579 RME65579:RNA65579 RWA65579:RWW65579 SFW65579:SGS65579 SPS65579:SQO65579 SZO65579:TAK65579 TJK65579:TKG65579 TTG65579:TUC65579 UDC65579:UDY65579 UMY65579:UNU65579 UWU65579:UXQ65579 VGQ65579:VHM65579 VQM65579:VRI65579 WAI65579:WBE65579 WKE65579:WLA65579 WUA65579:WUW65579 H131117:AA131117 HO131115:IK131115 RK131115:SG131115 ABG131115:ACC131115 ALC131115:ALY131115 AUY131115:AVU131115 BEU131115:BFQ131115 BOQ131115:BPM131115 BYM131115:BZI131115 CII131115:CJE131115 CSE131115:CTA131115 DCA131115:DCW131115 DLW131115:DMS131115 DVS131115:DWO131115 EFO131115:EGK131115 EPK131115:EQG131115 EZG131115:FAC131115 FJC131115:FJY131115 FSY131115:FTU131115 GCU131115:GDQ131115 GMQ131115:GNM131115 GWM131115:GXI131115 HGI131115:HHE131115 HQE131115:HRA131115 IAA131115:IAW131115 IJW131115:IKS131115 ITS131115:IUO131115 JDO131115:JEK131115 JNK131115:JOG131115 JXG131115:JYC131115 KHC131115:KHY131115 KQY131115:KRU131115 LAU131115:LBQ131115 LKQ131115:LLM131115 LUM131115:LVI131115 MEI131115:MFE131115 MOE131115:MPA131115 MYA131115:MYW131115 NHW131115:NIS131115 NRS131115:NSO131115 OBO131115:OCK131115 OLK131115:OMG131115 OVG131115:OWC131115 PFC131115:PFY131115 POY131115:PPU131115 PYU131115:PZQ131115 QIQ131115:QJM131115 QSM131115:QTI131115 RCI131115:RDE131115 RME131115:RNA131115 RWA131115:RWW131115 SFW131115:SGS131115 SPS131115:SQO131115 SZO131115:TAK131115 TJK131115:TKG131115 TTG131115:TUC131115 UDC131115:UDY131115 UMY131115:UNU131115 UWU131115:UXQ131115 VGQ131115:VHM131115 VQM131115:VRI131115 WAI131115:WBE131115 WKE131115:WLA131115 WUA131115:WUW131115 H196653:AA196653 HO196651:IK196651 RK196651:SG196651 ABG196651:ACC196651 ALC196651:ALY196651 AUY196651:AVU196651 BEU196651:BFQ196651 BOQ196651:BPM196651 BYM196651:BZI196651 CII196651:CJE196651 CSE196651:CTA196651 DCA196651:DCW196651 DLW196651:DMS196651 DVS196651:DWO196651 EFO196651:EGK196651 EPK196651:EQG196651 EZG196651:FAC196651 FJC196651:FJY196651 FSY196651:FTU196651 GCU196651:GDQ196651 GMQ196651:GNM196651 GWM196651:GXI196651 HGI196651:HHE196651 HQE196651:HRA196651 IAA196651:IAW196651 IJW196651:IKS196651 ITS196651:IUO196651 JDO196651:JEK196651 JNK196651:JOG196651 JXG196651:JYC196651 KHC196651:KHY196651 KQY196651:KRU196651 LAU196651:LBQ196651 LKQ196651:LLM196651 LUM196651:LVI196651 MEI196651:MFE196651 MOE196651:MPA196651 MYA196651:MYW196651 NHW196651:NIS196651 NRS196651:NSO196651 OBO196651:OCK196651 OLK196651:OMG196651 OVG196651:OWC196651 PFC196651:PFY196651 POY196651:PPU196651 PYU196651:PZQ196651 QIQ196651:QJM196651 QSM196651:QTI196651 RCI196651:RDE196651 RME196651:RNA196651 RWA196651:RWW196651 SFW196651:SGS196651 SPS196651:SQO196651 SZO196651:TAK196651 TJK196651:TKG196651 TTG196651:TUC196651 UDC196651:UDY196651 UMY196651:UNU196651 UWU196651:UXQ196651 VGQ196651:VHM196651 VQM196651:VRI196651 WAI196651:WBE196651 WKE196651:WLA196651 WUA196651:WUW196651 H262189:AA262189 HO262187:IK262187 RK262187:SG262187 ABG262187:ACC262187 ALC262187:ALY262187 AUY262187:AVU262187 BEU262187:BFQ262187 BOQ262187:BPM262187 BYM262187:BZI262187 CII262187:CJE262187 CSE262187:CTA262187 DCA262187:DCW262187 DLW262187:DMS262187 DVS262187:DWO262187 EFO262187:EGK262187 EPK262187:EQG262187 EZG262187:FAC262187 FJC262187:FJY262187 FSY262187:FTU262187 GCU262187:GDQ262187 GMQ262187:GNM262187 GWM262187:GXI262187 HGI262187:HHE262187 HQE262187:HRA262187 IAA262187:IAW262187 IJW262187:IKS262187 ITS262187:IUO262187 JDO262187:JEK262187 JNK262187:JOG262187 JXG262187:JYC262187 KHC262187:KHY262187 KQY262187:KRU262187 LAU262187:LBQ262187 LKQ262187:LLM262187 LUM262187:LVI262187 MEI262187:MFE262187 MOE262187:MPA262187 MYA262187:MYW262187 NHW262187:NIS262187 NRS262187:NSO262187 OBO262187:OCK262187 OLK262187:OMG262187 OVG262187:OWC262187 PFC262187:PFY262187 POY262187:PPU262187 PYU262187:PZQ262187 QIQ262187:QJM262187 QSM262187:QTI262187 RCI262187:RDE262187 RME262187:RNA262187 RWA262187:RWW262187 SFW262187:SGS262187 SPS262187:SQO262187 SZO262187:TAK262187 TJK262187:TKG262187 TTG262187:TUC262187 UDC262187:UDY262187 UMY262187:UNU262187 UWU262187:UXQ262187 VGQ262187:VHM262187 VQM262187:VRI262187 WAI262187:WBE262187 WKE262187:WLA262187 WUA262187:WUW262187 H327725:AA327725 HO327723:IK327723 RK327723:SG327723 ABG327723:ACC327723 ALC327723:ALY327723 AUY327723:AVU327723 BEU327723:BFQ327723 BOQ327723:BPM327723 BYM327723:BZI327723 CII327723:CJE327723 CSE327723:CTA327723 DCA327723:DCW327723 DLW327723:DMS327723 DVS327723:DWO327723 EFO327723:EGK327723 EPK327723:EQG327723 EZG327723:FAC327723 FJC327723:FJY327723 FSY327723:FTU327723 GCU327723:GDQ327723 GMQ327723:GNM327723 GWM327723:GXI327723 HGI327723:HHE327723 HQE327723:HRA327723 IAA327723:IAW327723 IJW327723:IKS327723 ITS327723:IUO327723 JDO327723:JEK327723 JNK327723:JOG327723 JXG327723:JYC327723 KHC327723:KHY327723 KQY327723:KRU327723 LAU327723:LBQ327723 LKQ327723:LLM327723 LUM327723:LVI327723 MEI327723:MFE327723 MOE327723:MPA327723 MYA327723:MYW327723 NHW327723:NIS327723 NRS327723:NSO327723 OBO327723:OCK327723 OLK327723:OMG327723 OVG327723:OWC327723 PFC327723:PFY327723 POY327723:PPU327723 PYU327723:PZQ327723 QIQ327723:QJM327723 QSM327723:QTI327723 RCI327723:RDE327723 RME327723:RNA327723 RWA327723:RWW327723 SFW327723:SGS327723 SPS327723:SQO327723 SZO327723:TAK327723 TJK327723:TKG327723 TTG327723:TUC327723 UDC327723:UDY327723 UMY327723:UNU327723 UWU327723:UXQ327723 VGQ327723:VHM327723 VQM327723:VRI327723 WAI327723:WBE327723 WKE327723:WLA327723 WUA327723:WUW327723 H393261:AA393261 HO393259:IK393259 RK393259:SG393259 ABG393259:ACC393259 ALC393259:ALY393259 AUY393259:AVU393259 BEU393259:BFQ393259 BOQ393259:BPM393259 BYM393259:BZI393259 CII393259:CJE393259 CSE393259:CTA393259 DCA393259:DCW393259 DLW393259:DMS393259 DVS393259:DWO393259 EFO393259:EGK393259 EPK393259:EQG393259 EZG393259:FAC393259 FJC393259:FJY393259 FSY393259:FTU393259 GCU393259:GDQ393259 GMQ393259:GNM393259 GWM393259:GXI393259 HGI393259:HHE393259 HQE393259:HRA393259 IAA393259:IAW393259 IJW393259:IKS393259 ITS393259:IUO393259 JDO393259:JEK393259 JNK393259:JOG393259 JXG393259:JYC393259 KHC393259:KHY393259 KQY393259:KRU393259 LAU393259:LBQ393259 LKQ393259:LLM393259 LUM393259:LVI393259 MEI393259:MFE393259 MOE393259:MPA393259 MYA393259:MYW393259 NHW393259:NIS393259 NRS393259:NSO393259 OBO393259:OCK393259 OLK393259:OMG393259 OVG393259:OWC393259 PFC393259:PFY393259 POY393259:PPU393259 PYU393259:PZQ393259 QIQ393259:QJM393259 QSM393259:QTI393259 RCI393259:RDE393259 RME393259:RNA393259 RWA393259:RWW393259 SFW393259:SGS393259 SPS393259:SQO393259 SZO393259:TAK393259 TJK393259:TKG393259 TTG393259:TUC393259 UDC393259:UDY393259 UMY393259:UNU393259 UWU393259:UXQ393259 VGQ393259:VHM393259 VQM393259:VRI393259 WAI393259:WBE393259 WKE393259:WLA393259 WUA393259:WUW393259 H458797:AA458797 HO458795:IK458795 RK458795:SG458795 ABG458795:ACC458795 ALC458795:ALY458795 AUY458795:AVU458795 BEU458795:BFQ458795 BOQ458795:BPM458795 BYM458795:BZI458795 CII458795:CJE458795 CSE458795:CTA458795 DCA458795:DCW458795 DLW458795:DMS458795 DVS458795:DWO458795 EFO458795:EGK458795 EPK458795:EQG458795 EZG458795:FAC458795 FJC458795:FJY458795 FSY458795:FTU458795 GCU458795:GDQ458795 GMQ458795:GNM458795 GWM458795:GXI458795 HGI458795:HHE458795 HQE458795:HRA458795 IAA458795:IAW458795 IJW458795:IKS458795 ITS458795:IUO458795 JDO458795:JEK458795 JNK458795:JOG458795 JXG458795:JYC458795 KHC458795:KHY458795 KQY458795:KRU458795 LAU458795:LBQ458795 LKQ458795:LLM458795 LUM458795:LVI458795 MEI458795:MFE458795 MOE458795:MPA458795 MYA458795:MYW458795 NHW458795:NIS458795 NRS458795:NSO458795 OBO458795:OCK458795 OLK458795:OMG458795 OVG458795:OWC458795 PFC458795:PFY458795 POY458795:PPU458795 PYU458795:PZQ458795 QIQ458795:QJM458795 QSM458795:QTI458795 RCI458795:RDE458795 RME458795:RNA458795 RWA458795:RWW458795 SFW458795:SGS458795 SPS458795:SQO458795 SZO458795:TAK458795 TJK458795:TKG458795 TTG458795:TUC458795 UDC458795:UDY458795 UMY458795:UNU458795 UWU458795:UXQ458795 VGQ458795:VHM458795 VQM458795:VRI458795 WAI458795:WBE458795 WKE458795:WLA458795 WUA458795:WUW458795 H524333:AA524333 HO524331:IK524331 RK524331:SG524331 ABG524331:ACC524331 ALC524331:ALY524331 AUY524331:AVU524331 BEU524331:BFQ524331 BOQ524331:BPM524331 BYM524331:BZI524331 CII524331:CJE524331 CSE524331:CTA524331 DCA524331:DCW524331 DLW524331:DMS524331 DVS524331:DWO524331 EFO524331:EGK524331 EPK524331:EQG524331 EZG524331:FAC524331 FJC524331:FJY524331 FSY524331:FTU524331 GCU524331:GDQ524331 GMQ524331:GNM524331 GWM524331:GXI524331 HGI524331:HHE524331 HQE524331:HRA524331 IAA524331:IAW524331 IJW524331:IKS524331 ITS524331:IUO524331 JDO524331:JEK524331 JNK524331:JOG524331 JXG524331:JYC524331 KHC524331:KHY524331 KQY524331:KRU524331 LAU524331:LBQ524331 LKQ524331:LLM524331 LUM524331:LVI524331 MEI524331:MFE524331 MOE524331:MPA524331 MYA524331:MYW524331 NHW524331:NIS524331 NRS524331:NSO524331 OBO524331:OCK524331 OLK524331:OMG524331 OVG524331:OWC524331 PFC524331:PFY524331 POY524331:PPU524331 PYU524331:PZQ524331 QIQ524331:QJM524331 QSM524331:QTI524331 RCI524331:RDE524331 RME524331:RNA524331 RWA524331:RWW524331 SFW524331:SGS524331 SPS524331:SQO524331 SZO524331:TAK524331 TJK524331:TKG524331 TTG524331:TUC524331 UDC524331:UDY524331 UMY524331:UNU524331 UWU524331:UXQ524331 VGQ524331:VHM524331 VQM524331:VRI524331 WAI524331:WBE524331 WKE524331:WLA524331 WUA524331:WUW524331 H589869:AA589869 HO589867:IK589867 RK589867:SG589867 ABG589867:ACC589867 ALC589867:ALY589867 AUY589867:AVU589867 BEU589867:BFQ589867 BOQ589867:BPM589867 BYM589867:BZI589867 CII589867:CJE589867 CSE589867:CTA589867 DCA589867:DCW589867 DLW589867:DMS589867 DVS589867:DWO589867 EFO589867:EGK589867 EPK589867:EQG589867 EZG589867:FAC589867 FJC589867:FJY589867 FSY589867:FTU589867 GCU589867:GDQ589867 GMQ589867:GNM589867 GWM589867:GXI589867 HGI589867:HHE589867 HQE589867:HRA589867 IAA589867:IAW589867 IJW589867:IKS589867 ITS589867:IUO589867 JDO589867:JEK589867 JNK589867:JOG589867 JXG589867:JYC589867 KHC589867:KHY589867 KQY589867:KRU589867 LAU589867:LBQ589867 LKQ589867:LLM589867 LUM589867:LVI589867 MEI589867:MFE589867 MOE589867:MPA589867 MYA589867:MYW589867 NHW589867:NIS589867 NRS589867:NSO589867 OBO589867:OCK589867 OLK589867:OMG589867 OVG589867:OWC589867 PFC589867:PFY589867 POY589867:PPU589867 PYU589867:PZQ589867 QIQ589867:QJM589867 QSM589867:QTI589867 RCI589867:RDE589867 RME589867:RNA589867 RWA589867:RWW589867 SFW589867:SGS589867 SPS589867:SQO589867 SZO589867:TAK589867 TJK589867:TKG589867 TTG589867:TUC589867 UDC589867:UDY589867 UMY589867:UNU589867 UWU589867:UXQ589867 VGQ589867:VHM589867 VQM589867:VRI589867 WAI589867:WBE589867 WKE589867:WLA589867 WUA589867:WUW589867 H655405:AA655405 HO655403:IK655403 RK655403:SG655403 ABG655403:ACC655403 ALC655403:ALY655403 AUY655403:AVU655403 BEU655403:BFQ655403 BOQ655403:BPM655403 BYM655403:BZI655403 CII655403:CJE655403 CSE655403:CTA655403 DCA655403:DCW655403 DLW655403:DMS655403 DVS655403:DWO655403 EFO655403:EGK655403 EPK655403:EQG655403 EZG655403:FAC655403 FJC655403:FJY655403 FSY655403:FTU655403 GCU655403:GDQ655403 GMQ655403:GNM655403 GWM655403:GXI655403 HGI655403:HHE655403 HQE655403:HRA655403 IAA655403:IAW655403 IJW655403:IKS655403 ITS655403:IUO655403 JDO655403:JEK655403 JNK655403:JOG655403 JXG655403:JYC655403 KHC655403:KHY655403 KQY655403:KRU655403 LAU655403:LBQ655403 LKQ655403:LLM655403 LUM655403:LVI655403 MEI655403:MFE655403 MOE655403:MPA655403 MYA655403:MYW655403 NHW655403:NIS655403 NRS655403:NSO655403 OBO655403:OCK655403 OLK655403:OMG655403 OVG655403:OWC655403 PFC655403:PFY655403 POY655403:PPU655403 PYU655403:PZQ655403 QIQ655403:QJM655403 QSM655403:QTI655403 RCI655403:RDE655403 RME655403:RNA655403 RWA655403:RWW655403 SFW655403:SGS655403 SPS655403:SQO655403 SZO655403:TAK655403 TJK655403:TKG655403 TTG655403:TUC655403 UDC655403:UDY655403 UMY655403:UNU655403 UWU655403:UXQ655403 VGQ655403:VHM655403 VQM655403:VRI655403 WAI655403:WBE655403 WKE655403:WLA655403 WUA655403:WUW655403 H720941:AA720941 HO720939:IK720939 RK720939:SG720939 ABG720939:ACC720939 ALC720939:ALY720939 AUY720939:AVU720939 BEU720939:BFQ720939 BOQ720939:BPM720939 BYM720939:BZI720939 CII720939:CJE720939 CSE720939:CTA720939 DCA720939:DCW720939 DLW720939:DMS720939 DVS720939:DWO720939 EFO720939:EGK720939 EPK720939:EQG720939 EZG720939:FAC720939 FJC720939:FJY720939 FSY720939:FTU720939 GCU720939:GDQ720939 GMQ720939:GNM720939 GWM720939:GXI720939 HGI720939:HHE720939 HQE720939:HRA720939 IAA720939:IAW720939 IJW720939:IKS720939 ITS720939:IUO720939 JDO720939:JEK720939 JNK720939:JOG720939 JXG720939:JYC720939 KHC720939:KHY720939 KQY720939:KRU720939 LAU720939:LBQ720939 LKQ720939:LLM720939 LUM720939:LVI720939 MEI720939:MFE720939 MOE720939:MPA720939 MYA720939:MYW720939 NHW720939:NIS720939 NRS720939:NSO720939 OBO720939:OCK720939 OLK720939:OMG720939 OVG720939:OWC720939 PFC720939:PFY720939 POY720939:PPU720939 PYU720939:PZQ720939 QIQ720939:QJM720939 QSM720939:QTI720939 RCI720939:RDE720939 RME720939:RNA720939 RWA720939:RWW720939 SFW720939:SGS720939 SPS720939:SQO720939 SZO720939:TAK720939 TJK720939:TKG720939 TTG720939:TUC720939 UDC720939:UDY720939 UMY720939:UNU720939 UWU720939:UXQ720939 VGQ720939:VHM720939 VQM720939:VRI720939 WAI720939:WBE720939 WKE720939:WLA720939 WUA720939:WUW720939 H786477:AA786477 HO786475:IK786475 RK786475:SG786475 ABG786475:ACC786475 ALC786475:ALY786475 AUY786475:AVU786475 BEU786475:BFQ786475 BOQ786475:BPM786475 BYM786475:BZI786475 CII786475:CJE786475 CSE786475:CTA786475 DCA786475:DCW786475 DLW786475:DMS786475 DVS786475:DWO786475 EFO786475:EGK786475 EPK786475:EQG786475 EZG786475:FAC786475 FJC786475:FJY786475 FSY786475:FTU786475 GCU786475:GDQ786475 GMQ786475:GNM786475 GWM786475:GXI786475 HGI786475:HHE786475 HQE786475:HRA786475 IAA786475:IAW786475 IJW786475:IKS786475 ITS786475:IUO786475 JDO786475:JEK786475 JNK786475:JOG786475 JXG786475:JYC786475 KHC786475:KHY786475 KQY786475:KRU786475 LAU786475:LBQ786475 LKQ786475:LLM786475 LUM786475:LVI786475 MEI786475:MFE786475 MOE786475:MPA786475 MYA786475:MYW786475 NHW786475:NIS786475 NRS786475:NSO786475 OBO786475:OCK786475 OLK786475:OMG786475 OVG786475:OWC786475 PFC786475:PFY786475 POY786475:PPU786475 PYU786475:PZQ786475 QIQ786475:QJM786475 QSM786475:QTI786475 RCI786475:RDE786475 RME786475:RNA786475 RWA786475:RWW786475 SFW786475:SGS786475 SPS786475:SQO786475 SZO786475:TAK786475 TJK786475:TKG786475 TTG786475:TUC786475 UDC786475:UDY786475 UMY786475:UNU786475 UWU786475:UXQ786475 VGQ786475:VHM786475 VQM786475:VRI786475 WAI786475:WBE786475 WKE786475:WLA786475 WUA786475:WUW786475 H852013:AA852013 HO852011:IK852011 RK852011:SG852011 ABG852011:ACC852011 ALC852011:ALY852011 AUY852011:AVU852011 BEU852011:BFQ852011 BOQ852011:BPM852011 BYM852011:BZI852011 CII852011:CJE852011 CSE852011:CTA852011 DCA852011:DCW852011 DLW852011:DMS852011 DVS852011:DWO852011 EFO852011:EGK852011 EPK852011:EQG852011 EZG852011:FAC852011 FJC852011:FJY852011 FSY852011:FTU852011 GCU852011:GDQ852011 GMQ852011:GNM852011 GWM852011:GXI852011 HGI852011:HHE852011 HQE852011:HRA852011 IAA852011:IAW852011 IJW852011:IKS852011 ITS852011:IUO852011 JDO852011:JEK852011 JNK852011:JOG852011 JXG852011:JYC852011 KHC852011:KHY852011 KQY852011:KRU852011 LAU852011:LBQ852011 LKQ852011:LLM852011 LUM852011:LVI852011 MEI852011:MFE852011 MOE852011:MPA852011 MYA852011:MYW852011 NHW852011:NIS852011 NRS852011:NSO852011 OBO852011:OCK852011 OLK852011:OMG852011 OVG852011:OWC852011 PFC852011:PFY852011 POY852011:PPU852011 PYU852011:PZQ852011 QIQ852011:QJM852011 QSM852011:QTI852011 RCI852011:RDE852011 RME852011:RNA852011 RWA852011:RWW852011 SFW852011:SGS852011 SPS852011:SQO852011 SZO852011:TAK852011 TJK852011:TKG852011 TTG852011:TUC852011 UDC852011:UDY852011 UMY852011:UNU852011 UWU852011:UXQ852011 VGQ852011:VHM852011 VQM852011:VRI852011 WAI852011:WBE852011 WKE852011:WLA852011 WUA852011:WUW852011 H917549:AA917549 HO917547:IK917547 RK917547:SG917547 ABG917547:ACC917547 ALC917547:ALY917547 AUY917547:AVU917547 BEU917547:BFQ917547 BOQ917547:BPM917547 BYM917547:BZI917547 CII917547:CJE917547 CSE917547:CTA917547 DCA917547:DCW917547 DLW917547:DMS917547 DVS917547:DWO917547 EFO917547:EGK917547 EPK917547:EQG917547 EZG917547:FAC917547 FJC917547:FJY917547 FSY917547:FTU917547 GCU917547:GDQ917547 GMQ917547:GNM917547 GWM917547:GXI917547 HGI917547:HHE917547 HQE917547:HRA917547 IAA917547:IAW917547 IJW917547:IKS917547 ITS917547:IUO917547 JDO917547:JEK917547 JNK917547:JOG917547 JXG917547:JYC917547 KHC917547:KHY917547 KQY917547:KRU917547 LAU917547:LBQ917547 LKQ917547:LLM917547 LUM917547:LVI917547 MEI917547:MFE917547 MOE917547:MPA917547 MYA917547:MYW917547 NHW917547:NIS917547 NRS917547:NSO917547 OBO917547:OCK917547 OLK917547:OMG917547 OVG917547:OWC917547 PFC917547:PFY917547 POY917547:PPU917547 PYU917547:PZQ917547 QIQ917547:QJM917547 QSM917547:QTI917547 RCI917547:RDE917547 RME917547:RNA917547 RWA917547:RWW917547 SFW917547:SGS917547 SPS917547:SQO917547 SZO917547:TAK917547 TJK917547:TKG917547 TTG917547:TUC917547 UDC917547:UDY917547 UMY917547:UNU917547 UWU917547:UXQ917547 VGQ917547:VHM917547 VQM917547:VRI917547 WAI917547:WBE917547 WKE917547:WLA917547 WUA917547:WUW917547 H983085:AA983085 HO983083:IK983083 RK983083:SG983083 ABG983083:ACC983083 ALC983083:ALY983083 AUY983083:AVU983083 BEU983083:BFQ983083 BOQ983083:BPM983083 BYM983083:BZI983083 CII983083:CJE983083 CSE983083:CTA983083 DCA983083:DCW983083 DLW983083:DMS983083 DVS983083:DWO983083 EFO983083:EGK983083 EPK983083:EQG983083 EZG983083:FAC983083 FJC983083:FJY983083 FSY983083:FTU983083 GCU983083:GDQ983083 GMQ983083:GNM983083 GWM983083:GXI983083 HGI983083:HHE983083 HQE983083:HRA983083 IAA983083:IAW983083 IJW983083:IKS983083 ITS983083:IUO983083 JDO983083:JEK983083 JNK983083:JOG983083 JXG983083:JYC983083 KHC983083:KHY983083 KQY983083:KRU983083 LAU983083:LBQ983083 LKQ983083:LLM983083 LUM983083:LVI983083 MEI983083:MFE983083 MOE983083:MPA983083 MYA983083:MYW983083 NHW983083:NIS983083 NRS983083:NSO983083 OBO983083:OCK983083 OLK983083:OMG983083 OVG983083:OWC983083 PFC983083:PFY983083 POY983083:PPU983083 PYU983083:PZQ983083 QIQ983083:QJM983083 QSM983083:QTI983083 RCI983083:RDE983083 RME983083:RNA983083 RWA983083:RWW983083 SFW983083:SGS983083 SPS983083:SQO983083 SZO983083:TAK983083 TJK983083:TKG983083 TTG983083:TUC983083 UDC983083:UDY983083 UMY983083:UNU983083 UWU983083:UXQ983083 VGQ983083:VHM983083 VQM983083:VRI983083 WAI983083:WBE983083 WKE983083:WLA983083 WUA983083:WUW983083 L65576:AA65577 HS65574:IK65575 RO65574:SG65575 ABK65574:ACC65575 ALG65574:ALY65575 AVC65574:AVU65575 BEY65574:BFQ65575 BOU65574:BPM65575 BYQ65574:BZI65575 CIM65574:CJE65575 CSI65574:CTA65575 DCE65574:DCW65575 DMA65574:DMS65575 DVW65574:DWO65575 EFS65574:EGK65575 EPO65574:EQG65575 EZK65574:FAC65575 FJG65574:FJY65575 FTC65574:FTU65575 GCY65574:GDQ65575 GMU65574:GNM65575 GWQ65574:GXI65575 HGM65574:HHE65575 HQI65574:HRA65575 IAE65574:IAW65575 IKA65574:IKS65575 ITW65574:IUO65575 JDS65574:JEK65575 JNO65574:JOG65575 JXK65574:JYC65575 KHG65574:KHY65575 KRC65574:KRU65575 LAY65574:LBQ65575 LKU65574:LLM65575 LUQ65574:LVI65575 MEM65574:MFE65575 MOI65574:MPA65575 MYE65574:MYW65575 NIA65574:NIS65575 NRW65574:NSO65575 OBS65574:OCK65575 OLO65574:OMG65575 OVK65574:OWC65575 PFG65574:PFY65575 PPC65574:PPU65575 PYY65574:PZQ65575 QIU65574:QJM65575 QSQ65574:QTI65575 RCM65574:RDE65575 RMI65574:RNA65575 RWE65574:RWW65575 SGA65574:SGS65575 SPW65574:SQO65575 SZS65574:TAK65575 TJO65574:TKG65575 TTK65574:TUC65575 UDG65574:UDY65575 UNC65574:UNU65575 UWY65574:UXQ65575 VGU65574:VHM65575 VQQ65574:VRI65575 WAM65574:WBE65575 WKI65574:WLA65575 WUE65574:WUW65575 L131112:AA131113 HS131110:IK131111 RO131110:SG131111 ABK131110:ACC131111 ALG131110:ALY131111 AVC131110:AVU131111 BEY131110:BFQ131111 BOU131110:BPM131111 BYQ131110:BZI131111 CIM131110:CJE131111 CSI131110:CTA131111 DCE131110:DCW131111 DMA131110:DMS131111 DVW131110:DWO131111 EFS131110:EGK131111 EPO131110:EQG131111 EZK131110:FAC131111 FJG131110:FJY131111 FTC131110:FTU131111 GCY131110:GDQ131111 GMU131110:GNM131111 GWQ131110:GXI131111 HGM131110:HHE131111 HQI131110:HRA131111 IAE131110:IAW131111 IKA131110:IKS131111 ITW131110:IUO131111 JDS131110:JEK131111 JNO131110:JOG131111 JXK131110:JYC131111 KHG131110:KHY131111 KRC131110:KRU131111 LAY131110:LBQ131111 LKU131110:LLM131111 LUQ131110:LVI131111 MEM131110:MFE131111 MOI131110:MPA131111 MYE131110:MYW131111 NIA131110:NIS131111 NRW131110:NSO131111 OBS131110:OCK131111 OLO131110:OMG131111 OVK131110:OWC131111 PFG131110:PFY131111 PPC131110:PPU131111 PYY131110:PZQ131111 QIU131110:QJM131111 QSQ131110:QTI131111 RCM131110:RDE131111 RMI131110:RNA131111 RWE131110:RWW131111 SGA131110:SGS131111 SPW131110:SQO131111 SZS131110:TAK131111 TJO131110:TKG131111 TTK131110:TUC131111 UDG131110:UDY131111 UNC131110:UNU131111 UWY131110:UXQ131111 VGU131110:VHM131111 VQQ131110:VRI131111 WAM131110:WBE131111 WKI131110:WLA131111 WUE131110:WUW131111 L196648:AA196649 HS196646:IK196647 RO196646:SG196647 ABK196646:ACC196647 ALG196646:ALY196647 AVC196646:AVU196647 BEY196646:BFQ196647 BOU196646:BPM196647 BYQ196646:BZI196647 CIM196646:CJE196647 CSI196646:CTA196647 DCE196646:DCW196647 DMA196646:DMS196647 DVW196646:DWO196647 EFS196646:EGK196647 EPO196646:EQG196647 EZK196646:FAC196647 FJG196646:FJY196647 FTC196646:FTU196647 GCY196646:GDQ196647 GMU196646:GNM196647 GWQ196646:GXI196647 HGM196646:HHE196647 HQI196646:HRA196647 IAE196646:IAW196647 IKA196646:IKS196647 ITW196646:IUO196647 JDS196646:JEK196647 JNO196646:JOG196647 JXK196646:JYC196647 KHG196646:KHY196647 KRC196646:KRU196647 LAY196646:LBQ196647 LKU196646:LLM196647 LUQ196646:LVI196647 MEM196646:MFE196647 MOI196646:MPA196647 MYE196646:MYW196647 NIA196646:NIS196647 NRW196646:NSO196647 OBS196646:OCK196647 OLO196646:OMG196647 OVK196646:OWC196647 PFG196646:PFY196647 PPC196646:PPU196647 PYY196646:PZQ196647 QIU196646:QJM196647 QSQ196646:QTI196647 RCM196646:RDE196647 RMI196646:RNA196647 RWE196646:RWW196647 SGA196646:SGS196647 SPW196646:SQO196647 SZS196646:TAK196647 TJO196646:TKG196647 TTK196646:TUC196647 UDG196646:UDY196647 UNC196646:UNU196647 UWY196646:UXQ196647 VGU196646:VHM196647 VQQ196646:VRI196647 WAM196646:WBE196647 WKI196646:WLA196647 WUE196646:WUW196647 L262184:AA262185 HS262182:IK262183 RO262182:SG262183 ABK262182:ACC262183 ALG262182:ALY262183 AVC262182:AVU262183 BEY262182:BFQ262183 BOU262182:BPM262183 BYQ262182:BZI262183 CIM262182:CJE262183 CSI262182:CTA262183 DCE262182:DCW262183 DMA262182:DMS262183 DVW262182:DWO262183 EFS262182:EGK262183 EPO262182:EQG262183 EZK262182:FAC262183 FJG262182:FJY262183 FTC262182:FTU262183 GCY262182:GDQ262183 GMU262182:GNM262183 GWQ262182:GXI262183 HGM262182:HHE262183 HQI262182:HRA262183 IAE262182:IAW262183 IKA262182:IKS262183 ITW262182:IUO262183 JDS262182:JEK262183 JNO262182:JOG262183 JXK262182:JYC262183 KHG262182:KHY262183 KRC262182:KRU262183 LAY262182:LBQ262183 LKU262182:LLM262183 LUQ262182:LVI262183 MEM262182:MFE262183 MOI262182:MPA262183 MYE262182:MYW262183 NIA262182:NIS262183 NRW262182:NSO262183 OBS262182:OCK262183 OLO262182:OMG262183 OVK262182:OWC262183 PFG262182:PFY262183 PPC262182:PPU262183 PYY262182:PZQ262183 QIU262182:QJM262183 QSQ262182:QTI262183 RCM262182:RDE262183 RMI262182:RNA262183 RWE262182:RWW262183 SGA262182:SGS262183 SPW262182:SQO262183 SZS262182:TAK262183 TJO262182:TKG262183 TTK262182:TUC262183 UDG262182:UDY262183 UNC262182:UNU262183 UWY262182:UXQ262183 VGU262182:VHM262183 VQQ262182:VRI262183 WAM262182:WBE262183 WKI262182:WLA262183 WUE262182:WUW262183 L327720:AA327721 HS327718:IK327719 RO327718:SG327719 ABK327718:ACC327719 ALG327718:ALY327719 AVC327718:AVU327719 BEY327718:BFQ327719 BOU327718:BPM327719 BYQ327718:BZI327719 CIM327718:CJE327719 CSI327718:CTA327719 DCE327718:DCW327719 DMA327718:DMS327719 DVW327718:DWO327719 EFS327718:EGK327719 EPO327718:EQG327719 EZK327718:FAC327719 FJG327718:FJY327719 FTC327718:FTU327719 GCY327718:GDQ327719 GMU327718:GNM327719 GWQ327718:GXI327719 HGM327718:HHE327719 HQI327718:HRA327719 IAE327718:IAW327719 IKA327718:IKS327719 ITW327718:IUO327719 JDS327718:JEK327719 JNO327718:JOG327719 JXK327718:JYC327719 KHG327718:KHY327719 KRC327718:KRU327719 LAY327718:LBQ327719 LKU327718:LLM327719 LUQ327718:LVI327719 MEM327718:MFE327719 MOI327718:MPA327719 MYE327718:MYW327719 NIA327718:NIS327719 NRW327718:NSO327719 OBS327718:OCK327719 OLO327718:OMG327719 OVK327718:OWC327719 PFG327718:PFY327719 PPC327718:PPU327719 PYY327718:PZQ327719 QIU327718:QJM327719 QSQ327718:QTI327719 RCM327718:RDE327719 RMI327718:RNA327719 RWE327718:RWW327719 SGA327718:SGS327719 SPW327718:SQO327719 SZS327718:TAK327719 TJO327718:TKG327719 TTK327718:TUC327719 UDG327718:UDY327719 UNC327718:UNU327719 UWY327718:UXQ327719 VGU327718:VHM327719 VQQ327718:VRI327719 WAM327718:WBE327719 WKI327718:WLA327719 WUE327718:WUW327719 L393256:AA393257 HS393254:IK393255 RO393254:SG393255 ABK393254:ACC393255 ALG393254:ALY393255 AVC393254:AVU393255 BEY393254:BFQ393255 BOU393254:BPM393255 BYQ393254:BZI393255 CIM393254:CJE393255 CSI393254:CTA393255 DCE393254:DCW393255 DMA393254:DMS393255 DVW393254:DWO393255 EFS393254:EGK393255 EPO393254:EQG393255 EZK393254:FAC393255 FJG393254:FJY393255 FTC393254:FTU393255 GCY393254:GDQ393255 GMU393254:GNM393255 GWQ393254:GXI393255 HGM393254:HHE393255 HQI393254:HRA393255 IAE393254:IAW393255 IKA393254:IKS393255 ITW393254:IUO393255 JDS393254:JEK393255 JNO393254:JOG393255 JXK393254:JYC393255 KHG393254:KHY393255 KRC393254:KRU393255 LAY393254:LBQ393255 LKU393254:LLM393255 LUQ393254:LVI393255 MEM393254:MFE393255 MOI393254:MPA393255 MYE393254:MYW393255 NIA393254:NIS393255 NRW393254:NSO393255 OBS393254:OCK393255 OLO393254:OMG393255 OVK393254:OWC393255 PFG393254:PFY393255 PPC393254:PPU393255 PYY393254:PZQ393255 QIU393254:QJM393255 QSQ393254:QTI393255 RCM393254:RDE393255 RMI393254:RNA393255 RWE393254:RWW393255 SGA393254:SGS393255 SPW393254:SQO393255 SZS393254:TAK393255 TJO393254:TKG393255 TTK393254:TUC393255 UDG393254:UDY393255 UNC393254:UNU393255 UWY393254:UXQ393255 VGU393254:VHM393255 VQQ393254:VRI393255 WAM393254:WBE393255 WKI393254:WLA393255 WUE393254:WUW393255 L458792:AA458793 HS458790:IK458791 RO458790:SG458791 ABK458790:ACC458791 ALG458790:ALY458791 AVC458790:AVU458791 BEY458790:BFQ458791 BOU458790:BPM458791 BYQ458790:BZI458791 CIM458790:CJE458791 CSI458790:CTA458791 DCE458790:DCW458791 DMA458790:DMS458791 DVW458790:DWO458791 EFS458790:EGK458791 EPO458790:EQG458791 EZK458790:FAC458791 FJG458790:FJY458791 FTC458790:FTU458791 GCY458790:GDQ458791 GMU458790:GNM458791 GWQ458790:GXI458791 HGM458790:HHE458791 HQI458790:HRA458791 IAE458790:IAW458791 IKA458790:IKS458791 ITW458790:IUO458791 JDS458790:JEK458791 JNO458790:JOG458791 JXK458790:JYC458791 KHG458790:KHY458791 KRC458790:KRU458791 LAY458790:LBQ458791 LKU458790:LLM458791 LUQ458790:LVI458791 MEM458790:MFE458791 MOI458790:MPA458791 MYE458790:MYW458791 NIA458790:NIS458791 NRW458790:NSO458791 OBS458790:OCK458791 OLO458790:OMG458791 OVK458790:OWC458791 PFG458790:PFY458791 PPC458790:PPU458791 PYY458790:PZQ458791 QIU458790:QJM458791 QSQ458790:QTI458791 RCM458790:RDE458791 RMI458790:RNA458791 RWE458790:RWW458791 SGA458790:SGS458791 SPW458790:SQO458791 SZS458790:TAK458791 TJO458790:TKG458791 TTK458790:TUC458791 UDG458790:UDY458791 UNC458790:UNU458791 UWY458790:UXQ458791 VGU458790:VHM458791 VQQ458790:VRI458791 WAM458790:WBE458791 WKI458790:WLA458791 WUE458790:WUW458791 L524328:AA524329 HS524326:IK524327 RO524326:SG524327 ABK524326:ACC524327 ALG524326:ALY524327 AVC524326:AVU524327 BEY524326:BFQ524327 BOU524326:BPM524327 BYQ524326:BZI524327 CIM524326:CJE524327 CSI524326:CTA524327 DCE524326:DCW524327 DMA524326:DMS524327 DVW524326:DWO524327 EFS524326:EGK524327 EPO524326:EQG524327 EZK524326:FAC524327 FJG524326:FJY524327 FTC524326:FTU524327 GCY524326:GDQ524327 GMU524326:GNM524327 GWQ524326:GXI524327 HGM524326:HHE524327 HQI524326:HRA524327 IAE524326:IAW524327 IKA524326:IKS524327 ITW524326:IUO524327 JDS524326:JEK524327 JNO524326:JOG524327 JXK524326:JYC524327 KHG524326:KHY524327 KRC524326:KRU524327 LAY524326:LBQ524327 LKU524326:LLM524327 LUQ524326:LVI524327 MEM524326:MFE524327 MOI524326:MPA524327 MYE524326:MYW524327 NIA524326:NIS524327 NRW524326:NSO524327 OBS524326:OCK524327 OLO524326:OMG524327 OVK524326:OWC524327 PFG524326:PFY524327 PPC524326:PPU524327 PYY524326:PZQ524327 QIU524326:QJM524327 QSQ524326:QTI524327 RCM524326:RDE524327 RMI524326:RNA524327 RWE524326:RWW524327 SGA524326:SGS524327 SPW524326:SQO524327 SZS524326:TAK524327 TJO524326:TKG524327 TTK524326:TUC524327 UDG524326:UDY524327 UNC524326:UNU524327 UWY524326:UXQ524327 VGU524326:VHM524327 VQQ524326:VRI524327 WAM524326:WBE524327 WKI524326:WLA524327 WUE524326:WUW524327 L589864:AA589865 HS589862:IK589863 RO589862:SG589863 ABK589862:ACC589863 ALG589862:ALY589863 AVC589862:AVU589863 BEY589862:BFQ589863 BOU589862:BPM589863 BYQ589862:BZI589863 CIM589862:CJE589863 CSI589862:CTA589863 DCE589862:DCW589863 DMA589862:DMS589863 DVW589862:DWO589863 EFS589862:EGK589863 EPO589862:EQG589863 EZK589862:FAC589863 FJG589862:FJY589863 FTC589862:FTU589863 GCY589862:GDQ589863 GMU589862:GNM589863 GWQ589862:GXI589863 HGM589862:HHE589863 HQI589862:HRA589863 IAE589862:IAW589863 IKA589862:IKS589863 ITW589862:IUO589863 JDS589862:JEK589863 JNO589862:JOG589863 JXK589862:JYC589863 KHG589862:KHY589863 KRC589862:KRU589863 LAY589862:LBQ589863 LKU589862:LLM589863 LUQ589862:LVI589863 MEM589862:MFE589863 MOI589862:MPA589863 MYE589862:MYW589863 NIA589862:NIS589863 NRW589862:NSO589863 OBS589862:OCK589863 OLO589862:OMG589863 OVK589862:OWC589863 PFG589862:PFY589863 PPC589862:PPU589863 PYY589862:PZQ589863 QIU589862:QJM589863 QSQ589862:QTI589863 RCM589862:RDE589863 RMI589862:RNA589863 RWE589862:RWW589863 SGA589862:SGS589863 SPW589862:SQO589863 SZS589862:TAK589863 TJO589862:TKG589863 TTK589862:TUC589863 UDG589862:UDY589863 UNC589862:UNU589863 UWY589862:UXQ589863 VGU589862:VHM589863 VQQ589862:VRI589863 WAM589862:WBE589863 WKI589862:WLA589863 WUE589862:WUW589863 L655400:AA655401 HS655398:IK655399 RO655398:SG655399 ABK655398:ACC655399 ALG655398:ALY655399 AVC655398:AVU655399 BEY655398:BFQ655399 BOU655398:BPM655399 BYQ655398:BZI655399 CIM655398:CJE655399 CSI655398:CTA655399 DCE655398:DCW655399 DMA655398:DMS655399 DVW655398:DWO655399 EFS655398:EGK655399 EPO655398:EQG655399 EZK655398:FAC655399 FJG655398:FJY655399 FTC655398:FTU655399 GCY655398:GDQ655399 GMU655398:GNM655399 GWQ655398:GXI655399 HGM655398:HHE655399 HQI655398:HRA655399 IAE655398:IAW655399 IKA655398:IKS655399 ITW655398:IUO655399 JDS655398:JEK655399 JNO655398:JOG655399 JXK655398:JYC655399 KHG655398:KHY655399 KRC655398:KRU655399 LAY655398:LBQ655399 LKU655398:LLM655399 LUQ655398:LVI655399 MEM655398:MFE655399 MOI655398:MPA655399 MYE655398:MYW655399 NIA655398:NIS655399 NRW655398:NSO655399 OBS655398:OCK655399 OLO655398:OMG655399 OVK655398:OWC655399 PFG655398:PFY655399 PPC655398:PPU655399 PYY655398:PZQ655399 QIU655398:QJM655399 QSQ655398:QTI655399 RCM655398:RDE655399 RMI655398:RNA655399 RWE655398:RWW655399 SGA655398:SGS655399 SPW655398:SQO655399 SZS655398:TAK655399 TJO655398:TKG655399 TTK655398:TUC655399 UDG655398:UDY655399 UNC655398:UNU655399 UWY655398:UXQ655399 VGU655398:VHM655399 VQQ655398:VRI655399 WAM655398:WBE655399 WKI655398:WLA655399 WUE655398:WUW655399 L720936:AA720937 HS720934:IK720935 RO720934:SG720935 ABK720934:ACC720935 ALG720934:ALY720935 AVC720934:AVU720935 BEY720934:BFQ720935 BOU720934:BPM720935 BYQ720934:BZI720935 CIM720934:CJE720935 CSI720934:CTA720935 DCE720934:DCW720935 DMA720934:DMS720935 DVW720934:DWO720935 EFS720934:EGK720935 EPO720934:EQG720935 EZK720934:FAC720935 FJG720934:FJY720935 FTC720934:FTU720935 GCY720934:GDQ720935 GMU720934:GNM720935 GWQ720934:GXI720935 HGM720934:HHE720935 HQI720934:HRA720935 IAE720934:IAW720935 IKA720934:IKS720935 ITW720934:IUO720935 JDS720934:JEK720935 JNO720934:JOG720935 JXK720934:JYC720935 KHG720934:KHY720935 KRC720934:KRU720935 LAY720934:LBQ720935 LKU720934:LLM720935 LUQ720934:LVI720935 MEM720934:MFE720935 MOI720934:MPA720935 MYE720934:MYW720935 NIA720934:NIS720935 NRW720934:NSO720935 OBS720934:OCK720935 OLO720934:OMG720935 OVK720934:OWC720935 PFG720934:PFY720935 PPC720934:PPU720935 PYY720934:PZQ720935 QIU720934:QJM720935 QSQ720934:QTI720935 RCM720934:RDE720935 RMI720934:RNA720935 RWE720934:RWW720935 SGA720934:SGS720935 SPW720934:SQO720935 SZS720934:TAK720935 TJO720934:TKG720935 TTK720934:TUC720935 UDG720934:UDY720935 UNC720934:UNU720935 UWY720934:UXQ720935 VGU720934:VHM720935 VQQ720934:VRI720935 WAM720934:WBE720935 WKI720934:WLA720935 WUE720934:WUW720935 L786472:AA786473 HS786470:IK786471 RO786470:SG786471 ABK786470:ACC786471 ALG786470:ALY786471 AVC786470:AVU786471 BEY786470:BFQ786471 BOU786470:BPM786471 BYQ786470:BZI786471 CIM786470:CJE786471 CSI786470:CTA786471 DCE786470:DCW786471 DMA786470:DMS786471 DVW786470:DWO786471 EFS786470:EGK786471 EPO786470:EQG786471 EZK786470:FAC786471 FJG786470:FJY786471 FTC786470:FTU786471 GCY786470:GDQ786471 GMU786470:GNM786471 GWQ786470:GXI786471 HGM786470:HHE786471 HQI786470:HRA786471 IAE786470:IAW786471 IKA786470:IKS786471 ITW786470:IUO786471 JDS786470:JEK786471 JNO786470:JOG786471 JXK786470:JYC786471 KHG786470:KHY786471 KRC786470:KRU786471 LAY786470:LBQ786471 LKU786470:LLM786471 LUQ786470:LVI786471 MEM786470:MFE786471 MOI786470:MPA786471 MYE786470:MYW786471 NIA786470:NIS786471 NRW786470:NSO786471 OBS786470:OCK786471 OLO786470:OMG786471 OVK786470:OWC786471 PFG786470:PFY786471 PPC786470:PPU786471 PYY786470:PZQ786471 QIU786470:QJM786471 QSQ786470:QTI786471 RCM786470:RDE786471 RMI786470:RNA786471 RWE786470:RWW786471 SGA786470:SGS786471 SPW786470:SQO786471 SZS786470:TAK786471 TJO786470:TKG786471 TTK786470:TUC786471 UDG786470:UDY786471 UNC786470:UNU786471 UWY786470:UXQ786471 VGU786470:VHM786471 VQQ786470:VRI786471 WAM786470:WBE786471 WKI786470:WLA786471 WUE786470:WUW786471 L852008:AA852009 HS852006:IK852007 RO852006:SG852007 ABK852006:ACC852007 ALG852006:ALY852007 AVC852006:AVU852007 BEY852006:BFQ852007 BOU852006:BPM852007 BYQ852006:BZI852007 CIM852006:CJE852007 CSI852006:CTA852007 DCE852006:DCW852007 DMA852006:DMS852007 DVW852006:DWO852007 EFS852006:EGK852007 EPO852006:EQG852007 EZK852006:FAC852007 FJG852006:FJY852007 FTC852006:FTU852007 GCY852006:GDQ852007 GMU852006:GNM852007 GWQ852006:GXI852007 HGM852006:HHE852007 HQI852006:HRA852007 IAE852006:IAW852007 IKA852006:IKS852007 ITW852006:IUO852007 JDS852006:JEK852007 JNO852006:JOG852007 JXK852006:JYC852007 KHG852006:KHY852007 KRC852006:KRU852007 LAY852006:LBQ852007 LKU852006:LLM852007 LUQ852006:LVI852007 MEM852006:MFE852007 MOI852006:MPA852007 MYE852006:MYW852007 NIA852006:NIS852007 NRW852006:NSO852007 OBS852006:OCK852007 OLO852006:OMG852007 OVK852006:OWC852007 PFG852006:PFY852007 PPC852006:PPU852007 PYY852006:PZQ852007 QIU852006:QJM852007 QSQ852006:QTI852007 RCM852006:RDE852007 RMI852006:RNA852007 RWE852006:RWW852007 SGA852006:SGS852007 SPW852006:SQO852007 SZS852006:TAK852007 TJO852006:TKG852007 TTK852006:TUC852007 UDG852006:UDY852007 UNC852006:UNU852007 UWY852006:UXQ852007 VGU852006:VHM852007 VQQ852006:VRI852007 WAM852006:WBE852007 WKI852006:WLA852007 WUE852006:WUW852007 L917544:AA917545 HS917542:IK917543 RO917542:SG917543 ABK917542:ACC917543 ALG917542:ALY917543 AVC917542:AVU917543 BEY917542:BFQ917543 BOU917542:BPM917543 BYQ917542:BZI917543 CIM917542:CJE917543 CSI917542:CTA917543 DCE917542:DCW917543 DMA917542:DMS917543 DVW917542:DWO917543 EFS917542:EGK917543 EPO917542:EQG917543 EZK917542:FAC917543 FJG917542:FJY917543 FTC917542:FTU917543 GCY917542:GDQ917543 GMU917542:GNM917543 GWQ917542:GXI917543 HGM917542:HHE917543 HQI917542:HRA917543 IAE917542:IAW917543 IKA917542:IKS917543 ITW917542:IUO917543 JDS917542:JEK917543 JNO917542:JOG917543 JXK917542:JYC917543 KHG917542:KHY917543 KRC917542:KRU917543 LAY917542:LBQ917543 LKU917542:LLM917543 LUQ917542:LVI917543 MEM917542:MFE917543 MOI917542:MPA917543 MYE917542:MYW917543 NIA917542:NIS917543 NRW917542:NSO917543 OBS917542:OCK917543 OLO917542:OMG917543 OVK917542:OWC917543 PFG917542:PFY917543 PPC917542:PPU917543 PYY917542:PZQ917543 QIU917542:QJM917543 QSQ917542:QTI917543 RCM917542:RDE917543 RMI917542:RNA917543 RWE917542:RWW917543 SGA917542:SGS917543 SPW917542:SQO917543 SZS917542:TAK917543 TJO917542:TKG917543 TTK917542:TUC917543 UDG917542:UDY917543 UNC917542:UNU917543 UWY917542:UXQ917543 VGU917542:VHM917543 VQQ917542:VRI917543 WAM917542:WBE917543 WKI917542:WLA917543 WUE917542:WUW917543 L983080:AA983081 HS983078:IK983079 RO983078:SG983079 ABK983078:ACC983079 ALG983078:ALY983079 AVC983078:AVU983079 BEY983078:BFQ983079 BOU983078:BPM983079 BYQ983078:BZI983079 CIM983078:CJE983079 CSI983078:CTA983079 DCE983078:DCW983079 DMA983078:DMS983079 DVW983078:DWO983079 EFS983078:EGK983079 EPO983078:EQG983079 EZK983078:FAC983079 FJG983078:FJY983079 FTC983078:FTU983079 GCY983078:GDQ983079 GMU983078:GNM983079 GWQ983078:GXI983079 HGM983078:HHE983079 HQI983078:HRA983079 IAE983078:IAW983079 IKA983078:IKS983079 ITW983078:IUO983079 JDS983078:JEK983079 JNO983078:JOG983079 JXK983078:JYC983079 KHG983078:KHY983079 KRC983078:KRU983079 LAY983078:LBQ983079 LKU983078:LLM983079 LUQ983078:LVI983079 MEM983078:MFE983079 MOI983078:MPA983079 MYE983078:MYW983079 NIA983078:NIS983079 NRW983078:NSO983079 OBS983078:OCK983079 OLO983078:OMG983079 OVK983078:OWC983079 PFG983078:PFY983079 PPC983078:PPU983079 PYY983078:PZQ983079 QIU983078:QJM983079 QSQ983078:QTI983079 RCM983078:RDE983079 RMI983078:RNA983079 RWE983078:RWW983079 SGA983078:SGS983079 SPW983078:SQO983079 SZS983078:TAK983079 TJO983078:TKG983079 TTK983078:TUC983079 UDG983078:UDY983079 UNC983078:UNU983079 UWY983078:UXQ983079 VGU983078:VHM983079 VQQ983078:VRI983079 WAM983078:WBE983079 WKI983078:WLA983079 WUE983078:WUW983079 O65571:O65574 HV65569:HV65572 RR65569:RR65572 ABN65569:ABN65572 ALJ65569:ALJ65572 AVF65569:AVF65572 BFB65569:BFB65572 BOX65569:BOX65572 BYT65569:BYT65572 CIP65569:CIP65572 CSL65569:CSL65572 DCH65569:DCH65572 DMD65569:DMD65572 DVZ65569:DVZ65572 EFV65569:EFV65572 EPR65569:EPR65572 EZN65569:EZN65572 FJJ65569:FJJ65572 FTF65569:FTF65572 GDB65569:GDB65572 GMX65569:GMX65572 GWT65569:GWT65572 HGP65569:HGP65572 HQL65569:HQL65572 IAH65569:IAH65572 IKD65569:IKD65572 ITZ65569:ITZ65572 JDV65569:JDV65572 JNR65569:JNR65572 JXN65569:JXN65572 KHJ65569:KHJ65572 KRF65569:KRF65572 LBB65569:LBB65572 LKX65569:LKX65572 LUT65569:LUT65572 MEP65569:MEP65572 MOL65569:MOL65572 MYH65569:MYH65572 NID65569:NID65572 NRZ65569:NRZ65572 OBV65569:OBV65572 OLR65569:OLR65572 OVN65569:OVN65572 PFJ65569:PFJ65572 PPF65569:PPF65572 PZB65569:PZB65572 QIX65569:QIX65572 QST65569:QST65572 RCP65569:RCP65572 RML65569:RML65572 RWH65569:RWH65572 SGD65569:SGD65572 SPZ65569:SPZ65572 SZV65569:SZV65572 TJR65569:TJR65572 TTN65569:TTN65572 UDJ65569:UDJ65572 UNF65569:UNF65572 UXB65569:UXB65572 VGX65569:VGX65572 VQT65569:VQT65572 WAP65569:WAP65572 WKL65569:WKL65572 WUH65569:WUH65572 O131107:O131110 HV131105:HV131108 RR131105:RR131108 ABN131105:ABN131108 ALJ131105:ALJ131108 AVF131105:AVF131108 BFB131105:BFB131108 BOX131105:BOX131108 BYT131105:BYT131108 CIP131105:CIP131108 CSL131105:CSL131108 DCH131105:DCH131108 DMD131105:DMD131108 DVZ131105:DVZ131108 EFV131105:EFV131108 EPR131105:EPR131108 EZN131105:EZN131108 FJJ131105:FJJ131108 FTF131105:FTF131108 GDB131105:GDB131108 GMX131105:GMX131108 GWT131105:GWT131108 HGP131105:HGP131108 HQL131105:HQL131108 IAH131105:IAH131108 IKD131105:IKD131108 ITZ131105:ITZ131108 JDV131105:JDV131108 JNR131105:JNR131108 JXN131105:JXN131108 KHJ131105:KHJ131108 KRF131105:KRF131108 LBB131105:LBB131108 LKX131105:LKX131108 LUT131105:LUT131108 MEP131105:MEP131108 MOL131105:MOL131108 MYH131105:MYH131108 NID131105:NID131108 NRZ131105:NRZ131108 OBV131105:OBV131108 OLR131105:OLR131108 OVN131105:OVN131108 PFJ131105:PFJ131108 PPF131105:PPF131108 PZB131105:PZB131108 QIX131105:QIX131108 QST131105:QST131108 RCP131105:RCP131108 RML131105:RML131108 RWH131105:RWH131108 SGD131105:SGD131108 SPZ131105:SPZ131108 SZV131105:SZV131108 TJR131105:TJR131108 TTN131105:TTN131108 UDJ131105:UDJ131108 UNF131105:UNF131108 UXB131105:UXB131108 VGX131105:VGX131108 VQT131105:VQT131108 WAP131105:WAP131108 WKL131105:WKL131108 WUH131105:WUH131108 O196643:O196646 HV196641:HV196644 RR196641:RR196644 ABN196641:ABN196644 ALJ196641:ALJ196644 AVF196641:AVF196644 BFB196641:BFB196644 BOX196641:BOX196644 BYT196641:BYT196644 CIP196641:CIP196644 CSL196641:CSL196644 DCH196641:DCH196644 DMD196641:DMD196644 DVZ196641:DVZ196644 EFV196641:EFV196644 EPR196641:EPR196644 EZN196641:EZN196644 FJJ196641:FJJ196644 FTF196641:FTF196644 GDB196641:GDB196644 GMX196641:GMX196644 GWT196641:GWT196644 HGP196641:HGP196644 HQL196641:HQL196644 IAH196641:IAH196644 IKD196641:IKD196644 ITZ196641:ITZ196644 JDV196641:JDV196644 JNR196641:JNR196644 JXN196641:JXN196644 KHJ196641:KHJ196644 KRF196641:KRF196644 LBB196641:LBB196644 LKX196641:LKX196644 LUT196641:LUT196644 MEP196641:MEP196644 MOL196641:MOL196644 MYH196641:MYH196644 NID196641:NID196644 NRZ196641:NRZ196644 OBV196641:OBV196644 OLR196641:OLR196644 OVN196641:OVN196644 PFJ196641:PFJ196644 PPF196641:PPF196644 PZB196641:PZB196644 QIX196641:QIX196644 QST196641:QST196644 RCP196641:RCP196644 RML196641:RML196644 RWH196641:RWH196644 SGD196641:SGD196644 SPZ196641:SPZ196644 SZV196641:SZV196644 TJR196641:TJR196644 TTN196641:TTN196644 UDJ196641:UDJ196644 UNF196641:UNF196644 UXB196641:UXB196644 VGX196641:VGX196644 VQT196641:VQT196644 WAP196641:WAP196644 WKL196641:WKL196644 WUH196641:WUH196644 O262179:O262182 HV262177:HV262180 RR262177:RR262180 ABN262177:ABN262180 ALJ262177:ALJ262180 AVF262177:AVF262180 BFB262177:BFB262180 BOX262177:BOX262180 BYT262177:BYT262180 CIP262177:CIP262180 CSL262177:CSL262180 DCH262177:DCH262180 DMD262177:DMD262180 DVZ262177:DVZ262180 EFV262177:EFV262180 EPR262177:EPR262180 EZN262177:EZN262180 FJJ262177:FJJ262180 FTF262177:FTF262180 GDB262177:GDB262180 GMX262177:GMX262180 GWT262177:GWT262180 HGP262177:HGP262180 HQL262177:HQL262180 IAH262177:IAH262180 IKD262177:IKD262180 ITZ262177:ITZ262180 JDV262177:JDV262180 JNR262177:JNR262180 JXN262177:JXN262180 KHJ262177:KHJ262180 KRF262177:KRF262180 LBB262177:LBB262180 LKX262177:LKX262180 LUT262177:LUT262180 MEP262177:MEP262180 MOL262177:MOL262180 MYH262177:MYH262180 NID262177:NID262180 NRZ262177:NRZ262180 OBV262177:OBV262180 OLR262177:OLR262180 OVN262177:OVN262180 PFJ262177:PFJ262180 PPF262177:PPF262180 PZB262177:PZB262180 QIX262177:QIX262180 QST262177:QST262180 RCP262177:RCP262180 RML262177:RML262180 RWH262177:RWH262180 SGD262177:SGD262180 SPZ262177:SPZ262180 SZV262177:SZV262180 TJR262177:TJR262180 TTN262177:TTN262180 UDJ262177:UDJ262180 UNF262177:UNF262180 UXB262177:UXB262180 VGX262177:VGX262180 VQT262177:VQT262180 WAP262177:WAP262180 WKL262177:WKL262180 WUH262177:WUH262180 O327715:O327718 HV327713:HV327716 RR327713:RR327716 ABN327713:ABN327716 ALJ327713:ALJ327716 AVF327713:AVF327716 BFB327713:BFB327716 BOX327713:BOX327716 BYT327713:BYT327716 CIP327713:CIP327716 CSL327713:CSL327716 DCH327713:DCH327716 DMD327713:DMD327716 DVZ327713:DVZ327716 EFV327713:EFV327716 EPR327713:EPR327716 EZN327713:EZN327716 FJJ327713:FJJ327716 FTF327713:FTF327716 GDB327713:GDB327716 GMX327713:GMX327716 GWT327713:GWT327716 HGP327713:HGP327716 HQL327713:HQL327716 IAH327713:IAH327716 IKD327713:IKD327716 ITZ327713:ITZ327716 JDV327713:JDV327716 JNR327713:JNR327716 JXN327713:JXN327716 KHJ327713:KHJ327716 KRF327713:KRF327716 LBB327713:LBB327716 LKX327713:LKX327716 LUT327713:LUT327716 MEP327713:MEP327716 MOL327713:MOL327716 MYH327713:MYH327716 NID327713:NID327716 NRZ327713:NRZ327716 OBV327713:OBV327716 OLR327713:OLR327716 OVN327713:OVN327716 PFJ327713:PFJ327716 PPF327713:PPF327716 PZB327713:PZB327716 QIX327713:QIX327716 QST327713:QST327716 RCP327713:RCP327716 RML327713:RML327716 RWH327713:RWH327716 SGD327713:SGD327716 SPZ327713:SPZ327716 SZV327713:SZV327716 TJR327713:TJR327716 TTN327713:TTN327716 UDJ327713:UDJ327716 UNF327713:UNF327716 UXB327713:UXB327716 VGX327713:VGX327716 VQT327713:VQT327716 WAP327713:WAP327716 WKL327713:WKL327716 WUH327713:WUH327716 O393251:O393254 HV393249:HV393252 RR393249:RR393252 ABN393249:ABN393252 ALJ393249:ALJ393252 AVF393249:AVF393252 BFB393249:BFB393252 BOX393249:BOX393252 BYT393249:BYT393252 CIP393249:CIP393252 CSL393249:CSL393252 DCH393249:DCH393252 DMD393249:DMD393252 DVZ393249:DVZ393252 EFV393249:EFV393252 EPR393249:EPR393252 EZN393249:EZN393252 FJJ393249:FJJ393252 FTF393249:FTF393252 GDB393249:GDB393252 GMX393249:GMX393252 GWT393249:GWT393252 HGP393249:HGP393252 HQL393249:HQL393252 IAH393249:IAH393252 IKD393249:IKD393252 ITZ393249:ITZ393252 JDV393249:JDV393252 JNR393249:JNR393252 JXN393249:JXN393252 KHJ393249:KHJ393252 KRF393249:KRF393252 LBB393249:LBB393252 LKX393249:LKX393252 LUT393249:LUT393252 MEP393249:MEP393252 MOL393249:MOL393252 MYH393249:MYH393252 NID393249:NID393252 NRZ393249:NRZ393252 OBV393249:OBV393252 OLR393249:OLR393252 OVN393249:OVN393252 PFJ393249:PFJ393252 PPF393249:PPF393252 PZB393249:PZB393252 QIX393249:QIX393252 QST393249:QST393252 RCP393249:RCP393252 RML393249:RML393252 RWH393249:RWH393252 SGD393249:SGD393252 SPZ393249:SPZ393252 SZV393249:SZV393252 TJR393249:TJR393252 TTN393249:TTN393252 UDJ393249:UDJ393252 UNF393249:UNF393252 UXB393249:UXB393252 VGX393249:VGX393252 VQT393249:VQT393252 WAP393249:WAP393252 WKL393249:WKL393252 WUH393249:WUH393252 O458787:O458790 HV458785:HV458788 RR458785:RR458788 ABN458785:ABN458788 ALJ458785:ALJ458788 AVF458785:AVF458788 BFB458785:BFB458788 BOX458785:BOX458788 BYT458785:BYT458788 CIP458785:CIP458788 CSL458785:CSL458788 DCH458785:DCH458788 DMD458785:DMD458788 DVZ458785:DVZ458788 EFV458785:EFV458788 EPR458785:EPR458788 EZN458785:EZN458788 FJJ458785:FJJ458788 FTF458785:FTF458788 GDB458785:GDB458788 GMX458785:GMX458788 GWT458785:GWT458788 HGP458785:HGP458788 HQL458785:HQL458788 IAH458785:IAH458788 IKD458785:IKD458788 ITZ458785:ITZ458788 JDV458785:JDV458788 JNR458785:JNR458788 JXN458785:JXN458788 KHJ458785:KHJ458788 KRF458785:KRF458788 LBB458785:LBB458788 LKX458785:LKX458788 LUT458785:LUT458788 MEP458785:MEP458788 MOL458785:MOL458788 MYH458785:MYH458788 NID458785:NID458788 NRZ458785:NRZ458788 OBV458785:OBV458788 OLR458785:OLR458788 OVN458785:OVN458788 PFJ458785:PFJ458788 PPF458785:PPF458788 PZB458785:PZB458788 QIX458785:QIX458788 QST458785:QST458788 RCP458785:RCP458788 RML458785:RML458788 RWH458785:RWH458788 SGD458785:SGD458788 SPZ458785:SPZ458788 SZV458785:SZV458788 TJR458785:TJR458788 TTN458785:TTN458788 UDJ458785:UDJ458788 UNF458785:UNF458788 UXB458785:UXB458788 VGX458785:VGX458788 VQT458785:VQT458788 WAP458785:WAP458788 WKL458785:WKL458788 WUH458785:WUH458788 O524323:O524326 HV524321:HV524324 RR524321:RR524324 ABN524321:ABN524324 ALJ524321:ALJ524324 AVF524321:AVF524324 BFB524321:BFB524324 BOX524321:BOX524324 BYT524321:BYT524324 CIP524321:CIP524324 CSL524321:CSL524324 DCH524321:DCH524324 DMD524321:DMD524324 DVZ524321:DVZ524324 EFV524321:EFV524324 EPR524321:EPR524324 EZN524321:EZN524324 FJJ524321:FJJ524324 FTF524321:FTF524324 GDB524321:GDB524324 GMX524321:GMX524324 GWT524321:GWT524324 HGP524321:HGP524324 HQL524321:HQL524324 IAH524321:IAH524324 IKD524321:IKD524324 ITZ524321:ITZ524324 JDV524321:JDV524324 JNR524321:JNR524324 JXN524321:JXN524324 KHJ524321:KHJ524324 KRF524321:KRF524324 LBB524321:LBB524324 LKX524321:LKX524324 LUT524321:LUT524324 MEP524321:MEP524324 MOL524321:MOL524324 MYH524321:MYH524324 NID524321:NID524324 NRZ524321:NRZ524324 OBV524321:OBV524324 OLR524321:OLR524324 OVN524321:OVN524324 PFJ524321:PFJ524324 PPF524321:PPF524324 PZB524321:PZB524324 QIX524321:QIX524324 QST524321:QST524324 RCP524321:RCP524324 RML524321:RML524324 RWH524321:RWH524324 SGD524321:SGD524324 SPZ524321:SPZ524324 SZV524321:SZV524324 TJR524321:TJR524324 TTN524321:TTN524324 UDJ524321:UDJ524324 UNF524321:UNF524324 UXB524321:UXB524324 VGX524321:VGX524324 VQT524321:VQT524324 WAP524321:WAP524324 WKL524321:WKL524324 WUH524321:WUH524324 O589859:O589862 HV589857:HV589860 RR589857:RR589860 ABN589857:ABN589860 ALJ589857:ALJ589860 AVF589857:AVF589860 BFB589857:BFB589860 BOX589857:BOX589860 BYT589857:BYT589860 CIP589857:CIP589860 CSL589857:CSL589860 DCH589857:DCH589860 DMD589857:DMD589860 DVZ589857:DVZ589860 EFV589857:EFV589860 EPR589857:EPR589860 EZN589857:EZN589860 FJJ589857:FJJ589860 FTF589857:FTF589860 GDB589857:GDB589860 GMX589857:GMX589860 GWT589857:GWT589860 HGP589857:HGP589860 HQL589857:HQL589860 IAH589857:IAH589860 IKD589857:IKD589860 ITZ589857:ITZ589860 JDV589857:JDV589860 JNR589857:JNR589860 JXN589857:JXN589860 KHJ589857:KHJ589860 KRF589857:KRF589860 LBB589857:LBB589860 LKX589857:LKX589860 LUT589857:LUT589860 MEP589857:MEP589860 MOL589857:MOL589860 MYH589857:MYH589860 NID589857:NID589860 NRZ589857:NRZ589860 OBV589857:OBV589860 OLR589857:OLR589860 OVN589857:OVN589860 PFJ589857:PFJ589860 PPF589857:PPF589860 PZB589857:PZB589860 QIX589857:QIX589860 QST589857:QST589860 RCP589857:RCP589860 RML589857:RML589860 RWH589857:RWH589860 SGD589857:SGD589860 SPZ589857:SPZ589860 SZV589857:SZV589860 TJR589857:TJR589860 TTN589857:TTN589860 UDJ589857:UDJ589860 UNF589857:UNF589860 UXB589857:UXB589860 VGX589857:VGX589860 VQT589857:VQT589860 WAP589857:WAP589860 WKL589857:WKL589860 WUH589857:WUH589860 O655395:O655398 HV655393:HV655396 RR655393:RR655396 ABN655393:ABN655396 ALJ655393:ALJ655396 AVF655393:AVF655396 BFB655393:BFB655396 BOX655393:BOX655396 BYT655393:BYT655396 CIP655393:CIP655396 CSL655393:CSL655396 DCH655393:DCH655396 DMD655393:DMD655396 DVZ655393:DVZ655396 EFV655393:EFV655396 EPR655393:EPR655396 EZN655393:EZN655396 FJJ655393:FJJ655396 FTF655393:FTF655396 GDB655393:GDB655396 GMX655393:GMX655396 GWT655393:GWT655396 HGP655393:HGP655396 HQL655393:HQL655396 IAH655393:IAH655396 IKD655393:IKD655396 ITZ655393:ITZ655396 JDV655393:JDV655396 JNR655393:JNR655396 JXN655393:JXN655396 KHJ655393:KHJ655396 KRF655393:KRF655396 LBB655393:LBB655396 LKX655393:LKX655396 LUT655393:LUT655396 MEP655393:MEP655396 MOL655393:MOL655396 MYH655393:MYH655396 NID655393:NID655396 NRZ655393:NRZ655396 OBV655393:OBV655396 OLR655393:OLR655396 OVN655393:OVN655396 PFJ655393:PFJ655396 PPF655393:PPF655396 PZB655393:PZB655396 QIX655393:QIX655396 QST655393:QST655396 RCP655393:RCP655396 RML655393:RML655396 RWH655393:RWH655396 SGD655393:SGD655396 SPZ655393:SPZ655396 SZV655393:SZV655396 TJR655393:TJR655396 TTN655393:TTN655396 UDJ655393:UDJ655396 UNF655393:UNF655396 UXB655393:UXB655396 VGX655393:VGX655396 VQT655393:VQT655396 WAP655393:WAP655396 WKL655393:WKL655396 WUH655393:WUH655396 O720931:O720934 HV720929:HV720932 RR720929:RR720932 ABN720929:ABN720932 ALJ720929:ALJ720932 AVF720929:AVF720932 BFB720929:BFB720932 BOX720929:BOX720932 BYT720929:BYT720932 CIP720929:CIP720932 CSL720929:CSL720932 DCH720929:DCH720932 DMD720929:DMD720932 DVZ720929:DVZ720932 EFV720929:EFV720932 EPR720929:EPR720932 EZN720929:EZN720932 FJJ720929:FJJ720932 FTF720929:FTF720932 GDB720929:GDB720932 GMX720929:GMX720932 GWT720929:GWT720932 HGP720929:HGP720932 HQL720929:HQL720932 IAH720929:IAH720932 IKD720929:IKD720932 ITZ720929:ITZ720932 JDV720929:JDV720932 JNR720929:JNR720932 JXN720929:JXN720932 KHJ720929:KHJ720932 KRF720929:KRF720932 LBB720929:LBB720932 LKX720929:LKX720932 LUT720929:LUT720932 MEP720929:MEP720932 MOL720929:MOL720932 MYH720929:MYH720932 NID720929:NID720932 NRZ720929:NRZ720932 OBV720929:OBV720932 OLR720929:OLR720932 OVN720929:OVN720932 PFJ720929:PFJ720932 PPF720929:PPF720932 PZB720929:PZB720932 QIX720929:QIX720932 QST720929:QST720932 RCP720929:RCP720932 RML720929:RML720932 RWH720929:RWH720932 SGD720929:SGD720932 SPZ720929:SPZ720932 SZV720929:SZV720932 TJR720929:TJR720932 TTN720929:TTN720932 UDJ720929:UDJ720932 UNF720929:UNF720932 UXB720929:UXB720932 VGX720929:VGX720932 VQT720929:VQT720932 WAP720929:WAP720932 WKL720929:WKL720932 WUH720929:WUH720932 O786467:O786470 HV786465:HV786468 RR786465:RR786468 ABN786465:ABN786468 ALJ786465:ALJ786468 AVF786465:AVF786468 BFB786465:BFB786468 BOX786465:BOX786468 BYT786465:BYT786468 CIP786465:CIP786468 CSL786465:CSL786468 DCH786465:DCH786468 DMD786465:DMD786468 DVZ786465:DVZ786468 EFV786465:EFV786468 EPR786465:EPR786468 EZN786465:EZN786468 FJJ786465:FJJ786468 FTF786465:FTF786468 GDB786465:GDB786468 GMX786465:GMX786468 GWT786465:GWT786468 HGP786465:HGP786468 HQL786465:HQL786468 IAH786465:IAH786468 IKD786465:IKD786468 ITZ786465:ITZ786468 JDV786465:JDV786468 JNR786465:JNR786468 JXN786465:JXN786468 KHJ786465:KHJ786468 KRF786465:KRF786468 LBB786465:LBB786468 LKX786465:LKX786468 LUT786465:LUT786468 MEP786465:MEP786468 MOL786465:MOL786468 MYH786465:MYH786468 NID786465:NID786468 NRZ786465:NRZ786468 OBV786465:OBV786468 OLR786465:OLR786468 OVN786465:OVN786468 PFJ786465:PFJ786468 PPF786465:PPF786468 PZB786465:PZB786468 QIX786465:QIX786468 QST786465:QST786468 RCP786465:RCP786468 RML786465:RML786468 RWH786465:RWH786468 SGD786465:SGD786468 SPZ786465:SPZ786468 SZV786465:SZV786468 TJR786465:TJR786468 TTN786465:TTN786468 UDJ786465:UDJ786468 UNF786465:UNF786468 UXB786465:UXB786468 VGX786465:VGX786468 VQT786465:VQT786468 WAP786465:WAP786468 WKL786465:WKL786468 WUH786465:WUH786468 O852003:O852006 HV852001:HV852004 RR852001:RR852004 ABN852001:ABN852004 ALJ852001:ALJ852004 AVF852001:AVF852004 BFB852001:BFB852004 BOX852001:BOX852004 BYT852001:BYT852004 CIP852001:CIP852004 CSL852001:CSL852004 DCH852001:DCH852004 DMD852001:DMD852004 DVZ852001:DVZ852004 EFV852001:EFV852004 EPR852001:EPR852004 EZN852001:EZN852004 FJJ852001:FJJ852004 FTF852001:FTF852004 GDB852001:GDB852004 GMX852001:GMX852004 GWT852001:GWT852004 HGP852001:HGP852004 HQL852001:HQL852004 IAH852001:IAH852004 IKD852001:IKD852004 ITZ852001:ITZ852004 JDV852001:JDV852004 JNR852001:JNR852004 JXN852001:JXN852004 KHJ852001:KHJ852004 KRF852001:KRF852004 LBB852001:LBB852004 LKX852001:LKX852004 LUT852001:LUT852004 MEP852001:MEP852004 MOL852001:MOL852004 MYH852001:MYH852004 NID852001:NID852004 NRZ852001:NRZ852004 OBV852001:OBV852004 OLR852001:OLR852004 OVN852001:OVN852004 PFJ852001:PFJ852004 PPF852001:PPF852004 PZB852001:PZB852004 QIX852001:QIX852004 QST852001:QST852004 RCP852001:RCP852004 RML852001:RML852004 RWH852001:RWH852004 SGD852001:SGD852004 SPZ852001:SPZ852004 SZV852001:SZV852004 TJR852001:TJR852004 TTN852001:TTN852004 UDJ852001:UDJ852004 UNF852001:UNF852004 UXB852001:UXB852004 VGX852001:VGX852004 VQT852001:VQT852004 WAP852001:WAP852004 WKL852001:WKL852004 WUH852001:WUH852004 O917539:O917542 HV917537:HV917540 RR917537:RR917540 ABN917537:ABN917540 ALJ917537:ALJ917540 AVF917537:AVF917540 BFB917537:BFB917540 BOX917537:BOX917540 BYT917537:BYT917540 CIP917537:CIP917540 CSL917537:CSL917540 DCH917537:DCH917540 DMD917537:DMD917540 DVZ917537:DVZ917540 EFV917537:EFV917540 EPR917537:EPR917540 EZN917537:EZN917540 FJJ917537:FJJ917540 FTF917537:FTF917540 GDB917537:GDB917540 GMX917537:GMX917540 GWT917537:GWT917540 HGP917537:HGP917540 HQL917537:HQL917540 IAH917537:IAH917540 IKD917537:IKD917540 ITZ917537:ITZ917540 JDV917537:JDV917540 JNR917537:JNR917540 JXN917537:JXN917540 KHJ917537:KHJ917540 KRF917537:KRF917540 LBB917537:LBB917540 LKX917537:LKX917540 LUT917537:LUT917540 MEP917537:MEP917540 MOL917537:MOL917540 MYH917537:MYH917540 NID917537:NID917540 NRZ917537:NRZ917540 OBV917537:OBV917540 OLR917537:OLR917540 OVN917537:OVN917540 PFJ917537:PFJ917540 PPF917537:PPF917540 PZB917537:PZB917540 QIX917537:QIX917540 QST917537:QST917540 RCP917537:RCP917540 RML917537:RML917540 RWH917537:RWH917540 SGD917537:SGD917540 SPZ917537:SPZ917540 SZV917537:SZV917540 TJR917537:TJR917540 TTN917537:TTN917540 UDJ917537:UDJ917540 UNF917537:UNF917540 UXB917537:UXB917540 VGX917537:VGX917540 VQT917537:VQT917540 WAP917537:WAP917540 WKL917537:WKL917540 WUH917537:WUH917540 O983075:O983078 HV983073:HV983076 RR983073:RR983076 ABN983073:ABN983076 ALJ983073:ALJ983076 AVF983073:AVF983076 BFB983073:BFB983076 BOX983073:BOX983076 BYT983073:BYT983076 CIP983073:CIP983076 CSL983073:CSL983076 DCH983073:DCH983076 DMD983073:DMD983076 DVZ983073:DVZ983076 EFV983073:EFV983076 EPR983073:EPR983076 EZN983073:EZN983076 FJJ983073:FJJ983076 FTF983073:FTF983076 GDB983073:GDB983076 GMX983073:GMX983076 GWT983073:GWT983076 HGP983073:HGP983076 HQL983073:HQL983076 IAH983073:IAH983076 IKD983073:IKD983076 ITZ983073:ITZ983076 JDV983073:JDV983076 JNR983073:JNR983076 JXN983073:JXN983076 KHJ983073:KHJ983076 KRF983073:KRF983076 LBB983073:LBB983076 LKX983073:LKX983076 LUT983073:LUT983076 MEP983073:MEP983076 MOL983073:MOL983076 MYH983073:MYH983076 NID983073:NID983076 NRZ983073:NRZ983076 OBV983073:OBV983076 OLR983073:OLR983076 OVN983073:OVN983076 PFJ983073:PFJ983076 PPF983073:PPF983076 PZB983073:PZB983076 QIX983073:QIX983076 QST983073:QST983076 RCP983073:RCP983076 RML983073:RML983076 RWH983073:RWH983076 SGD983073:SGD983076 SPZ983073:SPZ983076 SZV983073:SZV983076 TJR983073:TJR983076 TTN983073:TTN983076 UDJ983073:UDJ983076 UNF983073:UNF983076 UXB983073:UXB983076 VGX983073:VGX983076 VQT983073:VQT983076 WAP983073:WAP983076 WKL983073:WKL983076 WUH983073:WUH983076 H65585:AA65587 HO65583:IK65585 RK65583:SG65585 ABG65583:ACC65585 ALC65583:ALY65585 AUY65583:AVU65585 BEU65583:BFQ65585 BOQ65583:BPM65585 BYM65583:BZI65585 CII65583:CJE65585 CSE65583:CTA65585 DCA65583:DCW65585 DLW65583:DMS65585 DVS65583:DWO65585 EFO65583:EGK65585 EPK65583:EQG65585 EZG65583:FAC65585 FJC65583:FJY65585 FSY65583:FTU65585 GCU65583:GDQ65585 GMQ65583:GNM65585 GWM65583:GXI65585 HGI65583:HHE65585 HQE65583:HRA65585 IAA65583:IAW65585 IJW65583:IKS65585 ITS65583:IUO65585 JDO65583:JEK65585 JNK65583:JOG65585 JXG65583:JYC65585 KHC65583:KHY65585 KQY65583:KRU65585 LAU65583:LBQ65585 LKQ65583:LLM65585 LUM65583:LVI65585 MEI65583:MFE65585 MOE65583:MPA65585 MYA65583:MYW65585 NHW65583:NIS65585 NRS65583:NSO65585 OBO65583:OCK65585 OLK65583:OMG65585 OVG65583:OWC65585 PFC65583:PFY65585 POY65583:PPU65585 PYU65583:PZQ65585 QIQ65583:QJM65585 QSM65583:QTI65585 RCI65583:RDE65585 RME65583:RNA65585 RWA65583:RWW65585 SFW65583:SGS65585 SPS65583:SQO65585 SZO65583:TAK65585 TJK65583:TKG65585 TTG65583:TUC65585 UDC65583:UDY65585 UMY65583:UNU65585 UWU65583:UXQ65585 VGQ65583:VHM65585 VQM65583:VRI65585 WAI65583:WBE65585 WKE65583:WLA65585 WUA65583:WUW65585 H131121:AA131123 HO131119:IK131121 RK131119:SG131121 ABG131119:ACC131121 ALC131119:ALY131121 AUY131119:AVU131121 BEU131119:BFQ131121 BOQ131119:BPM131121 BYM131119:BZI131121 CII131119:CJE131121 CSE131119:CTA131121 DCA131119:DCW131121 DLW131119:DMS131121 DVS131119:DWO131121 EFO131119:EGK131121 EPK131119:EQG131121 EZG131119:FAC131121 FJC131119:FJY131121 FSY131119:FTU131121 GCU131119:GDQ131121 GMQ131119:GNM131121 GWM131119:GXI131121 HGI131119:HHE131121 HQE131119:HRA131121 IAA131119:IAW131121 IJW131119:IKS131121 ITS131119:IUO131121 JDO131119:JEK131121 JNK131119:JOG131121 JXG131119:JYC131121 KHC131119:KHY131121 KQY131119:KRU131121 LAU131119:LBQ131121 LKQ131119:LLM131121 LUM131119:LVI131121 MEI131119:MFE131121 MOE131119:MPA131121 MYA131119:MYW131121 NHW131119:NIS131121 NRS131119:NSO131121 OBO131119:OCK131121 OLK131119:OMG131121 OVG131119:OWC131121 PFC131119:PFY131121 POY131119:PPU131121 PYU131119:PZQ131121 QIQ131119:QJM131121 QSM131119:QTI131121 RCI131119:RDE131121 RME131119:RNA131121 RWA131119:RWW131121 SFW131119:SGS131121 SPS131119:SQO131121 SZO131119:TAK131121 TJK131119:TKG131121 TTG131119:TUC131121 UDC131119:UDY131121 UMY131119:UNU131121 UWU131119:UXQ131121 VGQ131119:VHM131121 VQM131119:VRI131121 WAI131119:WBE131121 WKE131119:WLA131121 WUA131119:WUW131121 H196657:AA196659 HO196655:IK196657 RK196655:SG196657 ABG196655:ACC196657 ALC196655:ALY196657 AUY196655:AVU196657 BEU196655:BFQ196657 BOQ196655:BPM196657 BYM196655:BZI196657 CII196655:CJE196657 CSE196655:CTA196657 DCA196655:DCW196657 DLW196655:DMS196657 DVS196655:DWO196657 EFO196655:EGK196657 EPK196655:EQG196657 EZG196655:FAC196657 FJC196655:FJY196657 FSY196655:FTU196657 GCU196655:GDQ196657 GMQ196655:GNM196657 GWM196655:GXI196657 HGI196655:HHE196657 HQE196655:HRA196657 IAA196655:IAW196657 IJW196655:IKS196657 ITS196655:IUO196657 JDO196655:JEK196657 JNK196655:JOG196657 JXG196655:JYC196657 KHC196655:KHY196657 KQY196655:KRU196657 LAU196655:LBQ196657 LKQ196655:LLM196657 LUM196655:LVI196657 MEI196655:MFE196657 MOE196655:MPA196657 MYA196655:MYW196657 NHW196655:NIS196657 NRS196655:NSO196657 OBO196655:OCK196657 OLK196655:OMG196657 OVG196655:OWC196657 PFC196655:PFY196657 POY196655:PPU196657 PYU196655:PZQ196657 QIQ196655:QJM196657 QSM196655:QTI196657 RCI196655:RDE196657 RME196655:RNA196657 RWA196655:RWW196657 SFW196655:SGS196657 SPS196655:SQO196657 SZO196655:TAK196657 TJK196655:TKG196657 TTG196655:TUC196657 UDC196655:UDY196657 UMY196655:UNU196657 UWU196655:UXQ196657 VGQ196655:VHM196657 VQM196655:VRI196657 WAI196655:WBE196657 WKE196655:WLA196657 WUA196655:WUW196657 H262193:AA262195 HO262191:IK262193 RK262191:SG262193 ABG262191:ACC262193 ALC262191:ALY262193 AUY262191:AVU262193 BEU262191:BFQ262193 BOQ262191:BPM262193 BYM262191:BZI262193 CII262191:CJE262193 CSE262191:CTA262193 DCA262191:DCW262193 DLW262191:DMS262193 DVS262191:DWO262193 EFO262191:EGK262193 EPK262191:EQG262193 EZG262191:FAC262193 FJC262191:FJY262193 FSY262191:FTU262193 GCU262191:GDQ262193 GMQ262191:GNM262193 GWM262191:GXI262193 HGI262191:HHE262193 HQE262191:HRA262193 IAA262191:IAW262193 IJW262191:IKS262193 ITS262191:IUO262193 JDO262191:JEK262193 JNK262191:JOG262193 JXG262191:JYC262193 KHC262191:KHY262193 KQY262191:KRU262193 LAU262191:LBQ262193 LKQ262191:LLM262193 LUM262191:LVI262193 MEI262191:MFE262193 MOE262191:MPA262193 MYA262191:MYW262193 NHW262191:NIS262193 NRS262191:NSO262193 OBO262191:OCK262193 OLK262191:OMG262193 OVG262191:OWC262193 PFC262191:PFY262193 POY262191:PPU262193 PYU262191:PZQ262193 QIQ262191:QJM262193 QSM262191:QTI262193 RCI262191:RDE262193 RME262191:RNA262193 RWA262191:RWW262193 SFW262191:SGS262193 SPS262191:SQO262193 SZO262191:TAK262193 TJK262191:TKG262193 TTG262191:TUC262193 UDC262191:UDY262193 UMY262191:UNU262193 UWU262191:UXQ262193 VGQ262191:VHM262193 VQM262191:VRI262193 WAI262191:WBE262193 WKE262191:WLA262193 WUA262191:WUW262193 H327729:AA327731 HO327727:IK327729 RK327727:SG327729 ABG327727:ACC327729 ALC327727:ALY327729 AUY327727:AVU327729 BEU327727:BFQ327729 BOQ327727:BPM327729 BYM327727:BZI327729 CII327727:CJE327729 CSE327727:CTA327729 DCA327727:DCW327729 DLW327727:DMS327729 DVS327727:DWO327729 EFO327727:EGK327729 EPK327727:EQG327729 EZG327727:FAC327729 FJC327727:FJY327729 FSY327727:FTU327729 GCU327727:GDQ327729 GMQ327727:GNM327729 GWM327727:GXI327729 HGI327727:HHE327729 HQE327727:HRA327729 IAA327727:IAW327729 IJW327727:IKS327729 ITS327727:IUO327729 JDO327727:JEK327729 JNK327727:JOG327729 JXG327727:JYC327729 KHC327727:KHY327729 KQY327727:KRU327729 LAU327727:LBQ327729 LKQ327727:LLM327729 LUM327727:LVI327729 MEI327727:MFE327729 MOE327727:MPA327729 MYA327727:MYW327729 NHW327727:NIS327729 NRS327727:NSO327729 OBO327727:OCK327729 OLK327727:OMG327729 OVG327727:OWC327729 PFC327727:PFY327729 POY327727:PPU327729 PYU327727:PZQ327729 QIQ327727:QJM327729 QSM327727:QTI327729 RCI327727:RDE327729 RME327727:RNA327729 RWA327727:RWW327729 SFW327727:SGS327729 SPS327727:SQO327729 SZO327727:TAK327729 TJK327727:TKG327729 TTG327727:TUC327729 UDC327727:UDY327729 UMY327727:UNU327729 UWU327727:UXQ327729 VGQ327727:VHM327729 VQM327727:VRI327729 WAI327727:WBE327729 WKE327727:WLA327729 WUA327727:WUW327729 H393265:AA393267 HO393263:IK393265 RK393263:SG393265 ABG393263:ACC393265 ALC393263:ALY393265 AUY393263:AVU393265 BEU393263:BFQ393265 BOQ393263:BPM393265 BYM393263:BZI393265 CII393263:CJE393265 CSE393263:CTA393265 DCA393263:DCW393265 DLW393263:DMS393265 DVS393263:DWO393265 EFO393263:EGK393265 EPK393263:EQG393265 EZG393263:FAC393265 FJC393263:FJY393265 FSY393263:FTU393265 GCU393263:GDQ393265 GMQ393263:GNM393265 GWM393263:GXI393265 HGI393263:HHE393265 HQE393263:HRA393265 IAA393263:IAW393265 IJW393263:IKS393265 ITS393263:IUO393265 JDO393263:JEK393265 JNK393263:JOG393265 JXG393263:JYC393265 KHC393263:KHY393265 KQY393263:KRU393265 LAU393263:LBQ393265 LKQ393263:LLM393265 LUM393263:LVI393265 MEI393263:MFE393265 MOE393263:MPA393265 MYA393263:MYW393265 NHW393263:NIS393265 NRS393263:NSO393265 OBO393263:OCK393265 OLK393263:OMG393265 OVG393263:OWC393265 PFC393263:PFY393265 POY393263:PPU393265 PYU393263:PZQ393265 QIQ393263:QJM393265 QSM393263:QTI393265 RCI393263:RDE393265 RME393263:RNA393265 RWA393263:RWW393265 SFW393263:SGS393265 SPS393263:SQO393265 SZO393263:TAK393265 TJK393263:TKG393265 TTG393263:TUC393265 UDC393263:UDY393265 UMY393263:UNU393265 UWU393263:UXQ393265 VGQ393263:VHM393265 VQM393263:VRI393265 WAI393263:WBE393265 WKE393263:WLA393265 WUA393263:WUW393265 H458801:AA458803 HO458799:IK458801 RK458799:SG458801 ABG458799:ACC458801 ALC458799:ALY458801 AUY458799:AVU458801 BEU458799:BFQ458801 BOQ458799:BPM458801 BYM458799:BZI458801 CII458799:CJE458801 CSE458799:CTA458801 DCA458799:DCW458801 DLW458799:DMS458801 DVS458799:DWO458801 EFO458799:EGK458801 EPK458799:EQG458801 EZG458799:FAC458801 FJC458799:FJY458801 FSY458799:FTU458801 GCU458799:GDQ458801 GMQ458799:GNM458801 GWM458799:GXI458801 HGI458799:HHE458801 HQE458799:HRA458801 IAA458799:IAW458801 IJW458799:IKS458801 ITS458799:IUO458801 JDO458799:JEK458801 JNK458799:JOG458801 JXG458799:JYC458801 KHC458799:KHY458801 KQY458799:KRU458801 LAU458799:LBQ458801 LKQ458799:LLM458801 LUM458799:LVI458801 MEI458799:MFE458801 MOE458799:MPA458801 MYA458799:MYW458801 NHW458799:NIS458801 NRS458799:NSO458801 OBO458799:OCK458801 OLK458799:OMG458801 OVG458799:OWC458801 PFC458799:PFY458801 POY458799:PPU458801 PYU458799:PZQ458801 QIQ458799:QJM458801 QSM458799:QTI458801 RCI458799:RDE458801 RME458799:RNA458801 RWA458799:RWW458801 SFW458799:SGS458801 SPS458799:SQO458801 SZO458799:TAK458801 TJK458799:TKG458801 TTG458799:TUC458801 UDC458799:UDY458801 UMY458799:UNU458801 UWU458799:UXQ458801 VGQ458799:VHM458801 VQM458799:VRI458801 WAI458799:WBE458801 WKE458799:WLA458801 WUA458799:WUW458801 H524337:AA524339 HO524335:IK524337 RK524335:SG524337 ABG524335:ACC524337 ALC524335:ALY524337 AUY524335:AVU524337 BEU524335:BFQ524337 BOQ524335:BPM524337 BYM524335:BZI524337 CII524335:CJE524337 CSE524335:CTA524337 DCA524335:DCW524337 DLW524335:DMS524337 DVS524335:DWO524337 EFO524335:EGK524337 EPK524335:EQG524337 EZG524335:FAC524337 FJC524335:FJY524337 FSY524335:FTU524337 GCU524335:GDQ524337 GMQ524335:GNM524337 GWM524335:GXI524337 HGI524335:HHE524337 HQE524335:HRA524337 IAA524335:IAW524337 IJW524335:IKS524337 ITS524335:IUO524337 JDO524335:JEK524337 JNK524335:JOG524337 JXG524335:JYC524337 KHC524335:KHY524337 KQY524335:KRU524337 LAU524335:LBQ524337 LKQ524335:LLM524337 LUM524335:LVI524337 MEI524335:MFE524337 MOE524335:MPA524337 MYA524335:MYW524337 NHW524335:NIS524337 NRS524335:NSO524337 OBO524335:OCK524337 OLK524335:OMG524337 OVG524335:OWC524337 PFC524335:PFY524337 POY524335:PPU524337 PYU524335:PZQ524337 QIQ524335:QJM524337 QSM524335:QTI524337 RCI524335:RDE524337 RME524335:RNA524337 RWA524335:RWW524337 SFW524335:SGS524337 SPS524335:SQO524337 SZO524335:TAK524337 TJK524335:TKG524337 TTG524335:TUC524337 UDC524335:UDY524337 UMY524335:UNU524337 UWU524335:UXQ524337 VGQ524335:VHM524337 VQM524335:VRI524337 WAI524335:WBE524337 WKE524335:WLA524337 WUA524335:WUW524337 H589873:AA589875 HO589871:IK589873 RK589871:SG589873 ABG589871:ACC589873 ALC589871:ALY589873 AUY589871:AVU589873 BEU589871:BFQ589873 BOQ589871:BPM589873 BYM589871:BZI589873 CII589871:CJE589873 CSE589871:CTA589873 DCA589871:DCW589873 DLW589871:DMS589873 DVS589871:DWO589873 EFO589871:EGK589873 EPK589871:EQG589873 EZG589871:FAC589873 FJC589871:FJY589873 FSY589871:FTU589873 GCU589871:GDQ589873 GMQ589871:GNM589873 GWM589871:GXI589873 HGI589871:HHE589873 HQE589871:HRA589873 IAA589871:IAW589873 IJW589871:IKS589873 ITS589871:IUO589873 JDO589871:JEK589873 JNK589871:JOG589873 JXG589871:JYC589873 KHC589871:KHY589873 KQY589871:KRU589873 LAU589871:LBQ589873 LKQ589871:LLM589873 LUM589871:LVI589873 MEI589871:MFE589873 MOE589871:MPA589873 MYA589871:MYW589873 NHW589871:NIS589873 NRS589871:NSO589873 OBO589871:OCK589873 OLK589871:OMG589873 OVG589871:OWC589873 PFC589871:PFY589873 POY589871:PPU589873 PYU589871:PZQ589873 QIQ589871:QJM589873 QSM589871:QTI589873 RCI589871:RDE589873 RME589871:RNA589873 RWA589871:RWW589873 SFW589871:SGS589873 SPS589871:SQO589873 SZO589871:TAK589873 TJK589871:TKG589873 TTG589871:TUC589873 UDC589871:UDY589873 UMY589871:UNU589873 UWU589871:UXQ589873 VGQ589871:VHM589873 VQM589871:VRI589873 WAI589871:WBE589873 WKE589871:WLA589873 WUA589871:WUW589873 H655409:AA655411 HO655407:IK655409 RK655407:SG655409 ABG655407:ACC655409 ALC655407:ALY655409 AUY655407:AVU655409 BEU655407:BFQ655409 BOQ655407:BPM655409 BYM655407:BZI655409 CII655407:CJE655409 CSE655407:CTA655409 DCA655407:DCW655409 DLW655407:DMS655409 DVS655407:DWO655409 EFO655407:EGK655409 EPK655407:EQG655409 EZG655407:FAC655409 FJC655407:FJY655409 FSY655407:FTU655409 GCU655407:GDQ655409 GMQ655407:GNM655409 GWM655407:GXI655409 HGI655407:HHE655409 HQE655407:HRA655409 IAA655407:IAW655409 IJW655407:IKS655409 ITS655407:IUO655409 JDO655407:JEK655409 JNK655407:JOG655409 JXG655407:JYC655409 KHC655407:KHY655409 KQY655407:KRU655409 LAU655407:LBQ655409 LKQ655407:LLM655409 LUM655407:LVI655409 MEI655407:MFE655409 MOE655407:MPA655409 MYA655407:MYW655409 NHW655407:NIS655409 NRS655407:NSO655409 OBO655407:OCK655409 OLK655407:OMG655409 OVG655407:OWC655409 PFC655407:PFY655409 POY655407:PPU655409 PYU655407:PZQ655409 QIQ655407:QJM655409 QSM655407:QTI655409 RCI655407:RDE655409 RME655407:RNA655409 RWA655407:RWW655409 SFW655407:SGS655409 SPS655407:SQO655409 SZO655407:TAK655409 TJK655407:TKG655409 TTG655407:TUC655409 UDC655407:UDY655409 UMY655407:UNU655409 UWU655407:UXQ655409 VGQ655407:VHM655409 VQM655407:VRI655409 WAI655407:WBE655409 WKE655407:WLA655409 WUA655407:WUW655409 H720945:AA720947 HO720943:IK720945 RK720943:SG720945 ABG720943:ACC720945 ALC720943:ALY720945 AUY720943:AVU720945 BEU720943:BFQ720945 BOQ720943:BPM720945 BYM720943:BZI720945 CII720943:CJE720945 CSE720943:CTA720945 DCA720943:DCW720945 DLW720943:DMS720945 DVS720943:DWO720945 EFO720943:EGK720945 EPK720943:EQG720945 EZG720943:FAC720945 FJC720943:FJY720945 FSY720943:FTU720945 GCU720943:GDQ720945 GMQ720943:GNM720945 GWM720943:GXI720945 HGI720943:HHE720945 HQE720943:HRA720945 IAA720943:IAW720945 IJW720943:IKS720945 ITS720943:IUO720945 JDO720943:JEK720945 JNK720943:JOG720945 JXG720943:JYC720945 KHC720943:KHY720945 KQY720943:KRU720945 LAU720943:LBQ720945 LKQ720943:LLM720945 LUM720943:LVI720945 MEI720943:MFE720945 MOE720943:MPA720945 MYA720943:MYW720945 NHW720943:NIS720945 NRS720943:NSO720945 OBO720943:OCK720945 OLK720943:OMG720945 OVG720943:OWC720945 PFC720943:PFY720945 POY720943:PPU720945 PYU720943:PZQ720945 QIQ720943:QJM720945 QSM720943:QTI720945 RCI720943:RDE720945 RME720943:RNA720945 RWA720943:RWW720945 SFW720943:SGS720945 SPS720943:SQO720945 SZO720943:TAK720945 TJK720943:TKG720945 TTG720943:TUC720945 UDC720943:UDY720945 UMY720943:UNU720945 UWU720943:UXQ720945 VGQ720943:VHM720945 VQM720943:VRI720945 WAI720943:WBE720945 WKE720943:WLA720945 WUA720943:WUW720945 H786481:AA786483 HO786479:IK786481 RK786479:SG786481 ABG786479:ACC786481 ALC786479:ALY786481 AUY786479:AVU786481 BEU786479:BFQ786481 BOQ786479:BPM786481 BYM786479:BZI786481 CII786479:CJE786481 CSE786479:CTA786481 DCA786479:DCW786481 DLW786479:DMS786481 DVS786479:DWO786481 EFO786479:EGK786481 EPK786479:EQG786481 EZG786479:FAC786481 FJC786479:FJY786481 FSY786479:FTU786481 GCU786479:GDQ786481 GMQ786479:GNM786481 GWM786479:GXI786481 HGI786479:HHE786481 HQE786479:HRA786481 IAA786479:IAW786481 IJW786479:IKS786481 ITS786479:IUO786481 JDO786479:JEK786481 JNK786479:JOG786481 JXG786479:JYC786481 KHC786479:KHY786481 KQY786479:KRU786481 LAU786479:LBQ786481 LKQ786479:LLM786481 LUM786479:LVI786481 MEI786479:MFE786481 MOE786479:MPA786481 MYA786479:MYW786481 NHW786479:NIS786481 NRS786479:NSO786481 OBO786479:OCK786481 OLK786479:OMG786481 OVG786479:OWC786481 PFC786479:PFY786481 POY786479:PPU786481 PYU786479:PZQ786481 QIQ786479:QJM786481 QSM786479:QTI786481 RCI786479:RDE786481 RME786479:RNA786481 RWA786479:RWW786481 SFW786479:SGS786481 SPS786479:SQO786481 SZO786479:TAK786481 TJK786479:TKG786481 TTG786479:TUC786481 UDC786479:UDY786481 UMY786479:UNU786481 UWU786479:UXQ786481 VGQ786479:VHM786481 VQM786479:VRI786481 WAI786479:WBE786481 WKE786479:WLA786481 WUA786479:WUW786481 H852017:AA852019 HO852015:IK852017 RK852015:SG852017 ABG852015:ACC852017 ALC852015:ALY852017 AUY852015:AVU852017 BEU852015:BFQ852017 BOQ852015:BPM852017 BYM852015:BZI852017 CII852015:CJE852017 CSE852015:CTA852017 DCA852015:DCW852017 DLW852015:DMS852017 DVS852015:DWO852017 EFO852015:EGK852017 EPK852015:EQG852017 EZG852015:FAC852017 FJC852015:FJY852017 FSY852015:FTU852017 GCU852015:GDQ852017 GMQ852015:GNM852017 GWM852015:GXI852017 HGI852015:HHE852017 HQE852015:HRA852017 IAA852015:IAW852017 IJW852015:IKS852017 ITS852015:IUO852017 JDO852015:JEK852017 JNK852015:JOG852017 JXG852015:JYC852017 KHC852015:KHY852017 KQY852015:KRU852017 LAU852015:LBQ852017 LKQ852015:LLM852017 LUM852015:LVI852017 MEI852015:MFE852017 MOE852015:MPA852017 MYA852015:MYW852017 NHW852015:NIS852017 NRS852015:NSO852017 OBO852015:OCK852017 OLK852015:OMG852017 OVG852015:OWC852017 PFC852015:PFY852017 POY852015:PPU852017 PYU852015:PZQ852017 QIQ852015:QJM852017 QSM852015:QTI852017 RCI852015:RDE852017 RME852015:RNA852017 RWA852015:RWW852017 SFW852015:SGS852017 SPS852015:SQO852017 SZO852015:TAK852017 TJK852015:TKG852017 TTG852015:TUC852017 UDC852015:UDY852017 UMY852015:UNU852017 UWU852015:UXQ852017 VGQ852015:VHM852017 VQM852015:VRI852017 WAI852015:WBE852017 WKE852015:WLA852017 WUA852015:WUW852017 H917553:AA917555 HO917551:IK917553 RK917551:SG917553 ABG917551:ACC917553 ALC917551:ALY917553 AUY917551:AVU917553 BEU917551:BFQ917553 BOQ917551:BPM917553 BYM917551:BZI917553 CII917551:CJE917553 CSE917551:CTA917553 DCA917551:DCW917553 DLW917551:DMS917553 DVS917551:DWO917553 EFO917551:EGK917553 EPK917551:EQG917553 EZG917551:FAC917553 FJC917551:FJY917553 FSY917551:FTU917553 GCU917551:GDQ917553 GMQ917551:GNM917553 GWM917551:GXI917553 HGI917551:HHE917553 HQE917551:HRA917553 IAA917551:IAW917553 IJW917551:IKS917553 ITS917551:IUO917553 JDO917551:JEK917553 JNK917551:JOG917553 JXG917551:JYC917553 KHC917551:KHY917553 KQY917551:KRU917553 LAU917551:LBQ917553 LKQ917551:LLM917553 LUM917551:LVI917553 MEI917551:MFE917553 MOE917551:MPA917553 MYA917551:MYW917553 NHW917551:NIS917553 NRS917551:NSO917553 OBO917551:OCK917553 OLK917551:OMG917553 OVG917551:OWC917553 PFC917551:PFY917553 POY917551:PPU917553 PYU917551:PZQ917553 QIQ917551:QJM917553 QSM917551:QTI917553 RCI917551:RDE917553 RME917551:RNA917553 RWA917551:RWW917553 SFW917551:SGS917553 SPS917551:SQO917553 SZO917551:TAK917553 TJK917551:TKG917553 TTG917551:TUC917553 UDC917551:UDY917553 UMY917551:UNU917553 UWU917551:UXQ917553 VGQ917551:VHM917553 VQM917551:VRI917553 WAI917551:WBE917553 WKE917551:WLA917553 WUA917551:WUW917553 H983089:AA983091 HO983087:IK983089 RK983087:SG983089 ABG983087:ACC983089 ALC983087:ALY983089 AUY983087:AVU983089 BEU983087:BFQ983089 BOQ983087:BPM983089 BYM983087:BZI983089 CII983087:CJE983089 CSE983087:CTA983089 DCA983087:DCW983089 DLW983087:DMS983089 DVS983087:DWO983089 EFO983087:EGK983089 EPK983087:EQG983089 EZG983087:FAC983089 FJC983087:FJY983089 FSY983087:FTU983089 GCU983087:GDQ983089 GMQ983087:GNM983089 GWM983087:GXI983089 HGI983087:HHE983089 HQE983087:HRA983089 IAA983087:IAW983089 IJW983087:IKS983089 ITS983087:IUO983089 JDO983087:JEK983089 JNK983087:JOG983089 JXG983087:JYC983089 KHC983087:KHY983089 KQY983087:KRU983089 LAU983087:LBQ983089 LKQ983087:LLM983089 LUM983087:LVI983089 MEI983087:MFE983089 MOE983087:MPA983089 MYA983087:MYW983089 NHW983087:NIS983089 NRS983087:NSO983089 OBO983087:OCK983089 OLK983087:OMG983089 OVG983087:OWC983089 PFC983087:PFY983089 POY983087:PPU983089 PYU983087:PZQ983089 QIQ983087:QJM983089 QSM983087:QTI983089 RCI983087:RDE983089 RME983087:RNA983089 RWA983087:RWW983089 SFW983087:SGS983089 SPS983087:SQO983089 SZO983087:TAK983089 TJK983087:TKG983089 TTG983087:TUC983089 UDC983087:UDY983089 UMY983087:UNU983089 UWU983087:UXQ983089 VGQ983087:VHM983089 VQM983087:VRI983089 WAI983087:WBE983089 WKE983087:WLA983089 WUA983087:WUW983089 O65568:O65569 HV65566:HV65567 RR65566:RR65567 ABN65566:ABN65567 ALJ65566:ALJ65567 AVF65566:AVF65567 BFB65566:BFB65567 BOX65566:BOX65567 BYT65566:BYT65567 CIP65566:CIP65567 CSL65566:CSL65567 DCH65566:DCH65567 DMD65566:DMD65567 DVZ65566:DVZ65567 EFV65566:EFV65567 EPR65566:EPR65567 EZN65566:EZN65567 FJJ65566:FJJ65567 FTF65566:FTF65567 GDB65566:GDB65567 GMX65566:GMX65567 GWT65566:GWT65567 HGP65566:HGP65567 HQL65566:HQL65567 IAH65566:IAH65567 IKD65566:IKD65567 ITZ65566:ITZ65567 JDV65566:JDV65567 JNR65566:JNR65567 JXN65566:JXN65567 KHJ65566:KHJ65567 KRF65566:KRF65567 LBB65566:LBB65567 LKX65566:LKX65567 LUT65566:LUT65567 MEP65566:MEP65567 MOL65566:MOL65567 MYH65566:MYH65567 NID65566:NID65567 NRZ65566:NRZ65567 OBV65566:OBV65567 OLR65566:OLR65567 OVN65566:OVN65567 PFJ65566:PFJ65567 PPF65566:PPF65567 PZB65566:PZB65567 QIX65566:QIX65567 QST65566:QST65567 RCP65566:RCP65567 RML65566:RML65567 RWH65566:RWH65567 SGD65566:SGD65567 SPZ65566:SPZ65567 SZV65566:SZV65567 TJR65566:TJR65567 TTN65566:TTN65567 UDJ65566:UDJ65567 UNF65566:UNF65567 UXB65566:UXB65567 VGX65566:VGX65567 VQT65566:VQT65567 WAP65566:WAP65567 WKL65566:WKL65567 WUH65566:WUH65567 O131104:O131105 HV131102:HV131103 RR131102:RR131103 ABN131102:ABN131103 ALJ131102:ALJ131103 AVF131102:AVF131103 BFB131102:BFB131103 BOX131102:BOX131103 BYT131102:BYT131103 CIP131102:CIP131103 CSL131102:CSL131103 DCH131102:DCH131103 DMD131102:DMD131103 DVZ131102:DVZ131103 EFV131102:EFV131103 EPR131102:EPR131103 EZN131102:EZN131103 FJJ131102:FJJ131103 FTF131102:FTF131103 GDB131102:GDB131103 GMX131102:GMX131103 GWT131102:GWT131103 HGP131102:HGP131103 HQL131102:HQL131103 IAH131102:IAH131103 IKD131102:IKD131103 ITZ131102:ITZ131103 JDV131102:JDV131103 JNR131102:JNR131103 JXN131102:JXN131103 KHJ131102:KHJ131103 KRF131102:KRF131103 LBB131102:LBB131103 LKX131102:LKX131103 LUT131102:LUT131103 MEP131102:MEP131103 MOL131102:MOL131103 MYH131102:MYH131103 NID131102:NID131103 NRZ131102:NRZ131103 OBV131102:OBV131103 OLR131102:OLR131103 OVN131102:OVN131103 PFJ131102:PFJ131103 PPF131102:PPF131103 PZB131102:PZB131103 QIX131102:QIX131103 QST131102:QST131103 RCP131102:RCP131103 RML131102:RML131103 RWH131102:RWH131103 SGD131102:SGD131103 SPZ131102:SPZ131103 SZV131102:SZV131103 TJR131102:TJR131103 TTN131102:TTN131103 UDJ131102:UDJ131103 UNF131102:UNF131103 UXB131102:UXB131103 VGX131102:VGX131103 VQT131102:VQT131103 WAP131102:WAP131103 WKL131102:WKL131103 WUH131102:WUH131103 O196640:O196641 HV196638:HV196639 RR196638:RR196639 ABN196638:ABN196639 ALJ196638:ALJ196639 AVF196638:AVF196639 BFB196638:BFB196639 BOX196638:BOX196639 BYT196638:BYT196639 CIP196638:CIP196639 CSL196638:CSL196639 DCH196638:DCH196639 DMD196638:DMD196639 DVZ196638:DVZ196639 EFV196638:EFV196639 EPR196638:EPR196639 EZN196638:EZN196639 FJJ196638:FJJ196639 FTF196638:FTF196639 GDB196638:GDB196639 GMX196638:GMX196639 GWT196638:GWT196639 HGP196638:HGP196639 HQL196638:HQL196639 IAH196638:IAH196639 IKD196638:IKD196639 ITZ196638:ITZ196639 JDV196638:JDV196639 JNR196638:JNR196639 JXN196638:JXN196639 KHJ196638:KHJ196639 KRF196638:KRF196639 LBB196638:LBB196639 LKX196638:LKX196639 LUT196638:LUT196639 MEP196638:MEP196639 MOL196638:MOL196639 MYH196638:MYH196639 NID196638:NID196639 NRZ196638:NRZ196639 OBV196638:OBV196639 OLR196638:OLR196639 OVN196638:OVN196639 PFJ196638:PFJ196639 PPF196638:PPF196639 PZB196638:PZB196639 QIX196638:QIX196639 QST196638:QST196639 RCP196638:RCP196639 RML196638:RML196639 RWH196638:RWH196639 SGD196638:SGD196639 SPZ196638:SPZ196639 SZV196638:SZV196639 TJR196638:TJR196639 TTN196638:TTN196639 UDJ196638:UDJ196639 UNF196638:UNF196639 UXB196638:UXB196639 VGX196638:VGX196639 VQT196638:VQT196639 WAP196638:WAP196639 WKL196638:WKL196639 WUH196638:WUH196639 O262176:O262177 HV262174:HV262175 RR262174:RR262175 ABN262174:ABN262175 ALJ262174:ALJ262175 AVF262174:AVF262175 BFB262174:BFB262175 BOX262174:BOX262175 BYT262174:BYT262175 CIP262174:CIP262175 CSL262174:CSL262175 DCH262174:DCH262175 DMD262174:DMD262175 DVZ262174:DVZ262175 EFV262174:EFV262175 EPR262174:EPR262175 EZN262174:EZN262175 FJJ262174:FJJ262175 FTF262174:FTF262175 GDB262174:GDB262175 GMX262174:GMX262175 GWT262174:GWT262175 HGP262174:HGP262175 HQL262174:HQL262175 IAH262174:IAH262175 IKD262174:IKD262175 ITZ262174:ITZ262175 JDV262174:JDV262175 JNR262174:JNR262175 JXN262174:JXN262175 KHJ262174:KHJ262175 KRF262174:KRF262175 LBB262174:LBB262175 LKX262174:LKX262175 LUT262174:LUT262175 MEP262174:MEP262175 MOL262174:MOL262175 MYH262174:MYH262175 NID262174:NID262175 NRZ262174:NRZ262175 OBV262174:OBV262175 OLR262174:OLR262175 OVN262174:OVN262175 PFJ262174:PFJ262175 PPF262174:PPF262175 PZB262174:PZB262175 QIX262174:QIX262175 QST262174:QST262175 RCP262174:RCP262175 RML262174:RML262175 RWH262174:RWH262175 SGD262174:SGD262175 SPZ262174:SPZ262175 SZV262174:SZV262175 TJR262174:TJR262175 TTN262174:TTN262175 UDJ262174:UDJ262175 UNF262174:UNF262175 UXB262174:UXB262175 VGX262174:VGX262175 VQT262174:VQT262175 WAP262174:WAP262175 WKL262174:WKL262175 WUH262174:WUH262175 O327712:O327713 HV327710:HV327711 RR327710:RR327711 ABN327710:ABN327711 ALJ327710:ALJ327711 AVF327710:AVF327711 BFB327710:BFB327711 BOX327710:BOX327711 BYT327710:BYT327711 CIP327710:CIP327711 CSL327710:CSL327711 DCH327710:DCH327711 DMD327710:DMD327711 DVZ327710:DVZ327711 EFV327710:EFV327711 EPR327710:EPR327711 EZN327710:EZN327711 FJJ327710:FJJ327711 FTF327710:FTF327711 GDB327710:GDB327711 GMX327710:GMX327711 GWT327710:GWT327711 HGP327710:HGP327711 HQL327710:HQL327711 IAH327710:IAH327711 IKD327710:IKD327711 ITZ327710:ITZ327711 JDV327710:JDV327711 JNR327710:JNR327711 JXN327710:JXN327711 KHJ327710:KHJ327711 KRF327710:KRF327711 LBB327710:LBB327711 LKX327710:LKX327711 LUT327710:LUT327711 MEP327710:MEP327711 MOL327710:MOL327711 MYH327710:MYH327711 NID327710:NID327711 NRZ327710:NRZ327711 OBV327710:OBV327711 OLR327710:OLR327711 OVN327710:OVN327711 PFJ327710:PFJ327711 PPF327710:PPF327711 PZB327710:PZB327711 QIX327710:QIX327711 QST327710:QST327711 RCP327710:RCP327711 RML327710:RML327711 RWH327710:RWH327711 SGD327710:SGD327711 SPZ327710:SPZ327711 SZV327710:SZV327711 TJR327710:TJR327711 TTN327710:TTN327711 UDJ327710:UDJ327711 UNF327710:UNF327711 UXB327710:UXB327711 VGX327710:VGX327711 VQT327710:VQT327711 WAP327710:WAP327711 WKL327710:WKL327711 WUH327710:WUH327711 O393248:O393249 HV393246:HV393247 RR393246:RR393247 ABN393246:ABN393247 ALJ393246:ALJ393247 AVF393246:AVF393247 BFB393246:BFB393247 BOX393246:BOX393247 BYT393246:BYT393247 CIP393246:CIP393247 CSL393246:CSL393247 DCH393246:DCH393247 DMD393246:DMD393247 DVZ393246:DVZ393247 EFV393246:EFV393247 EPR393246:EPR393247 EZN393246:EZN393247 FJJ393246:FJJ393247 FTF393246:FTF393247 GDB393246:GDB393247 GMX393246:GMX393247 GWT393246:GWT393247 HGP393246:HGP393247 HQL393246:HQL393247 IAH393246:IAH393247 IKD393246:IKD393247 ITZ393246:ITZ393247 JDV393246:JDV393247 JNR393246:JNR393247 JXN393246:JXN393247 KHJ393246:KHJ393247 KRF393246:KRF393247 LBB393246:LBB393247 LKX393246:LKX393247 LUT393246:LUT393247 MEP393246:MEP393247 MOL393246:MOL393247 MYH393246:MYH393247 NID393246:NID393247 NRZ393246:NRZ393247 OBV393246:OBV393247 OLR393246:OLR393247 OVN393246:OVN393247 PFJ393246:PFJ393247 PPF393246:PPF393247 PZB393246:PZB393247 QIX393246:QIX393247 QST393246:QST393247 RCP393246:RCP393247 RML393246:RML393247 RWH393246:RWH393247 SGD393246:SGD393247 SPZ393246:SPZ393247 SZV393246:SZV393247 TJR393246:TJR393247 TTN393246:TTN393247 UDJ393246:UDJ393247 UNF393246:UNF393247 UXB393246:UXB393247 VGX393246:VGX393247 VQT393246:VQT393247 WAP393246:WAP393247 WKL393246:WKL393247 WUH393246:WUH393247 O458784:O458785 HV458782:HV458783 RR458782:RR458783 ABN458782:ABN458783 ALJ458782:ALJ458783 AVF458782:AVF458783 BFB458782:BFB458783 BOX458782:BOX458783 BYT458782:BYT458783 CIP458782:CIP458783 CSL458782:CSL458783 DCH458782:DCH458783 DMD458782:DMD458783 DVZ458782:DVZ458783 EFV458782:EFV458783 EPR458782:EPR458783 EZN458782:EZN458783 FJJ458782:FJJ458783 FTF458782:FTF458783 GDB458782:GDB458783 GMX458782:GMX458783 GWT458782:GWT458783 HGP458782:HGP458783 HQL458782:HQL458783 IAH458782:IAH458783 IKD458782:IKD458783 ITZ458782:ITZ458783 JDV458782:JDV458783 JNR458782:JNR458783 JXN458782:JXN458783 KHJ458782:KHJ458783 KRF458782:KRF458783 LBB458782:LBB458783 LKX458782:LKX458783 LUT458782:LUT458783 MEP458782:MEP458783 MOL458782:MOL458783 MYH458782:MYH458783 NID458782:NID458783 NRZ458782:NRZ458783 OBV458782:OBV458783 OLR458782:OLR458783 OVN458782:OVN458783 PFJ458782:PFJ458783 PPF458782:PPF458783 PZB458782:PZB458783 QIX458782:QIX458783 QST458782:QST458783 RCP458782:RCP458783 RML458782:RML458783 RWH458782:RWH458783 SGD458782:SGD458783 SPZ458782:SPZ458783 SZV458782:SZV458783 TJR458782:TJR458783 TTN458782:TTN458783 UDJ458782:UDJ458783 UNF458782:UNF458783 UXB458782:UXB458783 VGX458782:VGX458783 VQT458782:VQT458783 WAP458782:WAP458783 WKL458782:WKL458783 WUH458782:WUH458783 O524320:O524321 HV524318:HV524319 RR524318:RR524319 ABN524318:ABN524319 ALJ524318:ALJ524319 AVF524318:AVF524319 BFB524318:BFB524319 BOX524318:BOX524319 BYT524318:BYT524319 CIP524318:CIP524319 CSL524318:CSL524319 DCH524318:DCH524319 DMD524318:DMD524319 DVZ524318:DVZ524319 EFV524318:EFV524319 EPR524318:EPR524319 EZN524318:EZN524319 FJJ524318:FJJ524319 FTF524318:FTF524319 GDB524318:GDB524319 GMX524318:GMX524319 GWT524318:GWT524319 HGP524318:HGP524319 HQL524318:HQL524319 IAH524318:IAH524319 IKD524318:IKD524319 ITZ524318:ITZ524319 JDV524318:JDV524319 JNR524318:JNR524319 JXN524318:JXN524319 KHJ524318:KHJ524319 KRF524318:KRF524319 LBB524318:LBB524319 LKX524318:LKX524319 LUT524318:LUT524319 MEP524318:MEP524319 MOL524318:MOL524319 MYH524318:MYH524319 NID524318:NID524319 NRZ524318:NRZ524319 OBV524318:OBV524319 OLR524318:OLR524319 OVN524318:OVN524319 PFJ524318:PFJ524319 PPF524318:PPF524319 PZB524318:PZB524319 QIX524318:QIX524319 QST524318:QST524319 RCP524318:RCP524319 RML524318:RML524319 RWH524318:RWH524319 SGD524318:SGD524319 SPZ524318:SPZ524319 SZV524318:SZV524319 TJR524318:TJR524319 TTN524318:TTN524319 UDJ524318:UDJ524319 UNF524318:UNF524319 UXB524318:UXB524319 VGX524318:VGX524319 VQT524318:VQT524319 WAP524318:WAP524319 WKL524318:WKL524319 WUH524318:WUH524319 O589856:O589857 HV589854:HV589855 RR589854:RR589855 ABN589854:ABN589855 ALJ589854:ALJ589855 AVF589854:AVF589855 BFB589854:BFB589855 BOX589854:BOX589855 BYT589854:BYT589855 CIP589854:CIP589855 CSL589854:CSL589855 DCH589854:DCH589855 DMD589854:DMD589855 DVZ589854:DVZ589855 EFV589854:EFV589855 EPR589854:EPR589855 EZN589854:EZN589855 FJJ589854:FJJ589855 FTF589854:FTF589855 GDB589854:GDB589855 GMX589854:GMX589855 GWT589854:GWT589855 HGP589854:HGP589855 HQL589854:HQL589855 IAH589854:IAH589855 IKD589854:IKD589855 ITZ589854:ITZ589855 JDV589854:JDV589855 JNR589854:JNR589855 JXN589854:JXN589855 KHJ589854:KHJ589855 KRF589854:KRF589855 LBB589854:LBB589855 LKX589854:LKX589855 LUT589854:LUT589855 MEP589854:MEP589855 MOL589854:MOL589855 MYH589854:MYH589855 NID589854:NID589855 NRZ589854:NRZ589855 OBV589854:OBV589855 OLR589854:OLR589855 OVN589854:OVN589855 PFJ589854:PFJ589855 PPF589854:PPF589855 PZB589854:PZB589855 QIX589854:QIX589855 QST589854:QST589855 RCP589854:RCP589855 RML589854:RML589855 RWH589854:RWH589855 SGD589854:SGD589855 SPZ589854:SPZ589855 SZV589854:SZV589855 TJR589854:TJR589855 TTN589854:TTN589855 UDJ589854:UDJ589855 UNF589854:UNF589855 UXB589854:UXB589855 VGX589854:VGX589855 VQT589854:VQT589855 WAP589854:WAP589855 WKL589854:WKL589855 WUH589854:WUH589855 O655392:O655393 HV655390:HV655391 RR655390:RR655391 ABN655390:ABN655391 ALJ655390:ALJ655391 AVF655390:AVF655391 BFB655390:BFB655391 BOX655390:BOX655391 BYT655390:BYT655391 CIP655390:CIP655391 CSL655390:CSL655391 DCH655390:DCH655391 DMD655390:DMD655391 DVZ655390:DVZ655391 EFV655390:EFV655391 EPR655390:EPR655391 EZN655390:EZN655391 FJJ655390:FJJ655391 FTF655390:FTF655391 GDB655390:GDB655391 GMX655390:GMX655391 GWT655390:GWT655391 HGP655390:HGP655391 HQL655390:HQL655391 IAH655390:IAH655391 IKD655390:IKD655391 ITZ655390:ITZ655391 JDV655390:JDV655391 JNR655390:JNR655391 JXN655390:JXN655391 KHJ655390:KHJ655391 KRF655390:KRF655391 LBB655390:LBB655391 LKX655390:LKX655391 LUT655390:LUT655391 MEP655390:MEP655391 MOL655390:MOL655391 MYH655390:MYH655391 NID655390:NID655391 NRZ655390:NRZ655391 OBV655390:OBV655391 OLR655390:OLR655391 OVN655390:OVN655391 PFJ655390:PFJ655391 PPF655390:PPF655391 PZB655390:PZB655391 QIX655390:QIX655391 QST655390:QST655391 RCP655390:RCP655391 RML655390:RML655391 RWH655390:RWH655391 SGD655390:SGD655391 SPZ655390:SPZ655391 SZV655390:SZV655391 TJR655390:TJR655391 TTN655390:TTN655391 UDJ655390:UDJ655391 UNF655390:UNF655391 UXB655390:UXB655391 VGX655390:VGX655391 VQT655390:VQT655391 WAP655390:WAP655391 WKL655390:WKL655391 WUH655390:WUH655391 O720928:O720929 HV720926:HV720927 RR720926:RR720927 ABN720926:ABN720927 ALJ720926:ALJ720927 AVF720926:AVF720927 BFB720926:BFB720927 BOX720926:BOX720927 BYT720926:BYT720927 CIP720926:CIP720927 CSL720926:CSL720927 DCH720926:DCH720927 DMD720926:DMD720927 DVZ720926:DVZ720927 EFV720926:EFV720927 EPR720926:EPR720927 EZN720926:EZN720927 FJJ720926:FJJ720927 FTF720926:FTF720927 GDB720926:GDB720927 GMX720926:GMX720927 GWT720926:GWT720927 HGP720926:HGP720927 HQL720926:HQL720927 IAH720926:IAH720927 IKD720926:IKD720927 ITZ720926:ITZ720927 JDV720926:JDV720927 JNR720926:JNR720927 JXN720926:JXN720927 KHJ720926:KHJ720927 KRF720926:KRF720927 LBB720926:LBB720927 LKX720926:LKX720927 LUT720926:LUT720927 MEP720926:MEP720927 MOL720926:MOL720927 MYH720926:MYH720927 NID720926:NID720927 NRZ720926:NRZ720927 OBV720926:OBV720927 OLR720926:OLR720927 OVN720926:OVN720927 PFJ720926:PFJ720927 PPF720926:PPF720927 PZB720926:PZB720927 QIX720926:QIX720927 QST720926:QST720927 RCP720926:RCP720927 RML720926:RML720927 RWH720926:RWH720927 SGD720926:SGD720927 SPZ720926:SPZ720927 SZV720926:SZV720927 TJR720926:TJR720927 TTN720926:TTN720927 UDJ720926:UDJ720927 UNF720926:UNF720927 UXB720926:UXB720927 VGX720926:VGX720927 VQT720926:VQT720927 WAP720926:WAP720927 WKL720926:WKL720927 WUH720926:WUH720927 O786464:O786465 HV786462:HV786463 RR786462:RR786463 ABN786462:ABN786463 ALJ786462:ALJ786463 AVF786462:AVF786463 BFB786462:BFB786463 BOX786462:BOX786463 BYT786462:BYT786463 CIP786462:CIP786463 CSL786462:CSL786463 DCH786462:DCH786463 DMD786462:DMD786463 DVZ786462:DVZ786463 EFV786462:EFV786463 EPR786462:EPR786463 EZN786462:EZN786463 FJJ786462:FJJ786463 FTF786462:FTF786463 GDB786462:GDB786463 GMX786462:GMX786463 GWT786462:GWT786463 HGP786462:HGP786463 HQL786462:HQL786463 IAH786462:IAH786463 IKD786462:IKD786463 ITZ786462:ITZ786463 JDV786462:JDV786463 JNR786462:JNR786463 JXN786462:JXN786463 KHJ786462:KHJ786463 KRF786462:KRF786463 LBB786462:LBB786463 LKX786462:LKX786463 LUT786462:LUT786463 MEP786462:MEP786463 MOL786462:MOL786463 MYH786462:MYH786463 NID786462:NID786463 NRZ786462:NRZ786463 OBV786462:OBV786463 OLR786462:OLR786463 OVN786462:OVN786463 PFJ786462:PFJ786463 PPF786462:PPF786463 PZB786462:PZB786463 QIX786462:QIX786463 QST786462:QST786463 RCP786462:RCP786463 RML786462:RML786463 RWH786462:RWH786463 SGD786462:SGD786463 SPZ786462:SPZ786463 SZV786462:SZV786463 TJR786462:TJR786463 TTN786462:TTN786463 UDJ786462:UDJ786463 UNF786462:UNF786463 UXB786462:UXB786463 VGX786462:VGX786463 VQT786462:VQT786463 WAP786462:WAP786463 WKL786462:WKL786463 WUH786462:WUH786463 O852000:O852001 HV851998:HV851999 RR851998:RR851999 ABN851998:ABN851999 ALJ851998:ALJ851999 AVF851998:AVF851999 BFB851998:BFB851999 BOX851998:BOX851999 BYT851998:BYT851999 CIP851998:CIP851999 CSL851998:CSL851999 DCH851998:DCH851999 DMD851998:DMD851999 DVZ851998:DVZ851999 EFV851998:EFV851999 EPR851998:EPR851999 EZN851998:EZN851999 FJJ851998:FJJ851999 FTF851998:FTF851999 GDB851998:GDB851999 GMX851998:GMX851999 GWT851998:GWT851999 HGP851998:HGP851999 HQL851998:HQL851999 IAH851998:IAH851999 IKD851998:IKD851999 ITZ851998:ITZ851999 JDV851998:JDV851999 JNR851998:JNR851999 JXN851998:JXN851999 KHJ851998:KHJ851999 KRF851998:KRF851999 LBB851998:LBB851999 LKX851998:LKX851999 LUT851998:LUT851999 MEP851998:MEP851999 MOL851998:MOL851999 MYH851998:MYH851999 NID851998:NID851999 NRZ851998:NRZ851999 OBV851998:OBV851999 OLR851998:OLR851999 OVN851998:OVN851999 PFJ851998:PFJ851999 PPF851998:PPF851999 PZB851998:PZB851999 QIX851998:QIX851999 QST851998:QST851999 RCP851998:RCP851999 RML851998:RML851999 RWH851998:RWH851999 SGD851998:SGD851999 SPZ851998:SPZ851999 SZV851998:SZV851999 TJR851998:TJR851999 TTN851998:TTN851999 UDJ851998:UDJ851999 UNF851998:UNF851999 UXB851998:UXB851999 VGX851998:VGX851999 VQT851998:VQT851999 WAP851998:WAP851999 WKL851998:WKL851999 WUH851998:WUH851999 O917536:O917537 HV917534:HV917535 RR917534:RR917535 ABN917534:ABN917535 ALJ917534:ALJ917535 AVF917534:AVF917535 BFB917534:BFB917535 BOX917534:BOX917535 BYT917534:BYT917535 CIP917534:CIP917535 CSL917534:CSL917535 DCH917534:DCH917535 DMD917534:DMD917535 DVZ917534:DVZ917535 EFV917534:EFV917535 EPR917534:EPR917535 EZN917534:EZN917535 FJJ917534:FJJ917535 FTF917534:FTF917535 GDB917534:GDB917535 GMX917534:GMX917535 GWT917534:GWT917535 HGP917534:HGP917535 HQL917534:HQL917535 IAH917534:IAH917535 IKD917534:IKD917535 ITZ917534:ITZ917535 JDV917534:JDV917535 JNR917534:JNR917535 JXN917534:JXN917535 KHJ917534:KHJ917535 KRF917534:KRF917535 LBB917534:LBB917535 LKX917534:LKX917535 LUT917534:LUT917535 MEP917534:MEP917535 MOL917534:MOL917535 MYH917534:MYH917535 NID917534:NID917535 NRZ917534:NRZ917535 OBV917534:OBV917535 OLR917534:OLR917535 OVN917534:OVN917535 PFJ917534:PFJ917535 PPF917534:PPF917535 PZB917534:PZB917535 QIX917534:QIX917535 QST917534:QST917535 RCP917534:RCP917535 RML917534:RML917535 RWH917534:RWH917535 SGD917534:SGD917535 SPZ917534:SPZ917535 SZV917534:SZV917535 TJR917534:TJR917535 TTN917534:TTN917535 UDJ917534:UDJ917535 UNF917534:UNF917535 UXB917534:UXB917535 VGX917534:VGX917535 VQT917534:VQT917535 WAP917534:WAP917535 WKL917534:WKL917535 WUH917534:WUH917535 O983072:O983073 HV983070:HV983071 RR983070:RR983071 ABN983070:ABN983071 ALJ983070:ALJ983071 AVF983070:AVF983071 BFB983070:BFB983071 BOX983070:BOX983071 BYT983070:BYT983071 CIP983070:CIP983071 CSL983070:CSL983071 DCH983070:DCH983071 DMD983070:DMD983071 DVZ983070:DVZ983071 EFV983070:EFV983071 EPR983070:EPR983071 EZN983070:EZN983071 FJJ983070:FJJ983071 FTF983070:FTF983071 GDB983070:GDB983071 GMX983070:GMX983071 GWT983070:GWT983071 HGP983070:HGP983071 HQL983070:HQL983071 IAH983070:IAH983071 IKD983070:IKD983071 ITZ983070:ITZ983071 JDV983070:JDV983071 JNR983070:JNR983071 JXN983070:JXN983071 KHJ983070:KHJ983071 KRF983070:KRF983071 LBB983070:LBB983071 LKX983070:LKX983071 LUT983070:LUT983071 MEP983070:MEP983071 MOL983070:MOL983071 MYH983070:MYH983071 NID983070:NID983071 NRZ983070:NRZ983071 OBV983070:OBV983071 OLR983070:OLR983071 OVN983070:OVN983071 PFJ983070:PFJ983071 PPF983070:PPF983071 PZB983070:PZB983071 QIX983070:QIX983071 QST983070:QST983071 RCP983070:RCP983071 RML983070:RML983071 RWH983070:RWH983071 SGD983070:SGD983071 SPZ983070:SPZ983071 SZV983070:SZV983071 TJR983070:TJR983071 TTN983070:TTN983071 UDJ983070:UDJ983071 UNF983070:UNF983071 UXB983070:UXB983071 VGX983070:VGX983071 VQT983070:VQT983071 WAP983070:WAP983071 WKL983070:WKL983071 WUH983070:WUH983071 L65562:L65564 HS65560:HS65562 RO65560:RO65562 ABK65560:ABK65562 ALG65560:ALG65562 AVC65560:AVC65562 BEY65560:BEY65562 BOU65560:BOU65562 BYQ65560:BYQ65562 CIM65560:CIM65562 CSI65560:CSI65562 DCE65560:DCE65562 DMA65560:DMA65562 DVW65560:DVW65562 EFS65560:EFS65562 EPO65560:EPO65562 EZK65560:EZK65562 FJG65560:FJG65562 FTC65560:FTC65562 GCY65560:GCY65562 GMU65560:GMU65562 GWQ65560:GWQ65562 HGM65560:HGM65562 HQI65560:HQI65562 IAE65560:IAE65562 IKA65560:IKA65562 ITW65560:ITW65562 JDS65560:JDS65562 JNO65560:JNO65562 JXK65560:JXK65562 KHG65560:KHG65562 KRC65560:KRC65562 LAY65560:LAY65562 LKU65560:LKU65562 LUQ65560:LUQ65562 MEM65560:MEM65562 MOI65560:MOI65562 MYE65560:MYE65562 NIA65560:NIA65562 NRW65560:NRW65562 OBS65560:OBS65562 OLO65560:OLO65562 OVK65560:OVK65562 PFG65560:PFG65562 PPC65560:PPC65562 PYY65560:PYY65562 QIU65560:QIU65562 QSQ65560:QSQ65562 RCM65560:RCM65562 RMI65560:RMI65562 RWE65560:RWE65562 SGA65560:SGA65562 SPW65560:SPW65562 SZS65560:SZS65562 TJO65560:TJO65562 TTK65560:TTK65562 UDG65560:UDG65562 UNC65560:UNC65562 UWY65560:UWY65562 VGU65560:VGU65562 VQQ65560:VQQ65562 WAM65560:WAM65562 WKI65560:WKI65562 WUE65560:WUE65562 L131098:L131100 HS131096:HS131098 RO131096:RO131098 ABK131096:ABK131098 ALG131096:ALG131098 AVC131096:AVC131098 BEY131096:BEY131098 BOU131096:BOU131098 BYQ131096:BYQ131098 CIM131096:CIM131098 CSI131096:CSI131098 DCE131096:DCE131098 DMA131096:DMA131098 DVW131096:DVW131098 EFS131096:EFS131098 EPO131096:EPO131098 EZK131096:EZK131098 FJG131096:FJG131098 FTC131096:FTC131098 GCY131096:GCY131098 GMU131096:GMU131098 GWQ131096:GWQ131098 HGM131096:HGM131098 HQI131096:HQI131098 IAE131096:IAE131098 IKA131096:IKA131098 ITW131096:ITW131098 JDS131096:JDS131098 JNO131096:JNO131098 JXK131096:JXK131098 KHG131096:KHG131098 KRC131096:KRC131098 LAY131096:LAY131098 LKU131096:LKU131098 LUQ131096:LUQ131098 MEM131096:MEM131098 MOI131096:MOI131098 MYE131096:MYE131098 NIA131096:NIA131098 NRW131096:NRW131098 OBS131096:OBS131098 OLO131096:OLO131098 OVK131096:OVK131098 PFG131096:PFG131098 PPC131096:PPC131098 PYY131096:PYY131098 QIU131096:QIU131098 QSQ131096:QSQ131098 RCM131096:RCM131098 RMI131096:RMI131098 RWE131096:RWE131098 SGA131096:SGA131098 SPW131096:SPW131098 SZS131096:SZS131098 TJO131096:TJO131098 TTK131096:TTK131098 UDG131096:UDG131098 UNC131096:UNC131098 UWY131096:UWY131098 VGU131096:VGU131098 VQQ131096:VQQ131098 WAM131096:WAM131098 WKI131096:WKI131098 WUE131096:WUE131098 L196634:L196636 HS196632:HS196634 RO196632:RO196634 ABK196632:ABK196634 ALG196632:ALG196634 AVC196632:AVC196634 BEY196632:BEY196634 BOU196632:BOU196634 BYQ196632:BYQ196634 CIM196632:CIM196634 CSI196632:CSI196634 DCE196632:DCE196634 DMA196632:DMA196634 DVW196632:DVW196634 EFS196632:EFS196634 EPO196632:EPO196634 EZK196632:EZK196634 FJG196632:FJG196634 FTC196632:FTC196634 GCY196632:GCY196634 GMU196632:GMU196634 GWQ196632:GWQ196634 HGM196632:HGM196634 HQI196632:HQI196634 IAE196632:IAE196634 IKA196632:IKA196634 ITW196632:ITW196634 JDS196632:JDS196634 JNO196632:JNO196634 JXK196632:JXK196634 KHG196632:KHG196634 KRC196632:KRC196634 LAY196632:LAY196634 LKU196632:LKU196634 LUQ196632:LUQ196634 MEM196632:MEM196634 MOI196632:MOI196634 MYE196632:MYE196634 NIA196632:NIA196634 NRW196632:NRW196634 OBS196632:OBS196634 OLO196632:OLO196634 OVK196632:OVK196634 PFG196632:PFG196634 PPC196632:PPC196634 PYY196632:PYY196634 QIU196632:QIU196634 QSQ196632:QSQ196634 RCM196632:RCM196634 RMI196632:RMI196634 RWE196632:RWE196634 SGA196632:SGA196634 SPW196632:SPW196634 SZS196632:SZS196634 TJO196632:TJO196634 TTK196632:TTK196634 UDG196632:UDG196634 UNC196632:UNC196634 UWY196632:UWY196634 VGU196632:VGU196634 VQQ196632:VQQ196634 WAM196632:WAM196634 WKI196632:WKI196634 WUE196632:WUE196634 L262170:L262172 HS262168:HS262170 RO262168:RO262170 ABK262168:ABK262170 ALG262168:ALG262170 AVC262168:AVC262170 BEY262168:BEY262170 BOU262168:BOU262170 BYQ262168:BYQ262170 CIM262168:CIM262170 CSI262168:CSI262170 DCE262168:DCE262170 DMA262168:DMA262170 DVW262168:DVW262170 EFS262168:EFS262170 EPO262168:EPO262170 EZK262168:EZK262170 FJG262168:FJG262170 FTC262168:FTC262170 GCY262168:GCY262170 GMU262168:GMU262170 GWQ262168:GWQ262170 HGM262168:HGM262170 HQI262168:HQI262170 IAE262168:IAE262170 IKA262168:IKA262170 ITW262168:ITW262170 JDS262168:JDS262170 JNO262168:JNO262170 JXK262168:JXK262170 KHG262168:KHG262170 KRC262168:KRC262170 LAY262168:LAY262170 LKU262168:LKU262170 LUQ262168:LUQ262170 MEM262168:MEM262170 MOI262168:MOI262170 MYE262168:MYE262170 NIA262168:NIA262170 NRW262168:NRW262170 OBS262168:OBS262170 OLO262168:OLO262170 OVK262168:OVK262170 PFG262168:PFG262170 PPC262168:PPC262170 PYY262168:PYY262170 QIU262168:QIU262170 QSQ262168:QSQ262170 RCM262168:RCM262170 RMI262168:RMI262170 RWE262168:RWE262170 SGA262168:SGA262170 SPW262168:SPW262170 SZS262168:SZS262170 TJO262168:TJO262170 TTK262168:TTK262170 UDG262168:UDG262170 UNC262168:UNC262170 UWY262168:UWY262170 VGU262168:VGU262170 VQQ262168:VQQ262170 WAM262168:WAM262170 WKI262168:WKI262170 WUE262168:WUE262170 L327706:L327708 HS327704:HS327706 RO327704:RO327706 ABK327704:ABK327706 ALG327704:ALG327706 AVC327704:AVC327706 BEY327704:BEY327706 BOU327704:BOU327706 BYQ327704:BYQ327706 CIM327704:CIM327706 CSI327704:CSI327706 DCE327704:DCE327706 DMA327704:DMA327706 DVW327704:DVW327706 EFS327704:EFS327706 EPO327704:EPO327706 EZK327704:EZK327706 FJG327704:FJG327706 FTC327704:FTC327706 GCY327704:GCY327706 GMU327704:GMU327706 GWQ327704:GWQ327706 HGM327704:HGM327706 HQI327704:HQI327706 IAE327704:IAE327706 IKA327704:IKA327706 ITW327704:ITW327706 JDS327704:JDS327706 JNO327704:JNO327706 JXK327704:JXK327706 KHG327704:KHG327706 KRC327704:KRC327706 LAY327704:LAY327706 LKU327704:LKU327706 LUQ327704:LUQ327706 MEM327704:MEM327706 MOI327704:MOI327706 MYE327704:MYE327706 NIA327704:NIA327706 NRW327704:NRW327706 OBS327704:OBS327706 OLO327704:OLO327706 OVK327704:OVK327706 PFG327704:PFG327706 PPC327704:PPC327706 PYY327704:PYY327706 QIU327704:QIU327706 QSQ327704:QSQ327706 RCM327704:RCM327706 RMI327704:RMI327706 RWE327704:RWE327706 SGA327704:SGA327706 SPW327704:SPW327706 SZS327704:SZS327706 TJO327704:TJO327706 TTK327704:TTK327706 UDG327704:UDG327706 UNC327704:UNC327706 UWY327704:UWY327706 VGU327704:VGU327706 VQQ327704:VQQ327706 WAM327704:WAM327706 WKI327704:WKI327706 WUE327704:WUE327706 L393242:L393244 HS393240:HS393242 RO393240:RO393242 ABK393240:ABK393242 ALG393240:ALG393242 AVC393240:AVC393242 BEY393240:BEY393242 BOU393240:BOU393242 BYQ393240:BYQ393242 CIM393240:CIM393242 CSI393240:CSI393242 DCE393240:DCE393242 DMA393240:DMA393242 DVW393240:DVW393242 EFS393240:EFS393242 EPO393240:EPO393242 EZK393240:EZK393242 FJG393240:FJG393242 FTC393240:FTC393242 GCY393240:GCY393242 GMU393240:GMU393242 GWQ393240:GWQ393242 HGM393240:HGM393242 HQI393240:HQI393242 IAE393240:IAE393242 IKA393240:IKA393242 ITW393240:ITW393242 JDS393240:JDS393242 JNO393240:JNO393242 JXK393240:JXK393242 KHG393240:KHG393242 KRC393240:KRC393242 LAY393240:LAY393242 LKU393240:LKU393242 LUQ393240:LUQ393242 MEM393240:MEM393242 MOI393240:MOI393242 MYE393240:MYE393242 NIA393240:NIA393242 NRW393240:NRW393242 OBS393240:OBS393242 OLO393240:OLO393242 OVK393240:OVK393242 PFG393240:PFG393242 PPC393240:PPC393242 PYY393240:PYY393242 QIU393240:QIU393242 QSQ393240:QSQ393242 RCM393240:RCM393242 RMI393240:RMI393242 RWE393240:RWE393242 SGA393240:SGA393242 SPW393240:SPW393242 SZS393240:SZS393242 TJO393240:TJO393242 TTK393240:TTK393242 UDG393240:UDG393242 UNC393240:UNC393242 UWY393240:UWY393242 VGU393240:VGU393242 VQQ393240:VQQ393242 WAM393240:WAM393242 WKI393240:WKI393242 WUE393240:WUE393242 L458778:L458780 HS458776:HS458778 RO458776:RO458778 ABK458776:ABK458778 ALG458776:ALG458778 AVC458776:AVC458778 BEY458776:BEY458778 BOU458776:BOU458778 BYQ458776:BYQ458778 CIM458776:CIM458778 CSI458776:CSI458778 DCE458776:DCE458778 DMA458776:DMA458778 DVW458776:DVW458778 EFS458776:EFS458778 EPO458776:EPO458778 EZK458776:EZK458778 FJG458776:FJG458778 FTC458776:FTC458778 GCY458776:GCY458778 GMU458776:GMU458778 GWQ458776:GWQ458778 HGM458776:HGM458778 HQI458776:HQI458778 IAE458776:IAE458778 IKA458776:IKA458778 ITW458776:ITW458778 JDS458776:JDS458778 JNO458776:JNO458778 JXK458776:JXK458778 KHG458776:KHG458778 KRC458776:KRC458778 LAY458776:LAY458778 LKU458776:LKU458778 LUQ458776:LUQ458778 MEM458776:MEM458778 MOI458776:MOI458778 MYE458776:MYE458778 NIA458776:NIA458778 NRW458776:NRW458778 OBS458776:OBS458778 OLO458776:OLO458778 OVK458776:OVK458778 PFG458776:PFG458778 PPC458776:PPC458778 PYY458776:PYY458778 QIU458776:QIU458778 QSQ458776:QSQ458778 RCM458776:RCM458778 RMI458776:RMI458778 RWE458776:RWE458778 SGA458776:SGA458778 SPW458776:SPW458778 SZS458776:SZS458778 TJO458776:TJO458778 TTK458776:TTK458778 UDG458776:UDG458778 UNC458776:UNC458778 UWY458776:UWY458778 VGU458776:VGU458778 VQQ458776:VQQ458778 WAM458776:WAM458778 WKI458776:WKI458778 WUE458776:WUE458778 L524314:L524316 HS524312:HS524314 RO524312:RO524314 ABK524312:ABK524314 ALG524312:ALG524314 AVC524312:AVC524314 BEY524312:BEY524314 BOU524312:BOU524314 BYQ524312:BYQ524314 CIM524312:CIM524314 CSI524312:CSI524314 DCE524312:DCE524314 DMA524312:DMA524314 DVW524312:DVW524314 EFS524312:EFS524314 EPO524312:EPO524314 EZK524312:EZK524314 FJG524312:FJG524314 FTC524312:FTC524314 GCY524312:GCY524314 GMU524312:GMU524314 GWQ524312:GWQ524314 HGM524312:HGM524314 HQI524312:HQI524314 IAE524312:IAE524314 IKA524312:IKA524314 ITW524312:ITW524314 JDS524312:JDS524314 JNO524312:JNO524314 JXK524312:JXK524314 KHG524312:KHG524314 KRC524312:KRC524314 LAY524312:LAY524314 LKU524312:LKU524314 LUQ524312:LUQ524314 MEM524312:MEM524314 MOI524312:MOI524314 MYE524312:MYE524314 NIA524312:NIA524314 NRW524312:NRW524314 OBS524312:OBS524314 OLO524312:OLO524314 OVK524312:OVK524314 PFG524312:PFG524314 PPC524312:PPC524314 PYY524312:PYY524314 QIU524312:QIU524314 QSQ524312:QSQ524314 RCM524312:RCM524314 RMI524312:RMI524314 RWE524312:RWE524314 SGA524312:SGA524314 SPW524312:SPW524314 SZS524312:SZS524314 TJO524312:TJO524314 TTK524312:TTK524314 UDG524312:UDG524314 UNC524312:UNC524314 UWY524312:UWY524314 VGU524312:VGU524314 VQQ524312:VQQ524314 WAM524312:WAM524314 WKI524312:WKI524314 WUE524312:WUE524314 L589850:L589852 HS589848:HS589850 RO589848:RO589850 ABK589848:ABK589850 ALG589848:ALG589850 AVC589848:AVC589850 BEY589848:BEY589850 BOU589848:BOU589850 BYQ589848:BYQ589850 CIM589848:CIM589850 CSI589848:CSI589850 DCE589848:DCE589850 DMA589848:DMA589850 DVW589848:DVW589850 EFS589848:EFS589850 EPO589848:EPO589850 EZK589848:EZK589850 FJG589848:FJG589850 FTC589848:FTC589850 GCY589848:GCY589850 GMU589848:GMU589850 GWQ589848:GWQ589850 HGM589848:HGM589850 HQI589848:HQI589850 IAE589848:IAE589850 IKA589848:IKA589850 ITW589848:ITW589850 JDS589848:JDS589850 JNO589848:JNO589850 JXK589848:JXK589850 KHG589848:KHG589850 KRC589848:KRC589850 LAY589848:LAY589850 LKU589848:LKU589850 LUQ589848:LUQ589850 MEM589848:MEM589850 MOI589848:MOI589850 MYE589848:MYE589850 NIA589848:NIA589850 NRW589848:NRW589850 OBS589848:OBS589850 OLO589848:OLO589850 OVK589848:OVK589850 PFG589848:PFG589850 PPC589848:PPC589850 PYY589848:PYY589850 QIU589848:QIU589850 QSQ589848:QSQ589850 RCM589848:RCM589850 RMI589848:RMI589850 RWE589848:RWE589850 SGA589848:SGA589850 SPW589848:SPW589850 SZS589848:SZS589850 TJO589848:TJO589850 TTK589848:TTK589850 UDG589848:UDG589850 UNC589848:UNC589850 UWY589848:UWY589850 VGU589848:VGU589850 VQQ589848:VQQ589850 WAM589848:WAM589850 WKI589848:WKI589850 WUE589848:WUE589850 L655386:L655388 HS655384:HS655386 RO655384:RO655386 ABK655384:ABK655386 ALG655384:ALG655386 AVC655384:AVC655386 BEY655384:BEY655386 BOU655384:BOU655386 BYQ655384:BYQ655386 CIM655384:CIM655386 CSI655384:CSI655386 DCE655384:DCE655386 DMA655384:DMA655386 DVW655384:DVW655386 EFS655384:EFS655386 EPO655384:EPO655386 EZK655384:EZK655386 FJG655384:FJG655386 FTC655384:FTC655386 GCY655384:GCY655386 GMU655384:GMU655386 GWQ655384:GWQ655386 HGM655384:HGM655386 HQI655384:HQI655386 IAE655384:IAE655386 IKA655384:IKA655386 ITW655384:ITW655386 JDS655384:JDS655386 JNO655384:JNO655386 JXK655384:JXK655386 KHG655384:KHG655386 KRC655384:KRC655386 LAY655384:LAY655386 LKU655384:LKU655386 LUQ655384:LUQ655386 MEM655384:MEM655386 MOI655384:MOI655386 MYE655384:MYE655386 NIA655384:NIA655386 NRW655384:NRW655386 OBS655384:OBS655386 OLO655384:OLO655386 OVK655384:OVK655386 PFG655384:PFG655386 PPC655384:PPC655386 PYY655384:PYY655386 QIU655384:QIU655386 QSQ655384:QSQ655386 RCM655384:RCM655386 RMI655384:RMI655386 RWE655384:RWE655386 SGA655384:SGA655386 SPW655384:SPW655386 SZS655384:SZS655386 TJO655384:TJO655386 TTK655384:TTK655386 UDG655384:UDG655386 UNC655384:UNC655386 UWY655384:UWY655386 VGU655384:VGU655386 VQQ655384:VQQ655386 WAM655384:WAM655386 WKI655384:WKI655386 WUE655384:WUE655386 L720922:L720924 HS720920:HS720922 RO720920:RO720922 ABK720920:ABK720922 ALG720920:ALG720922 AVC720920:AVC720922 BEY720920:BEY720922 BOU720920:BOU720922 BYQ720920:BYQ720922 CIM720920:CIM720922 CSI720920:CSI720922 DCE720920:DCE720922 DMA720920:DMA720922 DVW720920:DVW720922 EFS720920:EFS720922 EPO720920:EPO720922 EZK720920:EZK720922 FJG720920:FJG720922 FTC720920:FTC720922 GCY720920:GCY720922 GMU720920:GMU720922 GWQ720920:GWQ720922 HGM720920:HGM720922 HQI720920:HQI720922 IAE720920:IAE720922 IKA720920:IKA720922 ITW720920:ITW720922 JDS720920:JDS720922 JNO720920:JNO720922 JXK720920:JXK720922 KHG720920:KHG720922 KRC720920:KRC720922 LAY720920:LAY720922 LKU720920:LKU720922 LUQ720920:LUQ720922 MEM720920:MEM720922 MOI720920:MOI720922 MYE720920:MYE720922 NIA720920:NIA720922 NRW720920:NRW720922 OBS720920:OBS720922 OLO720920:OLO720922 OVK720920:OVK720922 PFG720920:PFG720922 PPC720920:PPC720922 PYY720920:PYY720922 QIU720920:QIU720922 QSQ720920:QSQ720922 RCM720920:RCM720922 RMI720920:RMI720922 RWE720920:RWE720922 SGA720920:SGA720922 SPW720920:SPW720922 SZS720920:SZS720922 TJO720920:TJO720922 TTK720920:TTK720922 UDG720920:UDG720922 UNC720920:UNC720922 UWY720920:UWY720922 VGU720920:VGU720922 VQQ720920:VQQ720922 WAM720920:WAM720922 WKI720920:WKI720922 WUE720920:WUE720922 L786458:L786460 HS786456:HS786458 RO786456:RO786458 ABK786456:ABK786458 ALG786456:ALG786458 AVC786456:AVC786458 BEY786456:BEY786458 BOU786456:BOU786458 BYQ786456:BYQ786458 CIM786456:CIM786458 CSI786456:CSI786458 DCE786456:DCE786458 DMA786456:DMA786458 DVW786456:DVW786458 EFS786456:EFS786458 EPO786456:EPO786458 EZK786456:EZK786458 FJG786456:FJG786458 FTC786456:FTC786458 GCY786456:GCY786458 GMU786456:GMU786458 GWQ786456:GWQ786458 HGM786456:HGM786458 HQI786456:HQI786458 IAE786456:IAE786458 IKA786456:IKA786458 ITW786456:ITW786458 JDS786456:JDS786458 JNO786456:JNO786458 JXK786456:JXK786458 KHG786456:KHG786458 KRC786456:KRC786458 LAY786456:LAY786458 LKU786456:LKU786458 LUQ786456:LUQ786458 MEM786456:MEM786458 MOI786456:MOI786458 MYE786456:MYE786458 NIA786456:NIA786458 NRW786456:NRW786458 OBS786456:OBS786458 OLO786456:OLO786458 OVK786456:OVK786458 PFG786456:PFG786458 PPC786456:PPC786458 PYY786456:PYY786458 QIU786456:QIU786458 QSQ786456:QSQ786458 RCM786456:RCM786458 RMI786456:RMI786458 RWE786456:RWE786458 SGA786456:SGA786458 SPW786456:SPW786458 SZS786456:SZS786458 TJO786456:TJO786458 TTK786456:TTK786458 UDG786456:UDG786458 UNC786456:UNC786458 UWY786456:UWY786458 VGU786456:VGU786458 VQQ786456:VQQ786458 WAM786456:WAM786458 WKI786456:WKI786458 WUE786456:WUE786458 L851994:L851996 HS851992:HS851994 RO851992:RO851994 ABK851992:ABK851994 ALG851992:ALG851994 AVC851992:AVC851994 BEY851992:BEY851994 BOU851992:BOU851994 BYQ851992:BYQ851994 CIM851992:CIM851994 CSI851992:CSI851994 DCE851992:DCE851994 DMA851992:DMA851994 DVW851992:DVW851994 EFS851992:EFS851994 EPO851992:EPO851994 EZK851992:EZK851994 FJG851992:FJG851994 FTC851992:FTC851994 GCY851992:GCY851994 GMU851992:GMU851994 GWQ851992:GWQ851994 HGM851992:HGM851994 HQI851992:HQI851994 IAE851992:IAE851994 IKA851992:IKA851994 ITW851992:ITW851994 JDS851992:JDS851994 JNO851992:JNO851994 JXK851992:JXK851994 KHG851992:KHG851994 KRC851992:KRC851994 LAY851992:LAY851994 LKU851992:LKU851994 LUQ851992:LUQ851994 MEM851992:MEM851994 MOI851992:MOI851994 MYE851992:MYE851994 NIA851992:NIA851994 NRW851992:NRW851994 OBS851992:OBS851994 OLO851992:OLO851994 OVK851992:OVK851994 PFG851992:PFG851994 PPC851992:PPC851994 PYY851992:PYY851994 QIU851992:QIU851994 QSQ851992:QSQ851994 RCM851992:RCM851994 RMI851992:RMI851994 RWE851992:RWE851994 SGA851992:SGA851994 SPW851992:SPW851994 SZS851992:SZS851994 TJO851992:TJO851994 TTK851992:TTK851994 UDG851992:UDG851994 UNC851992:UNC851994 UWY851992:UWY851994 VGU851992:VGU851994 VQQ851992:VQQ851994 WAM851992:WAM851994 WKI851992:WKI851994 WUE851992:WUE851994 L917530:L917532 HS917528:HS917530 RO917528:RO917530 ABK917528:ABK917530 ALG917528:ALG917530 AVC917528:AVC917530 BEY917528:BEY917530 BOU917528:BOU917530 BYQ917528:BYQ917530 CIM917528:CIM917530 CSI917528:CSI917530 DCE917528:DCE917530 DMA917528:DMA917530 DVW917528:DVW917530 EFS917528:EFS917530 EPO917528:EPO917530 EZK917528:EZK917530 FJG917528:FJG917530 FTC917528:FTC917530 GCY917528:GCY917530 GMU917528:GMU917530 GWQ917528:GWQ917530 HGM917528:HGM917530 HQI917528:HQI917530 IAE917528:IAE917530 IKA917528:IKA917530 ITW917528:ITW917530 JDS917528:JDS917530 JNO917528:JNO917530 JXK917528:JXK917530 KHG917528:KHG917530 KRC917528:KRC917530 LAY917528:LAY917530 LKU917528:LKU917530 LUQ917528:LUQ917530 MEM917528:MEM917530 MOI917528:MOI917530 MYE917528:MYE917530 NIA917528:NIA917530 NRW917528:NRW917530 OBS917528:OBS917530 OLO917528:OLO917530 OVK917528:OVK917530 PFG917528:PFG917530 PPC917528:PPC917530 PYY917528:PYY917530 QIU917528:QIU917530 QSQ917528:QSQ917530 RCM917528:RCM917530 RMI917528:RMI917530 RWE917528:RWE917530 SGA917528:SGA917530 SPW917528:SPW917530 SZS917528:SZS917530 TJO917528:TJO917530 TTK917528:TTK917530 UDG917528:UDG917530 UNC917528:UNC917530 UWY917528:UWY917530 VGU917528:VGU917530 VQQ917528:VQQ917530 WAM917528:WAM917530 WKI917528:WKI917530 WUE917528:WUE917530 L983066:L983068 HS983064:HS983066 RO983064:RO983066 ABK983064:ABK983066 ALG983064:ALG983066 AVC983064:AVC983066 BEY983064:BEY983066 BOU983064:BOU983066 BYQ983064:BYQ983066 CIM983064:CIM983066 CSI983064:CSI983066 DCE983064:DCE983066 DMA983064:DMA983066 DVW983064:DVW983066 EFS983064:EFS983066 EPO983064:EPO983066 EZK983064:EZK983066 FJG983064:FJG983066 FTC983064:FTC983066 GCY983064:GCY983066 GMU983064:GMU983066 GWQ983064:GWQ983066 HGM983064:HGM983066 HQI983064:HQI983066 IAE983064:IAE983066 IKA983064:IKA983066 ITW983064:ITW983066 JDS983064:JDS983066 JNO983064:JNO983066 JXK983064:JXK983066 KHG983064:KHG983066 KRC983064:KRC983066 LAY983064:LAY983066 LKU983064:LKU983066 LUQ983064:LUQ983066 MEM983064:MEM983066 MOI983064:MOI983066 MYE983064:MYE983066 NIA983064:NIA983066 NRW983064:NRW983066 OBS983064:OBS983066 OLO983064:OLO983066 OVK983064:OVK983066 PFG983064:PFG983066 PPC983064:PPC983066 PYY983064:PYY983066 QIU983064:QIU983066 QSQ983064:QSQ983066 RCM983064:RCM983066 RMI983064:RMI983066 RWE983064:RWE983066 SGA983064:SGA983066 SPW983064:SPW983066 SZS983064:SZS983066 TJO983064:TJO983066 TTK983064:TTK983066 UDG983064:UDG983066 UNC983064:UNC983066 UWY983064:UWY983066 VGU983064:VGU983066 VQQ983064:VQQ983066 WAM983064:WAM983066 WKI983064:WKI983066 WUE983064:WUE983066 M65563:N65564 HT65561:HU65562 RP65561:RQ65562 ABL65561:ABM65562 ALH65561:ALI65562 AVD65561:AVE65562 BEZ65561:BFA65562 BOV65561:BOW65562 BYR65561:BYS65562 CIN65561:CIO65562 CSJ65561:CSK65562 DCF65561:DCG65562 DMB65561:DMC65562 DVX65561:DVY65562 EFT65561:EFU65562 EPP65561:EPQ65562 EZL65561:EZM65562 FJH65561:FJI65562 FTD65561:FTE65562 GCZ65561:GDA65562 GMV65561:GMW65562 GWR65561:GWS65562 HGN65561:HGO65562 HQJ65561:HQK65562 IAF65561:IAG65562 IKB65561:IKC65562 ITX65561:ITY65562 JDT65561:JDU65562 JNP65561:JNQ65562 JXL65561:JXM65562 KHH65561:KHI65562 KRD65561:KRE65562 LAZ65561:LBA65562 LKV65561:LKW65562 LUR65561:LUS65562 MEN65561:MEO65562 MOJ65561:MOK65562 MYF65561:MYG65562 NIB65561:NIC65562 NRX65561:NRY65562 OBT65561:OBU65562 OLP65561:OLQ65562 OVL65561:OVM65562 PFH65561:PFI65562 PPD65561:PPE65562 PYZ65561:PZA65562 QIV65561:QIW65562 QSR65561:QSS65562 RCN65561:RCO65562 RMJ65561:RMK65562 RWF65561:RWG65562 SGB65561:SGC65562 SPX65561:SPY65562 SZT65561:SZU65562 TJP65561:TJQ65562 TTL65561:TTM65562 UDH65561:UDI65562 UND65561:UNE65562 UWZ65561:UXA65562 VGV65561:VGW65562 VQR65561:VQS65562 WAN65561:WAO65562 WKJ65561:WKK65562 WUF65561:WUG65562 M131099:N131100 HT131097:HU131098 RP131097:RQ131098 ABL131097:ABM131098 ALH131097:ALI131098 AVD131097:AVE131098 BEZ131097:BFA131098 BOV131097:BOW131098 BYR131097:BYS131098 CIN131097:CIO131098 CSJ131097:CSK131098 DCF131097:DCG131098 DMB131097:DMC131098 DVX131097:DVY131098 EFT131097:EFU131098 EPP131097:EPQ131098 EZL131097:EZM131098 FJH131097:FJI131098 FTD131097:FTE131098 GCZ131097:GDA131098 GMV131097:GMW131098 GWR131097:GWS131098 HGN131097:HGO131098 HQJ131097:HQK131098 IAF131097:IAG131098 IKB131097:IKC131098 ITX131097:ITY131098 JDT131097:JDU131098 JNP131097:JNQ131098 JXL131097:JXM131098 KHH131097:KHI131098 KRD131097:KRE131098 LAZ131097:LBA131098 LKV131097:LKW131098 LUR131097:LUS131098 MEN131097:MEO131098 MOJ131097:MOK131098 MYF131097:MYG131098 NIB131097:NIC131098 NRX131097:NRY131098 OBT131097:OBU131098 OLP131097:OLQ131098 OVL131097:OVM131098 PFH131097:PFI131098 PPD131097:PPE131098 PYZ131097:PZA131098 QIV131097:QIW131098 QSR131097:QSS131098 RCN131097:RCO131098 RMJ131097:RMK131098 RWF131097:RWG131098 SGB131097:SGC131098 SPX131097:SPY131098 SZT131097:SZU131098 TJP131097:TJQ131098 TTL131097:TTM131098 UDH131097:UDI131098 UND131097:UNE131098 UWZ131097:UXA131098 VGV131097:VGW131098 VQR131097:VQS131098 WAN131097:WAO131098 WKJ131097:WKK131098 WUF131097:WUG131098 M196635:N196636 HT196633:HU196634 RP196633:RQ196634 ABL196633:ABM196634 ALH196633:ALI196634 AVD196633:AVE196634 BEZ196633:BFA196634 BOV196633:BOW196634 BYR196633:BYS196634 CIN196633:CIO196634 CSJ196633:CSK196634 DCF196633:DCG196634 DMB196633:DMC196634 DVX196633:DVY196634 EFT196633:EFU196634 EPP196633:EPQ196634 EZL196633:EZM196634 FJH196633:FJI196634 FTD196633:FTE196634 GCZ196633:GDA196634 GMV196633:GMW196634 GWR196633:GWS196634 HGN196633:HGO196634 HQJ196633:HQK196634 IAF196633:IAG196634 IKB196633:IKC196634 ITX196633:ITY196634 JDT196633:JDU196634 JNP196633:JNQ196634 JXL196633:JXM196634 KHH196633:KHI196634 KRD196633:KRE196634 LAZ196633:LBA196634 LKV196633:LKW196634 LUR196633:LUS196634 MEN196633:MEO196634 MOJ196633:MOK196634 MYF196633:MYG196634 NIB196633:NIC196634 NRX196633:NRY196634 OBT196633:OBU196634 OLP196633:OLQ196634 OVL196633:OVM196634 PFH196633:PFI196634 PPD196633:PPE196634 PYZ196633:PZA196634 QIV196633:QIW196634 QSR196633:QSS196634 RCN196633:RCO196634 RMJ196633:RMK196634 RWF196633:RWG196634 SGB196633:SGC196634 SPX196633:SPY196634 SZT196633:SZU196634 TJP196633:TJQ196634 TTL196633:TTM196634 UDH196633:UDI196634 UND196633:UNE196634 UWZ196633:UXA196634 VGV196633:VGW196634 VQR196633:VQS196634 WAN196633:WAO196634 WKJ196633:WKK196634 WUF196633:WUG196634 M262171:N262172 HT262169:HU262170 RP262169:RQ262170 ABL262169:ABM262170 ALH262169:ALI262170 AVD262169:AVE262170 BEZ262169:BFA262170 BOV262169:BOW262170 BYR262169:BYS262170 CIN262169:CIO262170 CSJ262169:CSK262170 DCF262169:DCG262170 DMB262169:DMC262170 DVX262169:DVY262170 EFT262169:EFU262170 EPP262169:EPQ262170 EZL262169:EZM262170 FJH262169:FJI262170 FTD262169:FTE262170 GCZ262169:GDA262170 GMV262169:GMW262170 GWR262169:GWS262170 HGN262169:HGO262170 HQJ262169:HQK262170 IAF262169:IAG262170 IKB262169:IKC262170 ITX262169:ITY262170 JDT262169:JDU262170 JNP262169:JNQ262170 JXL262169:JXM262170 KHH262169:KHI262170 KRD262169:KRE262170 LAZ262169:LBA262170 LKV262169:LKW262170 LUR262169:LUS262170 MEN262169:MEO262170 MOJ262169:MOK262170 MYF262169:MYG262170 NIB262169:NIC262170 NRX262169:NRY262170 OBT262169:OBU262170 OLP262169:OLQ262170 OVL262169:OVM262170 PFH262169:PFI262170 PPD262169:PPE262170 PYZ262169:PZA262170 QIV262169:QIW262170 QSR262169:QSS262170 RCN262169:RCO262170 RMJ262169:RMK262170 RWF262169:RWG262170 SGB262169:SGC262170 SPX262169:SPY262170 SZT262169:SZU262170 TJP262169:TJQ262170 TTL262169:TTM262170 UDH262169:UDI262170 UND262169:UNE262170 UWZ262169:UXA262170 VGV262169:VGW262170 VQR262169:VQS262170 WAN262169:WAO262170 WKJ262169:WKK262170 WUF262169:WUG262170 M327707:N327708 HT327705:HU327706 RP327705:RQ327706 ABL327705:ABM327706 ALH327705:ALI327706 AVD327705:AVE327706 BEZ327705:BFA327706 BOV327705:BOW327706 BYR327705:BYS327706 CIN327705:CIO327706 CSJ327705:CSK327706 DCF327705:DCG327706 DMB327705:DMC327706 DVX327705:DVY327706 EFT327705:EFU327706 EPP327705:EPQ327706 EZL327705:EZM327706 FJH327705:FJI327706 FTD327705:FTE327706 GCZ327705:GDA327706 GMV327705:GMW327706 GWR327705:GWS327706 HGN327705:HGO327706 HQJ327705:HQK327706 IAF327705:IAG327706 IKB327705:IKC327706 ITX327705:ITY327706 JDT327705:JDU327706 JNP327705:JNQ327706 JXL327705:JXM327706 KHH327705:KHI327706 KRD327705:KRE327706 LAZ327705:LBA327706 LKV327705:LKW327706 LUR327705:LUS327706 MEN327705:MEO327706 MOJ327705:MOK327706 MYF327705:MYG327706 NIB327705:NIC327706 NRX327705:NRY327706 OBT327705:OBU327706 OLP327705:OLQ327706 OVL327705:OVM327706 PFH327705:PFI327706 PPD327705:PPE327706 PYZ327705:PZA327706 QIV327705:QIW327706 QSR327705:QSS327706 RCN327705:RCO327706 RMJ327705:RMK327706 RWF327705:RWG327706 SGB327705:SGC327706 SPX327705:SPY327706 SZT327705:SZU327706 TJP327705:TJQ327706 TTL327705:TTM327706 UDH327705:UDI327706 UND327705:UNE327706 UWZ327705:UXA327706 VGV327705:VGW327706 VQR327705:VQS327706 WAN327705:WAO327706 WKJ327705:WKK327706 WUF327705:WUG327706 M393243:N393244 HT393241:HU393242 RP393241:RQ393242 ABL393241:ABM393242 ALH393241:ALI393242 AVD393241:AVE393242 BEZ393241:BFA393242 BOV393241:BOW393242 BYR393241:BYS393242 CIN393241:CIO393242 CSJ393241:CSK393242 DCF393241:DCG393242 DMB393241:DMC393242 DVX393241:DVY393242 EFT393241:EFU393242 EPP393241:EPQ393242 EZL393241:EZM393242 FJH393241:FJI393242 FTD393241:FTE393242 GCZ393241:GDA393242 GMV393241:GMW393242 GWR393241:GWS393242 HGN393241:HGO393242 HQJ393241:HQK393242 IAF393241:IAG393242 IKB393241:IKC393242 ITX393241:ITY393242 JDT393241:JDU393242 JNP393241:JNQ393242 JXL393241:JXM393242 KHH393241:KHI393242 KRD393241:KRE393242 LAZ393241:LBA393242 LKV393241:LKW393242 LUR393241:LUS393242 MEN393241:MEO393242 MOJ393241:MOK393242 MYF393241:MYG393242 NIB393241:NIC393242 NRX393241:NRY393242 OBT393241:OBU393242 OLP393241:OLQ393242 OVL393241:OVM393242 PFH393241:PFI393242 PPD393241:PPE393242 PYZ393241:PZA393242 QIV393241:QIW393242 QSR393241:QSS393242 RCN393241:RCO393242 RMJ393241:RMK393242 RWF393241:RWG393242 SGB393241:SGC393242 SPX393241:SPY393242 SZT393241:SZU393242 TJP393241:TJQ393242 TTL393241:TTM393242 UDH393241:UDI393242 UND393241:UNE393242 UWZ393241:UXA393242 VGV393241:VGW393242 VQR393241:VQS393242 WAN393241:WAO393242 WKJ393241:WKK393242 WUF393241:WUG393242 M458779:N458780 HT458777:HU458778 RP458777:RQ458778 ABL458777:ABM458778 ALH458777:ALI458778 AVD458777:AVE458778 BEZ458777:BFA458778 BOV458777:BOW458778 BYR458777:BYS458778 CIN458777:CIO458778 CSJ458777:CSK458778 DCF458777:DCG458778 DMB458777:DMC458778 DVX458777:DVY458778 EFT458777:EFU458778 EPP458777:EPQ458778 EZL458777:EZM458778 FJH458777:FJI458778 FTD458777:FTE458778 GCZ458777:GDA458778 GMV458777:GMW458778 GWR458777:GWS458778 HGN458777:HGO458778 HQJ458777:HQK458778 IAF458777:IAG458778 IKB458777:IKC458778 ITX458777:ITY458778 JDT458777:JDU458778 JNP458777:JNQ458778 JXL458777:JXM458778 KHH458777:KHI458778 KRD458777:KRE458778 LAZ458777:LBA458778 LKV458777:LKW458778 LUR458777:LUS458778 MEN458777:MEO458778 MOJ458777:MOK458778 MYF458777:MYG458778 NIB458777:NIC458778 NRX458777:NRY458778 OBT458777:OBU458778 OLP458777:OLQ458778 OVL458777:OVM458778 PFH458777:PFI458778 PPD458777:PPE458778 PYZ458777:PZA458778 QIV458777:QIW458778 QSR458777:QSS458778 RCN458777:RCO458778 RMJ458777:RMK458778 RWF458777:RWG458778 SGB458777:SGC458778 SPX458777:SPY458778 SZT458777:SZU458778 TJP458777:TJQ458778 TTL458777:TTM458778 UDH458777:UDI458778 UND458777:UNE458778 UWZ458777:UXA458778 VGV458777:VGW458778 VQR458777:VQS458778 WAN458777:WAO458778 WKJ458777:WKK458778 WUF458777:WUG458778 M524315:N524316 HT524313:HU524314 RP524313:RQ524314 ABL524313:ABM524314 ALH524313:ALI524314 AVD524313:AVE524314 BEZ524313:BFA524314 BOV524313:BOW524314 BYR524313:BYS524314 CIN524313:CIO524314 CSJ524313:CSK524314 DCF524313:DCG524314 DMB524313:DMC524314 DVX524313:DVY524314 EFT524313:EFU524314 EPP524313:EPQ524314 EZL524313:EZM524314 FJH524313:FJI524314 FTD524313:FTE524314 GCZ524313:GDA524314 GMV524313:GMW524314 GWR524313:GWS524314 HGN524313:HGO524314 HQJ524313:HQK524314 IAF524313:IAG524314 IKB524313:IKC524314 ITX524313:ITY524314 JDT524313:JDU524314 JNP524313:JNQ524314 JXL524313:JXM524314 KHH524313:KHI524314 KRD524313:KRE524314 LAZ524313:LBA524314 LKV524313:LKW524314 LUR524313:LUS524314 MEN524313:MEO524314 MOJ524313:MOK524314 MYF524313:MYG524314 NIB524313:NIC524314 NRX524313:NRY524314 OBT524313:OBU524314 OLP524313:OLQ524314 OVL524313:OVM524314 PFH524313:PFI524314 PPD524313:PPE524314 PYZ524313:PZA524314 QIV524313:QIW524314 QSR524313:QSS524314 RCN524313:RCO524314 RMJ524313:RMK524314 RWF524313:RWG524314 SGB524313:SGC524314 SPX524313:SPY524314 SZT524313:SZU524314 TJP524313:TJQ524314 TTL524313:TTM524314 UDH524313:UDI524314 UND524313:UNE524314 UWZ524313:UXA524314 VGV524313:VGW524314 VQR524313:VQS524314 WAN524313:WAO524314 WKJ524313:WKK524314 WUF524313:WUG524314 M589851:N589852 HT589849:HU589850 RP589849:RQ589850 ABL589849:ABM589850 ALH589849:ALI589850 AVD589849:AVE589850 BEZ589849:BFA589850 BOV589849:BOW589850 BYR589849:BYS589850 CIN589849:CIO589850 CSJ589849:CSK589850 DCF589849:DCG589850 DMB589849:DMC589850 DVX589849:DVY589850 EFT589849:EFU589850 EPP589849:EPQ589850 EZL589849:EZM589850 FJH589849:FJI589850 FTD589849:FTE589850 GCZ589849:GDA589850 GMV589849:GMW589850 GWR589849:GWS589850 HGN589849:HGO589850 HQJ589849:HQK589850 IAF589849:IAG589850 IKB589849:IKC589850 ITX589849:ITY589850 JDT589849:JDU589850 JNP589849:JNQ589850 JXL589849:JXM589850 KHH589849:KHI589850 KRD589849:KRE589850 LAZ589849:LBA589850 LKV589849:LKW589850 LUR589849:LUS589850 MEN589849:MEO589850 MOJ589849:MOK589850 MYF589849:MYG589850 NIB589849:NIC589850 NRX589849:NRY589850 OBT589849:OBU589850 OLP589849:OLQ589850 OVL589849:OVM589850 PFH589849:PFI589850 PPD589849:PPE589850 PYZ589849:PZA589850 QIV589849:QIW589850 QSR589849:QSS589850 RCN589849:RCO589850 RMJ589849:RMK589850 RWF589849:RWG589850 SGB589849:SGC589850 SPX589849:SPY589850 SZT589849:SZU589850 TJP589849:TJQ589850 TTL589849:TTM589850 UDH589849:UDI589850 UND589849:UNE589850 UWZ589849:UXA589850 VGV589849:VGW589850 VQR589849:VQS589850 WAN589849:WAO589850 WKJ589849:WKK589850 WUF589849:WUG589850 M655387:N655388 HT655385:HU655386 RP655385:RQ655386 ABL655385:ABM655386 ALH655385:ALI655386 AVD655385:AVE655386 BEZ655385:BFA655386 BOV655385:BOW655386 BYR655385:BYS655386 CIN655385:CIO655386 CSJ655385:CSK655386 DCF655385:DCG655386 DMB655385:DMC655386 DVX655385:DVY655386 EFT655385:EFU655386 EPP655385:EPQ655386 EZL655385:EZM655386 FJH655385:FJI655386 FTD655385:FTE655386 GCZ655385:GDA655386 GMV655385:GMW655386 GWR655385:GWS655386 HGN655385:HGO655386 HQJ655385:HQK655386 IAF655385:IAG655386 IKB655385:IKC655386 ITX655385:ITY655386 JDT655385:JDU655386 JNP655385:JNQ655386 JXL655385:JXM655386 KHH655385:KHI655386 KRD655385:KRE655386 LAZ655385:LBA655386 LKV655385:LKW655386 LUR655385:LUS655386 MEN655385:MEO655386 MOJ655385:MOK655386 MYF655385:MYG655386 NIB655385:NIC655386 NRX655385:NRY655386 OBT655385:OBU655386 OLP655385:OLQ655386 OVL655385:OVM655386 PFH655385:PFI655386 PPD655385:PPE655386 PYZ655385:PZA655386 QIV655385:QIW655386 QSR655385:QSS655386 RCN655385:RCO655386 RMJ655385:RMK655386 RWF655385:RWG655386 SGB655385:SGC655386 SPX655385:SPY655386 SZT655385:SZU655386 TJP655385:TJQ655386 TTL655385:TTM655386 UDH655385:UDI655386 UND655385:UNE655386 UWZ655385:UXA655386 VGV655385:VGW655386 VQR655385:VQS655386 WAN655385:WAO655386 WKJ655385:WKK655386 WUF655385:WUG655386 M720923:N720924 HT720921:HU720922 RP720921:RQ720922 ABL720921:ABM720922 ALH720921:ALI720922 AVD720921:AVE720922 BEZ720921:BFA720922 BOV720921:BOW720922 BYR720921:BYS720922 CIN720921:CIO720922 CSJ720921:CSK720922 DCF720921:DCG720922 DMB720921:DMC720922 DVX720921:DVY720922 EFT720921:EFU720922 EPP720921:EPQ720922 EZL720921:EZM720922 FJH720921:FJI720922 FTD720921:FTE720922 GCZ720921:GDA720922 GMV720921:GMW720922 GWR720921:GWS720922 HGN720921:HGO720922 HQJ720921:HQK720922 IAF720921:IAG720922 IKB720921:IKC720922 ITX720921:ITY720922 JDT720921:JDU720922 JNP720921:JNQ720922 JXL720921:JXM720922 KHH720921:KHI720922 KRD720921:KRE720922 LAZ720921:LBA720922 LKV720921:LKW720922 LUR720921:LUS720922 MEN720921:MEO720922 MOJ720921:MOK720922 MYF720921:MYG720922 NIB720921:NIC720922 NRX720921:NRY720922 OBT720921:OBU720922 OLP720921:OLQ720922 OVL720921:OVM720922 PFH720921:PFI720922 PPD720921:PPE720922 PYZ720921:PZA720922 QIV720921:QIW720922 QSR720921:QSS720922 RCN720921:RCO720922 RMJ720921:RMK720922 RWF720921:RWG720922 SGB720921:SGC720922 SPX720921:SPY720922 SZT720921:SZU720922 TJP720921:TJQ720922 TTL720921:TTM720922 UDH720921:UDI720922 UND720921:UNE720922 UWZ720921:UXA720922 VGV720921:VGW720922 VQR720921:VQS720922 WAN720921:WAO720922 WKJ720921:WKK720922 WUF720921:WUG720922 M786459:N786460 HT786457:HU786458 RP786457:RQ786458 ABL786457:ABM786458 ALH786457:ALI786458 AVD786457:AVE786458 BEZ786457:BFA786458 BOV786457:BOW786458 BYR786457:BYS786458 CIN786457:CIO786458 CSJ786457:CSK786458 DCF786457:DCG786458 DMB786457:DMC786458 DVX786457:DVY786458 EFT786457:EFU786458 EPP786457:EPQ786458 EZL786457:EZM786458 FJH786457:FJI786458 FTD786457:FTE786458 GCZ786457:GDA786458 GMV786457:GMW786458 GWR786457:GWS786458 HGN786457:HGO786458 HQJ786457:HQK786458 IAF786457:IAG786458 IKB786457:IKC786458 ITX786457:ITY786458 JDT786457:JDU786458 JNP786457:JNQ786458 JXL786457:JXM786458 KHH786457:KHI786458 KRD786457:KRE786458 LAZ786457:LBA786458 LKV786457:LKW786458 LUR786457:LUS786458 MEN786457:MEO786458 MOJ786457:MOK786458 MYF786457:MYG786458 NIB786457:NIC786458 NRX786457:NRY786458 OBT786457:OBU786458 OLP786457:OLQ786458 OVL786457:OVM786458 PFH786457:PFI786458 PPD786457:PPE786458 PYZ786457:PZA786458 QIV786457:QIW786458 QSR786457:QSS786458 RCN786457:RCO786458 RMJ786457:RMK786458 RWF786457:RWG786458 SGB786457:SGC786458 SPX786457:SPY786458 SZT786457:SZU786458 TJP786457:TJQ786458 TTL786457:TTM786458 UDH786457:UDI786458 UND786457:UNE786458 UWZ786457:UXA786458 VGV786457:VGW786458 VQR786457:VQS786458 WAN786457:WAO786458 WKJ786457:WKK786458 WUF786457:WUG786458 M851995:N851996 HT851993:HU851994 RP851993:RQ851994 ABL851993:ABM851994 ALH851993:ALI851994 AVD851993:AVE851994 BEZ851993:BFA851994 BOV851993:BOW851994 BYR851993:BYS851994 CIN851993:CIO851994 CSJ851993:CSK851994 DCF851993:DCG851994 DMB851993:DMC851994 DVX851993:DVY851994 EFT851993:EFU851994 EPP851993:EPQ851994 EZL851993:EZM851994 FJH851993:FJI851994 FTD851993:FTE851994 GCZ851993:GDA851994 GMV851993:GMW851994 GWR851993:GWS851994 HGN851993:HGO851994 HQJ851993:HQK851994 IAF851993:IAG851994 IKB851993:IKC851994 ITX851993:ITY851994 JDT851993:JDU851994 JNP851993:JNQ851994 JXL851993:JXM851994 KHH851993:KHI851994 KRD851993:KRE851994 LAZ851993:LBA851994 LKV851993:LKW851994 LUR851993:LUS851994 MEN851993:MEO851994 MOJ851993:MOK851994 MYF851993:MYG851994 NIB851993:NIC851994 NRX851993:NRY851994 OBT851993:OBU851994 OLP851993:OLQ851994 OVL851993:OVM851994 PFH851993:PFI851994 PPD851993:PPE851994 PYZ851993:PZA851994 QIV851993:QIW851994 QSR851993:QSS851994 RCN851993:RCO851994 RMJ851993:RMK851994 RWF851993:RWG851994 SGB851993:SGC851994 SPX851993:SPY851994 SZT851993:SZU851994 TJP851993:TJQ851994 TTL851993:TTM851994 UDH851993:UDI851994 UND851993:UNE851994 UWZ851993:UXA851994 VGV851993:VGW851994 VQR851993:VQS851994 WAN851993:WAO851994 WKJ851993:WKK851994 WUF851993:WUG851994 M917531:N917532 HT917529:HU917530 RP917529:RQ917530 ABL917529:ABM917530 ALH917529:ALI917530 AVD917529:AVE917530 BEZ917529:BFA917530 BOV917529:BOW917530 BYR917529:BYS917530 CIN917529:CIO917530 CSJ917529:CSK917530 DCF917529:DCG917530 DMB917529:DMC917530 DVX917529:DVY917530 EFT917529:EFU917530 EPP917529:EPQ917530 EZL917529:EZM917530 FJH917529:FJI917530 FTD917529:FTE917530 GCZ917529:GDA917530 GMV917529:GMW917530 GWR917529:GWS917530 HGN917529:HGO917530 HQJ917529:HQK917530 IAF917529:IAG917530 IKB917529:IKC917530 ITX917529:ITY917530 JDT917529:JDU917530 JNP917529:JNQ917530 JXL917529:JXM917530 KHH917529:KHI917530 KRD917529:KRE917530 LAZ917529:LBA917530 LKV917529:LKW917530 LUR917529:LUS917530 MEN917529:MEO917530 MOJ917529:MOK917530 MYF917529:MYG917530 NIB917529:NIC917530 NRX917529:NRY917530 OBT917529:OBU917530 OLP917529:OLQ917530 OVL917529:OVM917530 PFH917529:PFI917530 PPD917529:PPE917530 PYZ917529:PZA917530 QIV917529:QIW917530 QSR917529:QSS917530 RCN917529:RCO917530 RMJ917529:RMK917530 RWF917529:RWG917530 SGB917529:SGC917530 SPX917529:SPY917530 SZT917529:SZU917530 TJP917529:TJQ917530 TTL917529:TTM917530 UDH917529:UDI917530 UND917529:UNE917530 UWZ917529:UXA917530 VGV917529:VGW917530 VQR917529:VQS917530 WAN917529:WAO917530 WKJ917529:WKK917530 WUF917529:WUG917530 M983067:N983068 HT983065:HU983066 RP983065:RQ983066 ABL983065:ABM983066 ALH983065:ALI983066 AVD983065:AVE983066 BEZ983065:BFA983066 BOV983065:BOW983066 BYR983065:BYS983066 CIN983065:CIO983066 CSJ983065:CSK983066 DCF983065:DCG983066 DMB983065:DMC983066 DVX983065:DVY983066 EFT983065:EFU983066 EPP983065:EPQ983066 EZL983065:EZM983066 FJH983065:FJI983066 FTD983065:FTE983066 GCZ983065:GDA983066 GMV983065:GMW983066 GWR983065:GWS983066 HGN983065:HGO983066 HQJ983065:HQK983066 IAF983065:IAG983066 IKB983065:IKC983066 ITX983065:ITY983066 JDT983065:JDU983066 JNP983065:JNQ983066 JXL983065:JXM983066 KHH983065:KHI983066 KRD983065:KRE983066 LAZ983065:LBA983066 LKV983065:LKW983066 LUR983065:LUS983066 MEN983065:MEO983066 MOJ983065:MOK983066 MYF983065:MYG983066 NIB983065:NIC983066 NRX983065:NRY983066 OBT983065:OBU983066 OLP983065:OLQ983066 OVL983065:OVM983066 PFH983065:PFI983066 PPD983065:PPE983066 PYZ983065:PZA983066 QIV983065:QIW983066 QSR983065:QSS983066 RCN983065:RCO983066 RMJ983065:RMK983066 RWF983065:RWG983066 SGB983065:SGC983066 SPX983065:SPY983066 SZT983065:SZU983066 TJP983065:TJQ983066 TTL983065:TTM983066 UDH983065:UDI983066 UND983065:UNE983066 UWZ983065:UXA983066 VGV983065:VGW983066 VQR983065:VQS983066 WAN983065:WAO983066 WKJ983065:WKK983066 WUF983065:WUG983066 L65560 HS65558 RO65558 ABK65558 ALG65558 AVC65558 BEY65558 BOU65558 BYQ65558 CIM65558 CSI65558 DCE65558 DMA65558 DVW65558 EFS65558 EPO65558 EZK65558 FJG65558 FTC65558 GCY65558 GMU65558 GWQ65558 HGM65558 HQI65558 IAE65558 IKA65558 ITW65558 JDS65558 JNO65558 JXK65558 KHG65558 KRC65558 LAY65558 LKU65558 LUQ65558 MEM65558 MOI65558 MYE65558 NIA65558 NRW65558 OBS65558 OLO65558 OVK65558 PFG65558 PPC65558 PYY65558 QIU65558 QSQ65558 RCM65558 RMI65558 RWE65558 SGA65558 SPW65558 SZS65558 TJO65558 TTK65558 UDG65558 UNC65558 UWY65558 VGU65558 VQQ65558 WAM65558 WKI65558 WUE65558 L131096 HS131094 RO131094 ABK131094 ALG131094 AVC131094 BEY131094 BOU131094 BYQ131094 CIM131094 CSI131094 DCE131094 DMA131094 DVW131094 EFS131094 EPO131094 EZK131094 FJG131094 FTC131094 GCY131094 GMU131094 GWQ131094 HGM131094 HQI131094 IAE131094 IKA131094 ITW131094 JDS131094 JNO131094 JXK131094 KHG131094 KRC131094 LAY131094 LKU131094 LUQ131094 MEM131094 MOI131094 MYE131094 NIA131094 NRW131094 OBS131094 OLO131094 OVK131094 PFG131094 PPC131094 PYY131094 QIU131094 QSQ131094 RCM131094 RMI131094 RWE131094 SGA131094 SPW131094 SZS131094 TJO131094 TTK131094 UDG131094 UNC131094 UWY131094 VGU131094 VQQ131094 WAM131094 WKI131094 WUE131094 L196632 HS196630 RO196630 ABK196630 ALG196630 AVC196630 BEY196630 BOU196630 BYQ196630 CIM196630 CSI196630 DCE196630 DMA196630 DVW196630 EFS196630 EPO196630 EZK196630 FJG196630 FTC196630 GCY196630 GMU196630 GWQ196630 HGM196630 HQI196630 IAE196630 IKA196630 ITW196630 JDS196630 JNO196630 JXK196630 KHG196630 KRC196630 LAY196630 LKU196630 LUQ196630 MEM196630 MOI196630 MYE196630 NIA196630 NRW196630 OBS196630 OLO196630 OVK196630 PFG196630 PPC196630 PYY196630 QIU196630 QSQ196630 RCM196630 RMI196630 RWE196630 SGA196630 SPW196630 SZS196630 TJO196630 TTK196630 UDG196630 UNC196630 UWY196630 VGU196630 VQQ196630 WAM196630 WKI196630 WUE196630 L262168 HS262166 RO262166 ABK262166 ALG262166 AVC262166 BEY262166 BOU262166 BYQ262166 CIM262166 CSI262166 DCE262166 DMA262166 DVW262166 EFS262166 EPO262166 EZK262166 FJG262166 FTC262166 GCY262166 GMU262166 GWQ262166 HGM262166 HQI262166 IAE262166 IKA262166 ITW262166 JDS262166 JNO262166 JXK262166 KHG262166 KRC262166 LAY262166 LKU262166 LUQ262166 MEM262166 MOI262166 MYE262166 NIA262166 NRW262166 OBS262166 OLO262166 OVK262166 PFG262166 PPC262166 PYY262166 QIU262166 QSQ262166 RCM262166 RMI262166 RWE262166 SGA262166 SPW262166 SZS262166 TJO262166 TTK262166 UDG262166 UNC262166 UWY262166 VGU262166 VQQ262166 WAM262166 WKI262166 WUE262166 L327704 HS327702 RO327702 ABK327702 ALG327702 AVC327702 BEY327702 BOU327702 BYQ327702 CIM327702 CSI327702 DCE327702 DMA327702 DVW327702 EFS327702 EPO327702 EZK327702 FJG327702 FTC327702 GCY327702 GMU327702 GWQ327702 HGM327702 HQI327702 IAE327702 IKA327702 ITW327702 JDS327702 JNO327702 JXK327702 KHG327702 KRC327702 LAY327702 LKU327702 LUQ327702 MEM327702 MOI327702 MYE327702 NIA327702 NRW327702 OBS327702 OLO327702 OVK327702 PFG327702 PPC327702 PYY327702 QIU327702 QSQ327702 RCM327702 RMI327702 RWE327702 SGA327702 SPW327702 SZS327702 TJO327702 TTK327702 UDG327702 UNC327702 UWY327702 VGU327702 VQQ327702 WAM327702 WKI327702 WUE327702 L393240 HS393238 RO393238 ABK393238 ALG393238 AVC393238 BEY393238 BOU393238 BYQ393238 CIM393238 CSI393238 DCE393238 DMA393238 DVW393238 EFS393238 EPO393238 EZK393238 FJG393238 FTC393238 GCY393238 GMU393238 GWQ393238 HGM393238 HQI393238 IAE393238 IKA393238 ITW393238 JDS393238 JNO393238 JXK393238 KHG393238 KRC393238 LAY393238 LKU393238 LUQ393238 MEM393238 MOI393238 MYE393238 NIA393238 NRW393238 OBS393238 OLO393238 OVK393238 PFG393238 PPC393238 PYY393238 QIU393238 QSQ393238 RCM393238 RMI393238 RWE393238 SGA393238 SPW393238 SZS393238 TJO393238 TTK393238 UDG393238 UNC393238 UWY393238 VGU393238 VQQ393238 WAM393238 WKI393238 WUE393238 L458776 HS458774 RO458774 ABK458774 ALG458774 AVC458774 BEY458774 BOU458774 BYQ458774 CIM458774 CSI458774 DCE458774 DMA458774 DVW458774 EFS458774 EPO458774 EZK458774 FJG458774 FTC458774 GCY458774 GMU458774 GWQ458774 HGM458774 HQI458774 IAE458774 IKA458774 ITW458774 JDS458774 JNO458774 JXK458774 KHG458774 KRC458774 LAY458774 LKU458774 LUQ458774 MEM458774 MOI458774 MYE458774 NIA458774 NRW458774 OBS458774 OLO458774 OVK458774 PFG458774 PPC458774 PYY458774 QIU458774 QSQ458774 RCM458774 RMI458774 RWE458774 SGA458774 SPW458774 SZS458774 TJO458774 TTK458774 UDG458774 UNC458774 UWY458774 VGU458774 VQQ458774 WAM458774 WKI458774 WUE458774 L524312 HS524310 RO524310 ABK524310 ALG524310 AVC524310 BEY524310 BOU524310 BYQ524310 CIM524310 CSI524310 DCE524310 DMA524310 DVW524310 EFS524310 EPO524310 EZK524310 FJG524310 FTC524310 GCY524310 GMU524310 GWQ524310 HGM524310 HQI524310 IAE524310 IKA524310 ITW524310 JDS524310 JNO524310 JXK524310 KHG524310 KRC524310 LAY524310 LKU524310 LUQ524310 MEM524310 MOI524310 MYE524310 NIA524310 NRW524310 OBS524310 OLO524310 OVK524310 PFG524310 PPC524310 PYY524310 QIU524310 QSQ524310 RCM524310 RMI524310 RWE524310 SGA524310 SPW524310 SZS524310 TJO524310 TTK524310 UDG524310 UNC524310 UWY524310 VGU524310 VQQ524310 WAM524310 WKI524310 WUE524310 L589848 HS589846 RO589846 ABK589846 ALG589846 AVC589846 BEY589846 BOU589846 BYQ589846 CIM589846 CSI589846 DCE589846 DMA589846 DVW589846 EFS589846 EPO589846 EZK589846 FJG589846 FTC589846 GCY589846 GMU589846 GWQ589846 HGM589846 HQI589846 IAE589846 IKA589846 ITW589846 JDS589846 JNO589846 JXK589846 KHG589846 KRC589846 LAY589846 LKU589846 LUQ589846 MEM589846 MOI589846 MYE589846 NIA589846 NRW589846 OBS589846 OLO589846 OVK589846 PFG589846 PPC589846 PYY589846 QIU589846 QSQ589846 RCM589846 RMI589846 RWE589846 SGA589846 SPW589846 SZS589846 TJO589846 TTK589846 UDG589846 UNC589846 UWY589846 VGU589846 VQQ589846 WAM589846 WKI589846 WUE589846 L655384 HS655382 RO655382 ABK655382 ALG655382 AVC655382 BEY655382 BOU655382 BYQ655382 CIM655382 CSI655382 DCE655382 DMA655382 DVW655382 EFS655382 EPO655382 EZK655382 FJG655382 FTC655382 GCY655382 GMU655382 GWQ655382 HGM655382 HQI655382 IAE655382 IKA655382 ITW655382 JDS655382 JNO655382 JXK655382 KHG655382 KRC655382 LAY655382 LKU655382 LUQ655382 MEM655382 MOI655382 MYE655382 NIA655382 NRW655382 OBS655382 OLO655382 OVK655382 PFG655382 PPC655382 PYY655382 QIU655382 QSQ655382 RCM655382 RMI655382 RWE655382 SGA655382 SPW655382 SZS655382 TJO655382 TTK655382 UDG655382 UNC655382 UWY655382 VGU655382 VQQ655382 WAM655382 WKI655382 WUE655382 L720920 HS720918 RO720918 ABK720918 ALG720918 AVC720918 BEY720918 BOU720918 BYQ720918 CIM720918 CSI720918 DCE720918 DMA720918 DVW720918 EFS720918 EPO720918 EZK720918 FJG720918 FTC720918 GCY720918 GMU720918 GWQ720918 HGM720918 HQI720918 IAE720918 IKA720918 ITW720918 JDS720918 JNO720918 JXK720918 KHG720918 KRC720918 LAY720918 LKU720918 LUQ720918 MEM720918 MOI720918 MYE720918 NIA720918 NRW720918 OBS720918 OLO720918 OVK720918 PFG720918 PPC720918 PYY720918 QIU720918 QSQ720918 RCM720918 RMI720918 RWE720918 SGA720918 SPW720918 SZS720918 TJO720918 TTK720918 UDG720918 UNC720918 UWY720918 VGU720918 VQQ720918 WAM720918 WKI720918 WUE720918 L786456 HS786454 RO786454 ABK786454 ALG786454 AVC786454 BEY786454 BOU786454 BYQ786454 CIM786454 CSI786454 DCE786454 DMA786454 DVW786454 EFS786454 EPO786454 EZK786454 FJG786454 FTC786454 GCY786454 GMU786454 GWQ786454 HGM786454 HQI786454 IAE786454 IKA786454 ITW786454 JDS786454 JNO786454 JXK786454 KHG786454 KRC786454 LAY786454 LKU786454 LUQ786454 MEM786454 MOI786454 MYE786454 NIA786454 NRW786454 OBS786454 OLO786454 OVK786454 PFG786454 PPC786454 PYY786454 QIU786454 QSQ786454 RCM786454 RMI786454 RWE786454 SGA786454 SPW786454 SZS786454 TJO786454 TTK786454 UDG786454 UNC786454 UWY786454 VGU786454 VQQ786454 WAM786454 WKI786454 WUE786454 L851992 HS851990 RO851990 ABK851990 ALG851990 AVC851990 BEY851990 BOU851990 BYQ851990 CIM851990 CSI851990 DCE851990 DMA851990 DVW851990 EFS851990 EPO851990 EZK851990 FJG851990 FTC851990 GCY851990 GMU851990 GWQ851990 HGM851990 HQI851990 IAE851990 IKA851990 ITW851990 JDS851990 JNO851990 JXK851990 KHG851990 KRC851990 LAY851990 LKU851990 LUQ851990 MEM851990 MOI851990 MYE851990 NIA851990 NRW851990 OBS851990 OLO851990 OVK851990 PFG851990 PPC851990 PYY851990 QIU851990 QSQ851990 RCM851990 RMI851990 RWE851990 SGA851990 SPW851990 SZS851990 TJO851990 TTK851990 UDG851990 UNC851990 UWY851990 VGU851990 VQQ851990 WAM851990 WKI851990 WUE851990 L917528 HS917526 RO917526 ABK917526 ALG917526 AVC917526 BEY917526 BOU917526 BYQ917526 CIM917526 CSI917526 DCE917526 DMA917526 DVW917526 EFS917526 EPO917526 EZK917526 FJG917526 FTC917526 GCY917526 GMU917526 GWQ917526 HGM917526 HQI917526 IAE917526 IKA917526 ITW917526 JDS917526 JNO917526 JXK917526 KHG917526 KRC917526 LAY917526 LKU917526 LUQ917526 MEM917526 MOI917526 MYE917526 NIA917526 NRW917526 OBS917526 OLO917526 OVK917526 PFG917526 PPC917526 PYY917526 QIU917526 QSQ917526 RCM917526 RMI917526 RWE917526 SGA917526 SPW917526 SZS917526 TJO917526 TTK917526 UDG917526 UNC917526 UWY917526 VGU917526 VQQ917526 WAM917526 WKI917526 WUE917526 L983064 HS983062 RO983062 ABK983062 ALG983062 AVC983062 BEY983062 BOU983062 BYQ983062 CIM983062 CSI983062 DCE983062 DMA983062 DVW983062 EFS983062 EPO983062 EZK983062 FJG983062 FTC983062 GCY983062 GMU983062 GWQ983062 HGM983062 HQI983062 IAE983062 IKA983062 ITW983062 JDS983062 JNO983062 JXK983062 KHG983062 KRC983062 LAY983062 LKU983062 LUQ983062 MEM983062 MOI983062 MYE983062 NIA983062 NRW983062 OBS983062 OLO983062 OVK983062 PFG983062 PPC983062 PYY983062 QIU983062 QSQ983062 RCM983062 RMI983062 RWE983062 SGA983062 SPW983062 SZS983062 TJO983062 TTK983062 UDG983062 UNC983062 UWY983062 VGU983062 VQQ983062 WAM983062 WKI983062 WUE983062 O65560:O65564 HV65558:HV65562 RR65558:RR65562 ABN65558:ABN65562 ALJ65558:ALJ65562 AVF65558:AVF65562 BFB65558:BFB65562 BOX65558:BOX65562 BYT65558:BYT65562 CIP65558:CIP65562 CSL65558:CSL65562 DCH65558:DCH65562 DMD65558:DMD65562 DVZ65558:DVZ65562 EFV65558:EFV65562 EPR65558:EPR65562 EZN65558:EZN65562 FJJ65558:FJJ65562 FTF65558:FTF65562 GDB65558:GDB65562 GMX65558:GMX65562 GWT65558:GWT65562 HGP65558:HGP65562 HQL65558:HQL65562 IAH65558:IAH65562 IKD65558:IKD65562 ITZ65558:ITZ65562 JDV65558:JDV65562 JNR65558:JNR65562 JXN65558:JXN65562 KHJ65558:KHJ65562 KRF65558:KRF65562 LBB65558:LBB65562 LKX65558:LKX65562 LUT65558:LUT65562 MEP65558:MEP65562 MOL65558:MOL65562 MYH65558:MYH65562 NID65558:NID65562 NRZ65558:NRZ65562 OBV65558:OBV65562 OLR65558:OLR65562 OVN65558:OVN65562 PFJ65558:PFJ65562 PPF65558:PPF65562 PZB65558:PZB65562 QIX65558:QIX65562 QST65558:QST65562 RCP65558:RCP65562 RML65558:RML65562 RWH65558:RWH65562 SGD65558:SGD65562 SPZ65558:SPZ65562 SZV65558:SZV65562 TJR65558:TJR65562 TTN65558:TTN65562 UDJ65558:UDJ65562 UNF65558:UNF65562 UXB65558:UXB65562 VGX65558:VGX65562 VQT65558:VQT65562 WAP65558:WAP65562 WKL65558:WKL65562 WUH65558:WUH65562 O131096:O131100 HV131094:HV131098 RR131094:RR131098 ABN131094:ABN131098 ALJ131094:ALJ131098 AVF131094:AVF131098 BFB131094:BFB131098 BOX131094:BOX131098 BYT131094:BYT131098 CIP131094:CIP131098 CSL131094:CSL131098 DCH131094:DCH131098 DMD131094:DMD131098 DVZ131094:DVZ131098 EFV131094:EFV131098 EPR131094:EPR131098 EZN131094:EZN131098 FJJ131094:FJJ131098 FTF131094:FTF131098 GDB131094:GDB131098 GMX131094:GMX131098 GWT131094:GWT131098 HGP131094:HGP131098 HQL131094:HQL131098 IAH131094:IAH131098 IKD131094:IKD131098 ITZ131094:ITZ131098 JDV131094:JDV131098 JNR131094:JNR131098 JXN131094:JXN131098 KHJ131094:KHJ131098 KRF131094:KRF131098 LBB131094:LBB131098 LKX131094:LKX131098 LUT131094:LUT131098 MEP131094:MEP131098 MOL131094:MOL131098 MYH131094:MYH131098 NID131094:NID131098 NRZ131094:NRZ131098 OBV131094:OBV131098 OLR131094:OLR131098 OVN131094:OVN131098 PFJ131094:PFJ131098 PPF131094:PPF131098 PZB131094:PZB131098 QIX131094:QIX131098 QST131094:QST131098 RCP131094:RCP131098 RML131094:RML131098 RWH131094:RWH131098 SGD131094:SGD131098 SPZ131094:SPZ131098 SZV131094:SZV131098 TJR131094:TJR131098 TTN131094:TTN131098 UDJ131094:UDJ131098 UNF131094:UNF131098 UXB131094:UXB131098 VGX131094:VGX131098 VQT131094:VQT131098 WAP131094:WAP131098 WKL131094:WKL131098 WUH131094:WUH131098 O196632:O196636 HV196630:HV196634 RR196630:RR196634 ABN196630:ABN196634 ALJ196630:ALJ196634 AVF196630:AVF196634 BFB196630:BFB196634 BOX196630:BOX196634 BYT196630:BYT196634 CIP196630:CIP196634 CSL196630:CSL196634 DCH196630:DCH196634 DMD196630:DMD196634 DVZ196630:DVZ196634 EFV196630:EFV196634 EPR196630:EPR196634 EZN196630:EZN196634 FJJ196630:FJJ196634 FTF196630:FTF196634 GDB196630:GDB196634 GMX196630:GMX196634 GWT196630:GWT196634 HGP196630:HGP196634 HQL196630:HQL196634 IAH196630:IAH196634 IKD196630:IKD196634 ITZ196630:ITZ196634 JDV196630:JDV196634 JNR196630:JNR196634 JXN196630:JXN196634 KHJ196630:KHJ196634 KRF196630:KRF196634 LBB196630:LBB196634 LKX196630:LKX196634 LUT196630:LUT196634 MEP196630:MEP196634 MOL196630:MOL196634 MYH196630:MYH196634 NID196630:NID196634 NRZ196630:NRZ196634 OBV196630:OBV196634 OLR196630:OLR196634 OVN196630:OVN196634 PFJ196630:PFJ196634 PPF196630:PPF196634 PZB196630:PZB196634 QIX196630:QIX196634 QST196630:QST196634 RCP196630:RCP196634 RML196630:RML196634 RWH196630:RWH196634 SGD196630:SGD196634 SPZ196630:SPZ196634 SZV196630:SZV196634 TJR196630:TJR196634 TTN196630:TTN196634 UDJ196630:UDJ196634 UNF196630:UNF196634 UXB196630:UXB196634 VGX196630:VGX196634 VQT196630:VQT196634 WAP196630:WAP196634 WKL196630:WKL196634 WUH196630:WUH196634 O262168:O262172 HV262166:HV262170 RR262166:RR262170 ABN262166:ABN262170 ALJ262166:ALJ262170 AVF262166:AVF262170 BFB262166:BFB262170 BOX262166:BOX262170 BYT262166:BYT262170 CIP262166:CIP262170 CSL262166:CSL262170 DCH262166:DCH262170 DMD262166:DMD262170 DVZ262166:DVZ262170 EFV262166:EFV262170 EPR262166:EPR262170 EZN262166:EZN262170 FJJ262166:FJJ262170 FTF262166:FTF262170 GDB262166:GDB262170 GMX262166:GMX262170 GWT262166:GWT262170 HGP262166:HGP262170 HQL262166:HQL262170 IAH262166:IAH262170 IKD262166:IKD262170 ITZ262166:ITZ262170 JDV262166:JDV262170 JNR262166:JNR262170 JXN262166:JXN262170 KHJ262166:KHJ262170 KRF262166:KRF262170 LBB262166:LBB262170 LKX262166:LKX262170 LUT262166:LUT262170 MEP262166:MEP262170 MOL262166:MOL262170 MYH262166:MYH262170 NID262166:NID262170 NRZ262166:NRZ262170 OBV262166:OBV262170 OLR262166:OLR262170 OVN262166:OVN262170 PFJ262166:PFJ262170 PPF262166:PPF262170 PZB262166:PZB262170 QIX262166:QIX262170 QST262166:QST262170 RCP262166:RCP262170 RML262166:RML262170 RWH262166:RWH262170 SGD262166:SGD262170 SPZ262166:SPZ262170 SZV262166:SZV262170 TJR262166:TJR262170 TTN262166:TTN262170 UDJ262166:UDJ262170 UNF262166:UNF262170 UXB262166:UXB262170 VGX262166:VGX262170 VQT262166:VQT262170 WAP262166:WAP262170 WKL262166:WKL262170 WUH262166:WUH262170 O327704:O327708 HV327702:HV327706 RR327702:RR327706 ABN327702:ABN327706 ALJ327702:ALJ327706 AVF327702:AVF327706 BFB327702:BFB327706 BOX327702:BOX327706 BYT327702:BYT327706 CIP327702:CIP327706 CSL327702:CSL327706 DCH327702:DCH327706 DMD327702:DMD327706 DVZ327702:DVZ327706 EFV327702:EFV327706 EPR327702:EPR327706 EZN327702:EZN327706 FJJ327702:FJJ327706 FTF327702:FTF327706 GDB327702:GDB327706 GMX327702:GMX327706 GWT327702:GWT327706 HGP327702:HGP327706 HQL327702:HQL327706 IAH327702:IAH327706 IKD327702:IKD327706 ITZ327702:ITZ327706 JDV327702:JDV327706 JNR327702:JNR327706 JXN327702:JXN327706 KHJ327702:KHJ327706 KRF327702:KRF327706 LBB327702:LBB327706 LKX327702:LKX327706 LUT327702:LUT327706 MEP327702:MEP327706 MOL327702:MOL327706 MYH327702:MYH327706 NID327702:NID327706 NRZ327702:NRZ327706 OBV327702:OBV327706 OLR327702:OLR327706 OVN327702:OVN327706 PFJ327702:PFJ327706 PPF327702:PPF327706 PZB327702:PZB327706 QIX327702:QIX327706 QST327702:QST327706 RCP327702:RCP327706 RML327702:RML327706 RWH327702:RWH327706 SGD327702:SGD327706 SPZ327702:SPZ327706 SZV327702:SZV327706 TJR327702:TJR327706 TTN327702:TTN327706 UDJ327702:UDJ327706 UNF327702:UNF327706 UXB327702:UXB327706 VGX327702:VGX327706 VQT327702:VQT327706 WAP327702:WAP327706 WKL327702:WKL327706 WUH327702:WUH327706 O393240:O393244 HV393238:HV393242 RR393238:RR393242 ABN393238:ABN393242 ALJ393238:ALJ393242 AVF393238:AVF393242 BFB393238:BFB393242 BOX393238:BOX393242 BYT393238:BYT393242 CIP393238:CIP393242 CSL393238:CSL393242 DCH393238:DCH393242 DMD393238:DMD393242 DVZ393238:DVZ393242 EFV393238:EFV393242 EPR393238:EPR393242 EZN393238:EZN393242 FJJ393238:FJJ393242 FTF393238:FTF393242 GDB393238:GDB393242 GMX393238:GMX393242 GWT393238:GWT393242 HGP393238:HGP393242 HQL393238:HQL393242 IAH393238:IAH393242 IKD393238:IKD393242 ITZ393238:ITZ393242 JDV393238:JDV393242 JNR393238:JNR393242 JXN393238:JXN393242 KHJ393238:KHJ393242 KRF393238:KRF393242 LBB393238:LBB393242 LKX393238:LKX393242 LUT393238:LUT393242 MEP393238:MEP393242 MOL393238:MOL393242 MYH393238:MYH393242 NID393238:NID393242 NRZ393238:NRZ393242 OBV393238:OBV393242 OLR393238:OLR393242 OVN393238:OVN393242 PFJ393238:PFJ393242 PPF393238:PPF393242 PZB393238:PZB393242 QIX393238:QIX393242 QST393238:QST393242 RCP393238:RCP393242 RML393238:RML393242 RWH393238:RWH393242 SGD393238:SGD393242 SPZ393238:SPZ393242 SZV393238:SZV393242 TJR393238:TJR393242 TTN393238:TTN393242 UDJ393238:UDJ393242 UNF393238:UNF393242 UXB393238:UXB393242 VGX393238:VGX393242 VQT393238:VQT393242 WAP393238:WAP393242 WKL393238:WKL393242 WUH393238:WUH393242 O458776:O458780 HV458774:HV458778 RR458774:RR458778 ABN458774:ABN458778 ALJ458774:ALJ458778 AVF458774:AVF458778 BFB458774:BFB458778 BOX458774:BOX458778 BYT458774:BYT458778 CIP458774:CIP458778 CSL458774:CSL458778 DCH458774:DCH458778 DMD458774:DMD458778 DVZ458774:DVZ458778 EFV458774:EFV458778 EPR458774:EPR458778 EZN458774:EZN458778 FJJ458774:FJJ458778 FTF458774:FTF458778 GDB458774:GDB458778 GMX458774:GMX458778 GWT458774:GWT458778 HGP458774:HGP458778 HQL458774:HQL458778 IAH458774:IAH458778 IKD458774:IKD458778 ITZ458774:ITZ458778 JDV458774:JDV458778 JNR458774:JNR458778 JXN458774:JXN458778 KHJ458774:KHJ458778 KRF458774:KRF458778 LBB458774:LBB458778 LKX458774:LKX458778 LUT458774:LUT458778 MEP458774:MEP458778 MOL458774:MOL458778 MYH458774:MYH458778 NID458774:NID458778 NRZ458774:NRZ458778 OBV458774:OBV458778 OLR458774:OLR458778 OVN458774:OVN458778 PFJ458774:PFJ458778 PPF458774:PPF458778 PZB458774:PZB458778 QIX458774:QIX458778 QST458774:QST458778 RCP458774:RCP458778 RML458774:RML458778 RWH458774:RWH458778 SGD458774:SGD458778 SPZ458774:SPZ458778 SZV458774:SZV458778 TJR458774:TJR458778 TTN458774:TTN458778 UDJ458774:UDJ458778 UNF458774:UNF458778 UXB458774:UXB458778 VGX458774:VGX458778 VQT458774:VQT458778 WAP458774:WAP458778 WKL458774:WKL458778 WUH458774:WUH458778 O524312:O524316 HV524310:HV524314 RR524310:RR524314 ABN524310:ABN524314 ALJ524310:ALJ524314 AVF524310:AVF524314 BFB524310:BFB524314 BOX524310:BOX524314 BYT524310:BYT524314 CIP524310:CIP524314 CSL524310:CSL524314 DCH524310:DCH524314 DMD524310:DMD524314 DVZ524310:DVZ524314 EFV524310:EFV524314 EPR524310:EPR524314 EZN524310:EZN524314 FJJ524310:FJJ524314 FTF524310:FTF524314 GDB524310:GDB524314 GMX524310:GMX524314 GWT524310:GWT524314 HGP524310:HGP524314 HQL524310:HQL524314 IAH524310:IAH524314 IKD524310:IKD524314 ITZ524310:ITZ524314 JDV524310:JDV524314 JNR524310:JNR524314 JXN524310:JXN524314 KHJ524310:KHJ524314 KRF524310:KRF524314 LBB524310:LBB524314 LKX524310:LKX524314 LUT524310:LUT524314 MEP524310:MEP524314 MOL524310:MOL524314 MYH524310:MYH524314 NID524310:NID524314 NRZ524310:NRZ524314 OBV524310:OBV524314 OLR524310:OLR524314 OVN524310:OVN524314 PFJ524310:PFJ524314 PPF524310:PPF524314 PZB524310:PZB524314 QIX524310:QIX524314 QST524310:QST524314 RCP524310:RCP524314 RML524310:RML524314 RWH524310:RWH524314 SGD524310:SGD524314 SPZ524310:SPZ524314 SZV524310:SZV524314 TJR524310:TJR524314 TTN524310:TTN524314 UDJ524310:UDJ524314 UNF524310:UNF524314 UXB524310:UXB524314 VGX524310:VGX524314 VQT524310:VQT524314 WAP524310:WAP524314 WKL524310:WKL524314 WUH524310:WUH524314 O589848:O589852 HV589846:HV589850 RR589846:RR589850 ABN589846:ABN589850 ALJ589846:ALJ589850 AVF589846:AVF589850 BFB589846:BFB589850 BOX589846:BOX589850 BYT589846:BYT589850 CIP589846:CIP589850 CSL589846:CSL589850 DCH589846:DCH589850 DMD589846:DMD589850 DVZ589846:DVZ589850 EFV589846:EFV589850 EPR589846:EPR589850 EZN589846:EZN589850 FJJ589846:FJJ589850 FTF589846:FTF589850 GDB589846:GDB589850 GMX589846:GMX589850 GWT589846:GWT589850 HGP589846:HGP589850 HQL589846:HQL589850 IAH589846:IAH589850 IKD589846:IKD589850 ITZ589846:ITZ589850 JDV589846:JDV589850 JNR589846:JNR589850 JXN589846:JXN589850 KHJ589846:KHJ589850 KRF589846:KRF589850 LBB589846:LBB589850 LKX589846:LKX589850 LUT589846:LUT589850 MEP589846:MEP589850 MOL589846:MOL589850 MYH589846:MYH589850 NID589846:NID589850 NRZ589846:NRZ589850 OBV589846:OBV589850 OLR589846:OLR589850 OVN589846:OVN589850 PFJ589846:PFJ589850 PPF589846:PPF589850 PZB589846:PZB589850 QIX589846:QIX589850 QST589846:QST589850 RCP589846:RCP589850 RML589846:RML589850 RWH589846:RWH589850 SGD589846:SGD589850 SPZ589846:SPZ589850 SZV589846:SZV589850 TJR589846:TJR589850 TTN589846:TTN589850 UDJ589846:UDJ589850 UNF589846:UNF589850 UXB589846:UXB589850 VGX589846:VGX589850 VQT589846:VQT589850 WAP589846:WAP589850 WKL589846:WKL589850 WUH589846:WUH589850 O655384:O655388 HV655382:HV655386 RR655382:RR655386 ABN655382:ABN655386 ALJ655382:ALJ655386 AVF655382:AVF655386 BFB655382:BFB655386 BOX655382:BOX655386 BYT655382:BYT655386 CIP655382:CIP655386 CSL655382:CSL655386 DCH655382:DCH655386 DMD655382:DMD655386 DVZ655382:DVZ655386 EFV655382:EFV655386 EPR655382:EPR655386 EZN655382:EZN655386 FJJ655382:FJJ655386 FTF655382:FTF655386 GDB655382:GDB655386 GMX655382:GMX655386 GWT655382:GWT655386 HGP655382:HGP655386 HQL655382:HQL655386 IAH655382:IAH655386 IKD655382:IKD655386 ITZ655382:ITZ655386 JDV655382:JDV655386 JNR655382:JNR655386 JXN655382:JXN655386 KHJ655382:KHJ655386 KRF655382:KRF655386 LBB655382:LBB655386 LKX655382:LKX655386 LUT655382:LUT655386 MEP655382:MEP655386 MOL655382:MOL655386 MYH655382:MYH655386 NID655382:NID655386 NRZ655382:NRZ655386 OBV655382:OBV655386 OLR655382:OLR655386 OVN655382:OVN655386 PFJ655382:PFJ655386 PPF655382:PPF655386 PZB655382:PZB655386 QIX655382:QIX655386 QST655382:QST655386 RCP655382:RCP655386 RML655382:RML655386 RWH655382:RWH655386 SGD655382:SGD655386 SPZ655382:SPZ655386 SZV655382:SZV655386 TJR655382:TJR655386 TTN655382:TTN655386 UDJ655382:UDJ655386 UNF655382:UNF655386 UXB655382:UXB655386 VGX655382:VGX655386 VQT655382:VQT655386 WAP655382:WAP655386 WKL655382:WKL655386 WUH655382:WUH655386 O720920:O720924 HV720918:HV720922 RR720918:RR720922 ABN720918:ABN720922 ALJ720918:ALJ720922 AVF720918:AVF720922 BFB720918:BFB720922 BOX720918:BOX720922 BYT720918:BYT720922 CIP720918:CIP720922 CSL720918:CSL720922 DCH720918:DCH720922 DMD720918:DMD720922 DVZ720918:DVZ720922 EFV720918:EFV720922 EPR720918:EPR720922 EZN720918:EZN720922 FJJ720918:FJJ720922 FTF720918:FTF720922 GDB720918:GDB720922 GMX720918:GMX720922 GWT720918:GWT720922 HGP720918:HGP720922 HQL720918:HQL720922 IAH720918:IAH720922 IKD720918:IKD720922 ITZ720918:ITZ720922 JDV720918:JDV720922 JNR720918:JNR720922 JXN720918:JXN720922 KHJ720918:KHJ720922 KRF720918:KRF720922 LBB720918:LBB720922 LKX720918:LKX720922 LUT720918:LUT720922 MEP720918:MEP720922 MOL720918:MOL720922 MYH720918:MYH720922 NID720918:NID720922 NRZ720918:NRZ720922 OBV720918:OBV720922 OLR720918:OLR720922 OVN720918:OVN720922 PFJ720918:PFJ720922 PPF720918:PPF720922 PZB720918:PZB720922 QIX720918:QIX720922 QST720918:QST720922 RCP720918:RCP720922 RML720918:RML720922 RWH720918:RWH720922 SGD720918:SGD720922 SPZ720918:SPZ720922 SZV720918:SZV720922 TJR720918:TJR720922 TTN720918:TTN720922 UDJ720918:UDJ720922 UNF720918:UNF720922 UXB720918:UXB720922 VGX720918:VGX720922 VQT720918:VQT720922 WAP720918:WAP720922 WKL720918:WKL720922 WUH720918:WUH720922 O786456:O786460 HV786454:HV786458 RR786454:RR786458 ABN786454:ABN786458 ALJ786454:ALJ786458 AVF786454:AVF786458 BFB786454:BFB786458 BOX786454:BOX786458 BYT786454:BYT786458 CIP786454:CIP786458 CSL786454:CSL786458 DCH786454:DCH786458 DMD786454:DMD786458 DVZ786454:DVZ786458 EFV786454:EFV786458 EPR786454:EPR786458 EZN786454:EZN786458 FJJ786454:FJJ786458 FTF786454:FTF786458 GDB786454:GDB786458 GMX786454:GMX786458 GWT786454:GWT786458 HGP786454:HGP786458 HQL786454:HQL786458 IAH786454:IAH786458 IKD786454:IKD786458 ITZ786454:ITZ786458 JDV786454:JDV786458 JNR786454:JNR786458 JXN786454:JXN786458 KHJ786454:KHJ786458 KRF786454:KRF786458 LBB786454:LBB786458 LKX786454:LKX786458 LUT786454:LUT786458 MEP786454:MEP786458 MOL786454:MOL786458 MYH786454:MYH786458 NID786454:NID786458 NRZ786454:NRZ786458 OBV786454:OBV786458 OLR786454:OLR786458 OVN786454:OVN786458 PFJ786454:PFJ786458 PPF786454:PPF786458 PZB786454:PZB786458 QIX786454:QIX786458 QST786454:QST786458 RCP786454:RCP786458 RML786454:RML786458 RWH786454:RWH786458 SGD786454:SGD786458 SPZ786454:SPZ786458 SZV786454:SZV786458 TJR786454:TJR786458 TTN786454:TTN786458 UDJ786454:UDJ786458 UNF786454:UNF786458 UXB786454:UXB786458 VGX786454:VGX786458 VQT786454:VQT786458 WAP786454:WAP786458 WKL786454:WKL786458 WUH786454:WUH786458 O851992:O851996 HV851990:HV851994 RR851990:RR851994 ABN851990:ABN851994 ALJ851990:ALJ851994 AVF851990:AVF851994 BFB851990:BFB851994 BOX851990:BOX851994 BYT851990:BYT851994 CIP851990:CIP851994 CSL851990:CSL851994 DCH851990:DCH851994 DMD851990:DMD851994 DVZ851990:DVZ851994 EFV851990:EFV851994 EPR851990:EPR851994 EZN851990:EZN851994 FJJ851990:FJJ851994 FTF851990:FTF851994 GDB851990:GDB851994 GMX851990:GMX851994 GWT851990:GWT851994 HGP851990:HGP851994 HQL851990:HQL851994 IAH851990:IAH851994 IKD851990:IKD851994 ITZ851990:ITZ851994 JDV851990:JDV851994 JNR851990:JNR851994 JXN851990:JXN851994 KHJ851990:KHJ851994 KRF851990:KRF851994 LBB851990:LBB851994 LKX851990:LKX851994 LUT851990:LUT851994 MEP851990:MEP851994 MOL851990:MOL851994 MYH851990:MYH851994 NID851990:NID851994 NRZ851990:NRZ851994 OBV851990:OBV851994 OLR851990:OLR851994 OVN851990:OVN851994 PFJ851990:PFJ851994 PPF851990:PPF851994 PZB851990:PZB851994 QIX851990:QIX851994 QST851990:QST851994 RCP851990:RCP851994 RML851990:RML851994 RWH851990:RWH851994 SGD851990:SGD851994 SPZ851990:SPZ851994 SZV851990:SZV851994 TJR851990:TJR851994 TTN851990:TTN851994 UDJ851990:UDJ851994 UNF851990:UNF851994 UXB851990:UXB851994 VGX851990:VGX851994 VQT851990:VQT851994 WAP851990:WAP851994 WKL851990:WKL851994 WUH851990:WUH851994 O917528:O917532 HV917526:HV917530 RR917526:RR917530 ABN917526:ABN917530 ALJ917526:ALJ917530 AVF917526:AVF917530 BFB917526:BFB917530 BOX917526:BOX917530 BYT917526:BYT917530 CIP917526:CIP917530 CSL917526:CSL917530 DCH917526:DCH917530 DMD917526:DMD917530 DVZ917526:DVZ917530 EFV917526:EFV917530 EPR917526:EPR917530 EZN917526:EZN917530 FJJ917526:FJJ917530 FTF917526:FTF917530 GDB917526:GDB917530 GMX917526:GMX917530 GWT917526:GWT917530 HGP917526:HGP917530 HQL917526:HQL917530 IAH917526:IAH917530 IKD917526:IKD917530 ITZ917526:ITZ917530 JDV917526:JDV917530 JNR917526:JNR917530 JXN917526:JXN917530 KHJ917526:KHJ917530 KRF917526:KRF917530 LBB917526:LBB917530 LKX917526:LKX917530 LUT917526:LUT917530 MEP917526:MEP917530 MOL917526:MOL917530 MYH917526:MYH917530 NID917526:NID917530 NRZ917526:NRZ917530 OBV917526:OBV917530 OLR917526:OLR917530 OVN917526:OVN917530 PFJ917526:PFJ917530 PPF917526:PPF917530 PZB917526:PZB917530 QIX917526:QIX917530 QST917526:QST917530 RCP917526:RCP917530 RML917526:RML917530 RWH917526:RWH917530 SGD917526:SGD917530 SPZ917526:SPZ917530 SZV917526:SZV917530 TJR917526:TJR917530 TTN917526:TTN917530 UDJ917526:UDJ917530 UNF917526:UNF917530 UXB917526:UXB917530 VGX917526:VGX917530 VQT917526:VQT917530 WAP917526:WAP917530 WKL917526:WKL917530 WUH917526:WUH917530 O983064:O983068 HV983062:HV983066 RR983062:RR983066 ABN983062:ABN983066 ALJ983062:ALJ983066 AVF983062:AVF983066 BFB983062:BFB983066 BOX983062:BOX983066 BYT983062:BYT983066 CIP983062:CIP983066 CSL983062:CSL983066 DCH983062:DCH983066 DMD983062:DMD983066 DVZ983062:DVZ983066 EFV983062:EFV983066 EPR983062:EPR983066 EZN983062:EZN983066 FJJ983062:FJJ983066 FTF983062:FTF983066 GDB983062:GDB983066 GMX983062:GMX983066 GWT983062:GWT983066 HGP983062:HGP983066 HQL983062:HQL983066 IAH983062:IAH983066 IKD983062:IKD983066 ITZ983062:ITZ983066 JDV983062:JDV983066 JNR983062:JNR983066 JXN983062:JXN983066 KHJ983062:KHJ983066 KRF983062:KRF983066 LBB983062:LBB983066 LKX983062:LKX983066 LUT983062:LUT983066 MEP983062:MEP983066 MOL983062:MOL983066 MYH983062:MYH983066 NID983062:NID983066 NRZ983062:NRZ983066 OBV983062:OBV983066 OLR983062:OLR983066 OVN983062:OVN983066 PFJ983062:PFJ983066 PPF983062:PPF983066 PZB983062:PZB983066 QIX983062:QIX983066 QST983062:QST983066 RCP983062:RCP983066 RML983062:RML983066 RWH983062:RWH983066 SGD983062:SGD983066 SPZ983062:SPZ983066 SZV983062:SZV983066 TJR983062:TJR983066 TTN983062:TTN983066 UDJ983062:UDJ983066 UNF983062:UNF983066 UXB983062:UXB983066 VGX983062:VGX983066 VQT983062:VQT983066 WAP983062:WAP983066 WKL983062:WKL983066 WUH983062:WUH983066 P65563:AA65564 HW65561:IK65562 RS65561:SG65562 ABO65561:ACC65562 ALK65561:ALY65562 AVG65561:AVU65562 BFC65561:BFQ65562 BOY65561:BPM65562 BYU65561:BZI65562 CIQ65561:CJE65562 CSM65561:CTA65562 DCI65561:DCW65562 DME65561:DMS65562 DWA65561:DWO65562 EFW65561:EGK65562 EPS65561:EQG65562 EZO65561:FAC65562 FJK65561:FJY65562 FTG65561:FTU65562 GDC65561:GDQ65562 GMY65561:GNM65562 GWU65561:GXI65562 HGQ65561:HHE65562 HQM65561:HRA65562 IAI65561:IAW65562 IKE65561:IKS65562 IUA65561:IUO65562 JDW65561:JEK65562 JNS65561:JOG65562 JXO65561:JYC65562 KHK65561:KHY65562 KRG65561:KRU65562 LBC65561:LBQ65562 LKY65561:LLM65562 LUU65561:LVI65562 MEQ65561:MFE65562 MOM65561:MPA65562 MYI65561:MYW65562 NIE65561:NIS65562 NSA65561:NSO65562 OBW65561:OCK65562 OLS65561:OMG65562 OVO65561:OWC65562 PFK65561:PFY65562 PPG65561:PPU65562 PZC65561:PZQ65562 QIY65561:QJM65562 QSU65561:QTI65562 RCQ65561:RDE65562 RMM65561:RNA65562 RWI65561:RWW65562 SGE65561:SGS65562 SQA65561:SQO65562 SZW65561:TAK65562 TJS65561:TKG65562 TTO65561:TUC65562 UDK65561:UDY65562 UNG65561:UNU65562 UXC65561:UXQ65562 VGY65561:VHM65562 VQU65561:VRI65562 WAQ65561:WBE65562 WKM65561:WLA65562 WUI65561:WUW65562 P131099:AA131100 HW131097:IK131098 RS131097:SG131098 ABO131097:ACC131098 ALK131097:ALY131098 AVG131097:AVU131098 BFC131097:BFQ131098 BOY131097:BPM131098 BYU131097:BZI131098 CIQ131097:CJE131098 CSM131097:CTA131098 DCI131097:DCW131098 DME131097:DMS131098 DWA131097:DWO131098 EFW131097:EGK131098 EPS131097:EQG131098 EZO131097:FAC131098 FJK131097:FJY131098 FTG131097:FTU131098 GDC131097:GDQ131098 GMY131097:GNM131098 GWU131097:GXI131098 HGQ131097:HHE131098 HQM131097:HRA131098 IAI131097:IAW131098 IKE131097:IKS131098 IUA131097:IUO131098 JDW131097:JEK131098 JNS131097:JOG131098 JXO131097:JYC131098 KHK131097:KHY131098 KRG131097:KRU131098 LBC131097:LBQ131098 LKY131097:LLM131098 LUU131097:LVI131098 MEQ131097:MFE131098 MOM131097:MPA131098 MYI131097:MYW131098 NIE131097:NIS131098 NSA131097:NSO131098 OBW131097:OCK131098 OLS131097:OMG131098 OVO131097:OWC131098 PFK131097:PFY131098 PPG131097:PPU131098 PZC131097:PZQ131098 QIY131097:QJM131098 QSU131097:QTI131098 RCQ131097:RDE131098 RMM131097:RNA131098 RWI131097:RWW131098 SGE131097:SGS131098 SQA131097:SQO131098 SZW131097:TAK131098 TJS131097:TKG131098 TTO131097:TUC131098 UDK131097:UDY131098 UNG131097:UNU131098 UXC131097:UXQ131098 VGY131097:VHM131098 VQU131097:VRI131098 WAQ131097:WBE131098 WKM131097:WLA131098 WUI131097:WUW131098 P196635:AA196636 HW196633:IK196634 RS196633:SG196634 ABO196633:ACC196634 ALK196633:ALY196634 AVG196633:AVU196634 BFC196633:BFQ196634 BOY196633:BPM196634 BYU196633:BZI196634 CIQ196633:CJE196634 CSM196633:CTA196634 DCI196633:DCW196634 DME196633:DMS196634 DWA196633:DWO196634 EFW196633:EGK196634 EPS196633:EQG196634 EZO196633:FAC196634 FJK196633:FJY196634 FTG196633:FTU196634 GDC196633:GDQ196634 GMY196633:GNM196634 GWU196633:GXI196634 HGQ196633:HHE196634 HQM196633:HRA196634 IAI196633:IAW196634 IKE196633:IKS196634 IUA196633:IUO196634 JDW196633:JEK196634 JNS196633:JOG196634 JXO196633:JYC196634 KHK196633:KHY196634 KRG196633:KRU196634 LBC196633:LBQ196634 LKY196633:LLM196634 LUU196633:LVI196634 MEQ196633:MFE196634 MOM196633:MPA196634 MYI196633:MYW196634 NIE196633:NIS196634 NSA196633:NSO196634 OBW196633:OCK196634 OLS196633:OMG196634 OVO196633:OWC196634 PFK196633:PFY196634 PPG196633:PPU196634 PZC196633:PZQ196634 QIY196633:QJM196634 QSU196633:QTI196634 RCQ196633:RDE196634 RMM196633:RNA196634 RWI196633:RWW196634 SGE196633:SGS196634 SQA196633:SQO196634 SZW196633:TAK196634 TJS196633:TKG196634 TTO196633:TUC196634 UDK196633:UDY196634 UNG196633:UNU196634 UXC196633:UXQ196634 VGY196633:VHM196634 VQU196633:VRI196634 WAQ196633:WBE196634 WKM196633:WLA196634 WUI196633:WUW196634 P262171:AA262172 HW262169:IK262170 RS262169:SG262170 ABO262169:ACC262170 ALK262169:ALY262170 AVG262169:AVU262170 BFC262169:BFQ262170 BOY262169:BPM262170 BYU262169:BZI262170 CIQ262169:CJE262170 CSM262169:CTA262170 DCI262169:DCW262170 DME262169:DMS262170 DWA262169:DWO262170 EFW262169:EGK262170 EPS262169:EQG262170 EZO262169:FAC262170 FJK262169:FJY262170 FTG262169:FTU262170 GDC262169:GDQ262170 GMY262169:GNM262170 GWU262169:GXI262170 HGQ262169:HHE262170 HQM262169:HRA262170 IAI262169:IAW262170 IKE262169:IKS262170 IUA262169:IUO262170 JDW262169:JEK262170 JNS262169:JOG262170 JXO262169:JYC262170 KHK262169:KHY262170 KRG262169:KRU262170 LBC262169:LBQ262170 LKY262169:LLM262170 LUU262169:LVI262170 MEQ262169:MFE262170 MOM262169:MPA262170 MYI262169:MYW262170 NIE262169:NIS262170 NSA262169:NSO262170 OBW262169:OCK262170 OLS262169:OMG262170 OVO262169:OWC262170 PFK262169:PFY262170 PPG262169:PPU262170 PZC262169:PZQ262170 QIY262169:QJM262170 QSU262169:QTI262170 RCQ262169:RDE262170 RMM262169:RNA262170 RWI262169:RWW262170 SGE262169:SGS262170 SQA262169:SQO262170 SZW262169:TAK262170 TJS262169:TKG262170 TTO262169:TUC262170 UDK262169:UDY262170 UNG262169:UNU262170 UXC262169:UXQ262170 VGY262169:VHM262170 VQU262169:VRI262170 WAQ262169:WBE262170 WKM262169:WLA262170 WUI262169:WUW262170 P327707:AA327708 HW327705:IK327706 RS327705:SG327706 ABO327705:ACC327706 ALK327705:ALY327706 AVG327705:AVU327706 BFC327705:BFQ327706 BOY327705:BPM327706 BYU327705:BZI327706 CIQ327705:CJE327706 CSM327705:CTA327706 DCI327705:DCW327706 DME327705:DMS327706 DWA327705:DWO327706 EFW327705:EGK327706 EPS327705:EQG327706 EZO327705:FAC327706 FJK327705:FJY327706 FTG327705:FTU327706 GDC327705:GDQ327706 GMY327705:GNM327706 GWU327705:GXI327706 HGQ327705:HHE327706 HQM327705:HRA327706 IAI327705:IAW327706 IKE327705:IKS327706 IUA327705:IUO327706 JDW327705:JEK327706 JNS327705:JOG327706 JXO327705:JYC327706 KHK327705:KHY327706 KRG327705:KRU327706 LBC327705:LBQ327706 LKY327705:LLM327706 LUU327705:LVI327706 MEQ327705:MFE327706 MOM327705:MPA327706 MYI327705:MYW327706 NIE327705:NIS327706 NSA327705:NSO327706 OBW327705:OCK327706 OLS327705:OMG327706 OVO327705:OWC327706 PFK327705:PFY327706 PPG327705:PPU327706 PZC327705:PZQ327706 QIY327705:QJM327706 QSU327705:QTI327706 RCQ327705:RDE327706 RMM327705:RNA327706 RWI327705:RWW327706 SGE327705:SGS327706 SQA327705:SQO327706 SZW327705:TAK327706 TJS327705:TKG327706 TTO327705:TUC327706 UDK327705:UDY327706 UNG327705:UNU327706 UXC327705:UXQ327706 VGY327705:VHM327706 VQU327705:VRI327706 WAQ327705:WBE327706 WKM327705:WLA327706 WUI327705:WUW327706 P393243:AA393244 HW393241:IK393242 RS393241:SG393242 ABO393241:ACC393242 ALK393241:ALY393242 AVG393241:AVU393242 BFC393241:BFQ393242 BOY393241:BPM393242 BYU393241:BZI393242 CIQ393241:CJE393242 CSM393241:CTA393242 DCI393241:DCW393242 DME393241:DMS393242 DWA393241:DWO393242 EFW393241:EGK393242 EPS393241:EQG393242 EZO393241:FAC393242 FJK393241:FJY393242 FTG393241:FTU393242 GDC393241:GDQ393242 GMY393241:GNM393242 GWU393241:GXI393242 HGQ393241:HHE393242 HQM393241:HRA393242 IAI393241:IAW393242 IKE393241:IKS393242 IUA393241:IUO393242 JDW393241:JEK393242 JNS393241:JOG393242 JXO393241:JYC393242 KHK393241:KHY393242 KRG393241:KRU393242 LBC393241:LBQ393242 LKY393241:LLM393242 LUU393241:LVI393242 MEQ393241:MFE393242 MOM393241:MPA393242 MYI393241:MYW393242 NIE393241:NIS393242 NSA393241:NSO393242 OBW393241:OCK393242 OLS393241:OMG393242 OVO393241:OWC393242 PFK393241:PFY393242 PPG393241:PPU393242 PZC393241:PZQ393242 QIY393241:QJM393242 QSU393241:QTI393242 RCQ393241:RDE393242 RMM393241:RNA393242 RWI393241:RWW393242 SGE393241:SGS393242 SQA393241:SQO393242 SZW393241:TAK393242 TJS393241:TKG393242 TTO393241:TUC393242 UDK393241:UDY393242 UNG393241:UNU393242 UXC393241:UXQ393242 VGY393241:VHM393242 VQU393241:VRI393242 WAQ393241:WBE393242 WKM393241:WLA393242 WUI393241:WUW393242 P458779:AA458780 HW458777:IK458778 RS458777:SG458778 ABO458777:ACC458778 ALK458777:ALY458778 AVG458777:AVU458778 BFC458777:BFQ458778 BOY458777:BPM458778 BYU458777:BZI458778 CIQ458777:CJE458778 CSM458777:CTA458778 DCI458777:DCW458778 DME458777:DMS458778 DWA458777:DWO458778 EFW458777:EGK458778 EPS458777:EQG458778 EZO458777:FAC458778 FJK458777:FJY458778 FTG458777:FTU458778 GDC458777:GDQ458778 GMY458777:GNM458778 GWU458777:GXI458778 HGQ458777:HHE458778 HQM458777:HRA458778 IAI458777:IAW458778 IKE458777:IKS458778 IUA458777:IUO458778 JDW458777:JEK458778 JNS458777:JOG458778 JXO458777:JYC458778 KHK458777:KHY458778 KRG458777:KRU458778 LBC458777:LBQ458778 LKY458777:LLM458778 LUU458777:LVI458778 MEQ458777:MFE458778 MOM458777:MPA458778 MYI458777:MYW458778 NIE458777:NIS458778 NSA458777:NSO458778 OBW458777:OCK458778 OLS458777:OMG458778 OVO458777:OWC458778 PFK458777:PFY458778 PPG458777:PPU458778 PZC458777:PZQ458778 QIY458777:QJM458778 QSU458777:QTI458778 RCQ458777:RDE458778 RMM458777:RNA458778 RWI458777:RWW458778 SGE458777:SGS458778 SQA458777:SQO458778 SZW458777:TAK458778 TJS458777:TKG458778 TTO458777:TUC458778 UDK458777:UDY458778 UNG458777:UNU458778 UXC458777:UXQ458778 VGY458777:VHM458778 VQU458777:VRI458778 WAQ458777:WBE458778 WKM458777:WLA458778 WUI458777:WUW458778 P524315:AA524316 HW524313:IK524314 RS524313:SG524314 ABO524313:ACC524314 ALK524313:ALY524314 AVG524313:AVU524314 BFC524313:BFQ524314 BOY524313:BPM524314 BYU524313:BZI524314 CIQ524313:CJE524314 CSM524313:CTA524314 DCI524313:DCW524314 DME524313:DMS524314 DWA524313:DWO524314 EFW524313:EGK524314 EPS524313:EQG524314 EZO524313:FAC524314 FJK524313:FJY524314 FTG524313:FTU524314 GDC524313:GDQ524314 GMY524313:GNM524314 GWU524313:GXI524314 HGQ524313:HHE524314 HQM524313:HRA524314 IAI524313:IAW524314 IKE524313:IKS524314 IUA524313:IUO524314 JDW524313:JEK524314 JNS524313:JOG524314 JXO524313:JYC524314 KHK524313:KHY524314 KRG524313:KRU524314 LBC524313:LBQ524314 LKY524313:LLM524314 LUU524313:LVI524314 MEQ524313:MFE524314 MOM524313:MPA524314 MYI524313:MYW524314 NIE524313:NIS524314 NSA524313:NSO524314 OBW524313:OCK524314 OLS524313:OMG524314 OVO524313:OWC524314 PFK524313:PFY524314 PPG524313:PPU524314 PZC524313:PZQ524314 QIY524313:QJM524314 QSU524313:QTI524314 RCQ524313:RDE524314 RMM524313:RNA524314 RWI524313:RWW524314 SGE524313:SGS524314 SQA524313:SQO524314 SZW524313:TAK524314 TJS524313:TKG524314 TTO524313:TUC524314 UDK524313:UDY524314 UNG524313:UNU524314 UXC524313:UXQ524314 VGY524313:VHM524314 VQU524313:VRI524314 WAQ524313:WBE524314 WKM524313:WLA524314 WUI524313:WUW524314 P589851:AA589852 HW589849:IK589850 RS589849:SG589850 ABO589849:ACC589850 ALK589849:ALY589850 AVG589849:AVU589850 BFC589849:BFQ589850 BOY589849:BPM589850 BYU589849:BZI589850 CIQ589849:CJE589850 CSM589849:CTA589850 DCI589849:DCW589850 DME589849:DMS589850 DWA589849:DWO589850 EFW589849:EGK589850 EPS589849:EQG589850 EZO589849:FAC589850 FJK589849:FJY589850 FTG589849:FTU589850 GDC589849:GDQ589850 GMY589849:GNM589850 GWU589849:GXI589850 HGQ589849:HHE589850 HQM589849:HRA589850 IAI589849:IAW589850 IKE589849:IKS589850 IUA589849:IUO589850 JDW589849:JEK589850 JNS589849:JOG589850 JXO589849:JYC589850 KHK589849:KHY589850 KRG589849:KRU589850 LBC589849:LBQ589850 LKY589849:LLM589850 LUU589849:LVI589850 MEQ589849:MFE589850 MOM589849:MPA589850 MYI589849:MYW589850 NIE589849:NIS589850 NSA589849:NSO589850 OBW589849:OCK589850 OLS589849:OMG589850 OVO589849:OWC589850 PFK589849:PFY589850 PPG589849:PPU589850 PZC589849:PZQ589850 QIY589849:QJM589850 QSU589849:QTI589850 RCQ589849:RDE589850 RMM589849:RNA589850 RWI589849:RWW589850 SGE589849:SGS589850 SQA589849:SQO589850 SZW589849:TAK589850 TJS589849:TKG589850 TTO589849:TUC589850 UDK589849:UDY589850 UNG589849:UNU589850 UXC589849:UXQ589850 VGY589849:VHM589850 VQU589849:VRI589850 WAQ589849:WBE589850 WKM589849:WLA589850 WUI589849:WUW589850 P655387:AA655388 HW655385:IK655386 RS655385:SG655386 ABO655385:ACC655386 ALK655385:ALY655386 AVG655385:AVU655386 BFC655385:BFQ655386 BOY655385:BPM655386 BYU655385:BZI655386 CIQ655385:CJE655386 CSM655385:CTA655386 DCI655385:DCW655386 DME655385:DMS655386 DWA655385:DWO655386 EFW655385:EGK655386 EPS655385:EQG655386 EZO655385:FAC655386 FJK655385:FJY655386 FTG655385:FTU655386 GDC655385:GDQ655386 GMY655385:GNM655386 GWU655385:GXI655386 HGQ655385:HHE655386 HQM655385:HRA655386 IAI655385:IAW655386 IKE655385:IKS655386 IUA655385:IUO655386 JDW655385:JEK655386 JNS655385:JOG655386 JXO655385:JYC655386 KHK655385:KHY655386 KRG655385:KRU655386 LBC655385:LBQ655386 LKY655385:LLM655386 LUU655385:LVI655386 MEQ655385:MFE655386 MOM655385:MPA655386 MYI655385:MYW655386 NIE655385:NIS655386 NSA655385:NSO655386 OBW655385:OCK655386 OLS655385:OMG655386 OVO655385:OWC655386 PFK655385:PFY655386 PPG655385:PPU655386 PZC655385:PZQ655386 QIY655385:QJM655386 QSU655385:QTI655386 RCQ655385:RDE655386 RMM655385:RNA655386 RWI655385:RWW655386 SGE655385:SGS655386 SQA655385:SQO655386 SZW655385:TAK655386 TJS655385:TKG655386 TTO655385:TUC655386 UDK655385:UDY655386 UNG655385:UNU655386 UXC655385:UXQ655386 VGY655385:VHM655386 VQU655385:VRI655386 WAQ655385:WBE655386 WKM655385:WLA655386 WUI655385:WUW655386 P720923:AA720924 HW720921:IK720922 RS720921:SG720922 ABO720921:ACC720922 ALK720921:ALY720922 AVG720921:AVU720922 BFC720921:BFQ720922 BOY720921:BPM720922 BYU720921:BZI720922 CIQ720921:CJE720922 CSM720921:CTA720922 DCI720921:DCW720922 DME720921:DMS720922 DWA720921:DWO720922 EFW720921:EGK720922 EPS720921:EQG720922 EZO720921:FAC720922 FJK720921:FJY720922 FTG720921:FTU720922 GDC720921:GDQ720922 GMY720921:GNM720922 GWU720921:GXI720922 HGQ720921:HHE720922 HQM720921:HRA720922 IAI720921:IAW720922 IKE720921:IKS720922 IUA720921:IUO720922 JDW720921:JEK720922 JNS720921:JOG720922 JXO720921:JYC720922 KHK720921:KHY720922 KRG720921:KRU720922 LBC720921:LBQ720922 LKY720921:LLM720922 LUU720921:LVI720922 MEQ720921:MFE720922 MOM720921:MPA720922 MYI720921:MYW720922 NIE720921:NIS720922 NSA720921:NSO720922 OBW720921:OCK720922 OLS720921:OMG720922 OVO720921:OWC720922 PFK720921:PFY720922 PPG720921:PPU720922 PZC720921:PZQ720922 QIY720921:QJM720922 QSU720921:QTI720922 RCQ720921:RDE720922 RMM720921:RNA720922 RWI720921:RWW720922 SGE720921:SGS720922 SQA720921:SQO720922 SZW720921:TAK720922 TJS720921:TKG720922 TTO720921:TUC720922 UDK720921:UDY720922 UNG720921:UNU720922 UXC720921:UXQ720922 VGY720921:VHM720922 VQU720921:VRI720922 WAQ720921:WBE720922 WKM720921:WLA720922 WUI720921:WUW720922 P786459:AA786460 HW786457:IK786458 RS786457:SG786458 ABO786457:ACC786458 ALK786457:ALY786458 AVG786457:AVU786458 BFC786457:BFQ786458 BOY786457:BPM786458 BYU786457:BZI786458 CIQ786457:CJE786458 CSM786457:CTA786458 DCI786457:DCW786458 DME786457:DMS786458 DWA786457:DWO786458 EFW786457:EGK786458 EPS786457:EQG786458 EZO786457:FAC786458 FJK786457:FJY786458 FTG786457:FTU786458 GDC786457:GDQ786458 GMY786457:GNM786458 GWU786457:GXI786458 HGQ786457:HHE786458 HQM786457:HRA786458 IAI786457:IAW786458 IKE786457:IKS786458 IUA786457:IUO786458 JDW786457:JEK786458 JNS786457:JOG786458 JXO786457:JYC786458 KHK786457:KHY786458 KRG786457:KRU786458 LBC786457:LBQ786458 LKY786457:LLM786458 LUU786457:LVI786458 MEQ786457:MFE786458 MOM786457:MPA786458 MYI786457:MYW786458 NIE786457:NIS786458 NSA786457:NSO786458 OBW786457:OCK786458 OLS786457:OMG786458 OVO786457:OWC786458 PFK786457:PFY786458 PPG786457:PPU786458 PZC786457:PZQ786458 QIY786457:QJM786458 QSU786457:QTI786458 RCQ786457:RDE786458 RMM786457:RNA786458 RWI786457:RWW786458 SGE786457:SGS786458 SQA786457:SQO786458 SZW786457:TAK786458 TJS786457:TKG786458 TTO786457:TUC786458 UDK786457:UDY786458 UNG786457:UNU786458 UXC786457:UXQ786458 VGY786457:VHM786458 VQU786457:VRI786458 WAQ786457:WBE786458 WKM786457:WLA786458 WUI786457:WUW786458 P851995:AA851996 HW851993:IK851994 RS851993:SG851994 ABO851993:ACC851994 ALK851993:ALY851994 AVG851993:AVU851994 BFC851993:BFQ851994 BOY851993:BPM851994 BYU851993:BZI851994 CIQ851993:CJE851994 CSM851993:CTA851994 DCI851993:DCW851994 DME851993:DMS851994 DWA851993:DWO851994 EFW851993:EGK851994 EPS851993:EQG851994 EZO851993:FAC851994 FJK851993:FJY851994 FTG851993:FTU851994 GDC851993:GDQ851994 GMY851993:GNM851994 GWU851993:GXI851994 HGQ851993:HHE851994 HQM851993:HRA851994 IAI851993:IAW851994 IKE851993:IKS851994 IUA851993:IUO851994 JDW851993:JEK851994 JNS851993:JOG851994 JXO851993:JYC851994 KHK851993:KHY851994 KRG851993:KRU851994 LBC851993:LBQ851994 LKY851993:LLM851994 LUU851993:LVI851994 MEQ851993:MFE851994 MOM851993:MPA851994 MYI851993:MYW851994 NIE851993:NIS851994 NSA851993:NSO851994 OBW851993:OCK851994 OLS851993:OMG851994 OVO851993:OWC851994 PFK851993:PFY851994 PPG851993:PPU851994 PZC851993:PZQ851994 QIY851993:QJM851994 QSU851993:QTI851994 RCQ851993:RDE851994 RMM851993:RNA851994 RWI851993:RWW851994 SGE851993:SGS851994 SQA851993:SQO851994 SZW851993:TAK851994 TJS851993:TKG851994 TTO851993:TUC851994 UDK851993:UDY851994 UNG851993:UNU851994 UXC851993:UXQ851994 VGY851993:VHM851994 VQU851993:VRI851994 WAQ851993:WBE851994 WKM851993:WLA851994 WUI851993:WUW851994 P917531:AA917532 HW917529:IK917530 RS917529:SG917530 ABO917529:ACC917530 ALK917529:ALY917530 AVG917529:AVU917530 BFC917529:BFQ917530 BOY917529:BPM917530 BYU917529:BZI917530 CIQ917529:CJE917530 CSM917529:CTA917530 DCI917529:DCW917530 DME917529:DMS917530 DWA917529:DWO917530 EFW917529:EGK917530 EPS917529:EQG917530 EZO917529:FAC917530 FJK917529:FJY917530 FTG917529:FTU917530 GDC917529:GDQ917530 GMY917529:GNM917530 GWU917529:GXI917530 HGQ917529:HHE917530 HQM917529:HRA917530 IAI917529:IAW917530 IKE917529:IKS917530 IUA917529:IUO917530 JDW917529:JEK917530 JNS917529:JOG917530 JXO917529:JYC917530 KHK917529:KHY917530 KRG917529:KRU917530 LBC917529:LBQ917530 LKY917529:LLM917530 LUU917529:LVI917530 MEQ917529:MFE917530 MOM917529:MPA917530 MYI917529:MYW917530 NIE917529:NIS917530 NSA917529:NSO917530 OBW917529:OCK917530 OLS917529:OMG917530 OVO917529:OWC917530 PFK917529:PFY917530 PPG917529:PPU917530 PZC917529:PZQ917530 QIY917529:QJM917530 QSU917529:QTI917530 RCQ917529:RDE917530 RMM917529:RNA917530 RWI917529:RWW917530 SGE917529:SGS917530 SQA917529:SQO917530 SZW917529:TAK917530 TJS917529:TKG917530 TTO917529:TUC917530 UDK917529:UDY917530 UNG917529:UNU917530 UXC917529:UXQ917530 VGY917529:VHM917530 VQU917529:VRI917530 WAQ917529:WBE917530 WKM917529:WLA917530 WUI917529:WUW917530 P983067:AA983068 HW983065:IK983066 RS983065:SG983066 ABO983065:ACC983066 ALK983065:ALY983066 AVG983065:AVU983066 BFC983065:BFQ983066 BOY983065:BPM983066 BYU983065:BZI983066 CIQ983065:CJE983066 CSM983065:CTA983066 DCI983065:DCW983066 DME983065:DMS983066 DWA983065:DWO983066 EFW983065:EGK983066 EPS983065:EQG983066 EZO983065:FAC983066 FJK983065:FJY983066 FTG983065:FTU983066 GDC983065:GDQ983066 GMY983065:GNM983066 GWU983065:GXI983066 HGQ983065:HHE983066 HQM983065:HRA983066 IAI983065:IAW983066 IKE983065:IKS983066 IUA983065:IUO983066 JDW983065:JEK983066 JNS983065:JOG983066 JXO983065:JYC983066 KHK983065:KHY983066 KRG983065:KRU983066 LBC983065:LBQ983066 LKY983065:LLM983066 LUU983065:LVI983066 MEQ983065:MFE983066 MOM983065:MPA983066 MYI983065:MYW983066 NIE983065:NIS983066 NSA983065:NSO983066 OBW983065:OCK983066 OLS983065:OMG983066 OVO983065:OWC983066 PFK983065:PFY983066 PPG983065:PPU983066 PZC983065:PZQ983066 QIY983065:QJM983066 QSU983065:QTI983066 RCQ983065:RDE983066 RMM983065:RNA983066 RWI983065:RWW983066 SGE983065:SGS983066 SQA983065:SQO983066 SZW983065:TAK983066 TJS983065:TKG983066 TTO983065:TUC983066 UDK983065:UDY983066 UNG983065:UNU983066 UXC983065:UXQ983066 VGY983065:VHM983066 VQU983065:VRI983066 WAQ983065:WBE983066 WKM983065:WLA983066 WUI983065:WUW983066 O65555:AA65558 HV65553:IK65556 RR65553:SG65556 ABN65553:ACC65556 ALJ65553:ALY65556 AVF65553:AVU65556 BFB65553:BFQ65556 BOX65553:BPM65556 BYT65553:BZI65556 CIP65553:CJE65556 CSL65553:CTA65556 DCH65553:DCW65556 DMD65553:DMS65556 DVZ65553:DWO65556 EFV65553:EGK65556 EPR65553:EQG65556 EZN65553:FAC65556 FJJ65553:FJY65556 FTF65553:FTU65556 GDB65553:GDQ65556 GMX65553:GNM65556 GWT65553:GXI65556 HGP65553:HHE65556 HQL65553:HRA65556 IAH65553:IAW65556 IKD65553:IKS65556 ITZ65553:IUO65556 JDV65553:JEK65556 JNR65553:JOG65556 JXN65553:JYC65556 KHJ65553:KHY65556 KRF65553:KRU65556 LBB65553:LBQ65556 LKX65553:LLM65556 LUT65553:LVI65556 MEP65553:MFE65556 MOL65553:MPA65556 MYH65553:MYW65556 NID65553:NIS65556 NRZ65553:NSO65556 OBV65553:OCK65556 OLR65553:OMG65556 OVN65553:OWC65556 PFJ65553:PFY65556 PPF65553:PPU65556 PZB65553:PZQ65556 QIX65553:QJM65556 QST65553:QTI65556 RCP65553:RDE65556 RML65553:RNA65556 RWH65553:RWW65556 SGD65553:SGS65556 SPZ65553:SQO65556 SZV65553:TAK65556 TJR65553:TKG65556 TTN65553:TUC65556 UDJ65553:UDY65556 UNF65553:UNU65556 UXB65553:UXQ65556 VGX65553:VHM65556 VQT65553:VRI65556 WAP65553:WBE65556 WKL65553:WLA65556 WUH65553:WUW65556 O131091:AA131094 HV131089:IK131092 RR131089:SG131092 ABN131089:ACC131092 ALJ131089:ALY131092 AVF131089:AVU131092 BFB131089:BFQ131092 BOX131089:BPM131092 BYT131089:BZI131092 CIP131089:CJE131092 CSL131089:CTA131092 DCH131089:DCW131092 DMD131089:DMS131092 DVZ131089:DWO131092 EFV131089:EGK131092 EPR131089:EQG131092 EZN131089:FAC131092 FJJ131089:FJY131092 FTF131089:FTU131092 GDB131089:GDQ131092 GMX131089:GNM131092 GWT131089:GXI131092 HGP131089:HHE131092 HQL131089:HRA131092 IAH131089:IAW131092 IKD131089:IKS131092 ITZ131089:IUO131092 JDV131089:JEK131092 JNR131089:JOG131092 JXN131089:JYC131092 KHJ131089:KHY131092 KRF131089:KRU131092 LBB131089:LBQ131092 LKX131089:LLM131092 LUT131089:LVI131092 MEP131089:MFE131092 MOL131089:MPA131092 MYH131089:MYW131092 NID131089:NIS131092 NRZ131089:NSO131092 OBV131089:OCK131092 OLR131089:OMG131092 OVN131089:OWC131092 PFJ131089:PFY131092 PPF131089:PPU131092 PZB131089:PZQ131092 QIX131089:QJM131092 QST131089:QTI131092 RCP131089:RDE131092 RML131089:RNA131092 RWH131089:RWW131092 SGD131089:SGS131092 SPZ131089:SQO131092 SZV131089:TAK131092 TJR131089:TKG131092 TTN131089:TUC131092 UDJ131089:UDY131092 UNF131089:UNU131092 UXB131089:UXQ131092 VGX131089:VHM131092 VQT131089:VRI131092 WAP131089:WBE131092 WKL131089:WLA131092 WUH131089:WUW131092 O196627:AA196630 HV196625:IK196628 RR196625:SG196628 ABN196625:ACC196628 ALJ196625:ALY196628 AVF196625:AVU196628 BFB196625:BFQ196628 BOX196625:BPM196628 BYT196625:BZI196628 CIP196625:CJE196628 CSL196625:CTA196628 DCH196625:DCW196628 DMD196625:DMS196628 DVZ196625:DWO196628 EFV196625:EGK196628 EPR196625:EQG196628 EZN196625:FAC196628 FJJ196625:FJY196628 FTF196625:FTU196628 GDB196625:GDQ196628 GMX196625:GNM196628 GWT196625:GXI196628 HGP196625:HHE196628 HQL196625:HRA196628 IAH196625:IAW196628 IKD196625:IKS196628 ITZ196625:IUO196628 JDV196625:JEK196628 JNR196625:JOG196628 JXN196625:JYC196628 KHJ196625:KHY196628 KRF196625:KRU196628 LBB196625:LBQ196628 LKX196625:LLM196628 LUT196625:LVI196628 MEP196625:MFE196628 MOL196625:MPA196628 MYH196625:MYW196628 NID196625:NIS196628 NRZ196625:NSO196628 OBV196625:OCK196628 OLR196625:OMG196628 OVN196625:OWC196628 PFJ196625:PFY196628 PPF196625:PPU196628 PZB196625:PZQ196628 QIX196625:QJM196628 QST196625:QTI196628 RCP196625:RDE196628 RML196625:RNA196628 RWH196625:RWW196628 SGD196625:SGS196628 SPZ196625:SQO196628 SZV196625:TAK196628 TJR196625:TKG196628 TTN196625:TUC196628 UDJ196625:UDY196628 UNF196625:UNU196628 UXB196625:UXQ196628 VGX196625:VHM196628 VQT196625:VRI196628 WAP196625:WBE196628 WKL196625:WLA196628 WUH196625:WUW196628 O262163:AA262166 HV262161:IK262164 RR262161:SG262164 ABN262161:ACC262164 ALJ262161:ALY262164 AVF262161:AVU262164 BFB262161:BFQ262164 BOX262161:BPM262164 BYT262161:BZI262164 CIP262161:CJE262164 CSL262161:CTA262164 DCH262161:DCW262164 DMD262161:DMS262164 DVZ262161:DWO262164 EFV262161:EGK262164 EPR262161:EQG262164 EZN262161:FAC262164 FJJ262161:FJY262164 FTF262161:FTU262164 GDB262161:GDQ262164 GMX262161:GNM262164 GWT262161:GXI262164 HGP262161:HHE262164 HQL262161:HRA262164 IAH262161:IAW262164 IKD262161:IKS262164 ITZ262161:IUO262164 JDV262161:JEK262164 JNR262161:JOG262164 JXN262161:JYC262164 KHJ262161:KHY262164 KRF262161:KRU262164 LBB262161:LBQ262164 LKX262161:LLM262164 LUT262161:LVI262164 MEP262161:MFE262164 MOL262161:MPA262164 MYH262161:MYW262164 NID262161:NIS262164 NRZ262161:NSO262164 OBV262161:OCK262164 OLR262161:OMG262164 OVN262161:OWC262164 PFJ262161:PFY262164 PPF262161:PPU262164 PZB262161:PZQ262164 QIX262161:QJM262164 QST262161:QTI262164 RCP262161:RDE262164 RML262161:RNA262164 RWH262161:RWW262164 SGD262161:SGS262164 SPZ262161:SQO262164 SZV262161:TAK262164 TJR262161:TKG262164 TTN262161:TUC262164 UDJ262161:UDY262164 UNF262161:UNU262164 UXB262161:UXQ262164 VGX262161:VHM262164 VQT262161:VRI262164 WAP262161:WBE262164 WKL262161:WLA262164 WUH262161:WUW262164 O327699:AA327702 HV327697:IK327700 RR327697:SG327700 ABN327697:ACC327700 ALJ327697:ALY327700 AVF327697:AVU327700 BFB327697:BFQ327700 BOX327697:BPM327700 BYT327697:BZI327700 CIP327697:CJE327700 CSL327697:CTA327700 DCH327697:DCW327700 DMD327697:DMS327700 DVZ327697:DWO327700 EFV327697:EGK327700 EPR327697:EQG327700 EZN327697:FAC327700 FJJ327697:FJY327700 FTF327697:FTU327700 GDB327697:GDQ327700 GMX327697:GNM327700 GWT327697:GXI327700 HGP327697:HHE327700 HQL327697:HRA327700 IAH327697:IAW327700 IKD327697:IKS327700 ITZ327697:IUO327700 JDV327697:JEK327700 JNR327697:JOG327700 JXN327697:JYC327700 KHJ327697:KHY327700 KRF327697:KRU327700 LBB327697:LBQ327700 LKX327697:LLM327700 LUT327697:LVI327700 MEP327697:MFE327700 MOL327697:MPA327700 MYH327697:MYW327700 NID327697:NIS327700 NRZ327697:NSO327700 OBV327697:OCK327700 OLR327697:OMG327700 OVN327697:OWC327700 PFJ327697:PFY327700 PPF327697:PPU327700 PZB327697:PZQ327700 QIX327697:QJM327700 QST327697:QTI327700 RCP327697:RDE327700 RML327697:RNA327700 RWH327697:RWW327700 SGD327697:SGS327700 SPZ327697:SQO327700 SZV327697:TAK327700 TJR327697:TKG327700 TTN327697:TUC327700 UDJ327697:UDY327700 UNF327697:UNU327700 UXB327697:UXQ327700 VGX327697:VHM327700 VQT327697:VRI327700 WAP327697:WBE327700 WKL327697:WLA327700 WUH327697:WUW327700 O393235:AA393238 HV393233:IK393236 RR393233:SG393236 ABN393233:ACC393236 ALJ393233:ALY393236 AVF393233:AVU393236 BFB393233:BFQ393236 BOX393233:BPM393236 BYT393233:BZI393236 CIP393233:CJE393236 CSL393233:CTA393236 DCH393233:DCW393236 DMD393233:DMS393236 DVZ393233:DWO393236 EFV393233:EGK393236 EPR393233:EQG393236 EZN393233:FAC393236 FJJ393233:FJY393236 FTF393233:FTU393236 GDB393233:GDQ393236 GMX393233:GNM393236 GWT393233:GXI393236 HGP393233:HHE393236 HQL393233:HRA393236 IAH393233:IAW393236 IKD393233:IKS393236 ITZ393233:IUO393236 JDV393233:JEK393236 JNR393233:JOG393236 JXN393233:JYC393236 KHJ393233:KHY393236 KRF393233:KRU393236 LBB393233:LBQ393236 LKX393233:LLM393236 LUT393233:LVI393236 MEP393233:MFE393236 MOL393233:MPA393236 MYH393233:MYW393236 NID393233:NIS393236 NRZ393233:NSO393236 OBV393233:OCK393236 OLR393233:OMG393236 OVN393233:OWC393236 PFJ393233:PFY393236 PPF393233:PPU393236 PZB393233:PZQ393236 QIX393233:QJM393236 QST393233:QTI393236 RCP393233:RDE393236 RML393233:RNA393236 RWH393233:RWW393236 SGD393233:SGS393236 SPZ393233:SQO393236 SZV393233:TAK393236 TJR393233:TKG393236 TTN393233:TUC393236 UDJ393233:UDY393236 UNF393233:UNU393236 UXB393233:UXQ393236 VGX393233:VHM393236 VQT393233:VRI393236 WAP393233:WBE393236 WKL393233:WLA393236 WUH393233:WUW393236 O458771:AA458774 HV458769:IK458772 RR458769:SG458772 ABN458769:ACC458772 ALJ458769:ALY458772 AVF458769:AVU458772 BFB458769:BFQ458772 BOX458769:BPM458772 BYT458769:BZI458772 CIP458769:CJE458772 CSL458769:CTA458772 DCH458769:DCW458772 DMD458769:DMS458772 DVZ458769:DWO458772 EFV458769:EGK458772 EPR458769:EQG458772 EZN458769:FAC458772 FJJ458769:FJY458772 FTF458769:FTU458772 GDB458769:GDQ458772 GMX458769:GNM458772 GWT458769:GXI458772 HGP458769:HHE458772 HQL458769:HRA458772 IAH458769:IAW458772 IKD458769:IKS458772 ITZ458769:IUO458772 JDV458769:JEK458772 JNR458769:JOG458772 JXN458769:JYC458772 KHJ458769:KHY458772 KRF458769:KRU458772 LBB458769:LBQ458772 LKX458769:LLM458772 LUT458769:LVI458772 MEP458769:MFE458772 MOL458769:MPA458772 MYH458769:MYW458772 NID458769:NIS458772 NRZ458769:NSO458772 OBV458769:OCK458772 OLR458769:OMG458772 OVN458769:OWC458772 PFJ458769:PFY458772 PPF458769:PPU458772 PZB458769:PZQ458772 QIX458769:QJM458772 QST458769:QTI458772 RCP458769:RDE458772 RML458769:RNA458772 RWH458769:RWW458772 SGD458769:SGS458772 SPZ458769:SQO458772 SZV458769:TAK458772 TJR458769:TKG458772 TTN458769:TUC458772 UDJ458769:UDY458772 UNF458769:UNU458772 UXB458769:UXQ458772 VGX458769:VHM458772 VQT458769:VRI458772 WAP458769:WBE458772 WKL458769:WLA458772 WUH458769:WUW458772 O524307:AA524310 HV524305:IK524308 RR524305:SG524308 ABN524305:ACC524308 ALJ524305:ALY524308 AVF524305:AVU524308 BFB524305:BFQ524308 BOX524305:BPM524308 BYT524305:BZI524308 CIP524305:CJE524308 CSL524305:CTA524308 DCH524305:DCW524308 DMD524305:DMS524308 DVZ524305:DWO524308 EFV524305:EGK524308 EPR524305:EQG524308 EZN524305:FAC524308 FJJ524305:FJY524308 FTF524305:FTU524308 GDB524305:GDQ524308 GMX524305:GNM524308 GWT524305:GXI524308 HGP524305:HHE524308 HQL524305:HRA524308 IAH524305:IAW524308 IKD524305:IKS524308 ITZ524305:IUO524308 JDV524305:JEK524308 JNR524305:JOG524308 JXN524305:JYC524308 KHJ524305:KHY524308 KRF524305:KRU524308 LBB524305:LBQ524308 LKX524305:LLM524308 LUT524305:LVI524308 MEP524305:MFE524308 MOL524305:MPA524308 MYH524305:MYW524308 NID524305:NIS524308 NRZ524305:NSO524308 OBV524305:OCK524308 OLR524305:OMG524308 OVN524305:OWC524308 PFJ524305:PFY524308 PPF524305:PPU524308 PZB524305:PZQ524308 QIX524305:QJM524308 QST524305:QTI524308 RCP524305:RDE524308 RML524305:RNA524308 RWH524305:RWW524308 SGD524305:SGS524308 SPZ524305:SQO524308 SZV524305:TAK524308 TJR524305:TKG524308 TTN524305:TUC524308 UDJ524305:UDY524308 UNF524305:UNU524308 UXB524305:UXQ524308 VGX524305:VHM524308 VQT524305:VRI524308 WAP524305:WBE524308 WKL524305:WLA524308 WUH524305:WUW524308 O589843:AA589846 HV589841:IK589844 RR589841:SG589844 ABN589841:ACC589844 ALJ589841:ALY589844 AVF589841:AVU589844 BFB589841:BFQ589844 BOX589841:BPM589844 BYT589841:BZI589844 CIP589841:CJE589844 CSL589841:CTA589844 DCH589841:DCW589844 DMD589841:DMS589844 DVZ589841:DWO589844 EFV589841:EGK589844 EPR589841:EQG589844 EZN589841:FAC589844 FJJ589841:FJY589844 FTF589841:FTU589844 GDB589841:GDQ589844 GMX589841:GNM589844 GWT589841:GXI589844 HGP589841:HHE589844 HQL589841:HRA589844 IAH589841:IAW589844 IKD589841:IKS589844 ITZ589841:IUO589844 JDV589841:JEK589844 JNR589841:JOG589844 JXN589841:JYC589844 KHJ589841:KHY589844 KRF589841:KRU589844 LBB589841:LBQ589844 LKX589841:LLM589844 LUT589841:LVI589844 MEP589841:MFE589844 MOL589841:MPA589844 MYH589841:MYW589844 NID589841:NIS589844 NRZ589841:NSO589844 OBV589841:OCK589844 OLR589841:OMG589844 OVN589841:OWC589844 PFJ589841:PFY589844 PPF589841:PPU589844 PZB589841:PZQ589844 QIX589841:QJM589844 QST589841:QTI589844 RCP589841:RDE589844 RML589841:RNA589844 RWH589841:RWW589844 SGD589841:SGS589844 SPZ589841:SQO589844 SZV589841:TAK589844 TJR589841:TKG589844 TTN589841:TUC589844 UDJ589841:UDY589844 UNF589841:UNU589844 UXB589841:UXQ589844 VGX589841:VHM589844 VQT589841:VRI589844 WAP589841:WBE589844 WKL589841:WLA589844 WUH589841:WUW589844 O655379:AA655382 HV655377:IK655380 RR655377:SG655380 ABN655377:ACC655380 ALJ655377:ALY655380 AVF655377:AVU655380 BFB655377:BFQ655380 BOX655377:BPM655380 BYT655377:BZI655380 CIP655377:CJE655380 CSL655377:CTA655380 DCH655377:DCW655380 DMD655377:DMS655380 DVZ655377:DWO655380 EFV655377:EGK655380 EPR655377:EQG655380 EZN655377:FAC655380 FJJ655377:FJY655380 FTF655377:FTU655380 GDB655377:GDQ655380 GMX655377:GNM655380 GWT655377:GXI655380 HGP655377:HHE655380 HQL655377:HRA655380 IAH655377:IAW655380 IKD655377:IKS655380 ITZ655377:IUO655380 JDV655377:JEK655380 JNR655377:JOG655380 JXN655377:JYC655380 KHJ655377:KHY655380 KRF655377:KRU655380 LBB655377:LBQ655380 LKX655377:LLM655380 LUT655377:LVI655380 MEP655377:MFE655380 MOL655377:MPA655380 MYH655377:MYW655380 NID655377:NIS655380 NRZ655377:NSO655380 OBV655377:OCK655380 OLR655377:OMG655380 OVN655377:OWC655380 PFJ655377:PFY655380 PPF655377:PPU655380 PZB655377:PZQ655380 QIX655377:QJM655380 QST655377:QTI655380 RCP655377:RDE655380 RML655377:RNA655380 RWH655377:RWW655380 SGD655377:SGS655380 SPZ655377:SQO655380 SZV655377:TAK655380 TJR655377:TKG655380 TTN655377:TUC655380 UDJ655377:UDY655380 UNF655377:UNU655380 UXB655377:UXQ655380 VGX655377:VHM655380 VQT655377:VRI655380 WAP655377:WBE655380 WKL655377:WLA655380 WUH655377:WUW655380 O720915:AA720918 HV720913:IK720916 RR720913:SG720916 ABN720913:ACC720916 ALJ720913:ALY720916 AVF720913:AVU720916 BFB720913:BFQ720916 BOX720913:BPM720916 BYT720913:BZI720916 CIP720913:CJE720916 CSL720913:CTA720916 DCH720913:DCW720916 DMD720913:DMS720916 DVZ720913:DWO720916 EFV720913:EGK720916 EPR720913:EQG720916 EZN720913:FAC720916 FJJ720913:FJY720916 FTF720913:FTU720916 GDB720913:GDQ720916 GMX720913:GNM720916 GWT720913:GXI720916 HGP720913:HHE720916 HQL720913:HRA720916 IAH720913:IAW720916 IKD720913:IKS720916 ITZ720913:IUO720916 JDV720913:JEK720916 JNR720913:JOG720916 JXN720913:JYC720916 KHJ720913:KHY720916 KRF720913:KRU720916 LBB720913:LBQ720916 LKX720913:LLM720916 LUT720913:LVI720916 MEP720913:MFE720916 MOL720913:MPA720916 MYH720913:MYW720916 NID720913:NIS720916 NRZ720913:NSO720916 OBV720913:OCK720916 OLR720913:OMG720916 OVN720913:OWC720916 PFJ720913:PFY720916 PPF720913:PPU720916 PZB720913:PZQ720916 QIX720913:QJM720916 QST720913:QTI720916 RCP720913:RDE720916 RML720913:RNA720916 RWH720913:RWW720916 SGD720913:SGS720916 SPZ720913:SQO720916 SZV720913:TAK720916 TJR720913:TKG720916 TTN720913:TUC720916 UDJ720913:UDY720916 UNF720913:UNU720916 UXB720913:UXQ720916 VGX720913:VHM720916 VQT720913:VRI720916 WAP720913:WBE720916 WKL720913:WLA720916 WUH720913:WUW720916 O786451:AA786454 HV786449:IK786452 RR786449:SG786452 ABN786449:ACC786452 ALJ786449:ALY786452 AVF786449:AVU786452 BFB786449:BFQ786452 BOX786449:BPM786452 BYT786449:BZI786452 CIP786449:CJE786452 CSL786449:CTA786452 DCH786449:DCW786452 DMD786449:DMS786452 DVZ786449:DWO786452 EFV786449:EGK786452 EPR786449:EQG786452 EZN786449:FAC786452 FJJ786449:FJY786452 FTF786449:FTU786452 GDB786449:GDQ786452 GMX786449:GNM786452 GWT786449:GXI786452 HGP786449:HHE786452 HQL786449:HRA786452 IAH786449:IAW786452 IKD786449:IKS786452 ITZ786449:IUO786452 JDV786449:JEK786452 JNR786449:JOG786452 JXN786449:JYC786452 KHJ786449:KHY786452 KRF786449:KRU786452 LBB786449:LBQ786452 LKX786449:LLM786452 LUT786449:LVI786452 MEP786449:MFE786452 MOL786449:MPA786452 MYH786449:MYW786452 NID786449:NIS786452 NRZ786449:NSO786452 OBV786449:OCK786452 OLR786449:OMG786452 OVN786449:OWC786452 PFJ786449:PFY786452 PPF786449:PPU786452 PZB786449:PZQ786452 QIX786449:QJM786452 QST786449:QTI786452 RCP786449:RDE786452 RML786449:RNA786452 RWH786449:RWW786452 SGD786449:SGS786452 SPZ786449:SQO786452 SZV786449:TAK786452 TJR786449:TKG786452 TTN786449:TUC786452 UDJ786449:UDY786452 UNF786449:UNU786452 UXB786449:UXQ786452 VGX786449:VHM786452 VQT786449:VRI786452 WAP786449:WBE786452 WKL786449:WLA786452 WUH786449:WUW786452 O851987:AA851990 HV851985:IK851988 RR851985:SG851988 ABN851985:ACC851988 ALJ851985:ALY851988 AVF851985:AVU851988 BFB851985:BFQ851988 BOX851985:BPM851988 BYT851985:BZI851988 CIP851985:CJE851988 CSL851985:CTA851988 DCH851985:DCW851988 DMD851985:DMS851988 DVZ851985:DWO851988 EFV851985:EGK851988 EPR851985:EQG851988 EZN851985:FAC851988 FJJ851985:FJY851988 FTF851985:FTU851988 GDB851985:GDQ851988 GMX851985:GNM851988 GWT851985:GXI851988 HGP851985:HHE851988 HQL851985:HRA851988 IAH851985:IAW851988 IKD851985:IKS851988 ITZ851985:IUO851988 JDV851985:JEK851988 JNR851985:JOG851988 JXN851985:JYC851988 KHJ851985:KHY851988 KRF851985:KRU851988 LBB851985:LBQ851988 LKX851985:LLM851988 LUT851985:LVI851988 MEP851985:MFE851988 MOL851985:MPA851988 MYH851985:MYW851988 NID851985:NIS851988 NRZ851985:NSO851988 OBV851985:OCK851988 OLR851985:OMG851988 OVN851985:OWC851988 PFJ851985:PFY851988 PPF851985:PPU851988 PZB851985:PZQ851988 QIX851985:QJM851988 QST851985:QTI851988 RCP851985:RDE851988 RML851985:RNA851988 RWH851985:RWW851988 SGD851985:SGS851988 SPZ851985:SQO851988 SZV851985:TAK851988 TJR851985:TKG851988 TTN851985:TUC851988 UDJ851985:UDY851988 UNF851985:UNU851988 UXB851985:UXQ851988 VGX851985:VHM851988 VQT851985:VRI851988 WAP851985:WBE851988 WKL851985:WLA851988 WUH851985:WUW851988 O917523:AA917526 HV917521:IK917524 RR917521:SG917524 ABN917521:ACC917524 ALJ917521:ALY917524 AVF917521:AVU917524 BFB917521:BFQ917524 BOX917521:BPM917524 BYT917521:BZI917524 CIP917521:CJE917524 CSL917521:CTA917524 DCH917521:DCW917524 DMD917521:DMS917524 DVZ917521:DWO917524 EFV917521:EGK917524 EPR917521:EQG917524 EZN917521:FAC917524 FJJ917521:FJY917524 FTF917521:FTU917524 GDB917521:GDQ917524 GMX917521:GNM917524 GWT917521:GXI917524 HGP917521:HHE917524 HQL917521:HRA917524 IAH917521:IAW917524 IKD917521:IKS917524 ITZ917521:IUO917524 JDV917521:JEK917524 JNR917521:JOG917524 JXN917521:JYC917524 KHJ917521:KHY917524 KRF917521:KRU917524 LBB917521:LBQ917524 LKX917521:LLM917524 LUT917521:LVI917524 MEP917521:MFE917524 MOL917521:MPA917524 MYH917521:MYW917524 NID917521:NIS917524 NRZ917521:NSO917524 OBV917521:OCK917524 OLR917521:OMG917524 OVN917521:OWC917524 PFJ917521:PFY917524 PPF917521:PPU917524 PZB917521:PZQ917524 QIX917521:QJM917524 QST917521:QTI917524 RCP917521:RDE917524 RML917521:RNA917524 RWH917521:RWW917524 SGD917521:SGS917524 SPZ917521:SQO917524 SZV917521:TAK917524 TJR917521:TKG917524 TTN917521:TUC917524 UDJ917521:UDY917524 UNF917521:UNU917524 UXB917521:UXQ917524 VGX917521:VHM917524 VQT917521:VRI917524 WAP917521:WBE917524 WKL917521:WLA917524 WUH917521:WUW917524 O983059:AA983062 HV983057:IK983060 RR983057:SG983060 ABN983057:ACC983060 ALJ983057:ALY983060 AVF983057:AVU983060 BFB983057:BFQ983060 BOX983057:BPM983060 BYT983057:BZI983060 CIP983057:CJE983060 CSL983057:CTA983060 DCH983057:DCW983060 DMD983057:DMS983060 DVZ983057:DWO983060 EFV983057:EGK983060 EPR983057:EQG983060 EZN983057:FAC983060 FJJ983057:FJY983060 FTF983057:FTU983060 GDB983057:GDQ983060 GMX983057:GNM983060 GWT983057:GXI983060 HGP983057:HHE983060 HQL983057:HRA983060 IAH983057:IAW983060 IKD983057:IKS983060 ITZ983057:IUO983060 JDV983057:JEK983060 JNR983057:JOG983060 JXN983057:JYC983060 KHJ983057:KHY983060 KRF983057:KRU983060 LBB983057:LBQ983060 LKX983057:LLM983060 LUT983057:LVI983060 MEP983057:MFE983060 MOL983057:MPA983060 MYH983057:MYW983060 NID983057:NIS983060 NRZ983057:NSO983060 OBV983057:OCK983060 OLR983057:OMG983060 OVN983057:OWC983060 PFJ983057:PFY983060 PPF983057:PPU983060 PZB983057:PZQ983060 QIX983057:QJM983060 QST983057:QTI983060 RCP983057:RDE983060 RML983057:RNA983060 RWH983057:RWW983060 SGD983057:SGS983060 SPZ983057:SQO983060 SZV983057:TAK983060 TJR983057:TKG983060 TTN983057:TUC983060 UDJ983057:UDY983060 UNF983057:UNU983060 UXB983057:UXQ983060 VGX983057:VHM983060 VQT983057:VRI983060 WAP983057:WBE983060 WKL983057:WLA983060 WUH983057:WUW983060</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2A0F01-8754-455B-9BCF-206F12E8B84F}">
  <sheetPr>
    <pageSetUpPr fitToPage="1"/>
  </sheetPr>
  <dimension ref="B1:AN203"/>
  <sheetViews>
    <sheetView showGridLines="0" view="pageBreakPreview" zoomScaleNormal="100" zoomScaleSheetLayoutView="100" workbookViewId="0">
      <selection activeCell="D18" sqref="D18:G18"/>
    </sheetView>
  </sheetViews>
  <sheetFormatPr defaultRowHeight="20.100000000000001" customHeight="1"/>
  <cols>
    <col min="1" max="1" width="1.125" style="365" customWidth="1"/>
    <col min="2" max="2" width="1.5" style="365" customWidth="1"/>
    <col min="3" max="3" width="2.5" style="365" customWidth="1"/>
    <col min="4" max="5" width="3.875" style="365" customWidth="1"/>
    <col min="6" max="8" width="4" style="365" customWidth="1"/>
    <col min="9" max="25" width="3.875" style="365" customWidth="1"/>
    <col min="26" max="27" width="3.75" style="365" customWidth="1"/>
    <col min="28" max="28" width="3.875" style="307" customWidth="1"/>
    <col min="29" max="29" width="3.875" style="439" customWidth="1"/>
    <col min="30" max="30" width="3.875" style="440" customWidth="1"/>
    <col min="31" max="33" width="4" style="365" customWidth="1"/>
    <col min="34" max="38" width="3.875" style="365" customWidth="1"/>
    <col min="39" max="16384" width="9" style="365"/>
  </cols>
  <sheetData>
    <row r="1" spans="2:36" ht="20.100000000000001" customHeight="1">
      <c r="B1" s="916" t="s">
        <v>397</v>
      </c>
    </row>
    <row r="2" spans="2:36" ht="20.100000000000001" customHeight="1">
      <c r="B2" s="916" t="s">
        <v>652</v>
      </c>
    </row>
    <row r="3" spans="2:36" ht="20.100000000000001" customHeight="1">
      <c r="B3" s="916" t="s">
        <v>654</v>
      </c>
    </row>
    <row r="4" spans="2:36" ht="7.5" customHeight="1">
      <c r="B4" s="367"/>
      <c r="C4" s="367"/>
      <c r="D4" s="367"/>
      <c r="E4" s="367"/>
      <c r="F4" s="367"/>
      <c r="G4" s="367"/>
      <c r="H4" s="367"/>
      <c r="I4" s="367"/>
      <c r="J4" s="367"/>
      <c r="K4" s="367"/>
      <c r="L4" s="367"/>
      <c r="M4" s="367"/>
      <c r="N4" s="367"/>
      <c r="O4" s="367"/>
      <c r="P4" s="367"/>
      <c r="Q4" s="368"/>
      <c r="R4" s="367"/>
      <c r="S4" s="367"/>
      <c r="T4" s="367"/>
      <c r="U4" s="367"/>
      <c r="V4" s="367"/>
      <c r="W4" s="367"/>
      <c r="X4" s="367"/>
      <c r="Y4" s="368"/>
      <c r="Z4" s="369"/>
      <c r="AA4" s="369"/>
    </row>
    <row r="5" spans="2:36" ht="19.5" customHeight="1">
      <c r="B5" s="370" t="s">
        <v>1155</v>
      </c>
      <c r="C5" s="367"/>
      <c r="D5" s="371"/>
      <c r="E5" s="371"/>
      <c r="F5" s="371"/>
      <c r="G5" s="371"/>
      <c r="H5" s="371"/>
      <c r="I5" s="371"/>
      <c r="J5" s="371"/>
      <c r="K5" s="371"/>
      <c r="L5" s="371"/>
      <c r="M5" s="371"/>
      <c r="N5" s="371"/>
      <c r="O5" s="371"/>
      <c r="P5" s="371"/>
      <c r="Q5" s="371"/>
      <c r="R5" s="371"/>
      <c r="S5" s="371"/>
      <c r="T5" s="371"/>
      <c r="U5" s="371"/>
      <c r="V5" s="371"/>
      <c r="W5" s="371"/>
      <c r="X5" s="371"/>
      <c r="Y5" s="371"/>
      <c r="Z5" s="372" t="s">
        <v>407</v>
      </c>
      <c r="AA5" s="372"/>
    </row>
    <row r="6" spans="2:36" ht="15.75" customHeight="1">
      <c r="B6" s="367"/>
      <c r="C6" s="373"/>
      <c r="D6" s="374"/>
      <c r="E6" s="374"/>
      <c r="F6" s="374"/>
      <c r="G6" s="374"/>
      <c r="H6" s="374"/>
      <c r="I6" s="371"/>
      <c r="J6" s="371"/>
      <c r="K6" s="371"/>
      <c r="L6" s="371"/>
      <c r="M6" s="371"/>
      <c r="N6" s="371"/>
      <c r="O6" s="371"/>
      <c r="P6" s="371"/>
      <c r="Q6" s="371"/>
      <c r="R6" s="371"/>
      <c r="S6" s="371"/>
      <c r="T6" s="371"/>
      <c r="U6" s="371"/>
      <c r="V6" s="371"/>
      <c r="W6" s="371"/>
      <c r="X6" s="371"/>
      <c r="Y6" s="371"/>
      <c r="Z6" s="367"/>
      <c r="AA6" s="367"/>
    </row>
    <row r="7" spans="2:36" ht="15.75" customHeight="1">
      <c r="B7" s="367"/>
      <c r="C7" s="373"/>
      <c r="D7" s="374"/>
      <c r="E7" s="374"/>
      <c r="F7" s="374"/>
      <c r="G7" s="374"/>
      <c r="H7" s="374"/>
      <c r="I7" s="371"/>
      <c r="J7" s="371"/>
      <c r="K7" s="371"/>
      <c r="L7" s="371"/>
      <c r="M7" s="371"/>
      <c r="N7" s="371"/>
      <c r="O7" s="371"/>
      <c r="P7" s="371"/>
      <c r="Q7" s="371"/>
      <c r="R7" s="371"/>
      <c r="S7" s="371"/>
      <c r="T7" s="371"/>
      <c r="U7" s="371"/>
      <c r="V7" s="371"/>
      <c r="W7" s="371"/>
      <c r="X7" s="371"/>
      <c r="Y7" s="371"/>
      <c r="Z7" s="367"/>
      <c r="AA7" s="367"/>
    </row>
    <row r="8" spans="2:36" ht="15.75" customHeight="1">
      <c r="B8" s="367"/>
      <c r="C8" s="376" t="s">
        <v>497</v>
      </c>
      <c r="D8" s="374"/>
      <c r="E8" s="374"/>
      <c r="F8" s="374"/>
      <c r="G8" s="374"/>
      <c r="H8" s="374"/>
      <c r="I8" s="371"/>
      <c r="J8" s="371"/>
      <c r="K8" s="371"/>
      <c r="L8" s="371"/>
      <c r="M8" s="371"/>
      <c r="N8" s="371"/>
      <c r="O8" s="371"/>
      <c r="P8" s="371"/>
      <c r="Q8" s="371"/>
      <c r="R8" s="371"/>
      <c r="S8" s="371"/>
      <c r="T8" s="371"/>
      <c r="U8" s="371"/>
      <c r="V8" s="371"/>
      <c r="W8" s="371"/>
      <c r="X8" s="371"/>
      <c r="Y8" s="371"/>
      <c r="Z8" s="367"/>
      <c r="AA8" s="367"/>
    </row>
    <row r="9" spans="2:36" ht="15.75" customHeight="1">
      <c r="B9" s="367"/>
      <c r="C9" s="373"/>
      <c r="D9" s="2200" t="s">
        <v>1166</v>
      </c>
      <c r="E9" s="2200"/>
      <c r="F9" s="2200"/>
      <c r="G9" s="2218" t="str">
        <f>IF(入力シート!F11="","",入力シート!F11)</f>
        <v/>
      </c>
      <c r="H9" s="2218"/>
      <c r="I9" s="2218"/>
      <c r="J9" s="2218"/>
      <c r="K9" s="2218"/>
      <c r="L9" s="2218"/>
      <c r="M9" s="2218"/>
      <c r="N9" s="2219"/>
      <c r="O9" s="2220" t="s">
        <v>900</v>
      </c>
      <c r="P9" s="2221"/>
      <c r="Q9" s="2221"/>
      <c r="R9" s="2221"/>
      <c r="S9" s="2221"/>
      <c r="T9" s="371"/>
      <c r="U9" s="371"/>
      <c r="V9" s="371"/>
      <c r="W9" s="371"/>
      <c r="X9" s="371"/>
      <c r="Y9" s="371"/>
      <c r="Z9" s="367"/>
      <c r="AA9" s="367"/>
    </row>
    <row r="10" spans="2:36" ht="15.75" customHeight="1">
      <c r="B10" s="367"/>
      <c r="C10" s="373"/>
      <c r="D10" s="2200"/>
      <c r="E10" s="2200"/>
      <c r="F10" s="2200"/>
      <c r="G10" s="2218"/>
      <c r="H10" s="2218"/>
      <c r="I10" s="2218"/>
      <c r="J10" s="2218"/>
      <c r="K10" s="2218"/>
      <c r="L10" s="2218"/>
      <c r="M10" s="2218"/>
      <c r="N10" s="2219"/>
      <c r="O10" s="2220"/>
      <c r="P10" s="2221"/>
      <c r="Q10" s="2221"/>
      <c r="R10" s="2221"/>
      <c r="S10" s="2221"/>
      <c r="T10" s="371"/>
      <c r="U10" s="371"/>
      <c r="V10" s="371"/>
      <c r="W10" s="371"/>
      <c r="X10" s="371"/>
      <c r="Y10" s="371"/>
      <c r="Z10" s="367"/>
      <c r="AA10" s="367"/>
      <c r="AJ10" s="956" t="s">
        <v>861</v>
      </c>
    </row>
    <row r="11" spans="2:36" ht="15.75" customHeight="1">
      <c r="B11" s="367"/>
      <c r="C11" s="373"/>
      <c r="D11" s="1216" t="s">
        <v>1179</v>
      </c>
      <c r="E11" s="1205"/>
      <c r="F11" s="1205"/>
      <c r="G11" s="1203"/>
      <c r="H11" s="1203"/>
      <c r="I11" s="1203"/>
      <c r="J11" s="1203"/>
      <c r="K11" s="1203"/>
      <c r="L11" s="1203"/>
      <c r="M11" s="1203"/>
      <c r="N11" s="1203"/>
      <c r="O11" s="1204"/>
      <c r="P11" s="1204"/>
      <c r="Q11" s="1204"/>
      <c r="R11" s="1204"/>
      <c r="S11" s="1204"/>
      <c r="T11" s="371"/>
      <c r="U11" s="371"/>
      <c r="V11" s="371"/>
      <c r="W11" s="371"/>
      <c r="X11" s="371"/>
      <c r="Y11" s="371"/>
      <c r="Z11" s="367"/>
      <c r="AA11" s="367"/>
    </row>
    <row r="12" spans="2:36" ht="15.75" customHeight="1">
      <c r="B12" s="367"/>
      <c r="C12" s="373"/>
      <c r="D12" s="1206" t="s">
        <v>1139</v>
      </c>
      <c r="E12" s="1205"/>
      <c r="F12" s="1205"/>
      <c r="G12" s="1203"/>
      <c r="H12" s="1203"/>
      <c r="I12" s="1203"/>
      <c r="J12" s="1203"/>
      <c r="K12" s="1203"/>
      <c r="L12" s="1203"/>
      <c r="M12" s="1203"/>
      <c r="N12" s="1203"/>
      <c r="O12" s="1204"/>
      <c r="P12" s="1204"/>
      <c r="Q12" s="1204"/>
      <c r="R12" s="1204"/>
      <c r="S12" s="1204"/>
      <c r="T12" s="371"/>
      <c r="U12" s="371"/>
      <c r="V12" s="371"/>
      <c r="W12" s="371"/>
      <c r="X12" s="371"/>
      <c r="Y12" s="371"/>
      <c r="Z12" s="367"/>
      <c r="AA12" s="367"/>
    </row>
    <row r="13" spans="2:36" ht="15.75" customHeight="1">
      <c r="B13" s="367"/>
      <c r="C13" s="373"/>
      <c r="D13" s="1206" t="s">
        <v>447</v>
      </c>
      <c r="E13" s="1205"/>
      <c r="F13" s="1205"/>
      <c r="G13" s="1203"/>
      <c r="H13" s="1203"/>
      <c r="I13" s="1203"/>
      <c r="J13" s="1203"/>
      <c r="K13" s="1203"/>
      <c r="L13" s="1203"/>
      <c r="M13" s="1203"/>
      <c r="N13" s="1203"/>
      <c r="O13" s="1204"/>
      <c r="P13" s="1204"/>
      <c r="Q13" s="1204"/>
      <c r="R13" s="1204"/>
      <c r="S13" s="1204"/>
      <c r="T13" s="371"/>
      <c r="U13" s="371"/>
      <c r="V13" s="371"/>
      <c r="W13" s="371"/>
      <c r="X13" s="371"/>
      <c r="Y13" s="371"/>
      <c r="Z13" s="367"/>
      <c r="AA13" s="367"/>
    </row>
    <row r="14" spans="2:36" ht="15.75" customHeight="1">
      <c r="B14" s="367"/>
      <c r="C14" s="373"/>
      <c r="D14" s="1206" t="s">
        <v>1189</v>
      </c>
      <c r="E14" s="1205"/>
      <c r="F14" s="1205"/>
      <c r="G14" s="1203"/>
      <c r="H14" s="1203"/>
      <c r="I14" s="1203"/>
      <c r="J14" s="1203"/>
      <c r="K14" s="1203"/>
      <c r="L14" s="1203"/>
      <c r="M14" s="1203"/>
      <c r="N14" s="1203"/>
      <c r="O14" s="1204"/>
      <c r="P14" s="1204"/>
      <c r="Q14" s="1204"/>
      <c r="R14" s="1204"/>
      <c r="S14" s="1204"/>
      <c r="T14" s="371"/>
      <c r="U14" s="371"/>
      <c r="V14" s="371"/>
      <c r="W14" s="371"/>
      <c r="X14" s="371"/>
      <c r="Y14" s="371"/>
      <c r="Z14" s="367"/>
      <c r="AA14" s="367"/>
    </row>
    <row r="15" spans="2:36" ht="15.75" customHeight="1">
      <c r="B15" s="367"/>
      <c r="C15" s="373"/>
      <c r="D15" s="1226" t="s">
        <v>1183</v>
      </c>
      <c r="E15" s="1205"/>
      <c r="F15" s="1205"/>
      <c r="G15" s="1203"/>
      <c r="H15" s="1203"/>
      <c r="I15" s="1203"/>
      <c r="J15" s="1203"/>
      <c r="K15" s="1203"/>
      <c r="L15" s="1203"/>
      <c r="M15" s="1203"/>
      <c r="N15" s="1203"/>
      <c r="O15" s="1204"/>
      <c r="P15" s="1204"/>
      <c r="Q15" s="1204"/>
      <c r="R15" s="1204"/>
      <c r="S15" s="1204"/>
      <c r="T15" s="371"/>
      <c r="U15" s="371"/>
      <c r="V15" s="371"/>
      <c r="W15" s="371"/>
      <c r="X15" s="371"/>
      <c r="Y15" s="371"/>
      <c r="Z15" s="367"/>
      <c r="AA15" s="367"/>
    </row>
    <row r="16" spans="2:36" ht="26.25" customHeight="1">
      <c r="B16" s="367"/>
      <c r="D16" s="2175" t="s">
        <v>297</v>
      </c>
      <c r="E16" s="2176"/>
      <c r="F16" s="2176"/>
      <c r="G16" s="2177"/>
      <c r="H16" s="2181" t="s">
        <v>340</v>
      </c>
      <c r="I16" s="2181"/>
      <c r="J16" s="2181"/>
      <c r="K16" s="2181"/>
      <c r="L16" s="2181"/>
      <c r="M16" s="2182" t="s">
        <v>298</v>
      </c>
      <c r="N16" s="2183" t="s">
        <v>301</v>
      </c>
      <c r="O16" s="2183"/>
      <c r="P16" s="2184"/>
      <c r="Q16" s="2187" t="s">
        <v>302</v>
      </c>
      <c r="R16" s="2188"/>
      <c r="S16" s="2188"/>
      <c r="T16" s="2189"/>
      <c r="U16" s="2169" t="s">
        <v>1162</v>
      </c>
      <c r="V16" s="2169"/>
      <c r="W16" s="2169"/>
      <c r="X16" s="2169"/>
      <c r="Y16" s="2170" t="s">
        <v>304</v>
      </c>
      <c r="Z16" s="2170"/>
      <c r="AA16" s="2170"/>
      <c r="AB16" s="2170"/>
      <c r="AC16" s="2171" t="s">
        <v>696</v>
      </c>
      <c r="AD16" s="2171"/>
      <c r="AE16" s="2171"/>
      <c r="AF16" s="2171"/>
      <c r="AG16" s="2171"/>
      <c r="AH16" s="2171"/>
      <c r="AJ16" s="956"/>
    </row>
    <row r="17" spans="2:36" ht="26.25" customHeight="1">
      <c r="B17" s="367"/>
      <c r="D17" s="2178"/>
      <c r="E17" s="2179"/>
      <c r="F17" s="2179"/>
      <c r="G17" s="2180"/>
      <c r="H17" s="2181"/>
      <c r="I17" s="2181"/>
      <c r="J17" s="2181"/>
      <c r="K17" s="2181"/>
      <c r="L17" s="2181"/>
      <c r="M17" s="2182"/>
      <c r="N17" s="2185"/>
      <c r="O17" s="2185"/>
      <c r="P17" s="2186"/>
      <c r="Q17" s="1217" t="s">
        <v>305</v>
      </c>
      <c r="R17" s="2102" t="s">
        <v>306</v>
      </c>
      <c r="S17" s="2172"/>
      <c r="T17" s="2103"/>
      <c r="U17" s="1218" t="s">
        <v>305</v>
      </c>
      <c r="V17" s="2173" t="s">
        <v>306</v>
      </c>
      <c r="W17" s="2173"/>
      <c r="X17" s="2173"/>
      <c r="Y17" s="1219" t="s">
        <v>305</v>
      </c>
      <c r="Z17" s="2174" t="s">
        <v>594</v>
      </c>
      <c r="AA17" s="2174"/>
      <c r="AB17" s="2174"/>
      <c r="AC17" s="2171"/>
      <c r="AD17" s="2171"/>
      <c r="AE17" s="2171"/>
      <c r="AF17" s="2171"/>
      <c r="AG17" s="2171"/>
      <c r="AH17" s="2171"/>
    </row>
    <row r="18" spans="2:36" ht="19.5" customHeight="1">
      <c r="B18" s="367"/>
      <c r="C18" s="1234"/>
      <c r="D18" s="2190"/>
      <c r="E18" s="2191"/>
      <c r="F18" s="2191"/>
      <c r="G18" s="2192"/>
      <c r="H18" s="2190"/>
      <c r="I18" s="2191"/>
      <c r="J18" s="2191"/>
      <c r="K18" s="2191"/>
      <c r="L18" s="2192"/>
      <c r="M18" s="1224"/>
      <c r="N18" s="2193"/>
      <c r="O18" s="2194"/>
      <c r="P18" s="2195"/>
      <c r="Q18" s="1240"/>
      <c r="R18" s="2196">
        <f t="shared" ref="R18:R25" si="0">INT(Q18*N18)</f>
        <v>0</v>
      </c>
      <c r="S18" s="2197"/>
      <c r="T18" s="2198"/>
      <c r="U18" s="1243"/>
      <c r="V18" s="2196">
        <f t="shared" ref="V18:V25" si="1">INT(N18*U18)</f>
        <v>0</v>
      </c>
      <c r="W18" s="2197"/>
      <c r="X18" s="2198"/>
      <c r="Y18" s="1222">
        <f t="shared" ref="Y18:Y25" si="2">Q18-U18</f>
        <v>0</v>
      </c>
      <c r="Z18" s="2196">
        <f t="shared" ref="Z18:Z25" si="3">R18-V18</f>
        <v>0</v>
      </c>
      <c r="AA18" s="2197"/>
      <c r="AB18" s="2198"/>
      <c r="AC18" s="2160"/>
      <c r="AD18" s="2161"/>
      <c r="AE18" s="2161"/>
      <c r="AF18" s="2161"/>
      <c r="AG18" s="2161"/>
      <c r="AH18" s="2162"/>
      <c r="AJ18" s="957" t="s">
        <v>1186</v>
      </c>
    </row>
    <row r="19" spans="2:36" ht="19.5" customHeight="1">
      <c r="B19" s="367"/>
      <c r="C19" s="1234"/>
      <c r="D19" s="2190"/>
      <c r="E19" s="2191"/>
      <c r="F19" s="2191"/>
      <c r="G19" s="2192"/>
      <c r="H19" s="2190"/>
      <c r="I19" s="2191"/>
      <c r="J19" s="2191"/>
      <c r="K19" s="2191"/>
      <c r="L19" s="2192"/>
      <c r="M19" s="1224"/>
      <c r="N19" s="2193"/>
      <c r="O19" s="2194"/>
      <c r="P19" s="2195"/>
      <c r="Q19" s="1240"/>
      <c r="R19" s="2196">
        <f t="shared" si="0"/>
        <v>0</v>
      </c>
      <c r="S19" s="2197"/>
      <c r="T19" s="2198"/>
      <c r="U19" s="1243"/>
      <c r="V19" s="2196">
        <f t="shared" si="1"/>
        <v>0</v>
      </c>
      <c r="W19" s="2197"/>
      <c r="X19" s="2198"/>
      <c r="Y19" s="1222">
        <f t="shared" si="2"/>
        <v>0</v>
      </c>
      <c r="Z19" s="2196">
        <f t="shared" si="3"/>
        <v>0</v>
      </c>
      <c r="AA19" s="2197"/>
      <c r="AB19" s="2198"/>
      <c r="AC19" s="2160"/>
      <c r="AD19" s="2161"/>
      <c r="AE19" s="2161"/>
      <c r="AF19" s="2161"/>
      <c r="AG19" s="2161"/>
      <c r="AH19" s="2162"/>
    </row>
    <row r="20" spans="2:36" ht="19.5" customHeight="1">
      <c r="B20" s="367"/>
      <c r="C20" s="1234"/>
      <c r="D20" s="2190"/>
      <c r="E20" s="2191"/>
      <c r="F20" s="2191"/>
      <c r="G20" s="2192"/>
      <c r="H20" s="2190"/>
      <c r="I20" s="2191"/>
      <c r="J20" s="2191"/>
      <c r="K20" s="2191"/>
      <c r="L20" s="2192"/>
      <c r="M20" s="1224"/>
      <c r="N20" s="2193"/>
      <c r="O20" s="2194"/>
      <c r="P20" s="2195"/>
      <c r="Q20" s="1240"/>
      <c r="R20" s="2196">
        <f t="shared" si="0"/>
        <v>0</v>
      </c>
      <c r="S20" s="2197"/>
      <c r="T20" s="2198"/>
      <c r="U20" s="1243"/>
      <c r="V20" s="2196">
        <f t="shared" si="1"/>
        <v>0</v>
      </c>
      <c r="W20" s="2197"/>
      <c r="X20" s="2198"/>
      <c r="Y20" s="1222">
        <f t="shared" si="2"/>
        <v>0</v>
      </c>
      <c r="Z20" s="2196">
        <f t="shared" si="3"/>
        <v>0</v>
      </c>
      <c r="AA20" s="2197"/>
      <c r="AB20" s="2198"/>
      <c r="AC20" s="2160"/>
      <c r="AD20" s="2161"/>
      <c r="AE20" s="2161"/>
      <c r="AF20" s="2161"/>
      <c r="AG20" s="2161"/>
      <c r="AH20" s="2162"/>
    </row>
    <row r="21" spans="2:36" ht="19.5" customHeight="1">
      <c r="B21" s="367"/>
      <c r="C21" s="1234"/>
      <c r="D21" s="2190"/>
      <c r="E21" s="2191"/>
      <c r="F21" s="2191"/>
      <c r="G21" s="2192"/>
      <c r="H21" s="2190"/>
      <c r="I21" s="2191"/>
      <c r="J21" s="2191"/>
      <c r="K21" s="2191"/>
      <c r="L21" s="2192"/>
      <c r="M21" s="1224"/>
      <c r="N21" s="2193"/>
      <c r="O21" s="2194"/>
      <c r="P21" s="2195"/>
      <c r="Q21" s="1240"/>
      <c r="R21" s="2196">
        <f t="shared" si="0"/>
        <v>0</v>
      </c>
      <c r="S21" s="2197"/>
      <c r="T21" s="2198"/>
      <c r="U21" s="1243"/>
      <c r="V21" s="2196">
        <f t="shared" si="1"/>
        <v>0</v>
      </c>
      <c r="W21" s="2197"/>
      <c r="X21" s="2198"/>
      <c r="Y21" s="1222">
        <f t="shared" si="2"/>
        <v>0</v>
      </c>
      <c r="Z21" s="2196">
        <f t="shared" si="3"/>
        <v>0</v>
      </c>
      <c r="AA21" s="2197"/>
      <c r="AB21" s="2198"/>
      <c r="AC21" s="2160"/>
      <c r="AD21" s="2161"/>
      <c r="AE21" s="2161"/>
      <c r="AF21" s="2161"/>
      <c r="AG21" s="2161"/>
      <c r="AH21" s="2162"/>
    </row>
    <row r="22" spans="2:36" ht="19.5" customHeight="1">
      <c r="B22" s="367"/>
      <c r="C22" s="1234"/>
      <c r="D22" s="2190"/>
      <c r="E22" s="2191"/>
      <c r="F22" s="2191"/>
      <c r="G22" s="2192"/>
      <c r="H22" s="2190"/>
      <c r="I22" s="2191"/>
      <c r="J22" s="2191"/>
      <c r="K22" s="2191"/>
      <c r="L22" s="2192"/>
      <c r="M22" s="1224"/>
      <c r="N22" s="2193"/>
      <c r="O22" s="2194"/>
      <c r="P22" s="2195"/>
      <c r="Q22" s="1240"/>
      <c r="R22" s="2196">
        <f t="shared" si="0"/>
        <v>0</v>
      </c>
      <c r="S22" s="2197"/>
      <c r="T22" s="2198"/>
      <c r="U22" s="1243"/>
      <c r="V22" s="2196">
        <f t="shared" si="1"/>
        <v>0</v>
      </c>
      <c r="W22" s="2197"/>
      <c r="X22" s="2198"/>
      <c r="Y22" s="1222">
        <f t="shared" si="2"/>
        <v>0</v>
      </c>
      <c r="Z22" s="2196">
        <f t="shared" si="3"/>
        <v>0</v>
      </c>
      <c r="AA22" s="2197"/>
      <c r="AB22" s="2198"/>
      <c r="AC22" s="2160"/>
      <c r="AD22" s="2161"/>
      <c r="AE22" s="2161"/>
      <c r="AF22" s="2161"/>
      <c r="AG22" s="2161"/>
      <c r="AH22" s="2162"/>
    </row>
    <row r="23" spans="2:36" ht="19.5" customHeight="1">
      <c r="B23" s="367"/>
      <c r="C23" s="1234"/>
      <c r="D23" s="2190"/>
      <c r="E23" s="2191"/>
      <c r="F23" s="2191"/>
      <c r="G23" s="2192"/>
      <c r="H23" s="2190"/>
      <c r="I23" s="2191"/>
      <c r="J23" s="2191"/>
      <c r="K23" s="2191"/>
      <c r="L23" s="2192"/>
      <c r="M23" s="1224"/>
      <c r="N23" s="2193"/>
      <c r="O23" s="2194"/>
      <c r="P23" s="2195"/>
      <c r="Q23" s="1240"/>
      <c r="R23" s="2196">
        <f t="shared" si="0"/>
        <v>0</v>
      </c>
      <c r="S23" s="2197"/>
      <c r="T23" s="2198"/>
      <c r="U23" s="1243"/>
      <c r="V23" s="2196">
        <f t="shared" si="1"/>
        <v>0</v>
      </c>
      <c r="W23" s="2197"/>
      <c r="X23" s="2198"/>
      <c r="Y23" s="1222">
        <f t="shared" si="2"/>
        <v>0</v>
      </c>
      <c r="Z23" s="2196">
        <f t="shared" si="3"/>
        <v>0</v>
      </c>
      <c r="AA23" s="2197"/>
      <c r="AB23" s="2198"/>
      <c r="AC23" s="2160"/>
      <c r="AD23" s="2161"/>
      <c r="AE23" s="2161"/>
      <c r="AF23" s="2161"/>
      <c r="AG23" s="2161"/>
      <c r="AH23" s="2162"/>
    </row>
    <row r="24" spans="2:36" ht="19.5" customHeight="1">
      <c r="B24" s="367"/>
      <c r="C24" s="1254"/>
      <c r="D24" s="2190"/>
      <c r="E24" s="2191"/>
      <c r="F24" s="2191"/>
      <c r="G24" s="2192"/>
      <c r="H24" s="2190"/>
      <c r="I24" s="2191"/>
      <c r="J24" s="2191"/>
      <c r="K24" s="2191"/>
      <c r="L24" s="2192"/>
      <c r="M24" s="1224"/>
      <c r="N24" s="2193"/>
      <c r="O24" s="2194"/>
      <c r="P24" s="2195"/>
      <c r="Q24" s="1240"/>
      <c r="R24" s="2196">
        <f t="shared" si="0"/>
        <v>0</v>
      </c>
      <c r="S24" s="2197"/>
      <c r="T24" s="2198"/>
      <c r="U24" s="1243"/>
      <c r="V24" s="2196">
        <f t="shared" si="1"/>
        <v>0</v>
      </c>
      <c r="W24" s="2197"/>
      <c r="X24" s="2198"/>
      <c r="Y24" s="1222">
        <f t="shared" si="2"/>
        <v>0</v>
      </c>
      <c r="Z24" s="2196">
        <f t="shared" si="3"/>
        <v>0</v>
      </c>
      <c r="AA24" s="2197"/>
      <c r="AB24" s="2198"/>
      <c r="AC24" s="2160"/>
      <c r="AD24" s="2161"/>
      <c r="AE24" s="2161"/>
      <c r="AF24" s="2161"/>
      <c r="AG24" s="2161"/>
      <c r="AH24" s="2162"/>
    </row>
    <row r="25" spans="2:36" s="437" customFormat="1" ht="19.5" customHeight="1" thickBot="1">
      <c r="B25" s="382"/>
      <c r="C25" s="1254"/>
      <c r="D25" s="2209"/>
      <c r="E25" s="2210"/>
      <c r="F25" s="2210"/>
      <c r="G25" s="2211"/>
      <c r="H25" s="2209"/>
      <c r="I25" s="2210"/>
      <c r="J25" s="2210"/>
      <c r="K25" s="2210"/>
      <c r="L25" s="2211"/>
      <c r="M25" s="1225"/>
      <c r="N25" s="2212"/>
      <c r="O25" s="2213"/>
      <c r="P25" s="2214"/>
      <c r="Q25" s="1241"/>
      <c r="R25" s="2163">
        <f t="shared" si="0"/>
        <v>0</v>
      </c>
      <c r="S25" s="2164"/>
      <c r="T25" s="2165"/>
      <c r="U25" s="1244"/>
      <c r="V25" s="2163">
        <f t="shared" si="1"/>
        <v>0</v>
      </c>
      <c r="W25" s="2164"/>
      <c r="X25" s="2165"/>
      <c r="Y25" s="1223">
        <f t="shared" si="2"/>
        <v>0</v>
      </c>
      <c r="Z25" s="2163">
        <f t="shared" si="3"/>
        <v>0</v>
      </c>
      <c r="AA25" s="2164"/>
      <c r="AB25" s="2165"/>
      <c r="AC25" s="2166"/>
      <c r="AD25" s="2167"/>
      <c r="AE25" s="2167"/>
      <c r="AF25" s="2167"/>
      <c r="AG25" s="2167"/>
      <c r="AH25" s="2168"/>
      <c r="AJ25" s="365"/>
    </row>
    <row r="26" spans="2:36" s="437" customFormat="1" ht="19.5" customHeight="1" thickTop="1">
      <c r="B26" s="382"/>
      <c r="C26" s="373"/>
      <c r="D26" s="2206" t="s">
        <v>310</v>
      </c>
      <c r="E26" s="2206"/>
      <c r="F26" s="2206"/>
      <c r="G26" s="2206"/>
      <c r="H26" s="2206"/>
      <c r="I26" s="2206"/>
      <c r="J26" s="2206"/>
      <c r="K26" s="2206"/>
      <c r="L26" s="2206"/>
      <c r="M26" s="2206"/>
      <c r="N26" s="2206"/>
      <c r="O26" s="2206"/>
      <c r="P26" s="2207"/>
      <c r="Q26" s="1221"/>
      <c r="R26" s="2208">
        <f>SUM(R18:T25)</f>
        <v>0</v>
      </c>
      <c r="S26" s="2208"/>
      <c r="T26" s="2208"/>
      <c r="U26" s="1220"/>
      <c r="V26" s="2208">
        <f>SUM(V18:X25)</f>
        <v>0</v>
      </c>
      <c r="W26" s="2208"/>
      <c r="X26" s="2208"/>
      <c r="Y26" s="1220"/>
      <c r="Z26" s="2208">
        <f>SUM(Z18:AB25)</f>
        <v>0</v>
      </c>
      <c r="AA26" s="2208"/>
      <c r="AB26" s="2208"/>
      <c r="AC26" s="2205"/>
      <c r="AD26" s="2205"/>
      <c r="AE26" s="2205"/>
      <c r="AF26" s="2205"/>
      <c r="AG26" s="2205"/>
      <c r="AH26" s="2205"/>
      <c r="AJ26" s="365"/>
    </row>
    <row r="27" spans="2:36" s="380" customFormat="1" ht="26.25" customHeight="1">
      <c r="B27" s="375"/>
      <c r="C27" s="376" t="s">
        <v>470</v>
      </c>
      <c r="AJ27" s="437"/>
    </row>
    <row r="28" spans="2:36" s="437" customFormat="1" ht="30" customHeight="1">
      <c r="B28" s="382"/>
      <c r="C28" s="373"/>
      <c r="D28" s="2200" t="s">
        <v>296</v>
      </c>
      <c r="E28" s="2200"/>
      <c r="F28" s="2200"/>
      <c r="G28" s="2200"/>
      <c r="H28" s="2200"/>
      <c r="I28" s="2200"/>
      <c r="J28" s="2204"/>
      <c r="K28" s="2204"/>
      <c r="L28" s="2204"/>
      <c r="M28" s="2204"/>
      <c r="N28" s="2204"/>
      <c r="O28" s="2204"/>
      <c r="P28" s="2204"/>
      <c r="Q28" s="1245"/>
      <c r="R28" s="1246"/>
      <c r="S28" s="1246"/>
      <c r="T28" s="1246"/>
      <c r="U28" s="1246"/>
      <c r="V28" s="1246"/>
      <c r="W28" s="1066"/>
      <c r="X28" s="1066"/>
      <c r="Y28" s="1066"/>
      <c r="Z28" s="1065"/>
      <c r="AA28" s="1065"/>
      <c r="AB28" s="438"/>
      <c r="AC28" s="388"/>
      <c r="AD28" s="440"/>
      <c r="AJ28" s="380"/>
    </row>
    <row r="29" spans="2:36" s="437" customFormat="1" ht="30" customHeight="1">
      <c r="B29" s="382"/>
      <c r="C29" s="373"/>
      <c r="D29" s="2200" t="s">
        <v>801</v>
      </c>
      <c r="E29" s="2200"/>
      <c r="F29" s="2200"/>
      <c r="G29" s="2200"/>
      <c r="H29" s="2200"/>
      <c r="I29" s="2200"/>
      <c r="J29" s="2204"/>
      <c r="K29" s="2204"/>
      <c r="L29" s="2204"/>
      <c r="M29" s="2204"/>
      <c r="N29" s="2204"/>
      <c r="O29" s="2204"/>
      <c r="P29" s="2204"/>
      <c r="Q29" s="1245"/>
      <c r="R29" s="1246"/>
      <c r="S29" s="1246"/>
      <c r="T29" s="1246"/>
      <c r="U29" s="1246"/>
      <c r="V29" s="1246"/>
      <c r="W29" s="1247"/>
      <c r="X29" s="1066"/>
      <c r="Y29" s="1066"/>
      <c r="Z29" s="1065"/>
      <c r="AA29" s="1065"/>
      <c r="AB29" s="438"/>
      <c r="AC29" s="388"/>
      <c r="AD29" s="440"/>
      <c r="AJ29" s="957" t="s">
        <v>862</v>
      </c>
    </row>
    <row r="30" spans="2:36" s="437" customFormat="1" ht="30" customHeight="1">
      <c r="B30" s="382"/>
      <c r="C30" s="373"/>
      <c r="D30" s="2200" t="s">
        <v>803</v>
      </c>
      <c r="E30" s="2200"/>
      <c r="F30" s="2200"/>
      <c r="G30" s="2200"/>
      <c r="H30" s="2200"/>
      <c r="I30" s="2200"/>
      <c r="J30" s="2204"/>
      <c r="K30" s="2204"/>
      <c r="L30" s="2204"/>
      <c r="M30" s="2204"/>
      <c r="N30" s="2204"/>
      <c r="O30" s="2204"/>
      <c r="P30" s="2204"/>
      <c r="Q30" s="1248" t="s">
        <v>859</v>
      </c>
      <c r="R30" s="1246"/>
      <c r="S30" s="1246"/>
      <c r="T30" s="1246"/>
      <c r="U30" s="1246"/>
      <c r="V30" s="1246"/>
      <c r="W30" s="1249"/>
      <c r="X30" s="1066"/>
      <c r="Y30" s="1066"/>
      <c r="Z30" s="1065"/>
      <c r="AA30" s="1065"/>
      <c r="AB30" s="438"/>
      <c r="AC30" s="388"/>
      <c r="AD30" s="440"/>
    </row>
    <row r="31" spans="2:36" s="437" customFormat="1" ht="15" customHeight="1">
      <c r="B31" s="382"/>
      <c r="C31" s="373"/>
      <c r="D31" s="383"/>
      <c r="E31" s="383"/>
      <c r="F31" s="383"/>
      <c r="G31" s="383"/>
      <c r="H31" s="383"/>
      <c r="I31" s="383"/>
      <c r="J31" s="383"/>
      <c r="K31" s="383"/>
      <c r="L31" s="383"/>
      <c r="M31" s="383"/>
      <c r="N31" s="383"/>
      <c r="O31" s="383"/>
      <c r="P31" s="383"/>
      <c r="Q31" s="1067"/>
      <c r="R31" s="1067"/>
      <c r="S31" s="1067"/>
      <c r="T31" s="1067"/>
      <c r="U31" s="1067"/>
      <c r="V31" s="1067"/>
      <c r="W31" s="1066"/>
      <c r="X31" s="1066"/>
      <c r="Y31" s="1066"/>
      <c r="Z31" s="1065"/>
      <c r="AA31" s="1065"/>
      <c r="AB31" s="438"/>
      <c r="AC31" s="439"/>
      <c r="AD31" s="440"/>
    </row>
    <row r="32" spans="2:36" s="380" customFormat="1" ht="15">
      <c r="B32" s="375"/>
      <c r="C32" s="376" t="s">
        <v>1180</v>
      </c>
      <c r="D32" s="377"/>
      <c r="E32" s="378"/>
      <c r="F32" s="378"/>
      <c r="G32" s="378"/>
      <c r="H32" s="378"/>
      <c r="I32" s="378"/>
      <c r="J32" s="378"/>
      <c r="K32" s="378"/>
      <c r="L32" s="378"/>
      <c r="M32" s="378"/>
      <c r="N32" s="378"/>
      <c r="O32" s="378"/>
      <c r="P32" s="378"/>
      <c r="Q32" s="1063"/>
      <c r="R32" s="1063"/>
      <c r="S32" s="1063"/>
      <c r="T32" s="1063"/>
      <c r="U32" s="1064"/>
      <c r="V32" s="1063"/>
      <c r="W32" s="1063"/>
      <c r="X32" s="1063"/>
      <c r="Y32" s="1063"/>
      <c r="Z32" s="1060"/>
      <c r="AA32" s="1060"/>
      <c r="AB32" s="315"/>
      <c r="AC32" s="439"/>
      <c r="AD32" s="440"/>
      <c r="AJ32" s="437"/>
    </row>
    <row r="33" spans="2:40" s="380" customFormat="1" ht="15">
      <c r="B33" s="375"/>
      <c r="C33" s="376"/>
      <c r="D33" s="364" t="s">
        <v>825</v>
      </c>
      <c r="E33" s="378"/>
      <c r="F33" s="378"/>
      <c r="G33" s="378"/>
      <c r="H33" s="378"/>
      <c r="I33" s="378"/>
      <c r="J33" s="378"/>
      <c r="K33" s="378"/>
      <c r="L33" s="378"/>
      <c r="M33" s="378"/>
      <c r="N33" s="378"/>
      <c r="O33" s="378"/>
      <c r="P33" s="378"/>
      <c r="Q33" s="1063"/>
      <c r="R33" s="1063"/>
      <c r="S33" s="1063"/>
      <c r="T33" s="1063"/>
      <c r="U33" s="1064"/>
      <c r="V33" s="1063"/>
      <c r="W33" s="1063"/>
      <c r="X33" s="1063"/>
      <c r="Y33" s="1063"/>
      <c r="Z33" s="1060"/>
      <c r="AA33" s="1060"/>
      <c r="AB33" s="315"/>
      <c r="AC33" s="439"/>
      <c r="AD33" s="440"/>
    </row>
    <row r="34" spans="2:40" s="437" customFormat="1" ht="30" customHeight="1">
      <c r="B34" s="382"/>
      <c r="C34" s="373"/>
      <c r="D34" s="2199" t="s">
        <v>826</v>
      </c>
      <c r="E34" s="2199"/>
      <c r="F34" s="2199"/>
      <c r="G34" s="2199"/>
      <c r="H34" s="2199"/>
      <c r="I34" s="2199"/>
      <c r="J34" s="2201">
        <f>V26</f>
        <v>0</v>
      </c>
      <c r="K34" s="2202"/>
      <c r="L34" s="2202"/>
      <c r="M34" s="2202"/>
      <c r="N34" s="2202"/>
      <c r="O34" s="2202"/>
      <c r="P34" s="2203"/>
      <c r="Q34" s="1074" t="s">
        <v>295</v>
      </c>
      <c r="R34" s="1061" t="s">
        <v>471</v>
      </c>
      <c r="S34" s="2217"/>
      <c r="T34" s="2217"/>
      <c r="U34" s="2217"/>
      <c r="V34" s="2217"/>
      <c r="W34" s="2217"/>
      <c r="X34" s="2217"/>
      <c r="Y34" s="1066"/>
      <c r="Z34" s="1066"/>
      <c r="AA34" s="1065"/>
      <c r="AB34" s="438"/>
      <c r="AC34" s="439"/>
      <c r="AD34" s="440"/>
      <c r="AJ34" s="957" t="s">
        <v>1190</v>
      </c>
    </row>
    <row r="35" spans="2:40" s="380" customFormat="1" ht="30" customHeight="1">
      <c r="B35" s="375"/>
      <c r="C35" s="376"/>
      <c r="D35" s="2200" t="s">
        <v>809</v>
      </c>
      <c r="E35" s="2200"/>
      <c r="F35" s="2200"/>
      <c r="G35" s="2200"/>
      <c r="H35" s="2200"/>
      <c r="I35" s="2200"/>
      <c r="J35" s="2146"/>
      <c r="K35" s="2147"/>
      <c r="L35" s="2147"/>
      <c r="M35" s="2147"/>
      <c r="N35" s="2147"/>
      <c r="O35" s="2147"/>
      <c r="P35" s="2148"/>
      <c r="Q35" s="1072" t="s">
        <v>499</v>
      </c>
      <c r="R35" s="1066" t="s">
        <v>500</v>
      </c>
      <c r="S35" s="1072"/>
      <c r="T35" s="1066"/>
      <c r="U35" s="1063"/>
      <c r="V35" s="1063"/>
      <c r="W35" s="1063"/>
      <c r="X35" s="1063"/>
      <c r="Y35" s="1063"/>
      <c r="Z35" s="1060"/>
      <c r="AA35" s="1060"/>
      <c r="AB35" s="315"/>
      <c r="AC35" s="439"/>
      <c r="AD35" s="440"/>
    </row>
    <row r="36" spans="2:40" s="437" customFormat="1" ht="30" customHeight="1">
      <c r="B36" s="382"/>
      <c r="C36" s="373"/>
      <c r="D36" s="2200" t="s">
        <v>811</v>
      </c>
      <c r="E36" s="2200"/>
      <c r="F36" s="2200"/>
      <c r="G36" s="2200"/>
      <c r="H36" s="2200"/>
      <c r="I36" s="2200"/>
      <c r="J36" s="2216">
        <f>J34*J35</f>
        <v>0</v>
      </c>
      <c r="K36" s="2216"/>
      <c r="L36" s="2216"/>
      <c r="M36" s="2216"/>
      <c r="N36" s="2216"/>
      <c r="O36" s="2216"/>
      <c r="P36" s="2216"/>
      <c r="Q36" s="1074" t="s">
        <v>295</v>
      </c>
      <c r="R36" s="1061" t="s">
        <v>837</v>
      </c>
      <c r="S36" s="2217" t="s">
        <v>827</v>
      </c>
      <c r="T36" s="2217"/>
      <c r="U36" s="2217"/>
      <c r="V36" s="2217"/>
      <c r="W36" s="2217"/>
      <c r="X36" s="1066"/>
      <c r="Y36" s="1066"/>
      <c r="Z36" s="1066"/>
      <c r="AA36" s="1065"/>
      <c r="AB36" s="438"/>
      <c r="AC36" s="439"/>
      <c r="AD36" s="440"/>
      <c r="AJ36" s="957" t="s">
        <v>1190</v>
      </c>
      <c r="AN36" s="380"/>
    </row>
    <row r="37" spans="2:40" s="437" customFormat="1" ht="15" customHeight="1">
      <c r="B37" s="382"/>
      <c r="C37" s="373"/>
      <c r="D37" s="906"/>
      <c r="E37" s="390"/>
      <c r="F37" s="391"/>
      <c r="G37" s="392"/>
      <c r="H37" s="392"/>
      <c r="I37" s="392"/>
      <c r="J37" s="392"/>
      <c r="K37" s="392"/>
      <c r="L37" s="318"/>
      <c r="M37" s="318"/>
      <c r="N37" s="318"/>
      <c r="O37" s="318"/>
      <c r="P37" s="318"/>
      <c r="Q37" s="1079"/>
      <c r="R37" s="1079"/>
      <c r="S37" s="1079"/>
      <c r="T37" s="1079"/>
      <c r="U37" s="1079"/>
      <c r="V37" s="1079"/>
      <c r="W37" s="1079"/>
      <c r="X37" s="1079"/>
      <c r="Y37" s="1079"/>
      <c r="Z37" s="1065"/>
      <c r="AA37" s="1065"/>
      <c r="AB37" s="438"/>
      <c r="AC37" s="439"/>
      <c r="AD37" s="440"/>
    </row>
    <row r="38" spans="2:40" s="380" customFormat="1" ht="15">
      <c r="B38" s="375"/>
      <c r="C38" s="376"/>
      <c r="D38" s="364" t="s">
        <v>1181</v>
      </c>
      <c r="E38" s="378"/>
      <c r="F38" s="378"/>
      <c r="G38" s="378"/>
      <c r="H38" s="378"/>
      <c r="I38" s="378"/>
      <c r="J38" s="378"/>
      <c r="K38" s="378"/>
      <c r="L38" s="378"/>
      <c r="M38" s="378"/>
      <c r="N38" s="378"/>
      <c r="O38" s="378"/>
      <c r="P38" s="378"/>
      <c r="Q38" s="1063"/>
      <c r="R38" s="1063"/>
      <c r="S38" s="1063"/>
      <c r="T38" s="1063"/>
      <c r="U38" s="1064"/>
      <c r="V38" s="1063"/>
      <c r="W38" s="1063"/>
      <c r="X38" s="1063"/>
      <c r="Y38" s="1063"/>
      <c r="Z38" s="1060"/>
      <c r="AA38" s="1060"/>
      <c r="AB38" s="315"/>
      <c r="AC38" s="439"/>
      <c r="AD38" s="440"/>
    </row>
    <row r="39" spans="2:40" s="437" customFormat="1" ht="30" customHeight="1">
      <c r="B39" s="382"/>
      <c r="C39" s="373"/>
      <c r="D39" s="2215" t="s">
        <v>828</v>
      </c>
      <c r="E39" s="2215"/>
      <c r="F39" s="2215"/>
      <c r="G39" s="2215"/>
      <c r="H39" s="2215"/>
      <c r="I39" s="2215"/>
      <c r="J39" s="2216">
        <f>J30*160000*J35</f>
        <v>0</v>
      </c>
      <c r="K39" s="2216"/>
      <c r="L39" s="2216"/>
      <c r="M39" s="2216"/>
      <c r="N39" s="2216"/>
      <c r="O39" s="2216"/>
      <c r="P39" s="2216"/>
      <c r="Q39" s="1074" t="s">
        <v>295</v>
      </c>
      <c r="R39" s="1061" t="s">
        <v>866</v>
      </c>
      <c r="S39" s="2217" t="s">
        <v>883</v>
      </c>
      <c r="T39" s="2217"/>
      <c r="U39" s="2217"/>
      <c r="V39" s="2217"/>
      <c r="W39" s="2217"/>
      <c r="X39" s="2217"/>
      <c r="Y39" s="2217"/>
      <c r="Z39" s="1066"/>
      <c r="AA39" s="1065"/>
      <c r="AB39" s="438"/>
      <c r="AC39" s="439"/>
      <c r="AD39" s="440"/>
      <c r="AJ39" s="957" t="s">
        <v>1190</v>
      </c>
    </row>
    <row r="40" spans="2:40" s="437" customFormat="1" ht="15" customHeight="1">
      <c r="B40" s="382"/>
      <c r="C40" s="373"/>
      <c r="D40" s="394"/>
      <c r="E40" s="905"/>
      <c r="F40" s="395"/>
      <c r="G40" s="394"/>
      <c r="H40" s="394"/>
      <c r="I40" s="903"/>
      <c r="J40" s="903"/>
      <c r="K40" s="903"/>
      <c r="L40" s="903"/>
      <c r="M40" s="903"/>
      <c r="N40" s="903"/>
      <c r="O40" s="903"/>
      <c r="P40" s="903"/>
      <c r="Q40" s="1215"/>
      <c r="R40" s="1215"/>
      <c r="S40" s="1215"/>
      <c r="T40" s="1215"/>
      <c r="U40" s="1215"/>
      <c r="V40" s="1215"/>
      <c r="W40" s="1215"/>
      <c r="X40" s="1215"/>
      <c r="Y40" s="1215"/>
      <c r="Z40" s="1065"/>
      <c r="AA40" s="1065"/>
      <c r="AB40" s="438"/>
      <c r="AC40" s="439"/>
      <c r="AD40" s="440"/>
    </row>
    <row r="41" spans="2:40" s="380" customFormat="1" ht="15">
      <c r="B41" s="375"/>
      <c r="C41" s="376"/>
      <c r="D41" s="364" t="s">
        <v>1182</v>
      </c>
      <c r="E41" s="378"/>
      <c r="F41" s="378"/>
      <c r="G41" s="378"/>
      <c r="H41" s="378"/>
      <c r="I41" s="378"/>
      <c r="J41" s="378"/>
      <c r="K41" s="378"/>
      <c r="L41" s="378"/>
      <c r="M41" s="378"/>
      <c r="N41" s="378"/>
      <c r="O41" s="378"/>
      <c r="P41" s="378"/>
      <c r="Q41" s="1063"/>
      <c r="R41" s="1063"/>
      <c r="S41" s="1063"/>
      <c r="T41" s="1063"/>
      <c r="U41" s="1064"/>
      <c r="V41" s="1063"/>
      <c r="W41" s="1063"/>
      <c r="X41" s="1063"/>
      <c r="Y41" s="1063"/>
      <c r="Z41" s="1060"/>
      <c r="AA41" s="1060"/>
      <c r="AB41" s="315"/>
      <c r="AC41" s="439"/>
      <c r="AD41" s="440"/>
    </row>
    <row r="42" spans="2:40" s="437" customFormat="1" ht="39.950000000000003" customHeight="1">
      <c r="B42" s="382"/>
      <c r="C42" s="373"/>
      <c r="D42" s="2215" t="s">
        <v>829</v>
      </c>
      <c r="E42" s="2215"/>
      <c r="F42" s="2215"/>
      <c r="G42" s="2215"/>
      <c r="H42" s="2215"/>
      <c r="I42" s="2215"/>
      <c r="J42" s="2216">
        <f>MIN(J36,J39)</f>
        <v>0</v>
      </c>
      <c r="K42" s="2216"/>
      <c r="L42" s="2216"/>
      <c r="M42" s="2216"/>
      <c r="N42" s="2216"/>
      <c r="O42" s="2216"/>
      <c r="P42" s="2216"/>
      <c r="Q42" s="1074" t="s">
        <v>295</v>
      </c>
      <c r="R42" s="1061" t="s">
        <v>867</v>
      </c>
      <c r="S42" s="2217" t="s">
        <v>868</v>
      </c>
      <c r="T42" s="2217"/>
      <c r="U42" s="2217"/>
      <c r="V42" s="2217"/>
      <c r="W42" s="2217"/>
      <c r="X42" s="2217"/>
      <c r="Y42" s="1066"/>
      <c r="Z42" s="1066"/>
      <c r="AA42" s="1065"/>
      <c r="AB42" s="438"/>
      <c r="AC42" s="439"/>
      <c r="AD42" s="440"/>
      <c r="AJ42" s="957" t="s">
        <v>1190</v>
      </c>
    </row>
    <row r="43" spans="2:40" s="437" customFormat="1" ht="15" customHeight="1">
      <c r="B43" s="382"/>
      <c r="C43" s="373"/>
      <c r="D43" s="917" t="s">
        <v>1159</v>
      </c>
      <c r="E43" s="318"/>
      <c r="F43" s="318"/>
      <c r="G43" s="318"/>
      <c r="H43" s="318"/>
      <c r="I43" s="318"/>
      <c r="J43" s="318"/>
      <c r="K43" s="318"/>
      <c r="L43" s="318"/>
      <c r="M43" s="318"/>
      <c r="N43" s="318"/>
      <c r="O43" s="318"/>
      <c r="P43" s="318"/>
      <c r="Q43" s="1079"/>
      <c r="R43" s="1079"/>
      <c r="S43" s="1079"/>
      <c r="T43" s="1079"/>
      <c r="U43" s="1079"/>
      <c r="V43" s="1079"/>
      <c r="W43" s="1079"/>
      <c r="X43" s="1079"/>
      <c r="Y43" s="1079"/>
      <c r="Z43" s="1079"/>
      <c r="AA43" s="1065"/>
      <c r="AB43" s="438"/>
      <c r="AC43" s="439"/>
      <c r="AD43" s="440"/>
    </row>
    <row r="44" spans="2:40" s="380" customFormat="1" ht="15">
      <c r="B44" s="375"/>
      <c r="C44" s="376"/>
      <c r="D44" s="318"/>
      <c r="E44" s="318"/>
      <c r="F44" s="318"/>
      <c r="G44" s="318"/>
      <c r="H44" s="318"/>
      <c r="I44" s="318"/>
      <c r="J44" s="318"/>
      <c r="K44" s="318"/>
      <c r="L44" s="318"/>
      <c r="M44" s="318"/>
      <c r="N44" s="318"/>
      <c r="O44" s="318"/>
      <c r="P44" s="318"/>
      <c r="Q44" s="318"/>
      <c r="R44" s="318"/>
      <c r="S44" s="318"/>
      <c r="T44" s="318"/>
      <c r="U44" s="318"/>
      <c r="V44" s="318"/>
      <c r="W44" s="318"/>
      <c r="X44" s="318"/>
      <c r="Y44" s="318"/>
      <c r="Z44" s="318"/>
      <c r="AA44" s="375"/>
      <c r="AB44" s="315"/>
      <c r="AC44" s="439"/>
      <c r="AD44" s="440"/>
    </row>
    <row r="45" spans="2:40" s="380" customFormat="1" ht="15">
      <c r="B45" s="375"/>
      <c r="C45" s="376"/>
      <c r="D45" s="377"/>
      <c r="E45" s="378"/>
      <c r="F45" s="378"/>
      <c r="G45" s="378"/>
      <c r="H45" s="378"/>
      <c r="I45" s="378"/>
      <c r="J45" s="378"/>
      <c r="K45" s="378"/>
      <c r="L45" s="378"/>
      <c r="M45" s="378"/>
      <c r="N45" s="378"/>
      <c r="O45" s="378"/>
      <c r="P45" s="378"/>
      <c r="Q45" s="378"/>
      <c r="R45" s="378"/>
      <c r="S45" s="378"/>
      <c r="T45" s="378"/>
      <c r="U45" s="379"/>
      <c r="V45" s="378"/>
      <c r="W45" s="378"/>
      <c r="X45" s="378"/>
      <c r="Y45" s="378"/>
      <c r="Z45" s="375"/>
      <c r="AA45" s="375"/>
      <c r="AB45" s="315"/>
      <c r="AC45" s="439"/>
      <c r="AD45" s="440"/>
    </row>
    <row r="46" spans="2:40" s="380" customFormat="1" ht="15">
      <c r="B46" s="375"/>
      <c r="C46" s="376"/>
      <c r="D46" s="377"/>
      <c r="E46" s="378"/>
      <c r="F46" s="378"/>
      <c r="G46" s="378"/>
      <c r="H46" s="378"/>
      <c r="I46" s="378"/>
      <c r="J46" s="378"/>
      <c r="K46" s="378"/>
      <c r="L46" s="378"/>
      <c r="M46" s="378"/>
      <c r="N46" s="378"/>
      <c r="O46" s="378"/>
      <c r="P46" s="378"/>
      <c r="Q46" s="378"/>
      <c r="R46" s="378"/>
      <c r="S46" s="378"/>
      <c r="T46" s="378"/>
      <c r="U46" s="379"/>
      <c r="V46" s="378"/>
      <c r="W46" s="378"/>
      <c r="X46" s="378"/>
      <c r="Y46" s="378"/>
      <c r="Z46" s="375"/>
      <c r="AA46" s="375"/>
      <c r="AB46" s="315"/>
      <c r="AC46" s="439"/>
      <c r="AD46" s="440"/>
    </row>
    <row r="47" spans="2:40" s="380" customFormat="1" ht="15">
      <c r="B47" s="375"/>
      <c r="C47" s="376"/>
      <c r="D47" s="377"/>
      <c r="E47" s="378"/>
      <c r="F47" s="378"/>
      <c r="G47" s="378"/>
      <c r="H47" s="378"/>
      <c r="I47" s="378"/>
      <c r="J47" s="378"/>
      <c r="K47" s="378"/>
      <c r="L47" s="378"/>
      <c r="M47" s="378"/>
      <c r="N47" s="378"/>
      <c r="O47" s="378"/>
      <c r="P47" s="378"/>
      <c r="Q47" s="378"/>
      <c r="R47" s="378"/>
      <c r="S47" s="378"/>
      <c r="T47" s="378"/>
      <c r="U47" s="379"/>
      <c r="V47" s="378"/>
      <c r="W47" s="378"/>
      <c r="X47" s="378"/>
      <c r="Y47" s="378"/>
      <c r="Z47" s="375"/>
      <c r="AA47" s="375"/>
      <c r="AB47" s="315"/>
      <c r="AC47" s="439"/>
      <c r="AD47" s="440"/>
    </row>
    <row r="48" spans="2:40" s="380" customFormat="1" ht="15">
      <c r="B48" s="375"/>
      <c r="C48" s="376"/>
      <c r="D48" s="377"/>
      <c r="E48" s="378"/>
      <c r="F48" s="378"/>
      <c r="G48" s="378"/>
      <c r="H48" s="378"/>
      <c r="I48" s="378"/>
      <c r="J48" s="378"/>
      <c r="K48" s="378"/>
      <c r="L48" s="378"/>
      <c r="M48" s="378"/>
      <c r="N48" s="378"/>
      <c r="O48" s="378"/>
      <c r="P48" s="378"/>
      <c r="Q48" s="378"/>
      <c r="R48" s="378"/>
      <c r="S48" s="378"/>
      <c r="T48" s="378"/>
      <c r="U48" s="379"/>
      <c r="V48" s="378"/>
      <c r="W48" s="378"/>
      <c r="X48" s="378"/>
      <c r="Y48" s="378"/>
      <c r="Z48" s="375"/>
      <c r="AA48" s="375"/>
      <c r="AB48" s="315"/>
      <c r="AC48" s="439"/>
      <c r="AD48" s="440"/>
    </row>
    <row r="49" spans="2:31" s="380" customFormat="1" ht="15">
      <c r="B49" s="375"/>
      <c r="C49" s="376"/>
      <c r="D49" s="377"/>
      <c r="E49" s="378"/>
      <c r="F49" s="378"/>
      <c r="G49" s="378"/>
      <c r="H49" s="378"/>
      <c r="I49" s="378"/>
      <c r="J49" s="378"/>
      <c r="K49" s="378"/>
      <c r="L49" s="378"/>
      <c r="M49" s="378"/>
      <c r="N49" s="378"/>
      <c r="O49" s="378"/>
      <c r="P49" s="378"/>
      <c r="Q49" s="378"/>
      <c r="R49" s="378"/>
      <c r="S49" s="378"/>
      <c r="T49" s="378"/>
      <c r="U49" s="379"/>
      <c r="V49" s="378"/>
      <c r="W49" s="378"/>
      <c r="X49" s="378"/>
      <c r="Y49" s="378"/>
      <c r="Z49" s="375"/>
      <c r="AA49" s="375"/>
      <c r="AB49" s="315"/>
      <c r="AC49" s="439"/>
      <c r="AD49" s="440"/>
    </row>
    <row r="50" spans="2:31" s="380" customFormat="1" ht="15">
      <c r="B50" s="375"/>
      <c r="C50" s="376"/>
      <c r="D50" s="377"/>
      <c r="E50" s="378"/>
      <c r="F50" s="378"/>
      <c r="G50" s="378"/>
      <c r="H50" s="378"/>
      <c r="I50" s="378"/>
      <c r="J50" s="378"/>
      <c r="K50" s="378"/>
      <c r="L50" s="378"/>
      <c r="M50" s="378"/>
      <c r="N50" s="378"/>
      <c r="O50" s="378"/>
      <c r="P50" s="378"/>
      <c r="Q50" s="378"/>
      <c r="R50" s="378"/>
      <c r="S50" s="378"/>
      <c r="T50" s="378"/>
      <c r="U50" s="379"/>
      <c r="V50" s="378"/>
      <c r="W50" s="378"/>
      <c r="X50" s="378"/>
      <c r="Y50" s="378"/>
      <c r="Z50" s="375"/>
      <c r="AA50" s="375"/>
      <c r="AB50" s="315"/>
      <c r="AC50" s="396"/>
      <c r="AD50" s="397"/>
    </row>
    <row r="51" spans="2:31" s="380" customFormat="1" ht="15">
      <c r="B51" s="375"/>
      <c r="C51" s="376"/>
      <c r="D51" s="377"/>
      <c r="E51" s="378"/>
      <c r="F51" s="378"/>
      <c r="G51" s="378"/>
      <c r="H51" s="378"/>
      <c r="I51" s="378"/>
      <c r="J51" s="378"/>
      <c r="K51" s="378"/>
      <c r="L51" s="378"/>
      <c r="M51" s="378"/>
      <c r="N51" s="378"/>
      <c r="O51" s="378"/>
      <c r="P51" s="378"/>
      <c r="Q51" s="378"/>
      <c r="R51" s="378"/>
      <c r="S51" s="378"/>
      <c r="T51" s="378"/>
      <c r="U51" s="379"/>
      <c r="V51" s="378"/>
      <c r="W51" s="378"/>
      <c r="X51" s="378"/>
      <c r="Y51" s="378"/>
      <c r="Z51" s="375"/>
      <c r="AA51" s="375"/>
      <c r="AB51" s="315"/>
      <c r="AC51" s="396"/>
      <c r="AD51" s="397"/>
    </row>
    <row r="52" spans="2:31" s="380" customFormat="1" ht="15">
      <c r="B52" s="375"/>
      <c r="C52" s="376"/>
      <c r="D52" s="377"/>
      <c r="E52" s="378"/>
      <c r="F52" s="378"/>
      <c r="G52" s="378"/>
      <c r="H52" s="378"/>
      <c r="I52" s="378"/>
      <c r="J52" s="378"/>
      <c r="K52" s="378"/>
      <c r="L52" s="378"/>
      <c r="M52" s="378"/>
      <c r="N52" s="378"/>
      <c r="O52" s="378"/>
      <c r="P52" s="378"/>
      <c r="Q52" s="378"/>
      <c r="R52" s="378"/>
      <c r="S52" s="378"/>
      <c r="T52" s="378"/>
      <c r="U52" s="379"/>
      <c r="V52" s="378"/>
      <c r="W52" s="378"/>
      <c r="X52" s="378"/>
      <c r="Y52" s="378"/>
      <c r="Z52" s="375"/>
      <c r="AA52" s="375"/>
      <c r="AB52" s="315"/>
      <c r="AC52" s="396"/>
      <c r="AD52" s="397"/>
    </row>
    <row r="53" spans="2:31" s="380" customFormat="1" ht="15">
      <c r="B53" s="375"/>
      <c r="C53" s="376"/>
      <c r="D53" s="377"/>
      <c r="E53" s="378"/>
      <c r="F53" s="378"/>
      <c r="G53" s="378"/>
      <c r="H53" s="378"/>
      <c r="I53" s="378"/>
      <c r="J53" s="378"/>
      <c r="K53" s="378"/>
      <c r="L53" s="378"/>
      <c r="M53" s="378"/>
      <c r="N53" s="378"/>
      <c r="O53" s="378"/>
      <c r="P53" s="378"/>
      <c r="Q53" s="378"/>
      <c r="R53" s="378"/>
      <c r="S53" s="378"/>
      <c r="T53" s="378"/>
      <c r="U53" s="379"/>
      <c r="V53" s="378"/>
      <c r="W53" s="378"/>
      <c r="X53" s="378"/>
      <c r="Y53" s="378"/>
      <c r="Z53" s="375"/>
      <c r="AA53" s="375"/>
      <c r="AB53" s="315"/>
      <c r="AC53" s="396"/>
      <c r="AD53" s="397"/>
    </row>
    <row r="54" spans="2:31" s="380" customFormat="1" ht="15">
      <c r="B54" s="375"/>
      <c r="C54" s="376"/>
      <c r="D54" s="377"/>
      <c r="E54" s="378"/>
      <c r="F54" s="378"/>
      <c r="G54" s="378"/>
      <c r="H54" s="378"/>
      <c r="I54" s="378"/>
      <c r="J54" s="378"/>
      <c r="K54" s="378"/>
      <c r="L54" s="378"/>
      <c r="M54" s="378"/>
      <c r="N54" s="378"/>
      <c r="O54" s="378"/>
      <c r="P54" s="378"/>
      <c r="Q54" s="378"/>
      <c r="R54" s="378"/>
      <c r="S54" s="378"/>
      <c r="T54" s="378"/>
      <c r="U54" s="379"/>
      <c r="V54" s="378"/>
      <c r="W54" s="378"/>
      <c r="X54" s="378"/>
      <c r="Y54" s="378"/>
      <c r="Z54" s="375"/>
      <c r="AA54" s="375"/>
      <c r="AB54" s="315"/>
      <c r="AC54" s="396"/>
      <c r="AD54" s="397"/>
    </row>
    <row r="55" spans="2:31" s="380" customFormat="1" ht="15">
      <c r="B55" s="375"/>
      <c r="C55" s="376"/>
      <c r="D55" s="377"/>
      <c r="E55" s="378"/>
      <c r="F55" s="378"/>
      <c r="G55" s="378"/>
      <c r="H55" s="378"/>
      <c r="I55" s="378"/>
      <c r="J55" s="378"/>
      <c r="K55" s="378"/>
      <c r="L55" s="378"/>
      <c r="M55" s="378"/>
      <c r="N55" s="378"/>
      <c r="O55" s="378"/>
      <c r="P55" s="378"/>
      <c r="Q55" s="378"/>
      <c r="R55" s="378"/>
      <c r="S55" s="378"/>
      <c r="T55" s="378"/>
      <c r="U55" s="379"/>
      <c r="V55" s="378"/>
      <c r="W55" s="378"/>
      <c r="X55" s="378"/>
      <c r="Y55" s="378"/>
      <c r="Z55" s="375"/>
      <c r="AA55" s="375"/>
      <c r="AB55" s="315"/>
      <c r="AC55" s="396"/>
      <c r="AD55" s="397"/>
    </row>
    <row r="56" spans="2:31" s="380" customFormat="1" ht="15">
      <c r="B56" s="375"/>
      <c r="C56" s="376"/>
      <c r="D56" s="377"/>
      <c r="E56" s="378"/>
      <c r="F56" s="378"/>
      <c r="G56" s="378"/>
      <c r="H56" s="378"/>
      <c r="I56" s="378"/>
      <c r="J56" s="378"/>
      <c r="K56" s="378"/>
      <c r="L56" s="378"/>
      <c r="M56" s="378"/>
      <c r="N56" s="378"/>
      <c r="O56" s="378"/>
      <c r="P56" s="378"/>
      <c r="Q56" s="378"/>
      <c r="R56" s="378"/>
      <c r="S56" s="378"/>
      <c r="T56" s="378"/>
      <c r="U56" s="379"/>
      <c r="V56" s="378"/>
      <c r="W56" s="378"/>
      <c r="X56" s="378"/>
      <c r="Y56" s="378"/>
      <c r="Z56" s="375"/>
      <c r="AA56" s="375"/>
      <c r="AB56" s="315"/>
      <c r="AC56" s="396"/>
      <c r="AD56" s="397"/>
    </row>
    <row r="57" spans="2:31" s="380" customFormat="1" ht="15">
      <c r="B57" s="375"/>
      <c r="C57" s="376"/>
      <c r="D57" s="377"/>
      <c r="E57" s="378"/>
      <c r="F57" s="378"/>
      <c r="G57" s="378"/>
      <c r="H57" s="378"/>
      <c r="I57" s="378"/>
      <c r="J57" s="378"/>
      <c r="K57" s="378"/>
      <c r="L57" s="378"/>
      <c r="M57" s="378"/>
      <c r="N57" s="378"/>
      <c r="O57" s="378"/>
      <c r="P57" s="378"/>
      <c r="Q57" s="378"/>
      <c r="R57" s="378"/>
      <c r="S57" s="378"/>
      <c r="T57" s="378"/>
      <c r="U57" s="379"/>
      <c r="V57" s="378"/>
      <c r="W57" s="378"/>
      <c r="X57" s="378"/>
      <c r="Y57" s="378"/>
      <c r="Z57" s="375"/>
      <c r="AA57" s="375"/>
      <c r="AB57" s="315"/>
      <c r="AC57" s="396"/>
      <c r="AD57" s="397"/>
    </row>
    <row r="58" spans="2:31" ht="12.75" customHeight="1">
      <c r="B58" s="367"/>
      <c r="C58" s="367"/>
      <c r="D58" s="367"/>
      <c r="E58" s="367"/>
      <c r="F58" s="367"/>
      <c r="G58" s="367"/>
      <c r="H58" s="367"/>
      <c r="I58" s="367"/>
      <c r="J58" s="367"/>
      <c r="K58" s="367"/>
      <c r="L58" s="367"/>
      <c r="M58" s="367"/>
      <c r="N58" s="367"/>
      <c r="O58" s="367"/>
      <c r="P58" s="367"/>
      <c r="Q58" s="367"/>
      <c r="R58" s="367"/>
      <c r="S58" s="367"/>
      <c r="T58" s="367"/>
      <c r="U58" s="367"/>
      <c r="V58" s="367"/>
      <c r="W58" s="367"/>
      <c r="X58" s="367"/>
      <c r="Y58" s="367"/>
      <c r="Z58" s="367"/>
      <c r="AA58" s="367"/>
      <c r="AC58" s="396"/>
      <c r="AD58" s="397"/>
    </row>
    <row r="59" spans="2:31" ht="20.100000000000001" customHeight="1">
      <c r="AC59" s="396"/>
      <c r="AD59" s="397"/>
    </row>
    <row r="60" spans="2:31" ht="20.100000000000001" customHeight="1">
      <c r="AC60" s="396"/>
      <c r="AD60" s="397"/>
    </row>
    <row r="61" spans="2:31" ht="20.100000000000001" customHeight="1">
      <c r="AC61" s="396"/>
      <c r="AD61" s="397"/>
    </row>
    <row r="62" spans="2:31" ht="20.100000000000001" customHeight="1">
      <c r="AC62" s="396"/>
      <c r="AD62" s="397"/>
    </row>
    <row r="63" spans="2:31" ht="20.100000000000001" customHeight="1">
      <c r="AC63" s="396"/>
      <c r="AD63" s="397"/>
      <c r="AE63" s="398"/>
    </row>
    <row r="64" spans="2:31" ht="20.100000000000001" customHeight="1">
      <c r="AC64" s="396"/>
      <c r="AD64" s="397"/>
    </row>
    <row r="65" spans="29:30" ht="20.100000000000001" customHeight="1">
      <c r="AC65" s="396"/>
      <c r="AD65" s="397"/>
    </row>
    <row r="66" spans="29:30" ht="20.100000000000001" customHeight="1">
      <c r="AC66" s="396"/>
      <c r="AD66" s="397"/>
    </row>
    <row r="67" spans="29:30" ht="20.100000000000001" customHeight="1">
      <c r="AC67" s="396"/>
      <c r="AD67" s="397"/>
    </row>
    <row r="68" spans="29:30" ht="20.100000000000001" customHeight="1">
      <c r="AC68" s="396"/>
      <c r="AD68" s="397"/>
    </row>
    <row r="69" spans="29:30" ht="20.100000000000001" customHeight="1">
      <c r="AC69" s="396"/>
      <c r="AD69" s="397"/>
    </row>
    <row r="70" spans="29:30" ht="20.100000000000001" customHeight="1">
      <c r="AC70" s="396"/>
      <c r="AD70" s="397"/>
    </row>
    <row r="71" spans="29:30" ht="20.100000000000001" customHeight="1">
      <c r="AC71" s="396"/>
      <c r="AD71" s="397"/>
    </row>
    <row r="72" spans="29:30" ht="20.100000000000001" customHeight="1">
      <c r="AC72" s="396"/>
      <c r="AD72" s="397"/>
    </row>
    <row r="73" spans="29:30" ht="20.100000000000001" customHeight="1">
      <c r="AC73" s="396"/>
      <c r="AD73" s="397"/>
    </row>
    <row r="74" spans="29:30" ht="20.100000000000001" customHeight="1">
      <c r="AC74" s="396"/>
      <c r="AD74" s="397"/>
    </row>
    <row r="75" spans="29:30" ht="20.100000000000001" customHeight="1">
      <c r="AC75" s="399"/>
      <c r="AD75" s="400"/>
    </row>
    <row r="76" spans="29:30" ht="20.100000000000001" customHeight="1">
      <c r="AC76" s="396"/>
      <c r="AD76" s="397"/>
    </row>
    <row r="77" spans="29:30" ht="20.100000000000001" customHeight="1">
      <c r="AC77" s="396"/>
      <c r="AD77" s="397"/>
    </row>
    <row r="78" spans="29:30" ht="20.100000000000001" customHeight="1">
      <c r="AC78" s="396"/>
      <c r="AD78" s="397"/>
    </row>
    <row r="79" spans="29:30" ht="20.100000000000001" customHeight="1">
      <c r="AC79" s="396"/>
      <c r="AD79" s="397"/>
    </row>
    <row r="80" spans="29:30" ht="20.100000000000001" customHeight="1">
      <c r="AC80" s="396"/>
      <c r="AD80" s="397"/>
    </row>
    <row r="81" spans="29:30" ht="20.100000000000001" customHeight="1">
      <c r="AC81" s="396"/>
      <c r="AD81" s="397"/>
    </row>
    <row r="82" spans="29:30" ht="20.100000000000001" customHeight="1">
      <c r="AC82" s="396"/>
      <c r="AD82" s="397"/>
    </row>
    <row r="83" spans="29:30" ht="20.100000000000001" customHeight="1">
      <c r="AC83" s="396"/>
      <c r="AD83" s="397"/>
    </row>
    <row r="84" spans="29:30" ht="20.100000000000001" customHeight="1">
      <c r="AC84" s="396"/>
      <c r="AD84" s="397"/>
    </row>
    <row r="92" spans="29:30" ht="20.100000000000001" customHeight="1">
      <c r="AD92" s="401"/>
    </row>
    <row r="93" spans="29:30" ht="20.100000000000001" customHeight="1">
      <c r="AD93" s="402"/>
    </row>
    <row r="157" spans="29:30" ht="20.100000000000001" customHeight="1">
      <c r="AC157" s="403"/>
      <c r="AD157" s="404"/>
    </row>
    <row r="158" spans="29:30" ht="20.100000000000001" customHeight="1">
      <c r="AC158" s="403"/>
      <c r="AD158" s="404"/>
    </row>
    <row r="159" spans="29:30" ht="20.100000000000001" customHeight="1">
      <c r="AC159" s="403"/>
      <c r="AD159" s="404"/>
    </row>
    <row r="160" spans="29:30" ht="20.100000000000001" customHeight="1">
      <c r="AC160" s="403"/>
      <c r="AD160" s="404"/>
    </row>
    <row r="161" spans="29:30" ht="20.100000000000001" customHeight="1">
      <c r="AC161" s="403"/>
      <c r="AD161" s="404"/>
    </row>
    <row r="162" spans="29:30" ht="20.100000000000001" customHeight="1">
      <c r="AC162" s="403"/>
      <c r="AD162" s="404"/>
    </row>
    <row r="163" spans="29:30" ht="20.100000000000001" customHeight="1">
      <c r="AC163" s="403"/>
      <c r="AD163" s="404"/>
    </row>
    <row r="164" spans="29:30" ht="20.100000000000001" customHeight="1">
      <c r="AC164" s="403"/>
      <c r="AD164" s="404"/>
    </row>
    <row r="165" spans="29:30" ht="20.100000000000001" customHeight="1">
      <c r="AC165" s="403"/>
      <c r="AD165" s="404"/>
    </row>
    <row r="166" spans="29:30" ht="20.100000000000001" customHeight="1">
      <c r="AC166" s="403"/>
      <c r="AD166" s="404"/>
    </row>
    <row r="167" spans="29:30" ht="20.100000000000001" customHeight="1">
      <c r="AC167" s="403"/>
      <c r="AD167" s="404"/>
    </row>
    <row r="168" spans="29:30" ht="20.100000000000001" customHeight="1">
      <c r="AC168" s="403"/>
      <c r="AD168" s="404"/>
    </row>
    <row r="169" spans="29:30" ht="20.100000000000001" customHeight="1">
      <c r="AC169" s="403"/>
      <c r="AD169" s="404"/>
    </row>
    <row r="170" spans="29:30" ht="20.100000000000001" customHeight="1">
      <c r="AC170" s="403"/>
      <c r="AD170" s="404"/>
    </row>
    <row r="171" spans="29:30" ht="20.100000000000001" customHeight="1">
      <c r="AC171" s="403"/>
      <c r="AD171" s="404"/>
    </row>
    <row r="172" spans="29:30" ht="20.100000000000001" customHeight="1">
      <c r="AC172" s="403"/>
      <c r="AD172" s="404"/>
    </row>
    <row r="173" spans="29:30" ht="20.100000000000001" customHeight="1">
      <c r="AC173" s="403"/>
      <c r="AD173" s="404"/>
    </row>
    <row r="174" spans="29:30" ht="20.100000000000001" customHeight="1">
      <c r="AC174" s="403"/>
      <c r="AD174" s="404"/>
    </row>
    <row r="175" spans="29:30" ht="20.100000000000001" customHeight="1">
      <c r="AC175" s="403"/>
      <c r="AD175" s="404"/>
    </row>
    <row r="176" spans="29:30" ht="20.100000000000001" customHeight="1">
      <c r="AC176" s="403"/>
      <c r="AD176" s="404"/>
    </row>
    <row r="177" spans="29:30" ht="20.100000000000001" customHeight="1">
      <c r="AC177" s="403"/>
      <c r="AD177" s="404"/>
    </row>
    <row r="178" spans="29:30" ht="20.100000000000001" customHeight="1">
      <c r="AC178" s="403"/>
      <c r="AD178" s="404"/>
    </row>
    <row r="179" spans="29:30" ht="20.100000000000001" customHeight="1">
      <c r="AC179" s="403"/>
      <c r="AD179" s="404"/>
    </row>
    <row r="180" spans="29:30" ht="20.100000000000001" customHeight="1">
      <c r="AC180" s="403"/>
      <c r="AD180" s="404"/>
    </row>
    <row r="181" spans="29:30" ht="20.100000000000001" customHeight="1">
      <c r="AC181" s="403"/>
      <c r="AD181" s="404"/>
    </row>
    <row r="182" spans="29:30" ht="20.100000000000001" customHeight="1">
      <c r="AC182" s="403"/>
      <c r="AD182" s="404"/>
    </row>
    <row r="183" spans="29:30" ht="20.100000000000001" customHeight="1">
      <c r="AC183" s="403"/>
      <c r="AD183" s="404"/>
    </row>
    <row r="184" spans="29:30" ht="20.100000000000001" customHeight="1">
      <c r="AC184" s="403"/>
      <c r="AD184" s="404"/>
    </row>
    <row r="185" spans="29:30" ht="20.100000000000001" customHeight="1">
      <c r="AC185" s="403"/>
      <c r="AD185" s="404"/>
    </row>
    <row r="186" spans="29:30" ht="20.100000000000001" customHeight="1">
      <c r="AC186" s="403"/>
      <c r="AD186" s="404"/>
    </row>
    <row r="187" spans="29:30" ht="20.100000000000001" customHeight="1">
      <c r="AC187" s="403"/>
      <c r="AD187" s="404"/>
    </row>
    <row r="188" spans="29:30" ht="20.100000000000001" customHeight="1">
      <c r="AC188" s="403"/>
      <c r="AD188" s="404"/>
    </row>
    <row r="189" spans="29:30" ht="20.100000000000001" customHeight="1">
      <c r="AC189" s="403"/>
      <c r="AD189" s="404"/>
    </row>
    <row r="190" spans="29:30" ht="20.100000000000001" customHeight="1">
      <c r="AC190" s="403"/>
      <c r="AD190" s="404"/>
    </row>
    <row r="191" spans="29:30" ht="20.100000000000001" customHeight="1">
      <c r="AC191" s="403"/>
      <c r="AD191" s="404"/>
    </row>
    <row r="192" spans="29:30" ht="20.100000000000001" customHeight="1">
      <c r="AC192" s="403"/>
      <c r="AD192" s="404"/>
    </row>
    <row r="193" spans="29:30" ht="20.100000000000001" customHeight="1">
      <c r="AC193" s="403"/>
      <c r="AD193" s="404"/>
    </row>
    <row r="194" spans="29:30" ht="20.100000000000001" customHeight="1">
      <c r="AC194" s="403"/>
      <c r="AD194" s="404"/>
    </row>
    <row r="195" spans="29:30" ht="20.100000000000001" customHeight="1">
      <c r="AC195" s="403"/>
      <c r="AD195" s="404"/>
    </row>
    <row r="196" spans="29:30" ht="20.100000000000001" customHeight="1">
      <c r="AC196" s="403"/>
      <c r="AD196" s="404"/>
    </row>
    <row r="197" spans="29:30" ht="20.100000000000001" customHeight="1">
      <c r="AC197" s="403"/>
      <c r="AD197" s="404"/>
    </row>
    <row r="198" spans="29:30" ht="20.100000000000001" customHeight="1">
      <c r="AC198" s="405"/>
      <c r="AD198" s="327"/>
    </row>
    <row r="199" spans="29:30" ht="20.100000000000001" customHeight="1">
      <c r="AC199" s="405"/>
      <c r="AD199" s="327"/>
    </row>
    <row r="200" spans="29:30" ht="20.100000000000001" customHeight="1">
      <c r="AC200" s="406"/>
      <c r="AD200" s="329"/>
    </row>
    <row r="201" spans="29:30" ht="20.100000000000001" customHeight="1">
      <c r="AC201" s="406"/>
      <c r="AD201" s="329"/>
    </row>
    <row r="202" spans="29:30" ht="20.100000000000001" customHeight="1">
      <c r="AC202" s="406"/>
      <c r="AD202" s="329"/>
    </row>
    <row r="203" spans="29:30" ht="20.100000000000001" customHeight="1">
      <c r="AC203" s="406"/>
      <c r="AD203" s="329"/>
    </row>
  </sheetData>
  <sheetProtection formatCells="0" formatRows="0" insertRows="0" deleteRows="0" autoFilter="0" pivotTables="0"/>
  <mergeCells count="95">
    <mergeCell ref="S36:W36"/>
    <mergeCell ref="S39:Y39"/>
    <mergeCell ref="D30:I30"/>
    <mergeCell ref="D9:F10"/>
    <mergeCell ref="G9:N10"/>
    <mergeCell ref="O9:S10"/>
    <mergeCell ref="H20:L20"/>
    <mergeCell ref="H21:L21"/>
    <mergeCell ref="D20:G20"/>
    <mergeCell ref="D21:G21"/>
    <mergeCell ref="N21:P21"/>
    <mergeCell ref="R21:T21"/>
    <mergeCell ref="V21:X21"/>
    <mergeCell ref="N22:P22"/>
    <mergeCell ref="R22:T22"/>
    <mergeCell ref="V22:X22"/>
    <mergeCell ref="Z22:AB22"/>
    <mergeCell ref="N20:P20"/>
    <mergeCell ref="R20:T20"/>
    <mergeCell ref="V20:X20"/>
    <mergeCell ref="D42:I42"/>
    <mergeCell ref="J42:P42"/>
    <mergeCell ref="D39:I39"/>
    <mergeCell ref="J39:P39"/>
    <mergeCell ref="D36:I36"/>
    <mergeCell ref="J36:P36"/>
    <mergeCell ref="S42:X42"/>
    <mergeCell ref="H22:L22"/>
    <mergeCell ref="H23:L23"/>
    <mergeCell ref="D22:G22"/>
    <mergeCell ref="D23:G23"/>
    <mergeCell ref="S34:X34"/>
    <mergeCell ref="Z23:AB23"/>
    <mergeCell ref="D26:P26"/>
    <mergeCell ref="R26:T26"/>
    <mergeCell ref="V26:X26"/>
    <mergeCell ref="Z26:AB26"/>
    <mergeCell ref="D25:G25"/>
    <mergeCell ref="H25:L25"/>
    <mergeCell ref="N25:P25"/>
    <mergeCell ref="D24:G24"/>
    <mergeCell ref="H24:L24"/>
    <mergeCell ref="N24:P24"/>
    <mergeCell ref="V24:X24"/>
    <mergeCell ref="Z24:AB24"/>
    <mergeCell ref="AC22:AH22"/>
    <mergeCell ref="D34:I34"/>
    <mergeCell ref="D35:I35"/>
    <mergeCell ref="J34:P34"/>
    <mergeCell ref="J35:P35"/>
    <mergeCell ref="D29:I29"/>
    <mergeCell ref="D28:I28"/>
    <mergeCell ref="J28:P28"/>
    <mergeCell ref="J29:P29"/>
    <mergeCell ref="J30:P30"/>
    <mergeCell ref="AC23:AH23"/>
    <mergeCell ref="N23:P23"/>
    <mergeCell ref="R23:T23"/>
    <mergeCell ref="V23:X23"/>
    <mergeCell ref="AC26:AH26"/>
    <mergeCell ref="R24:T24"/>
    <mergeCell ref="AC20:AH20"/>
    <mergeCell ref="Z21:AB21"/>
    <mergeCell ref="AC21:AH21"/>
    <mergeCell ref="Z18:AB18"/>
    <mergeCell ref="AC18:AH18"/>
    <mergeCell ref="Z19:AB19"/>
    <mergeCell ref="AC19:AH19"/>
    <mergeCell ref="Z20:AB20"/>
    <mergeCell ref="D19:G19"/>
    <mergeCell ref="H19:L19"/>
    <mergeCell ref="N19:P19"/>
    <mergeCell ref="R19:T19"/>
    <mergeCell ref="V19:X19"/>
    <mergeCell ref="D18:G18"/>
    <mergeCell ref="H18:L18"/>
    <mergeCell ref="N18:P18"/>
    <mergeCell ref="R18:T18"/>
    <mergeCell ref="V18:X18"/>
    <mergeCell ref="D16:G17"/>
    <mergeCell ref="H16:L17"/>
    <mergeCell ref="M16:M17"/>
    <mergeCell ref="N16:P17"/>
    <mergeCell ref="Q16:T16"/>
    <mergeCell ref="U16:X16"/>
    <mergeCell ref="Y16:AB16"/>
    <mergeCell ref="AC16:AH17"/>
    <mergeCell ref="R17:T17"/>
    <mergeCell ref="V17:X17"/>
    <mergeCell ref="Z17:AB17"/>
    <mergeCell ref="AC24:AH24"/>
    <mergeCell ref="R25:T25"/>
    <mergeCell ref="V25:X25"/>
    <mergeCell ref="Z25:AB25"/>
    <mergeCell ref="AC25:AH25"/>
  </mergeCells>
  <phoneticPr fontId="18"/>
  <conditionalFormatting sqref="AD92:AD93 AC157:AD203 W30">
    <cfRule type="expression" priority="37">
      <formula>CELL("protect",W30)=0</formula>
    </cfRule>
  </conditionalFormatting>
  <conditionalFormatting sqref="B1:B2 AB35:AB36 AB38:AB39">
    <cfRule type="expression" dxfId="208" priority="36">
      <formula>_xlfn.ISFORMULA(B1)=TRUE</formula>
    </cfRule>
  </conditionalFormatting>
  <conditionalFormatting sqref="B3">
    <cfRule type="expression" dxfId="207" priority="35">
      <formula>_xlfn.ISFORMULA(B3)=TRUE</formula>
    </cfRule>
  </conditionalFormatting>
  <conditionalFormatting sqref="Q36:R36 Q34:R34">
    <cfRule type="expression" dxfId="206" priority="25">
      <formula>#REF!="■"</formula>
    </cfRule>
  </conditionalFormatting>
  <conditionalFormatting sqref="Q36:R36 Q34:R34">
    <cfRule type="notContainsBlanks" dxfId="205" priority="23">
      <formula>LEN(TRIM(Q34))&gt;0</formula>
    </cfRule>
    <cfRule type="expression" dxfId="204" priority="24">
      <formula>#REF!="■"</formula>
    </cfRule>
  </conditionalFormatting>
  <conditionalFormatting sqref="J28:J30 D18:P25">
    <cfRule type="containsBlanks" dxfId="203" priority="7">
      <formula>LEN(TRIM(D18))=0</formula>
    </cfRule>
  </conditionalFormatting>
  <conditionalFormatting sqref="Q30">
    <cfRule type="expression" priority="6">
      <formula>CELL("protect",Q30)=0</formula>
    </cfRule>
  </conditionalFormatting>
  <conditionalFormatting sqref="J34:J35">
    <cfRule type="expression" dxfId="202" priority="4">
      <formula>#REF!="■"</formula>
    </cfRule>
  </conditionalFormatting>
  <conditionalFormatting sqref="J34:J35">
    <cfRule type="notContainsBlanks" dxfId="201" priority="2">
      <formula>LEN(TRIM(J34))&gt;0</formula>
    </cfRule>
    <cfRule type="expression" dxfId="200" priority="3">
      <formula>#REF!="■"</formula>
    </cfRule>
  </conditionalFormatting>
  <dataValidations count="9">
    <dataValidation type="custom" imeMode="disabled" allowBlank="1" showInputMessage="1" showErrorMessage="1" error="整数で入力してください。" sqref="L65507:R65507 L131043:R131043 L196579:R196579 L262115:R262115 L327651:R327651 L393187:R393187 L458723:R458723 L524259:R524259 L589795:R589795 L655331:R655331 L720867:R720867 L786403:R786403 L851939:R851939 L917475:R917475 L983011:R983011" xr:uid="{E379C1CE-FE03-456A-9899-49CC1A742587}">
      <formula1>L65507-ROUNDDOWN(L65507,0)=0</formula1>
    </dataValidation>
    <dataValidation type="list" allowBlank="1" showInputMessage="1" showErrorMessage="1" sqref="L65496:M65496 L131032:M131032 L196568:M196568 L262104:M262104 L327640:M327640 L393176:M393176 L458712:M458712 L524248:M524248 L589784:M589784 L655320:M655320 L720856:M720856 L786392:M786392 L851928:M851928 L917464:M917464 L983000:M983000" xr:uid="{85F36FD5-0767-4225-B4E1-8CCCD60C6698}">
      <formula1>"□,■"</formula1>
    </dataValidation>
    <dataValidation type="list" allowBlank="1" showInputMessage="1" showErrorMessage="1" sqref="L65502:R65502 L131038:R131038 L196574:R196574 L262110:R262110 L327646:R327646 L393182:R393182 L458718:R458718 L524254:R524254 L589790:R589790 L655326:R655326 L720862:R720862 L786398:R786398 L851934:R851934 L917470:R917470 L983006:R983006" xr:uid="{13401582-E360-4951-B657-19C0BA348680}">
      <formula1>"専用,ハイブリット"</formula1>
    </dataValidation>
    <dataValidation type="list" allowBlank="1" showInputMessage="1" showErrorMessage="1" sqref="Z65584:AA65584 Z131120:AA131120 Z196656:AA196656 Z262192:AA262192 Z327728:AA327728 Z393264:AA393264 Z458800:AA458800 Z524336:AA524336 Z589872:AA589872 Z655408:AA655408 Z720944:AA720944 Z786480:AA786480 Z852016:AA852016 Z917552:AA917552 Z983088:AA983088 Z65582:AA65582 Z131118:AA131118 Z196654:AA196654 Z262190:AA262190 Z327726:AA327726 Z393262:AA393262 Z458798:AA458798 Z524334:AA524334 Z589870:AA589870 Z655406:AA655406 Z720942:AA720942 Z786478:AA786478 Z852014:AA852014 Z917550:AA917550 Z983086:AA983086" xr:uid="{7607AB88-10B3-4554-B54A-608251BD4FCA}">
      <formula1>"無,有"</formula1>
    </dataValidation>
    <dataValidation type="custom" imeMode="disabled" allowBlank="1" showInputMessage="1" showErrorMessage="1" error="小数点以下は第一位まで、二位以下切り捨てで入力して下さい。" sqref="L65499:R65499 L131035:R131035 L196571:R196571 L262107:R262107 L327643:R327643 L393179:R393179 L458715:R458715 L524251:R524251 L589787:R589787 L655323:R655323 L720859:R720859 L786395:R786395 L851931:R851931 L917467:R917467 L983003:R983003" xr:uid="{6CA5C088-3958-4C6A-BFE0-417BE03122A7}">
      <formula1>L65499-ROUNDDOWN(L65499,1)=0</formula1>
    </dataValidation>
    <dataValidation imeMode="hiragana" allowBlank="1" showInputMessage="1" showErrorMessage="1" sqref="L65559:AA65560 L131095:AA131096 L196631:AA196632 L262167:AA262168 L327703:AA327704 L393239:AA393240 L458775:AA458776 L524311:AA524312 L589847:AA589848 L655383:AA655384 L720919:AA720920 L786455:AA786456 L851991:AA851992 L917527:AA917528 L983063:AA983064 H65574:AA65574 H131110:AA131110 H196646:AA196646 H262182:AA262182 H327718:AA327718 H393254:AA393254 H458790:AA458790 H524326:AA524326 H589862:AA589862 H655398:AA655398 H720934:AA720934 H786470:AA786470 H852006:AA852006 H917542:AA917542 H983078:AA983078 L65569:AA65570 L131105:AA131106 L196641:AA196642 L262177:AA262178 L327713:AA327714 L393249:AA393250 L458785:AA458786 L524321:AA524322 L589857:AA589858 L655393:AA655394 L720929:AA720930 L786465:AA786466 L852001:AA852002 L917537:AA917538 L983073:AA983074 O65564:O65567 O131100:O131103 O196636:O196639 O262172:O262175 O327708:O327711 O393244:O393247 O458780:O458783 O524316:O524319 O589852:O589855 O655388:O655391 O720924:O720927 O786460:O786463 O851996:O851999 O917532:O917535 O983068:O983071 H65578:AA65580 H131114:AA131116 H196650:AA196652 H262186:AA262188 H327722:AA327724 H393258:AA393260 H458794:AA458796 H524330:AA524332 H589866:AA589868 H655402:AA655404 H720938:AA720940 H786474:AA786476 H852010:AA852012 H917546:AA917548 H983082:AA983084 O65561:O65562 O131097:O131098 O196633:O196634 O262169:O262170 O327705:O327706 O393241:O393242 O458777:O458778 O524313:O524314 O589849:O589850 O655385:O655386 O720921:O720922 O786457:O786458 O851993:O851994 O917529:O917530 O983065:O983066 L65555:L65557 L131091:L131093 L196627:L196629 L262163:L262165 L327699:L327701 L393235:L393237 L458771:L458773 L524307:L524309 L589843:L589845 L655379:L655381 L720915:L720917 L786451:L786453 L851987:L851989 L917523:L917525 L983059:L983061 M65556:N65557 M131092:N131093 M196628:N196629 M262164:N262165 M327700:N327701 M393236:N393237 M458772:N458773 M524308:N524309 M589844:N589845 M655380:N655381 M720916:N720917 M786452:N786453 M851988:N851989 M917524:N917525 M983060:N983061 L65553 L131089 L196625 L262161 L327697 L393233 L458769 L524305 L589841 L655377 L720913 L786449 L851985 L917521 L983057 O65553:O65557 O131089:O131093 O196625:O196629 O262161:O262165 O327697:O327701 O393233:O393237 O458769:O458773 O524305:O524309 O589841:O589845 O655377:O655381 O720913:O720917 O786449:O786453 O851985:O851989 O917521:O917525 O983057:O983061 P65556:AA65557 P131092:AA131093 P196628:AA196629 P262164:AA262165 P327700:AA327701 P393236:AA393237 P458772:AA458773 P524308:AA524309 P589844:AA589845 P655380:AA655381 P720916:AA720917 P786452:AA786453 P851988:AA851989 P917524:AA917525 P983060:AA983061 O65548:AA65551 O131084:AA131087 O196620:AA196623 O262156:AA262159 O327692:AA327695 O393228:AA393231 O458764:AA458767 O524300:AA524303 O589836:AA589839 O655372:AA655375 O720908:AA720911 O786444:AA786447 O851980:AA851983 O917516:AA917519 O983052:AA983055" xr:uid="{4B2B275C-67F2-4EDF-966A-33654518924B}"/>
    <dataValidation imeMode="disabled" allowBlank="1" showInputMessage="1" showErrorMessage="1" sqref="P65541 P131077 P196613 P262149 P327685 P393221 P458757 P524293 P589829 P655365 P720901 P786437 P851973 P917509 P983045" xr:uid="{5744F1B1-02F1-4753-B65F-5B5BD1723501}"/>
    <dataValidation type="custom" imeMode="disabled" allowBlank="1" showInputMessage="1" showErrorMessage="1" sqref="N18:P25" xr:uid="{B8AA189E-35B3-4AEC-80FF-7D0319329DF2}">
      <formula1>INT(N18)&gt;=0</formula1>
    </dataValidation>
    <dataValidation type="list" allowBlank="1" showInputMessage="1" showErrorMessage="1" sqref="M18:M26" xr:uid="{70711E3B-CF5D-48B1-8C97-D6ED58CFDBFB}">
      <formula1>"式,台,個,本,ｍ,面,ヶ所,㎡"</formula1>
    </dataValidation>
  </dataValidations>
  <printOptions horizontalCentered="1"/>
  <pageMargins left="0.51181102362204722" right="0.11811023622047245" top="0.35433070866141736" bottom="0.35433070866141736" header="0.31496062992125984" footer="0.11811023622047245"/>
  <pageSetup paperSize="9" scale="71" orientation="portrait" r:id="rId1"/>
  <headerFooter scaleWithDoc="0">
    <oddFooter>&amp;R&amp;K00-044R5中層ZEH-M_ver.1.2</oddFooter>
  </headerFooter>
  <rowBreaks count="1" manualBreakCount="1">
    <brk id="43" min="1" max="25"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773B2-E37B-4DFE-9833-C4EB5EDA53DA}">
  <sheetPr>
    <pageSetUpPr fitToPage="1"/>
  </sheetPr>
  <dimension ref="B1:AS196"/>
  <sheetViews>
    <sheetView showGridLines="0" view="pageBreakPreview" zoomScale="96" zoomScaleNormal="100" zoomScaleSheetLayoutView="96" workbookViewId="0">
      <selection activeCell="D16" sqref="D16:G16"/>
    </sheetView>
  </sheetViews>
  <sheetFormatPr defaultRowHeight="20.100000000000001" customHeight="1"/>
  <cols>
    <col min="1" max="1" width="1.125" style="365" customWidth="1"/>
    <col min="2" max="2" width="1.5" style="365" customWidth="1"/>
    <col min="3" max="3" width="2.5" style="365" customWidth="1"/>
    <col min="4" max="12" width="3.875" style="365" customWidth="1"/>
    <col min="13" max="13" width="4.125" style="365" customWidth="1"/>
    <col min="14" max="23" width="3.875" style="365" customWidth="1"/>
    <col min="24" max="24" width="3.125" style="365" customWidth="1"/>
    <col min="25" max="25" width="3.875" style="365" customWidth="1"/>
    <col min="26" max="26" width="3.75" style="365" customWidth="1"/>
    <col min="27" max="27" width="4.125" style="365" customWidth="1"/>
    <col min="28" max="28" width="4" style="307" customWidth="1"/>
    <col min="29" max="29" width="3.875" style="439" customWidth="1"/>
    <col min="30" max="30" width="3.875" style="440" customWidth="1"/>
    <col min="31" max="34" width="3.875" style="365" customWidth="1"/>
    <col min="35" max="43" width="8.625" style="365"/>
    <col min="44" max="44" width="16.875" style="365" bestFit="1" customWidth="1"/>
    <col min="45" max="45" width="13.375" style="365" customWidth="1"/>
    <col min="46" max="217" width="8.625" style="365"/>
    <col min="218" max="241" width="3.75" style="365" customWidth="1"/>
    <col min="242" max="250" width="9" style="365" customWidth="1"/>
    <col min="251" max="251" width="2" style="365" customWidth="1"/>
    <col min="252" max="473" width="8.625" style="365"/>
    <col min="474" max="497" width="3.75" style="365" customWidth="1"/>
    <col min="498" max="506" width="9" style="365" customWidth="1"/>
    <col min="507" max="507" width="2" style="365" customWidth="1"/>
    <col min="508" max="729" width="8.625" style="365"/>
    <col min="730" max="753" width="3.75" style="365" customWidth="1"/>
    <col min="754" max="762" width="9" style="365" customWidth="1"/>
    <col min="763" max="763" width="2" style="365" customWidth="1"/>
    <col min="764" max="985" width="8.625" style="365"/>
    <col min="986" max="1009" width="3.75" style="365" customWidth="1"/>
    <col min="1010" max="1018" width="9" style="365" customWidth="1"/>
    <col min="1019" max="1019" width="2" style="365" customWidth="1"/>
    <col min="1020" max="1241" width="8.625" style="365"/>
    <col min="1242" max="1265" width="3.75" style="365" customWidth="1"/>
    <col min="1266" max="1274" width="9" style="365" customWidth="1"/>
    <col min="1275" max="1275" width="2" style="365" customWidth="1"/>
    <col min="1276" max="1497" width="8.625" style="365"/>
    <col min="1498" max="1521" width="3.75" style="365" customWidth="1"/>
    <col min="1522" max="1530" width="9" style="365" customWidth="1"/>
    <col min="1531" max="1531" width="2" style="365" customWidth="1"/>
    <col min="1532" max="1753" width="8.625" style="365"/>
    <col min="1754" max="1777" width="3.75" style="365" customWidth="1"/>
    <col min="1778" max="1786" width="9" style="365" customWidth="1"/>
    <col min="1787" max="1787" width="2" style="365" customWidth="1"/>
    <col min="1788" max="2009" width="8.625" style="365"/>
    <col min="2010" max="2033" width="3.75" style="365" customWidth="1"/>
    <col min="2034" max="2042" width="9" style="365" customWidth="1"/>
    <col min="2043" max="2043" width="2" style="365" customWidth="1"/>
    <col min="2044" max="2265" width="8.625" style="365"/>
    <col min="2266" max="2289" width="3.75" style="365" customWidth="1"/>
    <col min="2290" max="2298" width="9" style="365" customWidth="1"/>
    <col min="2299" max="2299" width="2" style="365" customWidth="1"/>
    <col min="2300" max="2521" width="8.625" style="365"/>
    <col min="2522" max="2545" width="3.75" style="365" customWidth="1"/>
    <col min="2546" max="2554" width="9" style="365" customWidth="1"/>
    <col min="2555" max="2555" width="2" style="365" customWidth="1"/>
    <col min="2556" max="2777" width="8.625" style="365"/>
    <col min="2778" max="2801" width="3.75" style="365" customWidth="1"/>
    <col min="2802" max="2810" width="9" style="365" customWidth="1"/>
    <col min="2811" max="2811" width="2" style="365" customWidth="1"/>
    <col min="2812" max="3033" width="8.625" style="365"/>
    <col min="3034" max="3057" width="3.75" style="365" customWidth="1"/>
    <col min="3058" max="3066" width="9" style="365" customWidth="1"/>
    <col min="3067" max="3067" width="2" style="365" customWidth="1"/>
    <col min="3068" max="3289" width="8.625" style="365"/>
    <col min="3290" max="3313" width="3.75" style="365" customWidth="1"/>
    <col min="3314" max="3322" width="9" style="365" customWidth="1"/>
    <col min="3323" max="3323" width="2" style="365" customWidth="1"/>
    <col min="3324" max="3545" width="8.625" style="365"/>
    <col min="3546" max="3569" width="3.75" style="365" customWidth="1"/>
    <col min="3570" max="3578" width="9" style="365" customWidth="1"/>
    <col min="3579" max="3579" width="2" style="365" customWidth="1"/>
    <col min="3580" max="3801" width="8.625" style="365"/>
    <col min="3802" max="3825" width="3.75" style="365" customWidth="1"/>
    <col min="3826" max="3834" width="9" style="365" customWidth="1"/>
    <col min="3835" max="3835" width="2" style="365" customWidth="1"/>
    <col min="3836" max="4057" width="8.625" style="365"/>
    <col min="4058" max="4081" width="3.75" style="365" customWidth="1"/>
    <col min="4082" max="4090" width="9" style="365" customWidth="1"/>
    <col min="4091" max="4091" width="2" style="365" customWidth="1"/>
    <col min="4092" max="4313" width="8.625" style="365"/>
    <col min="4314" max="4337" width="3.75" style="365" customWidth="1"/>
    <col min="4338" max="4346" width="9" style="365" customWidth="1"/>
    <col min="4347" max="4347" width="2" style="365" customWidth="1"/>
    <col min="4348" max="4569" width="8.625" style="365"/>
    <col min="4570" max="4593" width="3.75" style="365" customWidth="1"/>
    <col min="4594" max="4602" width="9" style="365" customWidth="1"/>
    <col min="4603" max="4603" width="2" style="365" customWidth="1"/>
    <col min="4604" max="4825" width="8.625" style="365"/>
    <col min="4826" max="4849" width="3.75" style="365" customWidth="1"/>
    <col min="4850" max="4858" width="9" style="365" customWidth="1"/>
    <col min="4859" max="4859" width="2" style="365" customWidth="1"/>
    <col min="4860" max="5081" width="8.625" style="365"/>
    <col min="5082" max="5105" width="3.75" style="365" customWidth="1"/>
    <col min="5106" max="5114" width="9" style="365" customWidth="1"/>
    <col min="5115" max="5115" width="2" style="365" customWidth="1"/>
    <col min="5116" max="5337" width="8.625" style="365"/>
    <col min="5338" max="5361" width="3.75" style="365" customWidth="1"/>
    <col min="5362" max="5370" width="9" style="365" customWidth="1"/>
    <col min="5371" max="5371" width="2" style="365" customWidth="1"/>
    <col min="5372" max="5593" width="8.625" style="365"/>
    <col min="5594" max="5617" width="3.75" style="365" customWidth="1"/>
    <col min="5618" max="5626" width="9" style="365" customWidth="1"/>
    <col min="5627" max="5627" width="2" style="365" customWidth="1"/>
    <col min="5628" max="5849" width="8.625" style="365"/>
    <col min="5850" max="5873" width="3.75" style="365" customWidth="1"/>
    <col min="5874" max="5882" width="9" style="365" customWidth="1"/>
    <col min="5883" max="5883" width="2" style="365" customWidth="1"/>
    <col min="5884" max="6105" width="8.625" style="365"/>
    <col min="6106" max="6129" width="3.75" style="365" customWidth="1"/>
    <col min="6130" max="6138" width="9" style="365" customWidth="1"/>
    <col min="6139" max="6139" width="2" style="365" customWidth="1"/>
    <col min="6140" max="6361" width="8.625" style="365"/>
    <col min="6362" max="6385" width="3.75" style="365" customWidth="1"/>
    <col min="6386" max="6394" width="9" style="365" customWidth="1"/>
    <col min="6395" max="6395" width="2" style="365" customWidth="1"/>
    <col min="6396" max="6617" width="8.625" style="365"/>
    <col min="6618" max="6641" width="3.75" style="365" customWidth="1"/>
    <col min="6642" max="6650" width="9" style="365" customWidth="1"/>
    <col min="6651" max="6651" width="2" style="365" customWidth="1"/>
    <col min="6652" max="6873" width="8.625" style="365"/>
    <col min="6874" max="6897" width="3.75" style="365" customWidth="1"/>
    <col min="6898" max="6906" width="9" style="365" customWidth="1"/>
    <col min="6907" max="6907" width="2" style="365" customWidth="1"/>
    <col min="6908" max="7129" width="8.625" style="365"/>
    <col min="7130" max="7153" width="3.75" style="365" customWidth="1"/>
    <col min="7154" max="7162" width="9" style="365" customWidth="1"/>
    <col min="7163" max="7163" width="2" style="365" customWidth="1"/>
    <col min="7164" max="7385" width="8.625" style="365"/>
    <col min="7386" max="7409" width="3.75" style="365" customWidth="1"/>
    <col min="7410" max="7418" width="9" style="365" customWidth="1"/>
    <col min="7419" max="7419" width="2" style="365" customWidth="1"/>
    <col min="7420" max="7641" width="8.625" style="365"/>
    <col min="7642" max="7665" width="3.75" style="365" customWidth="1"/>
    <col min="7666" max="7674" width="9" style="365" customWidth="1"/>
    <col min="7675" max="7675" width="2" style="365" customWidth="1"/>
    <col min="7676" max="7897" width="8.625" style="365"/>
    <col min="7898" max="7921" width="3.75" style="365" customWidth="1"/>
    <col min="7922" max="7930" width="9" style="365" customWidth="1"/>
    <col min="7931" max="7931" width="2" style="365" customWidth="1"/>
    <col min="7932" max="8153" width="8.625" style="365"/>
    <col min="8154" max="8177" width="3.75" style="365" customWidth="1"/>
    <col min="8178" max="8186" width="9" style="365" customWidth="1"/>
    <col min="8187" max="8187" width="2" style="365" customWidth="1"/>
    <col min="8188" max="8409" width="8.625" style="365"/>
    <col min="8410" max="8433" width="3.75" style="365" customWidth="1"/>
    <col min="8434" max="8442" width="9" style="365" customWidth="1"/>
    <col min="8443" max="8443" width="2" style="365" customWidth="1"/>
    <col min="8444" max="8665" width="8.625" style="365"/>
    <col min="8666" max="8689" width="3.75" style="365" customWidth="1"/>
    <col min="8690" max="8698" width="9" style="365" customWidth="1"/>
    <col min="8699" max="8699" width="2" style="365" customWidth="1"/>
    <col min="8700" max="8921" width="8.625" style="365"/>
    <col min="8922" max="8945" width="3.75" style="365" customWidth="1"/>
    <col min="8946" max="8954" width="9" style="365" customWidth="1"/>
    <col min="8955" max="8955" width="2" style="365" customWidth="1"/>
    <col min="8956" max="9177" width="8.625" style="365"/>
    <col min="9178" max="9201" width="3.75" style="365" customWidth="1"/>
    <col min="9202" max="9210" width="9" style="365" customWidth="1"/>
    <col min="9211" max="9211" width="2" style="365" customWidth="1"/>
    <col min="9212" max="9433" width="8.625" style="365"/>
    <col min="9434" max="9457" width="3.75" style="365" customWidth="1"/>
    <col min="9458" max="9466" width="9" style="365" customWidth="1"/>
    <col min="9467" max="9467" width="2" style="365" customWidth="1"/>
    <col min="9468" max="9689" width="8.625" style="365"/>
    <col min="9690" max="9713" width="3.75" style="365" customWidth="1"/>
    <col min="9714" max="9722" width="9" style="365" customWidth="1"/>
    <col min="9723" max="9723" width="2" style="365" customWidth="1"/>
    <col min="9724" max="9945" width="8.625" style="365"/>
    <col min="9946" max="9969" width="3.75" style="365" customWidth="1"/>
    <col min="9970" max="9978" width="9" style="365" customWidth="1"/>
    <col min="9979" max="9979" width="2" style="365" customWidth="1"/>
    <col min="9980" max="10201" width="8.625" style="365"/>
    <col min="10202" max="10225" width="3.75" style="365" customWidth="1"/>
    <col min="10226" max="10234" width="9" style="365" customWidth="1"/>
    <col min="10235" max="10235" width="2" style="365" customWidth="1"/>
    <col min="10236" max="10457" width="8.625" style="365"/>
    <col min="10458" max="10481" width="3.75" style="365" customWidth="1"/>
    <col min="10482" max="10490" width="9" style="365" customWidth="1"/>
    <col min="10491" max="10491" width="2" style="365" customWidth="1"/>
    <col min="10492" max="10713" width="8.625" style="365"/>
    <col min="10714" max="10737" width="3.75" style="365" customWidth="1"/>
    <col min="10738" max="10746" width="9" style="365" customWidth="1"/>
    <col min="10747" max="10747" width="2" style="365" customWidth="1"/>
    <col min="10748" max="10969" width="8.625" style="365"/>
    <col min="10970" max="10993" width="3.75" style="365" customWidth="1"/>
    <col min="10994" max="11002" width="9" style="365" customWidth="1"/>
    <col min="11003" max="11003" width="2" style="365" customWidth="1"/>
    <col min="11004" max="11225" width="8.625" style="365"/>
    <col min="11226" max="11249" width="3.75" style="365" customWidth="1"/>
    <col min="11250" max="11258" width="9" style="365" customWidth="1"/>
    <col min="11259" max="11259" width="2" style="365" customWidth="1"/>
    <col min="11260" max="11481" width="8.625" style="365"/>
    <col min="11482" max="11505" width="3.75" style="365" customWidth="1"/>
    <col min="11506" max="11514" width="9" style="365" customWidth="1"/>
    <col min="11515" max="11515" width="2" style="365" customWidth="1"/>
    <col min="11516" max="11737" width="8.625" style="365"/>
    <col min="11738" max="11761" width="3.75" style="365" customWidth="1"/>
    <col min="11762" max="11770" width="9" style="365" customWidth="1"/>
    <col min="11771" max="11771" width="2" style="365" customWidth="1"/>
    <col min="11772" max="11993" width="8.625" style="365"/>
    <col min="11994" max="12017" width="3.75" style="365" customWidth="1"/>
    <col min="12018" max="12026" width="9" style="365" customWidth="1"/>
    <col min="12027" max="12027" width="2" style="365" customWidth="1"/>
    <col min="12028" max="12249" width="8.625" style="365"/>
    <col min="12250" max="12273" width="3.75" style="365" customWidth="1"/>
    <col min="12274" max="12282" width="9" style="365" customWidth="1"/>
    <col min="12283" max="12283" width="2" style="365" customWidth="1"/>
    <col min="12284" max="12505" width="8.625" style="365"/>
    <col min="12506" max="12529" width="3.75" style="365" customWidth="1"/>
    <col min="12530" max="12538" width="9" style="365" customWidth="1"/>
    <col min="12539" max="12539" width="2" style="365" customWidth="1"/>
    <col min="12540" max="12761" width="8.625" style="365"/>
    <col min="12762" max="12785" width="3.75" style="365" customWidth="1"/>
    <col min="12786" max="12794" width="9" style="365" customWidth="1"/>
    <col min="12795" max="12795" width="2" style="365" customWidth="1"/>
    <col min="12796" max="13017" width="8.625" style="365"/>
    <col min="13018" max="13041" width="3.75" style="365" customWidth="1"/>
    <col min="13042" max="13050" width="9" style="365" customWidth="1"/>
    <col min="13051" max="13051" width="2" style="365" customWidth="1"/>
    <col min="13052" max="13273" width="8.625" style="365"/>
    <col min="13274" max="13297" width="3.75" style="365" customWidth="1"/>
    <col min="13298" max="13306" width="9" style="365" customWidth="1"/>
    <col min="13307" max="13307" width="2" style="365" customWidth="1"/>
    <col min="13308" max="13529" width="8.625" style="365"/>
    <col min="13530" max="13553" width="3.75" style="365" customWidth="1"/>
    <col min="13554" max="13562" width="9" style="365" customWidth="1"/>
    <col min="13563" max="13563" width="2" style="365" customWidth="1"/>
    <col min="13564" max="13785" width="8.625" style="365"/>
    <col min="13786" max="13809" width="3.75" style="365" customWidth="1"/>
    <col min="13810" max="13818" width="9" style="365" customWidth="1"/>
    <col min="13819" max="13819" width="2" style="365" customWidth="1"/>
    <col min="13820" max="14041" width="8.625" style="365"/>
    <col min="14042" max="14065" width="3.75" style="365" customWidth="1"/>
    <col min="14066" max="14074" width="9" style="365" customWidth="1"/>
    <col min="14075" max="14075" width="2" style="365" customWidth="1"/>
    <col min="14076" max="14297" width="8.625" style="365"/>
    <col min="14298" max="14321" width="3.75" style="365" customWidth="1"/>
    <col min="14322" max="14330" width="9" style="365" customWidth="1"/>
    <col min="14331" max="14331" width="2" style="365" customWidth="1"/>
    <col min="14332" max="14553" width="8.625" style="365"/>
    <col min="14554" max="14577" width="3.75" style="365" customWidth="1"/>
    <col min="14578" max="14586" width="9" style="365" customWidth="1"/>
    <col min="14587" max="14587" width="2" style="365" customWidth="1"/>
    <col min="14588" max="14809" width="8.625" style="365"/>
    <col min="14810" max="14833" width="3.75" style="365" customWidth="1"/>
    <col min="14834" max="14842" width="9" style="365" customWidth="1"/>
    <col min="14843" max="14843" width="2" style="365" customWidth="1"/>
    <col min="14844" max="15065" width="8.625" style="365"/>
    <col min="15066" max="15089" width="3.75" style="365" customWidth="1"/>
    <col min="15090" max="15098" width="9" style="365" customWidth="1"/>
    <col min="15099" max="15099" width="2" style="365" customWidth="1"/>
    <col min="15100" max="15321" width="8.625" style="365"/>
    <col min="15322" max="15345" width="3.75" style="365" customWidth="1"/>
    <col min="15346" max="15354" width="9" style="365" customWidth="1"/>
    <col min="15355" max="15355" width="2" style="365" customWidth="1"/>
    <col min="15356" max="15577" width="8.625" style="365"/>
    <col min="15578" max="15601" width="3.75" style="365" customWidth="1"/>
    <col min="15602" max="15610" width="9" style="365" customWidth="1"/>
    <col min="15611" max="15611" width="2" style="365" customWidth="1"/>
    <col min="15612" max="15833" width="8.625" style="365"/>
    <col min="15834" max="15857" width="3.75" style="365" customWidth="1"/>
    <col min="15858" max="15866" width="9" style="365" customWidth="1"/>
    <col min="15867" max="15867" width="2" style="365" customWidth="1"/>
    <col min="15868" max="16089" width="8.625" style="365"/>
    <col min="16090" max="16113" width="3.75" style="365" customWidth="1"/>
    <col min="16114" max="16122" width="9" style="365" customWidth="1"/>
    <col min="16123" max="16123" width="2" style="365" customWidth="1"/>
    <col min="16124" max="16384" width="8.625" style="365"/>
  </cols>
  <sheetData>
    <row r="1" spans="2:45" ht="20.100000000000001" customHeight="1">
      <c r="B1" s="916" t="s">
        <v>397</v>
      </c>
    </row>
    <row r="2" spans="2:45" ht="20.100000000000001" customHeight="1">
      <c r="B2" s="916" t="s">
        <v>652</v>
      </c>
    </row>
    <row r="3" spans="2:45" ht="20.100000000000001" customHeight="1">
      <c r="B3" s="916" t="s">
        <v>654</v>
      </c>
    </row>
    <row r="4" spans="2:45" ht="7.5" customHeight="1">
      <c r="B4" s="367"/>
      <c r="C4" s="367"/>
      <c r="D4" s="367"/>
      <c r="E4" s="367"/>
      <c r="F4" s="367"/>
      <c r="G4" s="367"/>
      <c r="H4" s="367"/>
      <c r="I4" s="367"/>
      <c r="J4" s="367"/>
      <c r="K4" s="367"/>
      <c r="L4" s="367"/>
      <c r="M4" s="367"/>
      <c r="N4" s="367"/>
      <c r="O4" s="367"/>
      <c r="P4" s="367"/>
      <c r="Q4" s="368"/>
      <c r="R4" s="367"/>
      <c r="S4" s="367"/>
      <c r="T4" s="367"/>
      <c r="U4" s="367"/>
      <c r="V4" s="367"/>
      <c r="W4" s="367"/>
      <c r="X4" s="367"/>
      <c r="Y4" s="368"/>
      <c r="Z4" s="369"/>
      <c r="AA4" s="369"/>
    </row>
    <row r="5" spans="2:45" ht="19.5" customHeight="1">
      <c r="B5" s="370" t="s">
        <v>1156</v>
      </c>
      <c r="C5" s="367"/>
      <c r="D5" s="371"/>
      <c r="E5" s="371"/>
      <c r="F5" s="371"/>
      <c r="G5" s="371"/>
      <c r="H5" s="371"/>
      <c r="I5" s="371"/>
      <c r="J5" s="371"/>
      <c r="K5" s="371"/>
      <c r="L5" s="371"/>
      <c r="M5" s="371"/>
      <c r="N5" s="371"/>
      <c r="O5" s="371"/>
      <c r="P5" s="371"/>
      <c r="Q5" s="371"/>
      <c r="R5" s="371"/>
      <c r="S5" s="371"/>
      <c r="T5" s="371"/>
      <c r="U5" s="371"/>
      <c r="V5" s="371"/>
      <c r="W5" s="371"/>
      <c r="X5" s="371"/>
      <c r="Y5" s="371"/>
      <c r="Z5" s="372" t="s">
        <v>407</v>
      </c>
      <c r="AA5" s="372"/>
    </row>
    <row r="6" spans="2:45" ht="15.75" customHeight="1">
      <c r="B6" s="367"/>
      <c r="C6" s="373"/>
      <c r="D6" s="374"/>
      <c r="E6" s="374"/>
      <c r="F6" s="374"/>
      <c r="G6" s="374"/>
      <c r="H6" s="374"/>
      <c r="I6" s="371"/>
      <c r="J6" s="371"/>
      <c r="K6" s="371"/>
      <c r="L6" s="371"/>
      <c r="M6" s="371"/>
      <c r="N6" s="371"/>
      <c r="O6" s="371"/>
      <c r="P6" s="371"/>
      <c r="Q6" s="371"/>
      <c r="R6" s="371"/>
      <c r="S6" s="371"/>
      <c r="T6" s="371"/>
      <c r="U6" s="371"/>
      <c r="V6" s="371"/>
      <c r="W6" s="371"/>
      <c r="X6" s="371"/>
      <c r="Y6" s="371"/>
      <c r="Z6" s="367"/>
      <c r="AA6" s="367"/>
    </row>
    <row r="7" spans="2:45" s="380" customFormat="1" ht="15" customHeight="1">
      <c r="B7" s="375"/>
      <c r="C7" s="376" t="s">
        <v>497</v>
      </c>
      <c r="D7" s="377"/>
      <c r="E7" s="378"/>
      <c r="F7" s="378"/>
      <c r="G7" s="378"/>
      <c r="H7" s="378"/>
      <c r="I7" s="378"/>
      <c r="J7" s="378"/>
      <c r="K7" s="378"/>
      <c r="L7" s="378"/>
      <c r="M7" s="378"/>
      <c r="N7" s="378"/>
      <c r="O7" s="378"/>
      <c r="P7" s="378"/>
      <c r="Q7" s="378"/>
      <c r="R7" s="378"/>
      <c r="S7" s="378"/>
      <c r="T7" s="378"/>
      <c r="U7" s="379"/>
      <c r="V7" s="378"/>
      <c r="W7" s="378"/>
      <c r="X7" s="378"/>
      <c r="Y7" s="378"/>
      <c r="Z7" s="375"/>
      <c r="AA7" s="375"/>
      <c r="AB7" s="315"/>
      <c r="AC7" s="439"/>
      <c r="AD7" s="440"/>
      <c r="AR7" s="440"/>
      <c r="AS7" s="381"/>
    </row>
    <row r="8" spans="2:45" s="437" customFormat="1" ht="30" customHeight="1">
      <c r="B8" s="382"/>
      <c r="C8" s="373"/>
      <c r="D8" s="2115" t="s">
        <v>498</v>
      </c>
      <c r="E8" s="2116"/>
      <c r="F8" s="2116"/>
      <c r="G8" s="2116"/>
      <c r="H8" s="2116"/>
      <c r="I8" s="2117"/>
      <c r="J8" s="2232" t="str">
        <f>IF(入力シート!F11="","",入力シート!F11)</f>
        <v/>
      </c>
      <c r="K8" s="2233"/>
      <c r="L8" s="2233"/>
      <c r="M8" s="2233"/>
      <c r="N8" s="2233"/>
      <c r="O8" s="2233"/>
      <c r="P8" s="2233"/>
      <c r="Q8" s="2233"/>
      <c r="R8" s="2233"/>
      <c r="S8" s="2233"/>
      <c r="T8" s="2125" t="s">
        <v>907</v>
      </c>
      <c r="U8" s="2125"/>
      <c r="V8" s="2125"/>
      <c r="W8" s="2125"/>
      <c r="X8" s="2126"/>
      <c r="Y8" s="904"/>
      <c r="Z8" s="382"/>
      <c r="AA8" s="382"/>
      <c r="AB8" s="438"/>
      <c r="AC8" s="439"/>
      <c r="AD8" s="440"/>
    </row>
    <row r="9" spans="2:45" s="437" customFormat="1" ht="15" customHeight="1">
      <c r="B9" s="382"/>
      <c r="C9" s="373"/>
      <c r="D9" s="383"/>
      <c r="E9" s="383"/>
      <c r="F9" s="383"/>
      <c r="G9" s="383"/>
      <c r="H9" s="383"/>
      <c r="I9" s="383"/>
      <c r="J9" s="383"/>
      <c r="K9" s="383"/>
      <c r="L9" s="383"/>
      <c r="M9" s="383"/>
      <c r="N9" s="383"/>
      <c r="O9" s="383"/>
      <c r="P9" s="383"/>
      <c r="Q9" s="383"/>
      <c r="R9" s="383"/>
      <c r="S9" s="383"/>
      <c r="T9" s="383"/>
      <c r="U9" s="383"/>
      <c r="V9" s="383"/>
      <c r="W9" s="904"/>
      <c r="X9" s="904"/>
      <c r="Y9" s="904"/>
      <c r="Z9" s="382"/>
      <c r="AA9" s="382"/>
      <c r="AB9" s="438"/>
      <c r="AC9" s="439"/>
      <c r="AD9" s="440"/>
    </row>
    <row r="10" spans="2:45" s="437" customFormat="1" ht="15" customHeight="1">
      <c r="B10" s="382"/>
      <c r="C10" s="373"/>
      <c r="D10" s="1216" t="s">
        <v>1179</v>
      </c>
      <c r="E10" s="383"/>
      <c r="F10" s="383"/>
      <c r="G10" s="383"/>
      <c r="H10" s="383"/>
      <c r="I10" s="383"/>
      <c r="J10" s="383"/>
      <c r="K10" s="383"/>
      <c r="L10" s="383"/>
      <c r="M10" s="383"/>
      <c r="N10" s="383"/>
      <c r="O10" s="383"/>
      <c r="P10" s="383"/>
      <c r="Q10" s="383"/>
      <c r="R10" s="383"/>
      <c r="S10" s="383"/>
      <c r="T10" s="383"/>
      <c r="U10" s="383"/>
      <c r="V10" s="383"/>
      <c r="W10" s="1213"/>
      <c r="X10" s="1213"/>
      <c r="Y10" s="1213"/>
      <c r="Z10" s="382"/>
      <c r="AA10" s="382"/>
      <c r="AB10" s="438"/>
      <c r="AC10" s="439"/>
      <c r="AD10" s="440"/>
    </row>
    <row r="11" spans="2:45" s="437" customFormat="1" ht="15" customHeight="1">
      <c r="B11" s="382"/>
      <c r="C11" s="373"/>
      <c r="D11" s="1206" t="s">
        <v>1139</v>
      </c>
      <c r="E11" s="383"/>
      <c r="F11" s="383"/>
      <c r="G11" s="383"/>
      <c r="H11" s="383"/>
      <c r="I11" s="383"/>
      <c r="J11" s="383"/>
      <c r="K11" s="383"/>
      <c r="L11" s="383"/>
      <c r="M11" s="383"/>
      <c r="N11" s="383"/>
      <c r="O11" s="383"/>
      <c r="P11" s="383"/>
      <c r="Q11" s="383"/>
      <c r="R11" s="383"/>
      <c r="S11" s="383"/>
      <c r="T11" s="383"/>
      <c r="U11" s="383"/>
      <c r="V11" s="383"/>
      <c r="W11" s="1213"/>
      <c r="X11" s="1213"/>
      <c r="Y11" s="1213"/>
      <c r="Z11" s="382"/>
      <c r="AA11" s="382"/>
      <c r="AB11" s="438"/>
      <c r="AC11" s="439"/>
      <c r="AD11" s="440"/>
    </row>
    <row r="12" spans="2:45" s="437" customFormat="1" ht="15" customHeight="1">
      <c r="B12" s="382"/>
      <c r="C12" s="373"/>
      <c r="D12" s="1206" t="s">
        <v>447</v>
      </c>
      <c r="E12" s="383"/>
      <c r="F12" s="383"/>
      <c r="G12" s="383"/>
      <c r="H12" s="383"/>
      <c r="I12" s="383"/>
      <c r="J12" s="383"/>
      <c r="K12" s="383"/>
      <c r="L12" s="383"/>
      <c r="M12" s="383"/>
      <c r="N12" s="383"/>
      <c r="O12" s="383"/>
      <c r="P12" s="383"/>
      <c r="Q12" s="383"/>
      <c r="R12" s="383"/>
      <c r="S12" s="383"/>
      <c r="T12" s="383"/>
      <c r="U12" s="383"/>
      <c r="V12" s="383"/>
      <c r="W12" s="1213"/>
      <c r="X12" s="1213"/>
      <c r="Y12" s="1213"/>
      <c r="Z12" s="382"/>
      <c r="AA12" s="382"/>
      <c r="AB12" s="438"/>
      <c r="AC12" s="439"/>
      <c r="AD12" s="440"/>
    </row>
    <row r="13" spans="2:45" s="437" customFormat="1" ht="15" customHeight="1">
      <c r="B13" s="382"/>
      <c r="C13" s="373"/>
      <c r="D13" s="1226" t="s">
        <v>1183</v>
      </c>
      <c r="E13" s="383"/>
      <c r="F13" s="383"/>
      <c r="G13" s="383"/>
      <c r="H13" s="383"/>
      <c r="I13" s="383"/>
      <c r="J13" s="383"/>
      <c r="K13" s="383"/>
      <c r="L13" s="383"/>
      <c r="M13" s="383"/>
      <c r="N13" s="383"/>
      <c r="O13" s="383"/>
      <c r="P13" s="383"/>
      <c r="Q13" s="383"/>
      <c r="R13" s="383"/>
      <c r="S13" s="383"/>
      <c r="T13" s="383"/>
      <c r="U13" s="383"/>
      <c r="V13" s="383"/>
      <c r="W13" s="1214"/>
      <c r="X13" s="1214"/>
      <c r="Y13" s="1214"/>
      <c r="Z13" s="382"/>
      <c r="AA13" s="382"/>
      <c r="AB13" s="438"/>
      <c r="AC13" s="439"/>
      <c r="AD13" s="440"/>
    </row>
    <row r="14" spans="2:45" s="437" customFormat="1" ht="26.25" customHeight="1">
      <c r="B14" s="382"/>
      <c r="C14" s="373"/>
      <c r="D14" s="2175" t="s">
        <v>297</v>
      </c>
      <c r="E14" s="2176"/>
      <c r="F14" s="2176"/>
      <c r="G14" s="2177"/>
      <c r="H14" s="2181" t="s">
        <v>340</v>
      </c>
      <c r="I14" s="2181"/>
      <c r="J14" s="2181"/>
      <c r="K14" s="2181"/>
      <c r="L14" s="2181"/>
      <c r="M14" s="2182" t="s">
        <v>298</v>
      </c>
      <c r="N14" s="2183" t="s">
        <v>301</v>
      </c>
      <c r="O14" s="2183"/>
      <c r="P14" s="2184"/>
      <c r="Q14" s="2228" t="s">
        <v>1185</v>
      </c>
      <c r="R14" s="2188"/>
      <c r="S14" s="2188"/>
      <c r="T14" s="2189"/>
      <c r="U14" s="2169" t="s">
        <v>1162</v>
      </c>
      <c r="V14" s="2169"/>
      <c r="W14" s="2169"/>
      <c r="X14" s="2169"/>
      <c r="Y14" s="2170" t="s">
        <v>304</v>
      </c>
      <c r="Z14" s="2170"/>
      <c r="AA14" s="2170"/>
      <c r="AB14" s="2170"/>
      <c r="AC14" s="2171" t="s">
        <v>1163</v>
      </c>
      <c r="AD14" s="2171"/>
      <c r="AE14" s="2171"/>
      <c r="AF14" s="2171"/>
      <c r="AG14" s="2171"/>
      <c r="AH14" s="2171"/>
    </row>
    <row r="15" spans="2:45" s="437" customFormat="1" ht="26.25" customHeight="1">
      <c r="B15" s="382"/>
      <c r="C15" s="373"/>
      <c r="D15" s="2178"/>
      <c r="E15" s="2179"/>
      <c r="F15" s="2179"/>
      <c r="G15" s="2180"/>
      <c r="H15" s="2181"/>
      <c r="I15" s="2181"/>
      <c r="J15" s="2181"/>
      <c r="K15" s="2181"/>
      <c r="L15" s="2181"/>
      <c r="M15" s="2182"/>
      <c r="N15" s="2185"/>
      <c r="O15" s="2185"/>
      <c r="P15" s="2186"/>
      <c r="Q15" s="1217" t="s">
        <v>305</v>
      </c>
      <c r="R15" s="2102" t="s">
        <v>306</v>
      </c>
      <c r="S15" s="2172"/>
      <c r="T15" s="2103"/>
      <c r="U15" s="1242" t="s">
        <v>305</v>
      </c>
      <c r="V15" s="2173" t="s">
        <v>306</v>
      </c>
      <c r="W15" s="2173"/>
      <c r="X15" s="2173"/>
      <c r="Y15" s="1219" t="s">
        <v>305</v>
      </c>
      <c r="Z15" s="2174" t="s">
        <v>1164</v>
      </c>
      <c r="AA15" s="2174"/>
      <c r="AB15" s="2174"/>
      <c r="AC15" s="2171"/>
      <c r="AD15" s="2171"/>
      <c r="AE15" s="2171"/>
      <c r="AF15" s="2171"/>
      <c r="AG15" s="2171"/>
      <c r="AH15" s="2171"/>
    </row>
    <row r="16" spans="2:45" s="437" customFormat="1" ht="19.5" customHeight="1">
      <c r="B16" s="382"/>
      <c r="C16" s="1254"/>
      <c r="D16" s="2225"/>
      <c r="E16" s="2226"/>
      <c r="F16" s="2226"/>
      <c r="G16" s="2227"/>
      <c r="H16" s="2222"/>
      <c r="I16" s="2223"/>
      <c r="J16" s="2223"/>
      <c r="K16" s="2223"/>
      <c r="L16" s="2224"/>
      <c r="M16" s="1224"/>
      <c r="N16" s="2193"/>
      <c r="O16" s="2194"/>
      <c r="P16" s="2195"/>
      <c r="Q16" s="1240"/>
      <c r="R16" s="2196">
        <f t="shared" ref="R16:R23" si="0">INT(Q16*N16)</f>
        <v>0</v>
      </c>
      <c r="S16" s="2197"/>
      <c r="T16" s="2198"/>
      <c r="U16" s="1243"/>
      <c r="V16" s="2196">
        <f t="shared" ref="V16:V23" si="1">INT(N16*U16)</f>
        <v>0</v>
      </c>
      <c r="W16" s="2197"/>
      <c r="X16" s="2198"/>
      <c r="Y16" s="1222">
        <f t="shared" ref="Y16:Y23" si="2">Q16-U16</f>
        <v>0</v>
      </c>
      <c r="Z16" s="2196">
        <f t="shared" ref="Z16:Z23" si="3">R16-V16</f>
        <v>0</v>
      </c>
      <c r="AA16" s="2197"/>
      <c r="AB16" s="2198"/>
      <c r="AC16" s="2160"/>
      <c r="AD16" s="2161"/>
      <c r="AE16" s="2161"/>
      <c r="AF16" s="2161"/>
      <c r="AG16" s="2161"/>
      <c r="AH16" s="2162"/>
      <c r="AJ16" s="957" t="s">
        <v>1184</v>
      </c>
    </row>
    <row r="17" spans="2:36" s="437" customFormat="1" ht="19.5" customHeight="1">
      <c r="B17" s="382"/>
      <c r="C17" s="1254"/>
      <c r="D17" s="2225"/>
      <c r="E17" s="2226"/>
      <c r="F17" s="2226"/>
      <c r="G17" s="2227"/>
      <c r="H17" s="2225"/>
      <c r="I17" s="2226"/>
      <c r="J17" s="2226"/>
      <c r="K17" s="2226"/>
      <c r="L17" s="2227"/>
      <c r="M17" s="1224"/>
      <c r="N17" s="2193"/>
      <c r="O17" s="2194"/>
      <c r="P17" s="2195"/>
      <c r="Q17" s="1240"/>
      <c r="R17" s="2196">
        <f t="shared" si="0"/>
        <v>0</v>
      </c>
      <c r="S17" s="2197"/>
      <c r="T17" s="2198"/>
      <c r="U17" s="1243"/>
      <c r="V17" s="2196">
        <f t="shared" si="1"/>
        <v>0</v>
      </c>
      <c r="W17" s="2197"/>
      <c r="X17" s="2198"/>
      <c r="Y17" s="1222">
        <f t="shared" si="2"/>
        <v>0</v>
      </c>
      <c r="Z17" s="2196">
        <f t="shared" si="3"/>
        <v>0</v>
      </c>
      <c r="AA17" s="2197"/>
      <c r="AB17" s="2198"/>
      <c r="AC17" s="2160"/>
      <c r="AD17" s="2161"/>
      <c r="AE17" s="2161"/>
      <c r="AF17" s="2161"/>
      <c r="AG17" s="2161"/>
      <c r="AH17" s="2162"/>
    </row>
    <row r="18" spans="2:36" s="437" customFormat="1" ht="19.5" customHeight="1">
      <c r="B18" s="382"/>
      <c r="C18" s="1254"/>
      <c r="D18" s="2225"/>
      <c r="E18" s="2226"/>
      <c r="F18" s="2226"/>
      <c r="G18" s="2227"/>
      <c r="H18" s="2225"/>
      <c r="I18" s="2226"/>
      <c r="J18" s="2226"/>
      <c r="K18" s="2226"/>
      <c r="L18" s="2227"/>
      <c r="M18" s="1224"/>
      <c r="N18" s="2193"/>
      <c r="O18" s="2194"/>
      <c r="P18" s="2195"/>
      <c r="Q18" s="1240"/>
      <c r="R18" s="2196">
        <f t="shared" si="0"/>
        <v>0</v>
      </c>
      <c r="S18" s="2197"/>
      <c r="T18" s="2198"/>
      <c r="U18" s="1243"/>
      <c r="V18" s="2196">
        <f t="shared" si="1"/>
        <v>0</v>
      </c>
      <c r="W18" s="2197"/>
      <c r="X18" s="2198"/>
      <c r="Y18" s="1222">
        <f t="shared" si="2"/>
        <v>0</v>
      </c>
      <c r="Z18" s="2196">
        <f t="shared" si="3"/>
        <v>0</v>
      </c>
      <c r="AA18" s="2197"/>
      <c r="AB18" s="2198"/>
      <c r="AC18" s="2160"/>
      <c r="AD18" s="2161"/>
      <c r="AE18" s="2161"/>
      <c r="AF18" s="2161"/>
      <c r="AG18" s="2161"/>
      <c r="AH18" s="2162"/>
    </row>
    <row r="19" spans="2:36" s="437" customFormat="1" ht="19.5" customHeight="1">
      <c r="B19" s="382"/>
      <c r="C19" s="1254"/>
      <c r="D19" s="2225"/>
      <c r="E19" s="2226"/>
      <c r="F19" s="2226"/>
      <c r="G19" s="2227"/>
      <c r="H19" s="2225"/>
      <c r="I19" s="2226"/>
      <c r="J19" s="2226"/>
      <c r="K19" s="2226"/>
      <c r="L19" s="2227"/>
      <c r="M19" s="1224"/>
      <c r="N19" s="2193"/>
      <c r="O19" s="2194"/>
      <c r="P19" s="2195"/>
      <c r="Q19" s="1240"/>
      <c r="R19" s="2196">
        <f t="shared" si="0"/>
        <v>0</v>
      </c>
      <c r="S19" s="2197"/>
      <c r="T19" s="2198"/>
      <c r="U19" s="1243"/>
      <c r="V19" s="2196">
        <f t="shared" si="1"/>
        <v>0</v>
      </c>
      <c r="W19" s="2197"/>
      <c r="X19" s="2198"/>
      <c r="Y19" s="1222">
        <f t="shared" si="2"/>
        <v>0</v>
      </c>
      <c r="Z19" s="2196">
        <f t="shared" si="3"/>
        <v>0</v>
      </c>
      <c r="AA19" s="2197"/>
      <c r="AB19" s="2198"/>
      <c r="AC19" s="2160"/>
      <c r="AD19" s="2161"/>
      <c r="AE19" s="2161"/>
      <c r="AF19" s="2161"/>
      <c r="AG19" s="2161"/>
      <c r="AH19" s="2162"/>
    </row>
    <row r="20" spans="2:36" s="437" customFormat="1" ht="19.5" customHeight="1">
      <c r="B20" s="382"/>
      <c r="C20" s="1254"/>
      <c r="D20" s="2225"/>
      <c r="E20" s="2226"/>
      <c r="F20" s="2226"/>
      <c r="G20" s="2227"/>
      <c r="H20" s="2225"/>
      <c r="I20" s="2226"/>
      <c r="J20" s="2226"/>
      <c r="K20" s="2226"/>
      <c r="L20" s="2227"/>
      <c r="M20" s="1224"/>
      <c r="N20" s="2193"/>
      <c r="O20" s="2194"/>
      <c r="P20" s="2195"/>
      <c r="Q20" s="1240"/>
      <c r="R20" s="2196">
        <f t="shared" si="0"/>
        <v>0</v>
      </c>
      <c r="S20" s="2197"/>
      <c r="T20" s="2198"/>
      <c r="U20" s="1243"/>
      <c r="V20" s="2196">
        <f t="shared" si="1"/>
        <v>0</v>
      </c>
      <c r="W20" s="2197"/>
      <c r="X20" s="2198"/>
      <c r="Y20" s="1222">
        <f t="shared" si="2"/>
        <v>0</v>
      </c>
      <c r="Z20" s="2196">
        <f t="shared" si="3"/>
        <v>0</v>
      </c>
      <c r="AA20" s="2197"/>
      <c r="AB20" s="2198"/>
      <c r="AC20" s="2160"/>
      <c r="AD20" s="2161"/>
      <c r="AE20" s="2161"/>
      <c r="AF20" s="2161"/>
      <c r="AG20" s="2161"/>
      <c r="AH20" s="2162"/>
    </row>
    <row r="21" spans="2:36" s="437" customFormat="1" ht="19.5" customHeight="1">
      <c r="B21" s="382"/>
      <c r="C21" s="1254"/>
      <c r="D21" s="2225"/>
      <c r="E21" s="2226"/>
      <c r="F21" s="2226"/>
      <c r="G21" s="2227"/>
      <c r="H21" s="2225"/>
      <c r="I21" s="2226"/>
      <c r="J21" s="2226"/>
      <c r="K21" s="2226"/>
      <c r="L21" s="2227"/>
      <c r="M21" s="1224"/>
      <c r="N21" s="2193"/>
      <c r="O21" s="2194"/>
      <c r="P21" s="2195"/>
      <c r="Q21" s="1240"/>
      <c r="R21" s="2196">
        <f t="shared" si="0"/>
        <v>0</v>
      </c>
      <c r="S21" s="2197"/>
      <c r="T21" s="2198"/>
      <c r="U21" s="1243"/>
      <c r="V21" s="2196">
        <f t="shared" si="1"/>
        <v>0</v>
      </c>
      <c r="W21" s="2197"/>
      <c r="X21" s="2198"/>
      <c r="Y21" s="1222">
        <f t="shared" si="2"/>
        <v>0</v>
      </c>
      <c r="Z21" s="2196">
        <f t="shared" si="3"/>
        <v>0</v>
      </c>
      <c r="AA21" s="2197"/>
      <c r="AB21" s="2198"/>
      <c r="AC21" s="2160"/>
      <c r="AD21" s="2161"/>
      <c r="AE21" s="2161"/>
      <c r="AF21" s="2161"/>
      <c r="AG21" s="2161"/>
      <c r="AH21" s="2162"/>
    </row>
    <row r="22" spans="2:36" s="437" customFormat="1" ht="19.5" customHeight="1">
      <c r="B22" s="382"/>
      <c r="C22" s="1254"/>
      <c r="D22" s="2225"/>
      <c r="E22" s="2226"/>
      <c r="F22" s="2226"/>
      <c r="G22" s="2227"/>
      <c r="H22" s="2225"/>
      <c r="I22" s="2226"/>
      <c r="J22" s="2226"/>
      <c r="K22" s="2226"/>
      <c r="L22" s="2227"/>
      <c r="M22" s="1224"/>
      <c r="N22" s="2193"/>
      <c r="O22" s="2194"/>
      <c r="P22" s="2195"/>
      <c r="Q22" s="1240"/>
      <c r="R22" s="2196">
        <f t="shared" si="0"/>
        <v>0</v>
      </c>
      <c r="S22" s="2197"/>
      <c r="T22" s="2198"/>
      <c r="U22" s="1243"/>
      <c r="V22" s="2196">
        <f t="shared" si="1"/>
        <v>0</v>
      </c>
      <c r="W22" s="2197"/>
      <c r="X22" s="2198"/>
      <c r="Y22" s="1222">
        <f t="shared" si="2"/>
        <v>0</v>
      </c>
      <c r="Z22" s="2196">
        <f t="shared" si="3"/>
        <v>0</v>
      </c>
      <c r="AA22" s="2197"/>
      <c r="AB22" s="2198"/>
      <c r="AC22" s="2160"/>
      <c r="AD22" s="2161"/>
      <c r="AE22" s="2161"/>
      <c r="AF22" s="2161"/>
      <c r="AG22" s="2161"/>
      <c r="AH22" s="2162"/>
    </row>
    <row r="23" spans="2:36" s="437" customFormat="1" ht="19.5" customHeight="1" thickBot="1">
      <c r="B23" s="382"/>
      <c r="C23" s="1254"/>
      <c r="D23" s="2229"/>
      <c r="E23" s="2230"/>
      <c r="F23" s="2230"/>
      <c r="G23" s="2230"/>
      <c r="H23" s="2229"/>
      <c r="I23" s="2230"/>
      <c r="J23" s="2230"/>
      <c r="K23" s="2230"/>
      <c r="L23" s="2231"/>
      <c r="M23" s="1225"/>
      <c r="N23" s="2212"/>
      <c r="O23" s="2213"/>
      <c r="P23" s="2214"/>
      <c r="Q23" s="1241"/>
      <c r="R23" s="2163">
        <f t="shared" si="0"/>
        <v>0</v>
      </c>
      <c r="S23" s="2164"/>
      <c r="T23" s="2165"/>
      <c r="U23" s="1244"/>
      <c r="V23" s="2163">
        <f t="shared" si="1"/>
        <v>0</v>
      </c>
      <c r="W23" s="2164"/>
      <c r="X23" s="2165"/>
      <c r="Y23" s="1223">
        <f t="shared" si="2"/>
        <v>0</v>
      </c>
      <c r="Z23" s="2163">
        <f t="shared" si="3"/>
        <v>0</v>
      </c>
      <c r="AA23" s="2164"/>
      <c r="AB23" s="2165"/>
      <c r="AC23" s="2166"/>
      <c r="AD23" s="2167"/>
      <c r="AE23" s="2167"/>
      <c r="AF23" s="2167"/>
      <c r="AG23" s="2167"/>
      <c r="AH23" s="2168"/>
    </row>
    <row r="24" spans="2:36" s="437" customFormat="1" ht="19.5" customHeight="1" thickTop="1">
      <c r="B24" s="382"/>
      <c r="C24" s="373"/>
      <c r="D24" s="2206" t="s">
        <v>1165</v>
      </c>
      <c r="E24" s="2206"/>
      <c r="F24" s="2206"/>
      <c r="G24" s="2206"/>
      <c r="H24" s="2206"/>
      <c r="I24" s="2206"/>
      <c r="J24" s="2206"/>
      <c r="K24" s="2206"/>
      <c r="L24" s="2206"/>
      <c r="M24" s="2206"/>
      <c r="N24" s="2206"/>
      <c r="O24" s="2206"/>
      <c r="P24" s="2207"/>
      <c r="Q24" s="1221"/>
      <c r="R24" s="2208">
        <f>SUM(R16:T23)</f>
        <v>0</v>
      </c>
      <c r="S24" s="2208"/>
      <c r="T24" s="2208"/>
      <c r="U24" s="1220"/>
      <c r="V24" s="2208">
        <f>SUM(V16:X23)</f>
        <v>0</v>
      </c>
      <c r="W24" s="2208"/>
      <c r="X24" s="2208"/>
      <c r="Y24" s="1220"/>
      <c r="Z24" s="2208">
        <f>SUM(Z16:AB23)</f>
        <v>0</v>
      </c>
      <c r="AA24" s="2208"/>
      <c r="AB24" s="2208"/>
      <c r="AC24" s="2205"/>
      <c r="AD24" s="2205"/>
      <c r="AE24" s="2205"/>
      <c r="AF24" s="2205"/>
      <c r="AG24" s="2205"/>
      <c r="AH24" s="2205"/>
    </row>
    <row r="25" spans="2:36" s="437" customFormat="1" ht="15" customHeight="1">
      <c r="B25" s="382"/>
      <c r="C25" s="373"/>
      <c r="D25" s="383"/>
      <c r="E25" s="383"/>
      <c r="F25" s="383"/>
      <c r="G25" s="383"/>
      <c r="H25" s="383"/>
      <c r="I25" s="383"/>
      <c r="J25" s="383"/>
      <c r="K25" s="383"/>
      <c r="L25" s="383"/>
      <c r="M25" s="383"/>
      <c r="N25" s="383"/>
      <c r="O25" s="383"/>
      <c r="P25" s="383"/>
      <c r="Q25" s="383"/>
      <c r="R25" s="383"/>
      <c r="S25" s="383"/>
      <c r="T25" s="383"/>
      <c r="U25" s="383"/>
      <c r="V25" s="383"/>
      <c r="W25" s="1213"/>
      <c r="X25" s="1213"/>
      <c r="Y25" s="1213"/>
      <c r="Z25" s="382"/>
      <c r="AA25" s="382"/>
      <c r="AB25" s="438"/>
      <c r="AC25" s="439"/>
      <c r="AD25" s="440"/>
    </row>
    <row r="26" spans="2:36" s="380" customFormat="1" ht="15">
      <c r="B26" s="375"/>
      <c r="C26" s="376" t="s">
        <v>853</v>
      </c>
      <c r="D26" s="377"/>
      <c r="E26" s="378"/>
      <c r="F26" s="378"/>
      <c r="G26" s="378"/>
      <c r="H26" s="378"/>
      <c r="I26" s="378"/>
      <c r="J26" s="378"/>
      <c r="K26" s="378"/>
      <c r="L26" s="378"/>
      <c r="M26" s="378"/>
      <c r="N26" s="378"/>
      <c r="O26" s="378"/>
      <c r="P26" s="378"/>
      <c r="Q26" s="378"/>
      <c r="R26" s="378"/>
      <c r="S26" s="378"/>
      <c r="T26" s="378"/>
      <c r="U26" s="379"/>
      <c r="V26" s="378"/>
      <c r="W26" s="378"/>
      <c r="X26" s="378"/>
      <c r="Y26" s="378"/>
      <c r="Z26" s="375"/>
      <c r="AA26" s="375"/>
      <c r="AB26" s="315"/>
      <c r="AC26" s="439"/>
      <c r="AD26" s="440"/>
    </row>
    <row r="27" spans="2:36" s="380" customFormat="1" ht="15">
      <c r="B27" s="375"/>
      <c r="C27" s="376"/>
      <c r="D27" s="364" t="s">
        <v>1187</v>
      </c>
      <c r="E27" s="378"/>
      <c r="F27" s="378"/>
      <c r="G27" s="378"/>
      <c r="H27" s="378"/>
      <c r="I27" s="378"/>
      <c r="J27" s="378"/>
      <c r="K27" s="378"/>
      <c r="L27" s="378"/>
      <c r="M27" s="378"/>
      <c r="N27" s="378"/>
      <c r="O27" s="378"/>
      <c r="P27" s="378"/>
      <c r="Q27" s="378"/>
      <c r="R27" s="378"/>
      <c r="S27" s="378"/>
      <c r="T27" s="378"/>
      <c r="U27" s="379"/>
      <c r="V27" s="378"/>
      <c r="W27" s="378"/>
      <c r="X27" s="378"/>
      <c r="Y27" s="378"/>
      <c r="Z27" s="375"/>
      <c r="AA27" s="375"/>
      <c r="AB27" s="315"/>
      <c r="AC27" s="439"/>
      <c r="AD27" s="440"/>
    </row>
    <row r="28" spans="2:36" s="437" customFormat="1" ht="30" customHeight="1">
      <c r="B28" s="382"/>
      <c r="C28" s="373"/>
      <c r="D28" s="2143" t="s">
        <v>832</v>
      </c>
      <c r="E28" s="2144"/>
      <c r="F28" s="2144"/>
      <c r="G28" s="2144"/>
      <c r="H28" s="2144"/>
      <c r="I28" s="2145"/>
      <c r="J28" s="2151">
        <f>V24</f>
        <v>0</v>
      </c>
      <c r="K28" s="2152"/>
      <c r="L28" s="2152"/>
      <c r="M28" s="2152"/>
      <c r="N28" s="2152"/>
      <c r="O28" s="2152"/>
      <c r="P28" s="2152"/>
      <c r="Q28" s="2152"/>
      <c r="R28" s="2153"/>
      <c r="S28" s="393" t="s">
        <v>295</v>
      </c>
      <c r="T28" s="376" t="s">
        <v>471</v>
      </c>
      <c r="U28" s="2135"/>
      <c r="V28" s="2135"/>
      <c r="W28" s="2135"/>
      <c r="X28" s="2135"/>
      <c r="Y28" s="2135"/>
      <c r="Z28" s="2135"/>
      <c r="AA28" s="382"/>
      <c r="AB28" s="438"/>
      <c r="AC28" s="439"/>
      <c r="AD28" s="440"/>
      <c r="AJ28" s="957" t="s">
        <v>1190</v>
      </c>
    </row>
    <row r="29" spans="2:36" s="437" customFormat="1" ht="15" customHeight="1">
      <c r="B29" s="382"/>
      <c r="C29" s="373"/>
      <c r="D29" s="906"/>
      <c r="E29" s="390"/>
      <c r="F29" s="391"/>
      <c r="G29" s="392"/>
      <c r="H29" s="392"/>
      <c r="I29" s="392"/>
      <c r="J29" s="392"/>
      <c r="K29" s="392"/>
      <c r="L29" s="318"/>
      <c r="M29" s="318"/>
      <c r="N29" s="318"/>
      <c r="O29" s="318"/>
      <c r="P29" s="318"/>
      <c r="Q29" s="318"/>
      <c r="R29" s="318"/>
      <c r="S29" s="318"/>
      <c r="T29" s="318"/>
      <c r="U29" s="318"/>
      <c r="V29" s="318"/>
      <c r="W29" s="318"/>
      <c r="X29" s="318"/>
      <c r="Y29" s="318"/>
      <c r="Z29" s="382"/>
      <c r="AA29" s="382"/>
      <c r="AB29" s="438"/>
      <c r="AC29" s="439"/>
      <c r="AD29" s="440"/>
    </row>
    <row r="30" spans="2:36" s="380" customFormat="1" ht="15">
      <c r="B30" s="375"/>
      <c r="C30" s="376"/>
      <c r="D30" s="364" t="s">
        <v>833</v>
      </c>
      <c r="E30" s="378"/>
      <c r="F30" s="378"/>
      <c r="G30" s="378"/>
      <c r="H30" s="378"/>
      <c r="I30" s="378"/>
      <c r="J30" s="378"/>
      <c r="K30" s="378"/>
      <c r="L30" s="378"/>
      <c r="M30" s="378"/>
      <c r="N30" s="378"/>
      <c r="O30" s="378"/>
      <c r="P30" s="378"/>
      <c r="Q30" s="378"/>
      <c r="R30" s="378"/>
      <c r="S30" s="378"/>
      <c r="T30" s="378"/>
      <c r="U30" s="379"/>
      <c r="V30" s="378"/>
      <c r="W30" s="378"/>
      <c r="X30" s="378"/>
      <c r="Y30" s="378"/>
      <c r="Z30" s="375"/>
      <c r="AA30" s="375"/>
      <c r="AB30" s="315"/>
      <c r="AC30" s="439"/>
      <c r="AD30" s="440"/>
    </row>
    <row r="31" spans="2:36" s="437" customFormat="1" ht="30" customHeight="1">
      <c r="B31" s="382"/>
      <c r="C31" s="373"/>
      <c r="D31" s="2115" t="s">
        <v>472</v>
      </c>
      <c r="E31" s="2116"/>
      <c r="F31" s="2116"/>
      <c r="G31" s="2116"/>
      <c r="H31" s="2116"/>
      <c r="I31" s="2117"/>
      <c r="J31" s="2139">
        <v>900000</v>
      </c>
      <c r="K31" s="2140"/>
      <c r="L31" s="2140"/>
      <c r="M31" s="2140"/>
      <c r="N31" s="2140"/>
      <c r="O31" s="2140"/>
      <c r="P31" s="2140"/>
      <c r="Q31" s="2140"/>
      <c r="R31" s="2141"/>
      <c r="S31" s="393" t="s">
        <v>295</v>
      </c>
      <c r="T31" s="376" t="s">
        <v>834</v>
      </c>
      <c r="U31" s="2135" t="s">
        <v>835</v>
      </c>
      <c r="V31" s="2135"/>
      <c r="W31" s="2135"/>
      <c r="X31" s="2135"/>
      <c r="Y31" s="2135"/>
      <c r="Z31" s="2135"/>
      <c r="AA31" s="382"/>
      <c r="AB31" s="438"/>
      <c r="AC31" s="439"/>
      <c r="AD31" s="440"/>
      <c r="AJ31" s="957" t="s">
        <v>1190</v>
      </c>
    </row>
    <row r="32" spans="2:36" s="437" customFormat="1" ht="15" customHeight="1">
      <c r="B32" s="382"/>
      <c r="C32" s="373"/>
      <c r="D32" s="390"/>
      <c r="E32" s="390"/>
      <c r="F32" s="391"/>
      <c r="G32" s="392"/>
      <c r="H32" s="392"/>
      <c r="I32" s="903"/>
      <c r="J32" s="903"/>
      <c r="K32" s="903"/>
      <c r="L32" s="903"/>
      <c r="M32" s="903"/>
      <c r="N32" s="903"/>
      <c r="O32" s="903"/>
      <c r="P32" s="903"/>
      <c r="Q32" s="903"/>
      <c r="R32" s="903"/>
      <c r="S32" s="903"/>
      <c r="T32" s="903"/>
      <c r="U32" s="903"/>
      <c r="V32" s="903"/>
      <c r="W32" s="903"/>
      <c r="X32" s="903"/>
      <c r="Y32" s="903"/>
      <c r="Z32" s="382"/>
      <c r="AA32" s="382"/>
      <c r="AB32" s="438"/>
      <c r="AC32" s="439"/>
      <c r="AD32" s="440"/>
    </row>
    <row r="33" spans="2:36" s="380" customFormat="1" ht="15">
      <c r="B33" s="375"/>
      <c r="C33" s="376" t="s">
        <v>854</v>
      </c>
      <c r="D33" s="377"/>
      <c r="E33" s="378"/>
      <c r="F33" s="378"/>
      <c r="G33" s="378"/>
      <c r="H33" s="378"/>
      <c r="I33" s="378"/>
      <c r="J33" s="378"/>
      <c r="K33" s="378"/>
      <c r="L33" s="378"/>
      <c r="M33" s="378"/>
      <c r="N33" s="378"/>
      <c r="O33" s="378"/>
      <c r="P33" s="378"/>
      <c r="Q33" s="378"/>
      <c r="R33" s="378"/>
      <c r="S33" s="378"/>
      <c r="T33" s="378"/>
      <c r="U33" s="379"/>
      <c r="V33" s="378"/>
      <c r="W33" s="378"/>
      <c r="X33" s="378"/>
      <c r="Y33" s="378"/>
      <c r="Z33" s="375"/>
      <c r="AA33" s="375"/>
      <c r="AB33" s="315"/>
      <c r="AC33" s="439"/>
      <c r="AD33" s="440"/>
    </row>
    <row r="34" spans="2:36" s="437" customFormat="1" ht="50.1" customHeight="1">
      <c r="B34" s="382"/>
      <c r="C34" s="373"/>
      <c r="D34" s="2115" t="s">
        <v>836</v>
      </c>
      <c r="E34" s="2116"/>
      <c r="F34" s="2116"/>
      <c r="G34" s="2116"/>
      <c r="H34" s="2116"/>
      <c r="I34" s="2117"/>
      <c r="J34" s="2139">
        <f>IF(J28="",0,MIN(J28,J31))</f>
        <v>0</v>
      </c>
      <c r="K34" s="2140"/>
      <c r="L34" s="2140"/>
      <c r="M34" s="2140"/>
      <c r="N34" s="2140"/>
      <c r="O34" s="2140"/>
      <c r="P34" s="2140"/>
      <c r="Q34" s="2140"/>
      <c r="R34" s="2141"/>
      <c r="S34" s="393" t="s">
        <v>295</v>
      </c>
      <c r="T34" s="376" t="s">
        <v>837</v>
      </c>
      <c r="U34" s="2135" t="s">
        <v>838</v>
      </c>
      <c r="V34" s="2135"/>
      <c r="W34" s="2135"/>
      <c r="X34" s="2135"/>
      <c r="Y34" s="2135"/>
      <c r="Z34" s="2135"/>
      <c r="AA34" s="382"/>
      <c r="AB34" s="438"/>
      <c r="AC34" s="439"/>
      <c r="AD34" s="440"/>
      <c r="AJ34" s="957" t="s">
        <v>1190</v>
      </c>
    </row>
    <row r="35" spans="2:36" s="437" customFormat="1" ht="15" customHeight="1">
      <c r="B35" s="382"/>
      <c r="C35" s="373"/>
      <c r="D35" s="917" t="s">
        <v>1160</v>
      </c>
      <c r="E35" s="905"/>
      <c r="F35" s="395"/>
      <c r="G35" s="394"/>
      <c r="H35" s="394"/>
      <c r="I35" s="903"/>
      <c r="J35" s="903"/>
      <c r="K35" s="903"/>
      <c r="L35" s="903"/>
      <c r="M35" s="903"/>
      <c r="N35" s="903"/>
      <c r="O35" s="903"/>
      <c r="P35" s="903"/>
      <c r="Q35" s="903"/>
      <c r="R35" s="903"/>
      <c r="S35" s="903"/>
      <c r="T35" s="903"/>
      <c r="U35" s="903"/>
      <c r="V35" s="903"/>
      <c r="W35" s="903"/>
      <c r="X35" s="903"/>
      <c r="Y35" s="903"/>
      <c r="Z35" s="382"/>
      <c r="AA35" s="382"/>
      <c r="AB35" s="438"/>
      <c r="AC35" s="439"/>
      <c r="AD35" s="440"/>
    </row>
    <row r="36" spans="2:36" s="437" customFormat="1" ht="15" customHeight="1">
      <c r="B36" s="382"/>
      <c r="C36" s="373"/>
      <c r="D36" s="917"/>
      <c r="E36" s="905"/>
      <c r="F36" s="395"/>
      <c r="G36" s="394"/>
      <c r="H36" s="394"/>
      <c r="I36" s="903"/>
      <c r="J36" s="903"/>
      <c r="K36" s="903"/>
      <c r="L36" s="903"/>
      <c r="M36" s="903"/>
      <c r="N36" s="903"/>
      <c r="O36" s="903"/>
      <c r="P36" s="903"/>
      <c r="Q36" s="903"/>
      <c r="R36" s="903"/>
      <c r="S36" s="903"/>
      <c r="T36" s="903"/>
      <c r="U36" s="903"/>
      <c r="V36" s="903"/>
      <c r="W36" s="903"/>
      <c r="X36" s="903"/>
      <c r="Y36" s="903"/>
      <c r="Z36" s="382"/>
      <c r="AA36" s="382"/>
      <c r="AB36" s="438"/>
      <c r="AC36" s="439"/>
      <c r="AD36" s="440"/>
    </row>
    <row r="37" spans="2:36" s="926" customFormat="1" ht="15">
      <c r="B37" s="920"/>
      <c r="C37" s="376" t="s">
        <v>855</v>
      </c>
      <c r="D37" s="922"/>
      <c r="E37" s="918"/>
      <c r="F37" s="918"/>
      <c r="G37" s="918"/>
      <c r="H37" s="918"/>
      <c r="I37" s="918"/>
      <c r="J37" s="918"/>
      <c r="K37" s="918"/>
      <c r="L37" s="918"/>
      <c r="M37" s="918"/>
      <c r="N37" s="918"/>
      <c r="O37" s="918"/>
      <c r="P37" s="918"/>
      <c r="Q37" s="918"/>
      <c r="R37" s="918"/>
      <c r="S37" s="918"/>
      <c r="T37" s="918"/>
      <c r="U37" s="919"/>
      <c r="V37" s="918"/>
      <c r="W37" s="918"/>
      <c r="X37" s="918"/>
      <c r="Y37" s="918"/>
      <c r="Z37" s="920"/>
      <c r="AA37" s="920"/>
      <c r="AB37" s="923"/>
      <c r="AC37" s="924"/>
      <c r="AD37" s="925"/>
    </row>
    <row r="38" spans="2:36" s="926" customFormat="1" ht="15">
      <c r="B38" s="920"/>
      <c r="C38" s="921"/>
      <c r="D38" s="922" t="s">
        <v>856</v>
      </c>
      <c r="E38" s="918"/>
      <c r="F38" s="918"/>
      <c r="G38" s="918"/>
      <c r="H38" s="918"/>
      <c r="I38" s="918"/>
      <c r="J38" s="918"/>
      <c r="K38" s="918"/>
      <c r="L38" s="918"/>
      <c r="M38" s="918"/>
      <c r="N38" s="918"/>
      <c r="O38" s="918"/>
      <c r="P38" s="918"/>
      <c r="Q38" s="918"/>
      <c r="R38" s="918"/>
      <c r="S38" s="918"/>
      <c r="T38" s="918"/>
      <c r="U38" s="919"/>
      <c r="V38" s="918"/>
      <c r="W38" s="918"/>
      <c r="X38" s="918"/>
      <c r="Y38" s="918"/>
      <c r="Z38" s="1227"/>
      <c r="AA38" s="1227"/>
      <c r="AB38" s="1228"/>
      <c r="AC38" s="1229"/>
      <c r="AD38" s="1230"/>
      <c r="AE38" s="1231"/>
      <c r="AF38" s="1231"/>
      <c r="AG38" s="1231"/>
      <c r="AH38" s="1231"/>
    </row>
    <row r="39" spans="2:36" s="926" customFormat="1" ht="15">
      <c r="B39" s="920"/>
      <c r="C39" s="921"/>
      <c r="D39" s="977"/>
      <c r="E39" s="978"/>
      <c r="F39" s="978"/>
      <c r="G39" s="978"/>
      <c r="H39" s="978"/>
      <c r="I39" s="978"/>
      <c r="J39" s="978"/>
      <c r="K39" s="978"/>
      <c r="L39" s="978"/>
      <c r="M39" s="978"/>
      <c r="N39" s="978"/>
      <c r="O39" s="978"/>
      <c r="P39" s="978"/>
      <c r="Q39" s="978"/>
      <c r="R39" s="978"/>
      <c r="S39" s="978"/>
      <c r="T39" s="978"/>
      <c r="U39" s="979"/>
      <c r="V39" s="978"/>
      <c r="W39" s="978"/>
      <c r="X39" s="978"/>
      <c r="Y39" s="978"/>
      <c r="Z39" s="920"/>
      <c r="AA39" s="920"/>
      <c r="AB39" s="923"/>
      <c r="AC39" s="924"/>
      <c r="AD39" s="925"/>
      <c r="AH39" s="1232"/>
    </row>
    <row r="40" spans="2:36" s="926" customFormat="1" ht="15">
      <c r="B40" s="920"/>
      <c r="C40" s="921"/>
      <c r="D40" s="980"/>
      <c r="E40" s="981"/>
      <c r="F40" s="981"/>
      <c r="G40" s="981"/>
      <c r="H40" s="981"/>
      <c r="I40" s="981"/>
      <c r="J40" s="981"/>
      <c r="K40" s="981"/>
      <c r="L40" s="981"/>
      <c r="M40" s="981"/>
      <c r="N40" s="981"/>
      <c r="O40" s="981"/>
      <c r="P40" s="981"/>
      <c r="Q40" s="981"/>
      <c r="R40" s="981"/>
      <c r="S40" s="981"/>
      <c r="T40" s="981"/>
      <c r="U40" s="982"/>
      <c r="V40" s="981"/>
      <c r="W40" s="981"/>
      <c r="X40" s="981"/>
      <c r="Y40" s="981"/>
      <c r="Z40" s="920"/>
      <c r="AA40" s="920"/>
      <c r="AB40" s="923"/>
      <c r="AC40" s="924"/>
      <c r="AD40" s="925"/>
      <c r="AH40" s="1233"/>
    </row>
    <row r="41" spans="2:36" s="926" customFormat="1" ht="15">
      <c r="B41" s="920"/>
      <c r="C41" s="921"/>
      <c r="D41" s="983"/>
      <c r="E41" s="981"/>
      <c r="F41" s="981"/>
      <c r="G41" s="981"/>
      <c r="H41" s="981"/>
      <c r="I41" s="981"/>
      <c r="J41" s="981"/>
      <c r="K41" s="981"/>
      <c r="L41" s="981"/>
      <c r="M41" s="981"/>
      <c r="N41" s="981"/>
      <c r="O41" s="981"/>
      <c r="P41" s="981"/>
      <c r="Q41" s="981"/>
      <c r="R41" s="981"/>
      <c r="S41" s="981"/>
      <c r="T41" s="981"/>
      <c r="U41" s="982"/>
      <c r="V41" s="981"/>
      <c r="W41" s="981"/>
      <c r="X41" s="981"/>
      <c r="Y41" s="981"/>
      <c r="Z41" s="920"/>
      <c r="AA41" s="920"/>
      <c r="AB41" s="923"/>
      <c r="AC41" s="924"/>
      <c r="AD41" s="925"/>
      <c r="AH41" s="1233"/>
    </row>
    <row r="42" spans="2:36" s="380" customFormat="1" ht="15">
      <c r="B42" s="375"/>
      <c r="C42" s="376"/>
      <c r="D42" s="983"/>
      <c r="E42" s="981"/>
      <c r="F42" s="981"/>
      <c r="G42" s="981"/>
      <c r="H42" s="981"/>
      <c r="I42" s="981"/>
      <c r="J42" s="981"/>
      <c r="K42" s="981"/>
      <c r="L42" s="981"/>
      <c r="M42" s="981"/>
      <c r="N42" s="981"/>
      <c r="O42" s="981"/>
      <c r="P42" s="981"/>
      <c r="Q42" s="981"/>
      <c r="R42" s="981"/>
      <c r="S42" s="981"/>
      <c r="T42" s="981"/>
      <c r="U42" s="982"/>
      <c r="V42" s="981"/>
      <c r="W42" s="981"/>
      <c r="X42" s="981"/>
      <c r="Y42" s="981"/>
      <c r="Z42" s="375"/>
      <c r="AA42" s="375"/>
      <c r="AB42" s="315"/>
      <c r="AC42" s="439"/>
      <c r="AD42" s="440"/>
      <c r="AH42" s="1233"/>
    </row>
    <row r="43" spans="2:36" s="380" customFormat="1" ht="15">
      <c r="B43" s="375"/>
      <c r="C43" s="376"/>
      <c r="D43" s="983"/>
      <c r="E43" s="981"/>
      <c r="F43" s="981"/>
      <c r="G43" s="981"/>
      <c r="H43" s="981"/>
      <c r="I43" s="981"/>
      <c r="J43" s="981"/>
      <c r="K43" s="981"/>
      <c r="L43" s="981"/>
      <c r="M43" s="981"/>
      <c r="N43" s="981"/>
      <c r="O43" s="981"/>
      <c r="P43" s="981"/>
      <c r="Q43" s="981"/>
      <c r="R43" s="981"/>
      <c r="S43" s="981"/>
      <c r="T43" s="981"/>
      <c r="U43" s="982"/>
      <c r="V43" s="981"/>
      <c r="W43" s="981"/>
      <c r="X43" s="981"/>
      <c r="Y43" s="981"/>
      <c r="Z43" s="375"/>
      <c r="AA43" s="375"/>
      <c r="AB43" s="315"/>
      <c r="AC43" s="396"/>
      <c r="AD43" s="397"/>
      <c r="AH43" s="1233"/>
    </row>
    <row r="44" spans="2:36" s="380" customFormat="1" ht="15">
      <c r="B44" s="375"/>
      <c r="C44" s="376"/>
      <c r="D44" s="983"/>
      <c r="E44" s="981"/>
      <c r="F44" s="981"/>
      <c r="G44" s="981"/>
      <c r="H44" s="981"/>
      <c r="I44" s="981"/>
      <c r="J44" s="981"/>
      <c r="K44" s="981"/>
      <c r="L44" s="981"/>
      <c r="M44" s="981"/>
      <c r="N44" s="981"/>
      <c r="O44" s="981"/>
      <c r="P44" s="981"/>
      <c r="Q44" s="981"/>
      <c r="R44" s="981"/>
      <c r="S44" s="981"/>
      <c r="T44" s="981"/>
      <c r="U44" s="982"/>
      <c r="V44" s="981"/>
      <c r="W44" s="981"/>
      <c r="X44" s="981"/>
      <c r="Y44" s="981"/>
      <c r="Z44" s="375"/>
      <c r="AA44" s="375"/>
      <c r="AB44" s="315"/>
      <c r="AC44" s="396"/>
      <c r="AD44" s="397"/>
      <c r="AH44" s="1233"/>
    </row>
    <row r="45" spans="2:36" s="380" customFormat="1" ht="15">
      <c r="B45" s="375"/>
      <c r="C45" s="376"/>
      <c r="D45" s="983"/>
      <c r="E45" s="981"/>
      <c r="F45" s="981"/>
      <c r="G45" s="981"/>
      <c r="H45" s="981"/>
      <c r="I45" s="981"/>
      <c r="J45" s="981"/>
      <c r="K45" s="981"/>
      <c r="L45" s="981"/>
      <c r="M45" s="981"/>
      <c r="N45" s="981"/>
      <c r="O45" s="981"/>
      <c r="P45" s="981"/>
      <c r="Q45" s="981"/>
      <c r="R45" s="981"/>
      <c r="S45" s="981"/>
      <c r="T45" s="981"/>
      <c r="U45" s="982"/>
      <c r="V45" s="981"/>
      <c r="W45" s="981"/>
      <c r="X45" s="981"/>
      <c r="Y45" s="981"/>
      <c r="Z45" s="375"/>
      <c r="AA45" s="375"/>
      <c r="AB45" s="315"/>
      <c r="AC45" s="396"/>
      <c r="AD45" s="397"/>
      <c r="AH45" s="1233"/>
    </row>
    <row r="46" spans="2:36" s="380" customFormat="1" ht="15">
      <c r="B46" s="375"/>
      <c r="C46" s="376"/>
      <c r="D46" s="983"/>
      <c r="E46" s="981"/>
      <c r="F46" s="981"/>
      <c r="G46" s="981"/>
      <c r="H46" s="981"/>
      <c r="I46" s="981"/>
      <c r="J46" s="981"/>
      <c r="K46" s="981"/>
      <c r="L46" s="981"/>
      <c r="M46" s="981"/>
      <c r="N46" s="981"/>
      <c r="O46" s="981"/>
      <c r="P46" s="981"/>
      <c r="Q46" s="981"/>
      <c r="R46" s="981"/>
      <c r="S46" s="981"/>
      <c r="T46" s="981"/>
      <c r="U46" s="982"/>
      <c r="V46" s="981"/>
      <c r="W46" s="981"/>
      <c r="X46" s="981"/>
      <c r="Y46" s="981"/>
      <c r="Z46" s="375"/>
      <c r="AA46" s="375"/>
      <c r="AB46" s="315"/>
      <c r="AC46" s="396"/>
      <c r="AD46" s="397"/>
      <c r="AH46" s="1233"/>
    </row>
    <row r="47" spans="2:36" s="380" customFormat="1" ht="15">
      <c r="B47" s="375"/>
      <c r="C47" s="376"/>
      <c r="D47" s="983"/>
      <c r="E47" s="981"/>
      <c r="F47" s="981"/>
      <c r="G47" s="981"/>
      <c r="H47" s="981"/>
      <c r="I47" s="981"/>
      <c r="J47" s="981"/>
      <c r="K47" s="981"/>
      <c r="L47" s="981"/>
      <c r="M47" s="981"/>
      <c r="N47" s="981"/>
      <c r="O47" s="981"/>
      <c r="P47" s="981"/>
      <c r="Q47" s="981"/>
      <c r="R47" s="981"/>
      <c r="S47" s="981"/>
      <c r="T47" s="981"/>
      <c r="U47" s="982"/>
      <c r="V47" s="981"/>
      <c r="W47" s="981"/>
      <c r="X47" s="981"/>
      <c r="Y47" s="981"/>
      <c r="Z47" s="375"/>
      <c r="AA47" s="375"/>
      <c r="AB47" s="315"/>
      <c r="AC47" s="396"/>
      <c r="AD47" s="397"/>
      <c r="AH47" s="1233"/>
    </row>
    <row r="48" spans="2:36" s="380" customFormat="1" ht="15">
      <c r="B48" s="375"/>
      <c r="C48" s="376"/>
      <c r="D48" s="983"/>
      <c r="E48" s="981"/>
      <c r="F48" s="981"/>
      <c r="G48" s="981"/>
      <c r="H48" s="981"/>
      <c r="I48" s="981"/>
      <c r="J48" s="981"/>
      <c r="K48" s="981"/>
      <c r="L48" s="981"/>
      <c r="M48" s="981"/>
      <c r="N48" s="981"/>
      <c r="O48" s="981"/>
      <c r="P48" s="981"/>
      <c r="Q48" s="981"/>
      <c r="R48" s="981"/>
      <c r="S48" s="981"/>
      <c r="T48" s="981"/>
      <c r="U48" s="982"/>
      <c r="V48" s="981"/>
      <c r="W48" s="981"/>
      <c r="X48" s="981"/>
      <c r="Y48" s="981"/>
      <c r="Z48" s="375"/>
      <c r="AA48" s="375"/>
      <c r="AB48" s="315"/>
      <c r="AC48" s="396"/>
      <c r="AD48" s="397"/>
      <c r="AH48" s="1233"/>
    </row>
    <row r="49" spans="2:34" s="380" customFormat="1" ht="15">
      <c r="B49" s="375"/>
      <c r="C49" s="376"/>
      <c r="D49" s="983"/>
      <c r="E49" s="981"/>
      <c r="F49" s="981"/>
      <c r="G49" s="981"/>
      <c r="H49" s="981"/>
      <c r="I49" s="981"/>
      <c r="J49" s="981"/>
      <c r="K49" s="981"/>
      <c r="L49" s="981"/>
      <c r="M49" s="981"/>
      <c r="N49" s="981"/>
      <c r="O49" s="981"/>
      <c r="P49" s="981"/>
      <c r="Q49" s="981"/>
      <c r="R49" s="981"/>
      <c r="S49" s="981"/>
      <c r="T49" s="981"/>
      <c r="U49" s="982"/>
      <c r="V49" s="981"/>
      <c r="W49" s="981"/>
      <c r="X49" s="981"/>
      <c r="Y49" s="981"/>
      <c r="Z49" s="375"/>
      <c r="AA49" s="375"/>
      <c r="AB49" s="315"/>
      <c r="AC49" s="396"/>
      <c r="AD49" s="397"/>
      <c r="AH49" s="1233"/>
    </row>
    <row r="50" spans="2:34" s="380" customFormat="1" ht="15">
      <c r="B50" s="375"/>
      <c r="C50" s="376"/>
      <c r="D50" s="983"/>
      <c r="E50" s="981"/>
      <c r="F50" s="981"/>
      <c r="G50" s="981"/>
      <c r="H50" s="981"/>
      <c r="I50" s="981"/>
      <c r="J50" s="981"/>
      <c r="K50" s="981"/>
      <c r="L50" s="981"/>
      <c r="M50" s="981"/>
      <c r="N50" s="981"/>
      <c r="O50" s="981"/>
      <c r="P50" s="981"/>
      <c r="Q50" s="981"/>
      <c r="R50" s="981"/>
      <c r="S50" s="981"/>
      <c r="T50" s="981"/>
      <c r="U50" s="982"/>
      <c r="V50" s="981"/>
      <c r="W50" s="981"/>
      <c r="X50" s="981"/>
      <c r="Y50" s="981"/>
      <c r="Z50" s="375"/>
      <c r="AA50" s="375"/>
      <c r="AB50" s="315"/>
      <c r="AC50" s="396"/>
      <c r="AD50" s="397"/>
      <c r="AH50" s="1233"/>
    </row>
    <row r="51" spans="2:34" ht="12.75" customHeight="1">
      <c r="B51" s="367"/>
      <c r="C51" s="367"/>
      <c r="D51" s="984"/>
      <c r="E51" s="985"/>
      <c r="F51" s="985"/>
      <c r="G51" s="985"/>
      <c r="H51" s="985"/>
      <c r="I51" s="985"/>
      <c r="J51" s="985"/>
      <c r="K51" s="985"/>
      <c r="L51" s="985"/>
      <c r="M51" s="985"/>
      <c r="N51" s="985"/>
      <c r="O51" s="985"/>
      <c r="P51" s="985"/>
      <c r="Q51" s="985"/>
      <c r="R51" s="985"/>
      <c r="S51" s="985"/>
      <c r="T51" s="985"/>
      <c r="U51" s="985"/>
      <c r="V51" s="985"/>
      <c r="W51" s="985"/>
      <c r="X51" s="985"/>
      <c r="Y51" s="985"/>
      <c r="Z51" s="367"/>
      <c r="AA51" s="367"/>
      <c r="AC51" s="396"/>
      <c r="AD51" s="397"/>
      <c r="AH51" s="1234"/>
    </row>
    <row r="52" spans="2:34" ht="20.100000000000001" customHeight="1">
      <c r="D52" s="986"/>
      <c r="E52" s="987"/>
      <c r="F52" s="987"/>
      <c r="G52" s="987"/>
      <c r="H52" s="987"/>
      <c r="I52" s="987"/>
      <c r="J52" s="987"/>
      <c r="K52" s="987"/>
      <c r="L52" s="987"/>
      <c r="M52" s="987"/>
      <c r="N52" s="987"/>
      <c r="O52" s="987"/>
      <c r="P52" s="987"/>
      <c r="Q52" s="987"/>
      <c r="R52" s="987"/>
      <c r="S52" s="987"/>
      <c r="T52" s="987"/>
      <c r="U52" s="987"/>
      <c r="V52" s="987"/>
      <c r="W52" s="987"/>
      <c r="X52" s="987"/>
      <c r="Y52" s="987"/>
      <c r="AC52" s="396"/>
      <c r="AD52" s="397"/>
      <c r="AH52" s="1234"/>
    </row>
    <row r="53" spans="2:34" ht="20.100000000000001" customHeight="1">
      <c r="D53" s="986"/>
      <c r="E53" s="987"/>
      <c r="F53" s="987"/>
      <c r="G53" s="987"/>
      <c r="H53" s="987"/>
      <c r="I53" s="987"/>
      <c r="J53" s="987"/>
      <c r="K53" s="987"/>
      <c r="L53" s="987"/>
      <c r="M53" s="987"/>
      <c r="N53" s="987"/>
      <c r="O53" s="987"/>
      <c r="P53" s="987"/>
      <c r="Q53" s="987"/>
      <c r="R53" s="987"/>
      <c r="S53" s="987"/>
      <c r="T53" s="987"/>
      <c r="U53" s="987"/>
      <c r="V53" s="987"/>
      <c r="W53" s="987"/>
      <c r="X53" s="987"/>
      <c r="Y53" s="987"/>
      <c r="AC53" s="396"/>
      <c r="AD53" s="397"/>
      <c r="AH53" s="1234"/>
    </row>
    <row r="54" spans="2:34" ht="20.100000000000001" customHeight="1">
      <c r="D54" s="986"/>
      <c r="E54" s="987"/>
      <c r="F54" s="987"/>
      <c r="G54" s="987"/>
      <c r="H54" s="987"/>
      <c r="I54" s="987"/>
      <c r="J54" s="987"/>
      <c r="K54" s="987"/>
      <c r="L54" s="987"/>
      <c r="M54" s="987"/>
      <c r="N54" s="987"/>
      <c r="O54" s="987"/>
      <c r="P54" s="987"/>
      <c r="Q54" s="987"/>
      <c r="R54" s="987"/>
      <c r="S54" s="987"/>
      <c r="T54" s="987"/>
      <c r="U54" s="987"/>
      <c r="V54" s="987"/>
      <c r="W54" s="987"/>
      <c r="X54" s="987"/>
      <c r="Y54" s="987"/>
      <c r="AC54" s="396"/>
      <c r="AD54" s="397"/>
      <c r="AH54" s="1234"/>
    </row>
    <row r="55" spans="2:34" ht="20.100000000000001" customHeight="1">
      <c r="D55" s="986"/>
      <c r="E55" s="987"/>
      <c r="F55" s="987"/>
      <c r="G55" s="987"/>
      <c r="H55" s="987"/>
      <c r="I55" s="987"/>
      <c r="J55" s="987"/>
      <c r="K55" s="987"/>
      <c r="L55" s="987"/>
      <c r="M55" s="987"/>
      <c r="N55" s="987"/>
      <c r="O55" s="987"/>
      <c r="P55" s="987"/>
      <c r="Q55" s="987"/>
      <c r="R55" s="987"/>
      <c r="S55" s="987"/>
      <c r="T55" s="987"/>
      <c r="U55" s="987"/>
      <c r="V55" s="987"/>
      <c r="W55" s="987"/>
      <c r="X55" s="987"/>
      <c r="Y55" s="987"/>
      <c r="AC55" s="396"/>
      <c r="AD55" s="397"/>
      <c r="AH55" s="1234"/>
    </row>
    <row r="56" spans="2:34" ht="20.100000000000001" customHeight="1">
      <c r="D56" s="986"/>
      <c r="E56" s="987"/>
      <c r="F56" s="987"/>
      <c r="G56" s="987"/>
      <c r="H56" s="987"/>
      <c r="I56" s="987"/>
      <c r="J56" s="987"/>
      <c r="K56" s="987"/>
      <c r="L56" s="987"/>
      <c r="M56" s="987"/>
      <c r="N56" s="987"/>
      <c r="O56" s="987"/>
      <c r="P56" s="987"/>
      <c r="Q56" s="987"/>
      <c r="R56" s="987"/>
      <c r="S56" s="987"/>
      <c r="T56" s="987"/>
      <c r="U56" s="987"/>
      <c r="V56" s="987"/>
      <c r="W56" s="987"/>
      <c r="X56" s="987"/>
      <c r="Y56" s="987"/>
      <c r="AC56" s="396"/>
      <c r="AD56" s="397"/>
      <c r="AE56" s="398"/>
      <c r="AH56" s="1234"/>
    </row>
    <row r="57" spans="2:34" ht="20.100000000000001" customHeight="1">
      <c r="D57" s="986"/>
      <c r="E57" s="987"/>
      <c r="F57" s="987"/>
      <c r="G57" s="987"/>
      <c r="H57" s="987"/>
      <c r="I57" s="987"/>
      <c r="J57" s="987"/>
      <c r="K57" s="987"/>
      <c r="L57" s="987"/>
      <c r="M57" s="987"/>
      <c r="N57" s="987"/>
      <c r="O57" s="987"/>
      <c r="P57" s="987"/>
      <c r="Q57" s="987"/>
      <c r="R57" s="987"/>
      <c r="S57" s="987"/>
      <c r="T57" s="987"/>
      <c r="U57" s="987"/>
      <c r="V57" s="987"/>
      <c r="W57" s="987"/>
      <c r="X57" s="987"/>
      <c r="Y57" s="987"/>
      <c r="AC57" s="396"/>
      <c r="AD57" s="397"/>
      <c r="AH57" s="1234"/>
    </row>
    <row r="58" spans="2:34" ht="20.100000000000001" customHeight="1">
      <c r="D58" s="986"/>
      <c r="E58" s="987"/>
      <c r="F58" s="987"/>
      <c r="G58" s="987"/>
      <c r="H58" s="987"/>
      <c r="I58" s="987"/>
      <c r="J58" s="987"/>
      <c r="K58" s="987"/>
      <c r="L58" s="987"/>
      <c r="M58" s="987"/>
      <c r="N58" s="987"/>
      <c r="O58" s="987"/>
      <c r="P58" s="987"/>
      <c r="Q58" s="987"/>
      <c r="R58" s="987"/>
      <c r="S58" s="987"/>
      <c r="T58" s="987"/>
      <c r="U58" s="987"/>
      <c r="V58" s="987"/>
      <c r="W58" s="987"/>
      <c r="X58" s="987"/>
      <c r="Y58" s="987"/>
      <c r="AC58" s="396"/>
      <c r="AD58" s="397"/>
      <c r="AH58" s="1234"/>
    </row>
    <row r="59" spans="2:34" ht="20.100000000000001" customHeight="1">
      <c r="D59" s="986"/>
      <c r="E59" s="987"/>
      <c r="F59" s="987"/>
      <c r="G59" s="987"/>
      <c r="H59" s="987"/>
      <c r="I59" s="987"/>
      <c r="J59" s="987"/>
      <c r="K59" s="987"/>
      <c r="L59" s="987"/>
      <c r="M59" s="987"/>
      <c r="N59" s="987"/>
      <c r="O59" s="987"/>
      <c r="P59" s="987"/>
      <c r="Q59" s="987"/>
      <c r="R59" s="987"/>
      <c r="S59" s="987"/>
      <c r="T59" s="987"/>
      <c r="U59" s="987"/>
      <c r="V59" s="987"/>
      <c r="W59" s="987"/>
      <c r="X59" s="987"/>
      <c r="Y59" s="987"/>
      <c r="AC59" s="396"/>
      <c r="AD59" s="397"/>
      <c r="AH59" s="1234"/>
    </row>
    <row r="60" spans="2:34" ht="20.100000000000001" customHeight="1">
      <c r="D60" s="986"/>
      <c r="E60" s="987"/>
      <c r="F60" s="987"/>
      <c r="G60" s="987"/>
      <c r="H60" s="987"/>
      <c r="I60" s="987"/>
      <c r="J60" s="987"/>
      <c r="K60" s="987"/>
      <c r="L60" s="987"/>
      <c r="M60" s="987"/>
      <c r="N60" s="987"/>
      <c r="O60" s="987"/>
      <c r="P60" s="987"/>
      <c r="Q60" s="987"/>
      <c r="R60" s="987"/>
      <c r="S60" s="987"/>
      <c r="T60" s="987"/>
      <c r="U60" s="987"/>
      <c r="V60" s="987"/>
      <c r="W60" s="987"/>
      <c r="X60" s="987"/>
      <c r="Y60" s="987"/>
      <c r="AC60" s="396"/>
      <c r="AD60" s="397"/>
      <c r="AH60" s="1234"/>
    </row>
    <row r="61" spans="2:34" ht="20.100000000000001" customHeight="1">
      <c r="D61" s="986"/>
      <c r="E61" s="987"/>
      <c r="F61" s="987"/>
      <c r="G61" s="987"/>
      <c r="H61" s="987"/>
      <c r="I61" s="987"/>
      <c r="J61" s="987"/>
      <c r="K61" s="987"/>
      <c r="L61" s="987"/>
      <c r="M61" s="987"/>
      <c r="N61" s="987"/>
      <c r="O61" s="987"/>
      <c r="P61" s="987"/>
      <c r="Q61" s="987"/>
      <c r="R61" s="987"/>
      <c r="S61" s="987"/>
      <c r="T61" s="987"/>
      <c r="U61" s="987"/>
      <c r="V61" s="987"/>
      <c r="W61" s="987"/>
      <c r="X61" s="987"/>
      <c r="Y61" s="987"/>
      <c r="AC61" s="396"/>
      <c r="AD61" s="397"/>
      <c r="AH61" s="1234"/>
    </row>
    <row r="62" spans="2:34" ht="20.100000000000001" customHeight="1">
      <c r="D62" s="986"/>
      <c r="E62" s="987"/>
      <c r="F62" s="987"/>
      <c r="G62" s="987"/>
      <c r="H62" s="987"/>
      <c r="I62" s="987"/>
      <c r="J62" s="987"/>
      <c r="K62" s="987"/>
      <c r="L62" s="987"/>
      <c r="M62" s="987"/>
      <c r="N62" s="987"/>
      <c r="O62" s="987"/>
      <c r="P62" s="987"/>
      <c r="Q62" s="987"/>
      <c r="R62" s="987"/>
      <c r="S62" s="987"/>
      <c r="T62" s="987"/>
      <c r="U62" s="987"/>
      <c r="V62" s="987"/>
      <c r="W62" s="987"/>
      <c r="X62" s="987"/>
      <c r="Y62" s="987"/>
      <c r="AC62" s="396"/>
      <c r="AD62" s="397"/>
      <c r="AH62" s="1234"/>
    </row>
    <row r="63" spans="2:34" ht="20.100000000000001" customHeight="1">
      <c r="D63" s="988"/>
      <c r="E63" s="989"/>
      <c r="F63" s="989"/>
      <c r="G63" s="989"/>
      <c r="H63" s="989"/>
      <c r="I63" s="989"/>
      <c r="J63" s="989"/>
      <c r="K63" s="989"/>
      <c r="L63" s="989"/>
      <c r="M63" s="989"/>
      <c r="N63" s="989"/>
      <c r="O63" s="989"/>
      <c r="P63" s="989"/>
      <c r="Q63" s="989"/>
      <c r="R63" s="989"/>
      <c r="S63" s="989"/>
      <c r="T63" s="989"/>
      <c r="U63" s="989"/>
      <c r="V63" s="989"/>
      <c r="W63" s="989"/>
      <c r="X63" s="989"/>
      <c r="Y63" s="989"/>
      <c r="Z63" s="1235"/>
      <c r="AA63" s="1235"/>
      <c r="AB63" s="1236"/>
      <c r="AC63" s="1237"/>
      <c r="AD63" s="1238"/>
      <c r="AE63" s="1235"/>
      <c r="AF63" s="1235"/>
      <c r="AG63" s="1235"/>
      <c r="AH63" s="1239"/>
    </row>
    <row r="64" spans="2:34" ht="20.100000000000001" customHeight="1">
      <c r="AC64" s="396"/>
      <c r="AD64" s="397"/>
    </row>
    <row r="65" spans="29:30" ht="20.100000000000001" customHeight="1">
      <c r="AC65" s="396"/>
      <c r="AD65" s="397"/>
    </row>
    <row r="66" spans="29:30" ht="20.100000000000001" customHeight="1">
      <c r="AC66" s="396"/>
      <c r="AD66" s="397"/>
    </row>
    <row r="67" spans="29:30" ht="20.100000000000001" customHeight="1">
      <c r="AC67" s="396"/>
      <c r="AD67" s="397"/>
    </row>
    <row r="68" spans="29:30" ht="20.100000000000001" customHeight="1">
      <c r="AC68" s="399"/>
      <c r="AD68" s="400"/>
    </row>
    <row r="69" spans="29:30" ht="20.100000000000001" customHeight="1">
      <c r="AC69" s="396"/>
      <c r="AD69" s="397"/>
    </row>
    <row r="70" spans="29:30" ht="20.100000000000001" customHeight="1">
      <c r="AC70" s="396"/>
      <c r="AD70" s="397"/>
    </row>
    <row r="71" spans="29:30" ht="20.100000000000001" customHeight="1">
      <c r="AC71" s="396"/>
      <c r="AD71" s="397"/>
    </row>
    <row r="72" spans="29:30" ht="20.100000000000001" customHeight="1">
      <c r="AC72" s="396"/>
      <c r="AD72" s="397"/>
    </row>
    <row r="73" spans="29:30" ht="20.100000000000001" customHeight="1">
      <c r="AC73" s="396"/>
      <c r="AD73" s="397"/>
    </row>
    <row r="74" spans="29:30" ht="20.100000000000001" customHeight="1">
      <c r="AC74" s="396"/>
      <c r="AD74" s="397"/>
    </row>
    <row r="75" spans="29:30" ht="20.100000000000001" customHeight="1">
      <c r="AC75" s="396"/>
      <c r="AD75" s="397"/>
    </row>
    <row r="76" spans="29:30" ht="20.100000000000001" customHeight="1">
      <c r="AC76" s="396"/>
      <c r="AD76" s="397"/>
    </row>
    <row r="77" spans="29:30" ht="20.100000000000001" customHeight="1">
      <c r="AC77" s="396"/>
      <c r="AD77" s="397"/>
    </row>
    <row r="85" spans="30:30" ht="20.100000000000001" customHeight="1">
      <c r="AD85" s="401"/>
    </row>
    <row r="86" spans="30:30" ht="20.100000000000001" customHeight="1">
      <c r="AD86" s="402"/>
    </row>
    <row r="150" spans="29:30" ht="20.100000000000001" customHeight="1">
      <c r="AC150" s="403"/>
      <c r="AD150" s="404"/>
    </row>
    <row r="151" spans="29:30" ht="20.100000000000001" customHeight="1">
      <c r="AC151" s="403"/>
      <c r="AD151" s="404"/>
    </row>
    <row r="152" spans="29:30" ht="20.100000000000001" customHeight="1">
      <c r="AC152" s="403"/>
      <c r="AD152" s="404"/>
    </row>
    <row r="153" spans="29:30" ht="20.100000000000001" customHeight="1">
      <c r="AC153" s="403"/>
      <c r="AD153" s="404"/>
    </row>
    <row r="154" spans="29:30" ht="20.100000000000001" customHeight="1">
      <c r="AC154" s="403"/>
      <c r="AD154" s="404"/>
    </row>
    <row r="155" spans="29:30" ht="20.100000000000001" customHeight="1">
      <c r="AC155" s="403"/>
      <c r="AD155" s="404"/>
    </row>
    <row r="156" spans="29:30" ht="20.100000000000001" customHeight="1">
      <c r="AC156" s="403"/>
      <c r="AD156" s="404"/>
    </row>
    <row r="157" spans="29:30" ht="20.100000000000001" customHeight="1">
      <c r="AC157" s="403"/>
      <c r="AD157" s="404"/>
    </row>
    <row r="158" spans="29:30" ht="20.100000000000001" customHeight="1">
      <c r="AC158" s="403"/>
      <c r="AD158" s="404"/>
    </row>
    <row r="159" spans="29:30" ht="20.100000000000001" customHeight="1">
      <c r="AC159" s="403"/>
      <c r="AD159" s="404"/>
    </row>
    <row r="160" spans="29:30" ht="20.100000000000001" customHeight="1">
      <c r="AC160" s="403"/>
      <c r="AD160" s="404"/>
    </row>
    <row r="161" spans="29:30" ht="20.100000000000001" customHeight="1">
      <c r="AC161" s="403"/>
      <c r="AD161" s="404"/>
    </row>
    <row r="162" spans="29:30" ht="20.100000000000001" customHeight="1">
      <c r="AC162" s="403"/>
      <c r="AD162" s="404"/>
    </row>
    <row r="163" spans="29:30" ht="20.100000000000001" customHeight="1">
      <c r="AC163" s="403"/>
      <c r="AD163" s="404"/>
    </row>
    <row r="164" spans="29:30" ht="20.100000000000001" customHeight="1">
      <c r="AC164" s="403"/>
      <c r="AD164" s="404"/>
    </row>
    <row r="165" spans="29:30" ht="20.100000000000001" customHeight="1">
      <c r="AC165" s="403"/>
      <c r="AD165" s="404"/>
    </row>
    <row r="166" spans="29:30" ht="20.100000000000001" customHeight="1">
      <c r="AC166" s="403"/>
      <c r="AD166" s="404"/>
    </row>
    <row r="167" spans="29:30" ht="20.100000000000001" customHeight="1">
      <c r="AC167" s="403"/>
      <c r="AD167" s="404"/>
    </row>
    <row r="168" spans="29:30" ht="20.100000000000001" customHeight="1">
      <c r="AC168" s="403"/>
      <c r="AD168" s="404"/>
    </row>
    <row r="169" spans="29:30" ht="20.100000000000001" customHeight="1">
      <c r="AC169" s="403"/>
      <c r="AD169" s="404"/>
    </row>
    <row r="170" spans="29:30" ht="20.100000000000001" customHeight="1">
      <c r="AC170" s="403"/>
      <c r="AD170" s="404"/>
    </row>
    <row r="171" spans="29:30" ht="20.100000000000001" customHeight="1">
      <c r="AC171" s="403"/>
      <c r="AD171" s="404"/>
    </row>
    <row r="172" spans="29:30" ht="20.100000000000001" customHeight="1">
      <c r="AC172" s="403"/>
      <c r="AD172" s="404"/>
    </row>
    <row r="173" spans="29:30" ht="20.100000000000001" customHeight="1">
      <c r="AC173" s="403"/>
      <c r="AD173" s="404"/>
    </row>
    <row r="174" spans="29:30" ht="20.100000000000001" customHeight="1">
      <c r="AC174" s="403"/>
      <c r="AD174" s="404"/>
    </row>
    <row r="175" spans="29:30" ht="20.100000000000001" customHeight="1">
      <c r="AC175" s="403"/>
      <c r="AD175" s="404"/>
    </row>
    <row r="176" spans="29:30" ht="20.100000000000001" customHeight="1">
      <c r="AC176" s="403"/>
      <c r="AD176" s="404"/>
    </row>
    <row r="177" spans="29:30" ht="20.100000000000001" customHeight="1">
      <c r="AC177" s="403"/>
      <c r="AD177" s="404"/>
    </row>
    <row r="178" spans="29:30" ht="20.100000000000001" customHeight="1">
      <c r="AC178" s="403"/>
      <c r="AD178" s="404"/>
    </row>
    <row r="179" spans="29:30" ht="20.100000000000001" customHeight="1">
      <c r="AC179" s="403"/>
      <c r="AD179" s="404"/>
    </row>
    <row r="180" spans="29:30" ht="20.100000000000001" customHeight="1">
      <c r="AC180" s="403"/>
      <c r="AD180" s="404"/>
    </row>
    <row r="181" spans="29:30" ht="20.100000000000001" customHeight="1">
      <c r="AC181" s="403"/>
      <c r="AD181" s="404"/>
    </row>
    <row r="182" spans="29:30" ht="20.100000000000001" customHeight="1">
      <c r="AC182" s="403"/>
      <c r="AD182" s="404"/>
    </row>
    <row r="183" spans="29:30" ht="20.100000000000001" customHeight="1">
      <c r="AC183" s="403"/>
      <c r="AD183" s="404"/>
    </row>
    <row r="184" spans="29:30" ht="20.100000000000001" customHeight="1">
      <c r="AC184" s="403"/>
      <c r="AD184" s="404"/>
    </row>
    <row r="185" spans="29:30" ht="20.100000000000001" customHeight="1">
      <c r="AC185" s="403"/>
      <c r="AD185" s="404"/>
    </row>
    <row r="186" spans="29:30" ht="20.100000000000001" customHeight="1">
      <c r="AC186" s="403"/>
      <c r="AD186" s="404"/>
    </row>
    <row r="187" spans="29:30" ht="20.100000000000001" customHeight="1">
      <c r="AC187" s="403"/>
      <c r="AD187" s="404"/>
    </row>
    <row r="188" spans="29:30" ht="20.100000000000001" customHeight="1">
      <c r="AC188" s="403"/>
      <c r="AD188" s="404"/>
    </row>
    <row r="189" spans="29:30" ht="20.100000000000001" customHeight="1">
      <c r="AC189" s="403"/>
      <c r="AD189" s="404"/>
    </row>
    <row r="190" spans="29:30" ht="20.100000000000001" customHeight="1">
      <c r="AC190" s="403"/>
      <c r="AD190" s="404"/>
    </row>
    <row r="191" spans="29:30" ht="20.100000000000001" customHeight="1">
      <c r="AC191" s="405"/>
      <c r="AD191" s="327"/>
    </row>
    <row r="192" spans="29:30" ht="20.100000000000001" customHeight="1">
      <c r="AC192" s="405"/>
      <c r="AD192" s="327"/>
    </row>
    <row r="193" spans="29:30" ht="20.100000000000001" customHeight="1">
      <c r="AC193" s="406"/>
      <c r="AD193" s="329"/>
    </row>
    <row r="194" spans="29:30" ht="20.100000000000001" customHeight="1">
      <c r="AC194" s="406"/>
      <c r="AD194" s="329"/>
    </row>
    <row r="195" spans="29:30" ht="20.100000000000001" customHeight="1">
      <c r="AC195" s="406"/>
      <c r="AD195" s="329"/>
    </row>
    <row r="196" spans="29:30" ht="20.100000000000001" customHeight="1">
      <c r="AC196" s="406"/>
      <c r="AD196" s="329"/>
    </row>
  </sheetData>
  <sheetProtection formatCells="0" formatRows="0" insertRows="0" deleteRows="0" selectLockedCells="1" autoFilter="0" pivotTables="0"/>
  <mergeCells count="84">
    <mergeCell ref="D8:I8"/>
    <mergeCell ref="D34:I34"/>
    <mergeCell ref="J34:R34"/>
    <mergeCell ref="U34:Z34"/>
    <mergeCell ref="D28:I28"/>
    <mergeCell ref="J28:R28"/>
    <mergeCell ref="U28:Z28"/>
    <mergeCell ref="D31:I31"/>
    <mergeCell ref="J31:R31"/>
    <mergeCell ref="U31:Z31"/>
    <mergeCell ref="J8:S8"/>
    <mergeCell ref="T8:X8"/>
    <mergeCell ref="Z18:AB18"/>
    <mergeCell ref="Z20:AB20"/>
    <mergeCell ref="D21:G21"/>
    <mergeCell ref="H21:L21"/>
    <mergeCell ref="AC18:AH18"/>
    <mergeCell ref="D19:G19"/>
    <mergeCell ref="H19:L19"/>
    <mergeCell ref="N19:P19"/>
    <mergeCell ref="R19:T19"/>
    <mergeCell ref="V19:X19"/>
    <mergeCell ref="Z19:AB19"/>
    <mergeCell ref="AC19:AH19"/>
    <mergeCell ref="D18:G18"/>
    <mergeCell ref="H18:L18"/>
    <mergeCell ref="N18:P18"/>
    <mergeCell ref="R18:T18"/>
    <mergeCell ref="V18:X18"/>
    <mergeCell ref="AC20:AH20"/>
    <mergeCell ref="D20:G20"/>
    <mergeCell ref="H20:L20"/>
    <mergeCell ref="N20:P20"/>
    <mergeCell ref="R20:T20"/>
    <mergeCell ref="V20:X20"/>
    <mergeCell ref="N21:P21"/>
    <mergeCell ref="R21:T21"/>
    <mergeCell ref="V21:X21"/>
    <mergeCell ref="Z21:AB21"/>
    <mergeCell ref="AC21:AH21"/>
    <mergeCell ref="Z22:AB22"/>
    <mergeCell ref="AC22:AH22"/>
    <mergeCell ref="D23:G23"/>
    <mergeCell ref="H23:L23"/>
    <mergeCell ref="N23:P23"/>
    <mergeCell ref="R23:T23"/>
    <mergeCell ref="V23:X23"/>
    <mergeCell ref="Z23:AB23"/>
    <mergeCell ref="AC23:AH23"/>
    <mergeCell ref="D22:G22"/>
    <mergeCell ref="H22:L22"/>
    <mergeCell ref="N22:P22"/>
    <mergeCell ref="R22:T22"/>
    <mergeCell ref="V22:X22"/>
    <mergeCell ref="Z24:AB24"/>
    <mergeCell ref="AC24:AH24"/>
    <mergeCell ref="D24:P24"/>
    <mergeCell ref="R24:T24"/>
    <mergeCell ref="V24:X24"/>
    <mergeCell ref="AC14:AH15"/>
    <mergeCell ref="AC16:AH16"/>
    <mergeCell ref="AC17:AH17"/>
    <mergeCell ref="Q14:T14"/>
    <mergeCell ref="U14:X14"/>
    <mergeCell ref="R15:T15"/>
    <mergeCell ref="R16:T16"/>
    <mergeCell ref="V15:X15"/>
    <mergeCell ref="V16:X16"/>
    <mergeCell ref="Z15:AB15"/>
    <mergeCell ref="Y14:AB14"/>
    <mergeCell ref="Z16:AB16"/>
    <mergeCell ref="R17:T17"/>
    <mergeCell ref="V17:X17"/>
    <mergeCell ref="Z17:AB17"/>
    <mergeCell ref="H16:L16"/>
    <mergeCell ref="H17:L17"/>
    <mergeCell ref="N17:P17"/>
    <mergeCell ref="H14:L15"/>
    <mergeCell ref="D14:G15"/>
    <mergeCell ref="M14:M15"/>
    <mergeCell ref="N14:P15"/>
    <mergeCell ref="N16:P16"/>
    <mergeCell ref="D16:G16"/>
    <mergeCell ref="D17:G17"/>
  </mergeCells>
  <phoneticPr fontId="18"/>
  <conditionalFormatting sqref="AD85:AD86 AC150:AD196">
    <cfRule type="expression" priority="8">
      <formula>CELL("protect",AC85)=0</formula>
    </cfRule>
  </conditionalFormatting>
  <conditionalFormatting sqref="B1:B2">
    <cfRule type="expression" dxfId="199" priority="7">
      <formula>_xlfn.ISFORMULA(B1)=TRUE</formula>
    </cfRule>
  </conditionalFormatting>
  <conditionalFormatting sqref="J28">
    <cfRule type="containsBlanks" dxfId="198" priority="6">
      <formula>LEN(TRIM(J28))=0</formula>
    </cfRule>
  </conditionalFormatting>
  <conditionalFormatting sqref="B3">
    <cfRule type="expression" dxfId="197" priority="5">
      <formula>_xlfn.ISFORMULA(B3)=TRUE</formula>
    </cfRule>
  </conditionalFormatting>
  <conditionalFormatting sqref="T8">
    <cfRule type="containsBlanks" dxfId="196" priority="3">
      <formula>LEN(TRIM(T8))=0</formula>
    </cfRule>
  </conditionalFormatting>
  <conditionalFormatting sqref="T8:X8">
    <cfRule type="expression" dxfId="195" priority="2">
      <formula>_xlfn.ISFORMULA(T8)=TRUE</formula>
    </cfRule>
  </conditionalFormatting>
  <conditionalFormatting sqref="D16:P23">
    <cfRule type="containsBlanks" dxfId="194" priority="1">
      <formula>LEN(TRIM(D16))=0</formula>
    </cfRule>
  </conditionalFormatting>
  <dataValidations count="7">
    <dataValidation type="custom" imeMode="disabled" allowBlank="1" showInputMessage="1" showErrorMessage="1" error="小数点以下は第一位まで、二位以下切り捨てで入力して下さい。" sqref="L65492:R65492 HS65490:HY65490 RO65490:RU65490 ABK65490:ABQ65490 ALG65490:ALM65490 AVC65490:AVI65490 BEY65490:BFE65490 BOU65490:BPA65490 BYQ65490:BYW65490 CIM65490:CIS65490 CSI65490:CSO65490 DCE65490:DCK65490 DMA65490:DMG65490 DVW65490:DWC65490 EFS65490:EFY65490 EPO65490:EPU65490 EZK65490:EZQ65490 FJG65490:FJM65490 FTC65490:FTI65490 GCY65490:GDE65490 GMU65490:GNA65490 GWQ65490:GWW65490 HGM65490:HGS65490 HQI65490:HQO65490 IAE65490:IAK65490 IKA65490:IKG65490 ITW65490:IUC65490 JDS65490:JDY65490 JNO65490:JNU65490 JXK65490:JXQ65490 KHG65490:KHM65490 KRC65490:KRI65490 LAY65490:LBE65490 LKU65490:LLA65490 LUQ65490:LUW65490 MEM65490:MES65490 MOI65490:MOO65490 MYE65490:MYK65490 NIA65490:NIG65490 NRW65490:NSC65490 OBS65490:OBY65490 OLO65490:OLU65490 OVK65490:OVQ65490 PFG65490:PFM65490 PPC65490:PPI65490 PYY65490:PZE65490 QIU65490:QJA65490 QSQ65490:QSW65490 RCM65490:RCS65490 RMI65490:RMO65490 RWE65490:RWK65490 SGA65490:SGG65490 SPW65490:SQC65490 SZS65490:SZY65490 TJO65490:TJU65490 TTK65490:TTQ65490 UDG65490:UDM65490 UNC65490:UNI65490 UWY65490:UXE65490 VGU65490:VHA65490 VQQ65490:VQW65490 WAM65490:WAS65490 WKI65490:WKO65490 WUE65490:WUK65490 L131028:R131028 HS131026:HY131026 RO131026:RU131026 ABK131026:ABQ131026 ALG131026:ALM131026 AVC131026:AVI131026 BEY131026:BFE131026 BOU131026:BPA131026 BYQ131026:BYW131026 CIM131026:CIS131026 CSI131026:CSO131026 DCE131026:DCK131026 DMA131026:DMG131026 DVW131026:DWC131026 EFS131026:EFY131026 EPO131026:EPU131026 EZK131026:EZQ131026 FJG131026:FJM131026 FTC131026:FTI131026 GCY131026:GDE131026 GMU131026:GNA131026 GWQ131026:GWW131026 HGM131026:HGS131026 HQI131026:HQO131026 IAE131026:IAK131026 IKA131026:IKG131026 ITW131026:IUC131026 JDS131026:JDY131026 JNO131026:JNU131026 JXK131026:JXQ131026 KHG131026:KHM131026 KRC131026:KRI131026 LAY131026:LBE131026 LKU131026:LLA131026 LUQ131026:LUW131026 MEM131026:MES131026 MOI131026:MOO131026 MYE131026:MYK131026 NIA131026:NIG131026 NRW131026:NSC131026 OBS131026:OBY131026 OLO131026:OLU131026 OVK131026:OVQ131026 PFG131026:PFM131026 PPC131026:PPI131026 PYY131026:PZE131026 QIU131026:QJA131026 QSQ131026:QSW131026 RCM131026:RCS131026 RMI131026:RMO131026 RWE131026:RWK131026 SGA131026:SGG131026 SPW131026:SQC131026 SZS131026:SZY131026 TJO131026:TJU131026 TTK131026:TTQ131026 UDG131026:UDM131026 UNC131026:UNI131026 UWY131026:UXE131026 VGU131026:VHA131026 VQQ131026:VQW131026 WAM131026:WAS131026 WKI131026:WKO131026 WUE131026:WUK131026 L196564:R196564 HS196562:HY196562 RO196562:RU196562 ABK196562:ABQ196562 ALG196562:ALM196562 AVC196562:AVI196562 BEY196562:BFE196562 BOU196562:BPA196562 BYQ196562:BYW196562 CIM196562:CIS196562 CSI196562:CSO196562 DCE196562:DCK196562 DMA196562:DMG196562 DVW196562:DWC196562 EFS196562:EFY196562 EPO196562:EPU196562 EZK196562:EZQ196562 FJG196562:FJM196562 FTC196562:FTI196562 GCY196562:GDE196562 GMU196562:GNA196562 GWQ196562:GWW196562 HGM196562:HGS196562 HQI196562:HQO196562 IAE196562:IAK196562 IKA196562:IKG196562 ITW196562:IUC196562 JDS196562:JDY196562 JNO196562:JNU196562 JXK196562:JXQ196562 KHG196562:KHM196562 KRC196562:KRI196562 LAY196562:LBE196562 LKU196562:LLA196562 LUQ196562:LUW196562 MEM196562:MES196562 MOI196562:MOO196562 MYE196562:MYK196562 NIA196562:NIG196562 NRW196562:NSC196562 OBS196562:OBY196562 OLO196562:OLU196562 OVK196562:OVQ196562 PFG196562:PFM196562 PPC196562:PPI196562 PYY196562:PZE196562 QIU196562:QJA196562 QSQ196562:QSW196562 RCM196562:RCS196562 RMI196562:RMO196562 RWE196562:RWK196562 SGA196562:SGG196562 SPW196562:SQC196562 SZS196562:SZY196562 TJO196562:TJU196562 TTK196562:TTQ196562 UDG196562:UDM196562 UNC196562:UNI196562 UWY196562:UXE196562 VGU196562:VHA196562 VQQ196562:VQW196562 WAM196562:WAS196562 WKI196562:WKO196562 WUE196562:WUK196562 L262100:R262100 HS262098:HY262098 RO262098:RU262098 ABK262098:ABQ262098 ALG262098:ALM262098 AVC262098:AVI262098 BEY262098:BFE262098 BOU262098:BPA262098 BYQ262098:BYW262098 CIM262098:CIS262098 CSI262098:CSO262098 DCE262098:DCK262098 DMA262098:DMG262098 DVW262098:DWC262098 EFS262098:EFY262098 EPO262098:EPU262098 EZK262098:EZQ262098 FJG262098:FJM262098 FTC262098:FTI262098 GCY262098:GDE262098 GMU262098:GNA262098 GWQ262098:GWW262098 HGM262098:HGS262098 HQI262098:HQO262098 IAE262098:IAK262098 IKA262098:IKG262098 ITW262098:IUC262098 JDS262098:JDY262098 JNO262098:JNU262098 JXK262098:JXQ262098 KHG262098:KHM262098 KRC262098:KRI262098 LAY262098:LBE262098 LKU262098:LLA262098 LUQ262098:LUW262098 MEM262098:MES262098 MOI262098:MOO262098 MYE262098:MYK262098 NIA262098:NIG262098 NRW262098:NSC262098 OBS262098:OBY262098 OLO262098:OLU262098 OVK262098:OVQ262098 PFG262098:PFM262098 PPC262098:PPI262098 PYY262098:PZE262098 QIU262098:QJA262098 QSQ262098:QSW262098 RCM262098:RCS262098 RMI262098:RMO262098 RWE262098:RWK262098 SGA262098:SGG262098 SPW262098:SQC262098 SZS262098:SZY262098 TJO262098:TJU262098 TTK262098:TTQ262098 UDG262098:UDM262098 UNC262098:UNI262098 UWY262098:UXE262098 VGU262098:VHA262098 VQQ262098:VQW262098 WAM262098:WAS262098 WKI262098:WKO262098 WUE262098:WUK262098 L327636:R327636 HS327634:HY327634 RO327634:RU327634 ABK327634:ABQ327634 ALG327634:ALM327634 AVC327634:AVI327634 BEY327634:BFE327634 BOU327634:BPA327634 BYQ327634:BYW327634 CIM327634:CIS327634 CSI327634:CSO327634 DCE327634:DCK327634 DMA327634:DMG327634 DVW327634:DWC327634 EFS327634:EFY327634 EPO327634:EPU327634 EZK327634:EZQ327634 FJG327634:FJM327634 FTC327634:FTI327634 GCY327634:GDE327634 GMU327634:GNA327634 GWQ327634:GWW327634 HGM327634:HGS327634 HQI327634:HQO327634 IAE327634:IAK327634 IKA327634:IKG327634 ITW327634:IUC327634 JDS327634:JDY327634 JNO327634:JNU327634 JXK327634:JXQ327634 KHG327634:KHM327634 KRC327634:KRI327634 LAY327634:LBE327634 LKU327634:LLA327634 LUQ327634:LUW327634 MEM327634:MES327634 MOI327634:MOO327634 MYE327634:MYK327634 NIA327634:NIG327634 NRW327634:NSC327634 OBS327634:OBY327634 OLO327634:OLU327634 OVK327634:OVQ327634 PFG327634:PFM327634 PPC327634:PPI327634 PYY327634:PZE327634 QIU327634:QJA327634 QSQ327634:QSW327634 RCM327634:RCS327634 RMI327634:RMO327634 RWE327634:RWK327634 SGA327634:SGG327634 SPW327634:SQC327634 SZS327634:SZY327634 TJO327634:TJU327634 TTK327634:TTQ327634 UDG327634:UDM327634 UNC327634:UNI327634 UWY327634:UXE327634 VGU327634:VHA327634 VQQ327634:VQW327634 WAM327634:WAS327634 WKI327634:WKO327634 WUE327634:WUK327634 L393172:R393172 HS393170:HY393170 RO393170:RU393170 ABK393170:ABQ393170 ALG393170:ALM393170 AVC393170:AVI393170 BEY393170:BFE393170 BOU393170:BPA393170 BYQ393170:BYW393170 CIM393170:CIS393170 CSI393170:CSO393170 DCE393170:DCK393170 DMA393170:DMG393170 DVW393170:DWC393170 EFS393170:EFY393170 EPO393170:EPU393170 EZK393170:EZQ393170 FJG393170:FJM393170 FTC393170:FTI393170 GCY393170:GDE393170 GMU393170:GNA393170 GWQ393170:GWW393170 HGM393170:HGS393170 HQI393170:HQO393170 IAE393170:IAK393170 IKA393170:IKG393170 ITW393170:IUC393170 JDS393170:JDY393170 JNO393170:JNU393170 JXK393170:JXQ393170 KHG393170:KHM393170 KRC393170:KRI393170 LAY393170:LBE393170 LKU393170:LLA393170 LUQ393170:LUW393170 MEM393170:MES393170 MOI393170:MOO393170 MYE393170:MYK393170 NIA393170:NIG393170 NRW393170:NSC393170 OBS393170:OBY393170 OLO393170:OLU393170 OVK393170:OVQ393170 PFG393170:PFM393170 PPC393170:PPI393170 PYY393170:PZE393170 QIU393170:QJA393170 QSQ393170:QSW393170 RCM393170:RCS393170 RMI393170:RMO393170 RWE393170:RWK393170 SGA393170:SGG393170 SPW393170:SQC393170 SZS393170:SZY393170 TJO393170:TJU393170 TTK393170:TTQ393170 UDG393170:UDM393170 UNC393170:UNI393170 UWY393170:UXE393170 VGU393170:VHA393170 VQQ393170:VQW393170 WAM393170:WAS393170 WKI393170:WKO393170 WUE393170:WUK393170 L458708:R458708 HS458706:HY458706 RO458706:RU458706 ABK458706:ABQ458706 ALG458706:ALM458706 AVC458706:AVI458706 BEY458706:BFE458706 BOU458706:BPA458706 BYQ458706:BYW458706 CIM458706:CIS458706 CSI458706:CSO458706 DCE458706:DCK458706 DMA458706:DMG458706 DVW458706:DWC458706 EFS458706:EFY458706 EPO458706:EPU458706 EZK458706:EZQ458706 FJG458706:FJM458706 FTC458706:FTI458706 GCY458706:GDE458706 GMU458706:GNA458706 GWQ458706:GWW458706 HGM458706:HGS458706 HQI458706:HQO458706 IAE458706:IAK458706 IKA458706:IKG458706 ITW458706:IUC458706 JDS458706:JDY458706 JNO458706:JNU458706 JXK458706:JXQ458706 KHG458706:KHM458706 KRC458706:KRI458706 LAY458706:LBE458706 LKU458706:LLA458706 LUQ458706:LUW458706 MEM458706:MES458706 MOI458706:MOO458706 MYE458706:MYK458706 NIA458706:NIG458706 NRW458706:NSC458706 OBS458706:OBY458706 OLO458706:OLU458706 OVK458706:OVQ458706 PFG458706:PFM458706 PPC458706:PPI458706 PYY458706:PZE458706 QIU458706:QJA458706 QSQ458706:QSW458706 RCM458706:RCS458706 RMI458706:RMO458706 RWE458706:RWK458706 SGA458706:SGG458706 SPW458706:SQC458706 SZS458706:SZY458706 TJO458706:TJU458706 TTK458706:TTQ458706 UDG458706:UDM458706 UNC458706:UNI458706 UWY458706:UXE458706 VGU458706:VHA458706 VQQ458706:VQW458706 WAM458706:WAS458706 WKI458706:WKO458706 WUE458706:WUK458706 L524244:R524244 HS524242:HY524242 RO524242:RU524242 ABK524242:ABQ524242 ALG524242:ALM524242 AVC524242:AVI524242 BEY524242:BFE524242 BOU524242:BPA524242 BYQ524242:BYW524242 CIM524242:CIS524242 CSI524242:CSO524242 DCE524242:DCK524242 DMA524242:DMG524242 DVW524242:DWC524242 EFS524242:EFY524242 EPO524242:EPU524242 EZK524242:EZQ524242 FJG524242:FJM524242 FTC524242:FTI524242 GCY524242:GDE524242 GMU524242:GNA524242 GWQ524242:GWW524242 HGM524242:HGS524242 HQI524242:HQO524242 IAE524242:IAK524242 IKA524242:IKG524242 ITW524242:IUC524242 JDS524242:JDY524242 JNO524242:JNU524242 JXK524242:JXQ524242 KHG524242:KHM524242 KRC524242:KRI524242 LAY524242:LBE524242 LKU524242:LLA524242 LUQ524242:LUW524242 MEM524242:MES524242 MOI524242:MOO524242 MYE524242:MYK524242 NIA524242:NIG524242 NRW524242:NSC524242 OBS524242:OBY524242 OLO524242:OLU524242 OVK524242:OVQ524242 PFG524242:PFM524242 PPC524242:PPI524242 PYY524242:PZE524242 QIU524242:QJA524242 QSQ524242:QSW524242 RCM524242:RCS524242 RMI524242:RMO524242 RWE524242:RWK524242 SGA524242:SGG524242 SPW524242:SQC524242 SZS524242:SZY524242 TJO524242:TJU524242 TTK524242:TTQ524242 UDG524242:UDM524242 UNC524242:UNI524242 UWY524242:UXE524242 VGU524242:VHA524242 VQQ524242:VQW524242 WAM524242:WAS524242 WKI524242:WKO524242 WUE524242:WUK524242 L589780:R589780 HS589778:HY589778 RO589778:RU589778 ABK589778:ABQ589778 ALG589778:ALM589778 AVC589778:AVI589778 BEY589778:BFE589778 BOU589778:BPA589778 BYQ589778:BYW589778 CIM589778:CIS589778 CSI589778:CSO589778 DCE589778:DCK589778 DMA589778:DMG589778 DVW589778:DWC589778 EFS589778:EFY589778 EPO589778:EPU589778 EZK589778:EZQ589778 FJG589778:FJM589778 FTC589778:FTI589778 GCY589778:GDE589778 GMU589778:GNA589778 GWQ589778:GWW589778 HGM589778:HGS589778 HQI589778:HQO589778 IAE589778:IAK589778 IKA589778:IKG589778 ITW589778:IUC589778 JDS589778:JDY589778 JNO589778:JNU589778 JXK589778:JXQ589778 KHG589778:KHM589778 KRC589778:KRI589778 LAY589778:LBE589778 LKU589778:LLA589778 LUQ589778:LUW589778 MEM589778:MES589778 MOI589778:MOO589778 MYE589778:MYK589778 NIA589778:NIG589778 NRW589778:NSC589778 OBS589778:OBY589778 OLO589778:OLU589778 OVK589778:OVQ589778 PFG589778:PFM589778 PPC589778:PPI589778 PYY589778:PZE589778 QIU589778:QJA589778 QSQ589778:QSW589778 RCM589778:RCS589778 RMI589778:RMO589778 RWE589778:RWK589778 SGA589778:SGG589778 SPW589778:SQC589778 SZS589778:SZY589778 TJO589778:TJU589778 TTK589778:TTQ589778 UDG589778:UDM589778 UNC589778:UNI589778 UWY589778:UXE589778 VGU589778:VHA589778 VQQ589778:VQW589778 WAM589778:WAS589778 WKI589778:WKO589778 WUE589778:WUK589778 L655316:R655316 HS655314:HY655314 RO655314:RU655314 ABK655314:ABQ655314 ALG655314:ALM655314 AVC655314:AVI655314 BEY655314:BFE655314 BOU655314:BPA655314 BYQ655314:BYW655314 CIM655314:CIS655314 CSI655314:CSO655314 DCE655314:DCK655314 DMA655314:DMG655314 DVW655314:DWC655314 EFS655314:EFY655314 EPO655314:EPU655314 EZK655314:EZQ655314 FJG655314:FJM655314 FTC655314:FTI655314 GCY655314:GDE655314 GMU655314:GNA655314 GWQ655314:GWW655314 HGM655314:HGS655314 HQI655314:HQO655314 IAE655314:IAK655314 IKA655314:IKG655314 ITW655314:IUC655314 JDS655314:JDY655314 JNO655314:JNU655314 JXK655314:JXQ655314 KHG655314:KHM655314 KRC655314:KRI655314 LAY655314:LBE655314 LKU655314:LLA655314 LUQ655314:LUW655314 MEM655314:MES655314 MOI655314:MOO655314 MYE655314:MYK655314 NIA655314:NIG655314 NRW655314:NSC655314 OBS655314:OBY655314 OLO655314:OLU655314 OVK655314:OVQ655314 PFG655314:PFM655314 PPC655314:PPI655314 PYY655314:PZE655314 QIU655314:QJA655314 QSQ655314:QSW655314 RCM655314:RCS655314 RMI655314:RMO655314 RWE655314:RWK655314 SGA655314:SGG655314 SPW655314:SQC655314 SZS655314:SZY655314 TJO655314:TJU655314 TTK655314:TTQ655314 UDG655314:UDM655314 UNC655314:UNI655314 UWY655314:UXE655314 VGU655314:VHA655314 VQQ655314:VQW655314 WAM655314:WAS655314 WKI655314:WKO655314 WUE655314:WUK655314 L720852:R720852 HS720850:HY720850 RO720850:RU720850 ABK720850:ABQ720850 ALG720850:ALM720850 AVC720850:AVI720850 BEY720850:BFE720850 BOU720850:BPA720850 BYQ720850:BYW720850 CIM720850:CIS720850 CSI720850:CSO720850 DCE720850:DCK720850 DMA720850:DMG720850 DVW720850:DWC720850 EFS720850:EFY720850 EPO720850:EPU720850 EZK720850:EZQ720850 FJG720850:FJM720850 FTC720850:FTI720850 GCY720850:GDE720850 GMU720850:GNA720850 GWQ720850:GWW720850 HGM720850:HGS720850 HQI720850:HQO720850 IAE720850:IAK720850 IKA720850:IKG720850 ITW720850:IUC720850 JDS720850:JDY720850 JNO720850:JNU720850 JXK720850:JXQ720850 KHG720850:KHM720850 KRC720850:KRI720850 LAY720850:LBE720850 LKU720850:LLA720850 LUQ720850:LUW720850 MEM720850:MES720850 MOI720850:MOO720850 MYE720850:MYK720850 NIA720850:NIG720850 NRW720850:NSC720850 OBS720850:OBY720850 OLO720850:OLU720850 OVK720850:OVQ720850 PFG720850:PFM720850 PPC720850:PPI720850 PYY720850:PZE720850 QIU720850:QJA720850 QSQ720850:QSW720850 RCM720850:RCS720850 RMI720850:RMO720850 RWE720850:RWK720850 SGA720850:SGG720850 SPW720850:SQC720850 SZS720850:SZY720850 TJO720850:TJU720850 TTK720850:TTQ720850 UDG720850:UDM720850 UNC720850:UNI720850 UWY720850:UXE720850 VGU720850:VHA720850 VQQ720850:VQW720850 WAM720850:WAS720850 WKI720850:WKO720850 WUE720850:WUK720850 L786388:R786388 HS786386:HY786386 RO786386:RU786386 ABK786386:ABQ786386 ALG786386:ALM786386 AVC786386:AVI786386 BEY786386:BFE786386 BOU786386:BPA786386 BYQ786386:BYW786386 CIM786386:CIS786386 CSI786386:CSO786386 DCE786386:DCK786386 DMA786386:DMG786386 DVW786386:DWC786386 EFS786386:EFY786386 EPO786386:EPU786386 EZK786386:EZQ786386 FJG786386:FJM786386 FTC786386:FTI786386 GCY786386:GDE786386 GMU786386:GNA786386 GWQ786386:GWW786386 HGM786386:HGS786386 HQI786386:HQO786386 IAE786386:IAK786386 IKA786386:IKG786386 ITW786386:IUC786386 JDS786386:JDY786386 JNO786386:JNU786386 JXK786386:JXQ786386 KHG786386:KHM786386 KRC786386:KRI786386 LAY786386:LBE786386 LKU786386:LLA786386 LUQ786386:LUW786386 MEM786386:MES786386 MOI786386:MOO786386 MYE786386:MYK786386 NIA786386:NIG786386 NRW786386:NSC786386 OBS786386:OBY786386 OLO786386:OLU786386 OVK786386:OVQ786386 PFG786386:PFM786386 PPC786386:PPI786386 PYY786386:PZE786386 QIU786386:QJA786386 QSQ786386:QSW786386 RCM786386:RCS786386 RMI786386:RMO786386 RWE786386:RWK786386 SGA786386:SGG786386 SPW786386:SQC786386 SZS786386:SZY786386 TJO786386:TJU786386 TTK786386:TTQ786386 UDG786386:UDM786386 UNC786386:UNI786386 UWY786386:UXE786386 VGU786386:VHA786386 VQQ786386:VQW786386 WAM786386:WAS786386 WKI786386:WKO786386 WUE786386:WUK786386 L851924:R851924 HS851922:HY851922 RO851922:RU851922 ABK851922:ABQ851922 ALG851922:ALM851922 AVC851922:AVI851922 BEY851922:BFE851922 BOU851922:BPA851922 BYQ851922:BYW851922 CIM851922:CIS851922 CSI851922:CSO851922 DCE851922:DCK851922 DMA851922:DMG851922 DVW851922:DWC851922 EFS851922:EFY851922 EPO851922:EPU851922 EZK851922:EZQ851922 FJG851922:FJM851922 FTC851922:FTI851922 GCY851922:GDE851922 GMU851922:GNA851922 GWQ851922:GWW851922 HGM851922:HGS851922 HQI851922:HQO851922 IAE851922:IAK851922 IKA851922:IKG851922 ITW851922:IUC851922 JDS851922:JDY851922 JNO851922:JNU851922 JXK851922:JXQ851922 KHG851922:KHM851922 KRC851922:KRI851922 LAY851922:LBE851922 LKU851922:LLA851922 LUQ851922:LUW851922 MEM851922:MES851922 MOI851922:MOO851922 MYE851922:MYK851922 NIA851922:NIG851922 NRW851922:NSC851922 OBS851922:OBY851922 OLO851922:OLU851922 OVK851922:OVQ851922 PFG851922:PFM851922 PPC851922:PPI851922 PYY851922:PZE851922 QIU851922:QJA851922 QSQ851922:QSW851922 RCM851922:RCS851922 RMI851922:RMO851922 RWE851922:RWK851922 SGA851922:SGG851922 SPW851922:SQC851922 SZS851922:SZY851922 TJO851922:TJU851922 TTK851922:TTQ851922 UDG851922:UDM851922 UNC851922:UNI851922 UWY851922:UXE851922 VGU851922:VHA851922 VQQ851922:VQW851922 WAM851922:WAS851922 WKI851922:WKO851922 WUE851922:WUK851922 L917460:R917460 HS917458:HY917458 RO917458:RU917458 ABK917458:ABQ917458 ALG917458:ALM917458 AVC917458:AVI917458 BEY917458:BFE917458 BOU917458:BPA917458 BYQ917458:BYW917458 CIM917458:CIS917458 CSI917458:CSO917458 DCE917458:DCK917458 DMA917458:DMG917458 DVW917458:DWC917458 EFS917458:EFY917458 EPO917458:EPU917458 EZK917458:EZQ917458 FJG917458:FJM917458 FTC917458:FTI917458 GCY917458:GDE917458 GMU917458:GNA917458 GWQ917458:GWW917458 HGM917458:HGS917458 HQI917458:HQO917458 IAE917458:IAK917458 IKA917458:IKG917458 ITW917458:IUC917458 JDS917458:JDY917458 JNO917458:JNU917458 JXK917458:JXQ917458 KHG917458:KHM917458 KRC917458:KRI917458 LAY917458:LBE917458 LKU917458:LLA917458 LUQ917458:LUW917458 MEM917458:MES917458 MOI917458:MOO917458 MYE917458:MYK917458 NIA917458:NIG917458 NRW917458:NSC917458 OBS917458:OBY917458 OLO917458:OLU917458 OVK917458:OVQ917458 PFG917458:PFM917458 PPC917458:PPI917458 PYY917458:PZE917458 QIU917458:QJA917458 QSQ917458:QSW917458 RCM917458:RCS917458 RMI917458:RMO917458 RWE917458:RWK917458 SGA917458:SGG917458 SPW917458:SQC917458 SZS917458:SZY917458 TJO917458:TJU917458 TTK917458:TTQ917458 UDG917458:UDM917458 UNC917458:UNI917458 UWY917458:UXE917458 VGU917458:VHA917458 VQQ917458:VQW917458 WAM917458:WAS917458 WKI917458:WKO917458 WUE917458:WUK917458 L982996:R982996 HS982994:HY982994 RO982994:RU982994 ABK982994:ABQ982994 ALG982994:ALM982994 AVC982994:AVI982994 BEY982994:BFE982994 BOU982994:BPA982994 BYQ982994:BYW982994 CIM982994:CIS982994 CSI982994:CSO982994 DCE982994:DCK982994 DMA982994:DMG982994 DVW982994:DWC982994 EFS982994:EFY982994 EPO982994:EPU982994 EZK982994:EZQ982994 FJG982994:FJM982994 FTC982994:FTI982994 GCY982994:GDE982994 GMU982994:GNA982994 GWQ982994:GWW982994 HGM982994:HGS982994 HQI982994:HQO982994 IAE982994:IAK982994 IKA982994:IKG982994 ITW982994:IUC982994 JDS982994:JDY982994 JNO982994:JNU982994 JXK982994:JXQ982994 KHG982994:KHM982994 KRC982994:KRI982994 LAY982994:LBE982994 LKU982994:LLA982994 LUQ982994:LUW982994 MEM982994:MES982994 MOI982994:MOO982994 MYE982994:MYK982994 NIA982994:NIG982994 NRW982994:NSC982994 OBS982994:OBY982994 OLO982994:OLU982994 OVK982994:OVQ982994 PFG982994:PFM982994 PPC982994:PPI982994 PYY982994:PZE982994 QIU982994:QJA982994 QSQ982994:QSW982994 RCM982994:RCS982994 RMI982994:RMO982994 RWE982994:RWK982994 SGA982994:SGG982994 SPW982994:SQC982994 SZS982994:SZY982994 TJO982994:TJU982994 TTK982994:TTQ982994 UDG982994:UDM982994 UNC982994:UNI982994 UWY982994:UXE982994 VGU982994:VHA982994 VQQ982994:VQW982994 WAM982994:WAS982994 WKI982994:WKO982994 WUE982994:WUK982994" xr:uid="{4ED20DB1-99B8-4B62-94F7-EE371F2D0953}">
      <formula1>L65490-ROUNDDOWN(L65490,1)=0</formula1>
    </dataValidation>
    <dataValidation type="list" allowBlank="1" showInputMessage="1" showErrorMessage="1" sqref="Z65577:AA65577 IG65575 SC65575 ABY65575 ALU65575 AVQ65575 BFM65575 BPI65575 BZE65575 CJA65575 CSW65575 DCS65575 DMO65575 DWK65575 EGG65575 EQC65575 EZY65575 FJU65575 FTQ65575 GDM65575 GNI65575 GXE65575 HHA65575 HQW65575 IAS65575 IKO65575 IUK65575 JEG65575 JOC65575 JXY65575 KHU65575 KRQ65575 LBM65575 LLI65575 LVE65575 MFA65575 MOW65575 MYS65575 NIO65575 NSK65575 OCG65575 OMC65575 OVY65575 PFU65575 PPQ65575 PZM65575 QJI65575 QTE65575 RDA65575 RMW65575 RWS65575 SGO65575 SQK65575 TAG65575 TKC65575 TTY65575 UDU65575 UNQ65575 UXM65575 VHI65575 VRE65575 WBA65575 WKW65575 WUS65575 Z131113:AA131113 IG131111 SC131111 ABY131111 ALU131111 AVQ131111 BFM131111 BPI131111 BZE131111 CJA131111 CSW131111 DCS131111 DMO131111 DWK131111 EGG131111 EQC131111 EZY131111 FJU131111 FTQ131111 GDM131111 GNI131111 GXE131111 HHA131111 HQW131111 IAS131111 IKO131111 IUK131111 JEG131111 JOC131111 JXY131111 KHU131111 KRQ131111 LBM131111 LLI131111 LVE131111 MFA131111 MOW131111 MYS131111 NIO131111 NSK131111 OCG131111 OMC131111 OVY131111 PFU131111 PPQ131111 PZM131111 QJI131111 QTE131111 RDA131111 RMW131111 RWS131111 SGO131111 SQK131111 TAG131111 TKC131111 TTY131111 UDU131111 UNQ131111 UXM131111 VHI131111 VRE131111 WBA131111 WKW131111 WUS131111 Z196649:AA196649 IG196647 SC196647 ABY196647 ALU196647 AVQ196647 BFM196647 BPI196647 BZE196647 CJA196647 CSW196647 DCS196647 DMO196647 DWK196647 EGG196647 EQC196647 EZY196647 FJU196647 FTQ196647 GDM196647 GNI196647 GXE196647 HHA196647 HQW196647 IAS196647 IKO196647 IUK196647 JEG196647 JOC196647 JXY196647 KHU196647 KRQ196647 LBM196647 LLI196647 LVE196647 MFA196647 MOW196647 MYS196647 NIO196647 NSK196647 OCG196647 OMC196647 OVY196647 PFU196647 PPQ196647 PZM196647 QJI196647 QTE196647 RDA196647 RMW196647 RWS196647 SGO196647 SQK196647 TAG196647 TKC196647 TTY196647 UDU196647 UNQ196647 UXM196647 VHI196647 VRE196647 WBA196647 WKW196647 WUS196647 Z262185:AA262185 IG262183 SC262183 ABY262183 ALU262183 AVQ262183 BFM262183 BPI262183 BZE262183 CJA262183 CSW262183 DCS262183 DMO262183 DWK262183 EGG262183 EQC262183 EZY262183 FJU262183 FTQ262183 GDM262183 GNI262183 GXE262183 HHA262183 HQW262183 IAS262183 IKO262183 IUK262183 JEG262183 JOC262183 JXY262183 KHU262183 KRQ262183 LBM262183 LLI262183 LVE262183 MFA262183 MOW262183 MYS262183 NIO262183 NSK262183 OCG262183 OMC262183 OVY262183 PFU262183 PPQ262183 PZM262183 QJI262183 QTE262183 RDA262183 RMW262183 RWS262183 SGO262183 SQK262183 TAG262183 TKC262183 TTY262183 UDU262183 UNQ262183 UXM262183 VHI262183 VRE262183 WBA262183 WKW262183 WUS262183 Z327721:AA327721 IG327719 SC327719 ABY327719 ALU327719 AVQ327719 BFM327719 BPI327719 BZE327719 CJA327719 CSW327719 DCS327719 DMO327719 DWK327719 EGG327719 EQC327719 EZY327719 FJU327719 FTQ327719 GDM327719 GNI327719 GXE327719 HHA327719 HQW327719 IAS327719 IKO327719 IUK327719 JEG327719 JOC327719 JXY327719 KHU327719 KRQ327719 LBM327719 LLI327719 LVE327719 MFA327719 MOW327719 MYS327719 NIO327719 NSK327719 OCG327719 OMC327719 OVY327719 PFU327719 PPQ327719 PZM327719 QJI327719 QTE327719 RDA327719 RMW327719 RWS327719 SGO327719 SQK327719 TAG327719 TKC327719 TTY327719 UDU327719 UNQ327719 UXM327719 VHI327719 VRE327719 WBA327719 WKW327719 WUS327719 Z393257:AA393257 IG393255 SC393255 ABY393255 ALU393255 AVQ393255 BFM393255 BPI393255 BZE393255 CJA393255 CSW393255 DCS393255 DMO393255 DWK393255 EGG393255 EQC393255 EZY393255 FJU393255 FTQ393255 GDM393255 GNI393255 GXE393255 HHA393255 HQW393255 IAS393255 IKO393255 IUK393255 JEG393255 JOC393255 JXY393255 KHU393255 KRQ393255 LBM393255 LLI393255 LVE393255 MFA393255 MOW393255 MYS393255 NIO393255 NSK393255 OCG393255 OMC393255 OVY393255 PFU393255 PPQ393255 PZM393255 QJI393255 QTE393255 RDA393255 RMW393255 RWS393255 SGO393255 SQK393255 TAG393255 TKC393255 TTY393255 UDU393255 UNQ393255 UXM393255 VHI393255 VRE393255 WBA393255 WKW393255 WUS393255 Z458793:AA458793 IG458791 SC458791 ABY458791 ALU458791 AVQ458791 BFM458791 BPI458791 BZE458791 CJA458791 CSW458791 DCS458791 DMO458791 DWK458791 EGG458791 EQC458791 EZY458791 FJU458791 FTQ458791 GDM458791 GNI458791 GXE458791 HHA458791 HQW458791 IAS458791 IKO458791 IUK458791 JEG458791 JOC458791 JXY458791 KHU458791 KRQ458791 LBM458791 LLI458791 LVE458791 MFA458791 MOW458791 MYS458791 NIO458791 NSK458791 OCG458791 OMC458791 OVY458791 PFU458791 PPQ458791 PZM458791 QJI458791 QTE458791 RDA458791 RMW458791 RWS458791 SGO458791 SQK458791 TAG458791 TKC458791 TTY458791 UDU458791 UNQ458791 UXM458791 VHI458791 VRE458791 WBA458791 WKW458791 WUS458791 Z524329:AA524329 IG524327 SC524327 ABY524327 ALU524327 AVQ524327 BFM524327 BPI524327 BZE524327 CJA524327 CSW524327 DCS524327 DMO524327 DWK524327 EGG524327 EQC524327 EZY524327 FJU524327 FTQ524327 GDM524327 GNI524327 GXE524327 HHA524327 HQW524327 IAS524327 IKO524327 IUK524327 JEG524327 JOC524327 JXY524327 KHU524327 KRQ524327 LBM524327 LLI524327 LVE524327 MFA524327 MOW524327 MYS524327 NIO524327 NSK524327 OCG524327 OMC524327 OVY524327 PFU524327 PPQ524327 PZM524327 QJI524327 QTE524327 RDA524327 RMW524327 RWS524327 SGO524327 SQK524327 TAG524327 TKC524327 TTY524327 UDU524327 UNQ524327 UXM524327 VHI524327 VRE524327 WBA524327 WKW524327 WUS524327 Z589865:AA589865 IG589863 SC589863 ABY589863 ALU589863 AVQ589863 BFM589863 BPI589863 BZE589863 CJA589863 CSW589863 DCS589863 DMO589863 DWK589863 EGG589863 EQC589863 EZY589863 FJU589863 FTQ589863 GDM589863 GNI589863 GXE589863 HHA589863 HQW589863 IAS589863 IKO589863 IUK589863 JEG589863 JOC589863 JXY589863 KHU589863 KRQ589863 LBM589863 LLI589863 LVE589863 MFA589863 MOW589863 MYS589863 NIO589863 NSK589863 OCG589863 OMC589863 OVY589863 PFU589863 PPQ589863 PZM589863 QJI589863 QTE589863 RDA589863 RMW589863 RWS589863 SGO589863 SQK589863 TAG589863 TKC589863 TTY589863 UDU589863 UNQ589863 UXM589863 VHI589863 VRE589863 WBA589863 WKW589863 WUS589863 Z655401:AA655401 IG655399 SC655399 ABY655399 ALU655399 AVQ655399 BFM655399 BPI655399 BZE655399 CJA655399 CSW655399 DCS655399 DMO655399 DWK655399 EGG655399 EQC655399 EZY655399 FJU655399 FTQ655399 GDM655399 GNI655399 GXE655399 HHA655399 HQW655399 IAS655399 IKO655399 IUK655399 JEG655399 JOC655399 JXY655399 KHU655399 KRQ655399 LBM655399 LLI655399 LVE655399 MFA655399 MOW655399 MYS655399 NIO655399 NSK655399 OCG655399 OMC655399 OVY655399 PFU655399 PPQ655399 PZM655399 QJI655399 QTE655399 RDA655399 RMW655399 RWS655399 SGO655399 SQK655399 TAG655399 TKC655399 TTY655399 UDU655399 UNQ655399 UXM655399 VHI655399 VRE655399 WBA655399 WKW655399 WUS655399 Z720937:AA720937 IG720935 SC720935 ABY720935 ALU720935 AVQ720935 BFM720935 BPI720935 BZE720935 CJA720935 CSW720935 DCS720935 DMO720935 DWK720935 EGG720935 EQC720935 EZY720935 FJU720935 FTQ720935 GDM720935 GNI720935 GXE720935 HHA720935 HQW720935 IAS720935 IKO720935 IUK720935 JEG720935 JOC720935 JXY720935 KHU720935 KRQ720935 LBM720935 LLI720935 LVE720935 MFA720935 MOW720935 MYS720935 NIO720935 NSK720935 OCG720935 OMC720935 OVY720935 PFU720935 PPQ720935 PZM720935 QJI720935 QTE720935 RDA720935 RMW720935 RWS720935 SGO720935 SQK720935 TAG720935 TKC720935 TTY720935 UDU720935 UNQ720935 UXM720935 VHI720935 VRE720935 WBA720935 WKW720935 WUS720935 Z786473:AA786473 IG786471 SC786471 ABY786471 ALU786471 AVQ786471 BFM786471 BPI786471 BZE786471 CJA786471 CSW786471 DCS786471 DMO786471 DWK786471 EGG786471 EQC786471 EZY786471 FJU786471 FTQ786471 GDM786471 GNI786471 GXE786471 HHA786471 HQW786471 IAS786471 IKO786471 IUK786471 JEG786471 JOC786471 JXY786471 KHU786471 KRQ786471 LBM786471 LLI786471 LVE786471 MFA786471 MOW786471 MYS786471 NIO786471 NSK786471 OCG786471 OMC786471 OVY786471 PFU786471 PPQ786471 PZM786471 QJI786471 QTE786471 RDA786471 RMW786471 RWS786471 SGO786471 SQK786471 TAG786471 TKC786471 TTY786471 UDU786471 UNQ786471 UXM786471 VHI786471 VRE786471 WBA786471 WKW786471 WUS786471 Z852009:AA852009 IG852007 SC852007 ABY852007 ALU852007 AVQ852007 BFM852007 BPI852007 BZE852007 CJA852007 CSW852007 DCS852007 DMO852007 DWK852007 EGG852007 EQC852007 EZY852007 FJU852007 FTQ852007 GDM852007 GNI852007 GXE852007 HHA852007 HQW852007 IAS852007 IKO852007 IUK852007 JEG852007 JOC852007 JXY852007 KHU852007 KRQ852007 LBM852007 LLI852007 LVE852007 MFA852007 MOW852007 MYS852007 NIO852007 NSK852007 OCG852007 OMC852007 OVY852007 PFU852007 PPQ852007 PZM852007 QJI852007 QTE852007 RDA852007 RMW852007 RWS852007 SGO852007 SQK852007 TAG852007 TKC852007 TTY852007 UDU852007 UNQ852007 UXM852007 VHI852007 VRE852007 WBA852007 WKW852007 WUS852007 Z917545:AA917545 IG917543 SC917543 ABY917543 ALU917543 AVQ917543 BFM917543 BPI917543 BZE917543 CJA917543 CSW917543 DCS917543 DMO917543 DWK917543 EGG917543 EQC917543 EZY917543 FJU917543 FTQ917543 GDM917543 GNI917543 GXE917543 HHA917543 HQW917543 IAS917543 IKO917543 IUK917543 JEG917543 JOC917543 JXY917543 KHU917543 KRQ917543 LBM917543 LLI917543 LVE917543 MFA917543 MOW917543 MYS917543 NIO917543 NSK917543 OCG917543 OMC917543 OVY917543 PFU917543 PPQ917543 PZM917543 QJI917543 QTE917543 RDA917543 RMW917543 RWS917543 SGO917543 SQK917543 TAG917543 TKC917543 TTY917543 UDU917543 UNQ917543 UXM917543 VHI917543 VRE917543 WBA917543 WKW917543 WUS917543 Z983081:AA983081 IG983079 SC983079 ABY983079 ALU983079 AVQ983079 BFM983079 BPI983079 BZE983079 CJA983079 CSW983079 DCS983079 DMO983079 DWK983079 EGG983079 EQC983079 EZY983079 FJU983079 FTQ983079 GDM983079 GNI983079 GXE983079 HHA983079 HQW983079 IAS983079 IKO983079 IUK983079 JEG983079 JOC983079 JXY983079 KHU983079 KRQ983079 LBM983079 LLI983079 LVE983079 MFA983079 MOW983079 MYS983079 NIO983079 NSK983079 OCG983079 OMC983079 OVY983079 PFU983079 PPQ983079 PZM983079 QJI983079 QTE983079 RDA983079 RMW983079 RWS983079 SGO983079 SQK983079 TAG983079 TKC983079 TTY983079 UDU983079 UNQ983079 UXM983079 VHI983079 VRE983079 WBA983079 WKW983079 WUS983079 Z65575:AA65575 IG65573 SC65573 ABY65573 ALU65573 AVQ65573 BFM65573 BPI65573 BZE65573 CJA65573 CSW65573 DCS65573 DMO65573 DWK65573 EGG65573 EQC65573 EZY65573 FJU65573 FTQ65573 GDM65573 GNI65573 GXE65573 HHA65573 HQW65573 IAS65573 IKO65573 IUK65573 JEG65573 JOC65573 JXY65573 KHU65573 KRQ65573 LBM65573 LLI65573 LVE65573 MFA65573 MOW65573 MYS65573 NIO65573 NSK65573 OCG65573 OMC65573 OVY65573 PFU65573 PPQ65573 PZM65573 QJI65573 QTE65573 RDA65573 RMW65573 RWS65573 SGO65573 SQK65573 TAG65573 TKC65573 TTY65573 UDU65573 UNQ65573 UXM65573 VHI65573 VRE65573 WBA65573 WKW65573 WUS65573 Z131111:AA131111 IG131109 SC131109 ABY131109 ALU131109 AVQ131109 BFM131109 BPI131109 BZE131109 CJA131109 CSW131109 DCS131109 DMO131109 DWK131109 EGG131109 EQC131109 EZY131109 FJU131109 FTQ131109 GDM131109 GNI131109 GXE131109 HHA131109 HQW131109 IAS131109 IKO131109 IUK131109 JEG131109 JOC131109 JXY131109 KHU131109 KRQ131109 LBM131109 LLI131109 LVE131109 MFA131109 MOW131109 MYS131109 NIO131109 NSK131109 OCG131109 OMC131109 OVY131109 PFU131109 PPQ131109 PZM131109 QJI131109 QTE131109 RDA131109 RMW131109 RWS131109 SGO131109 SQK131109 TAG131109 TKC131109 TTY131109 UDU131109 UNQ131109 UXM131109 VHI131109 VRE131109 WBA131109 WKW131109 WUS131109 Z196647:AA196647 IG196645 SC196645 ABY196645 ALU196645 AVQ196645 BFM196645 BPI196645 BZE196645 CJA196645 CSW196645 DCS196645 DMO196645 DWK196645 EGG196645 EQC196645 EZY196645 FJU196645 FTQ196645 GDM196645 GNI196645 GXE196645 HHA196645 HQW196645 IAS196645 IKO196645 IUK196645 JEG196645 JOC196645 JXY196645 KHU196645 KRQ196645 LBM196645 LLI196645 LVE196645 MFA196645 MOW196645 MYS196645 NIO196645 NSK196645 OCG196645 OMC196645 OVY196645 PFU196645 PPQ196645 PZM196645 QJI196645 QTE196645 RDA196645 RMW196645 RWS196645 SGO196645 SQK196645 TAG196645 TKC196645 TTY196645 UDU196645 UNQ196645 UXM196645 VHI196645 VRE196645 WBA196645 WKW196645 WUS196645 Z262183:AA262183 IG262181 SC262181 ABY262181 ALU262181 AVQ262181 BFM262181 BPI262181 BZE262181 CJA262181 CSW262181 DCS262181 DMO262181 DWK262181 EGG262181 EQC262181 EZY262181 FJU262181 FTQ262181 GDM262181 GNI262181 GXE262181 HHA262181 HQW262181 IAS262181 IKO262181 IUK262181 JEG262181 JOC262181 JXY262181 KHU262181 KRQ262181 LBM262181 LLI262181 LVE262181 MFA262181 MOW262181 MYS262181 NIO262181 NSK262181 OCG262181 OMC262181 OVY262181 PFU262181 PPQ262181 PZM262181 QJI262181 QTE262181 RDA262181 RMW262181 RWS262181 SGO262181 SQK262181 TAG262181 TKC262181 TTY262181 UDU262181 UNQ262181 UXM262181 VHI262181 VRE262181 WBA262181 WKW262181 WUS262181 Z327719:AA327719 IG327717 SC327717 ABY327717 ALU327717 AVQ327717 BFM327717 BPI327717 BZE327717 CJA327717 CSW327717 DCS327717 DMO327717 DWK327717 EGG327717 EQC327717 EZY327717 FJU327717 FTQ327717 GDM327717 GNI327717 GXE327717 HHA327717 HQW327717 IAS327717 IKO327717 IUK327717 JEG327717 JOC327717 JXY327717 KHU327717 KRQ327717 LBM327717 LLI327717 LVE327717 MFA327717 MOW327717 MYS327717 NIO327717 NSK327717 OCG327717 OMC327717 OVY327717 PFU327717 PPQ327717 PZM327717 QJI327717 QTE327717 RDA327717 RMW327717 RWS327717 SGO327717 SQK327717 TAG327717 TKC327717 TTY327717 UDU327717 UNQ327717 UXM327717 VHI327717 VRE327717 WBA327717 WKW327717 WUS327717 Z393255:AA393255 IG393253 SC393253 ABY393253 ALU393253 AVQ393253 BFM393253 BPI393253 BZE393253 CJA393253 CSW393253 DCS393253 DMO393253 DWK393253 EGG393253 EQC393253 EZY393253 FJU393253 FTQ393253 GDM393253 GNI393253 GXE393253 HHA393253 HQW393253 IAS393253 IKO393253 IUK393253 JEG393253 JOC393253 JXY393253 KHU393253 KRQ393253 LBM393253 LLI393253 LVE393253 MFA393253 MOW393253 MYS393253 NIO393253 NSK393253 OCG393253 OMC393253 OVY393253 PFU393253 PPQ393253 PZM393253 QJI393253 QTE393253 RDA393253 RMW393253 RWS393253 SGO393253 SQK393253 TAG393253 TKC393253 TTY393253 UDU393253 UNQ393253 UXM393253 VHI393253 VRE393253 WBA393253 WKW393253 WUS393253 Z458791:AA458791 IG458789 SC458789 ABY458789 ALU458789 AVQ458789 BFM458789 BPI458789 BZE458789 CJA458789 CSW458789 DCS458789 DMO458789 DWK458789 EGG458789 EQC458789 EZY458789 FJU458789 FTQ458789 GDM458789 GNI458789 GXE458789 HHA458789 HQW458789 IAS458789 IKO458789 IUK458789 JEG458789 JOC458789 JXY458789 KHU458789 KRQ458789 LBM458789 LLI458789 LVE458789 MFA458789 MOW458789 MYS458789 NIO458789 NSK458789 OCG458789 OMC458789 OVY458789 PFU458789 PPQ458789 PZM458789 QJI458789 QTE458789 RDA458789 RMW458789 RWS458789 SGO458789 SQK458789 TAG458789 TKC458789 TTY458789 UDU458789 UNQ458789 UXM458789 VHI458789 VRE458789 WBA458789 WKW458789 WUS458789 Z524327:AA524327 IG524325 SC524325 ABY524325 ALU524325 AVQ524325 BFM524325 BPI524325 BZE524325 CJA524325 CSW524325 DCS524325 DMO524325 DWK524325 EGG524325 EQC524325 EZY524325 FJU524325 FTQ524325 GDM524325 GNI524325 GXE524325 HHA524325 HQW524325 IAS524325 IKO524325 IUK524325 JEG524325 JOC524325 JXY524325 KHU524325 KRQ524325 LBM524325 LLI524325 LVE524325 MFA524325 MOW524325 MYS524325 NIO524325 NSK524325 OCG524325 OMC524325 OVY524325 PFU524325 PPQ524325 PZM524325 QJI524325 QTE524325 RDA524325 RMW524325 RWS524325 SGO524325 SQK524325 TAG524325 TKC524325 TTY524325 UDU524325 UNQ524325 UXM524325 VHI524325 VRE524325 WBA524325 WKW524325 WUS524325 Z589863:AA589863 IG589861 SC589861 ABY589861 ALU589861 AVQ589861 BFM589861 BPI589861 BZE589861 CJA589861 CSW589861 DCS589861 DMO589861 DWK589861 EGG589861 EQC589861 EZY589861 FJU589861 FTQ589861 GDM589861 GNI589861 GXE589861 HHA589861 HQW589861 IAS589861 IKO589861 IUK589861 JEG589861 JOC589861 JXY589861 KHU589861 KRQ589861 LBM589861 LLI589861 LVE589861 MFA589861 MOW589861 MYS589861 NIO589861 NSK589861 OCG589861 OMC589861 OVY589861 PFU589861 PPQ589861 PZM589861 QJI589861 QTE589861 RDA589861 RMW589861 RWS589861 SGO589861 SQK589861 TAG589861 TKC589861 TTY589861 UDU589861 UNQ589861 UXM589861 VHI589861 VRE589861 WBA589861 WKW589861 WUS589861 Z655399:AA655399 IG655397 SC655397 ABY655397 ALU655397 AVQ655397 BFM655397 BPI655397 BZE655397 CJA655397 CSW655397 DCS655397 DMO655397 DWK655397 EGG655397 EQC655397 EZY655397 FJU655397 FTQ655397 GDM655397 GNI655397 GXE655397 HHA655397 HQW655397 IAS655397 IKO655397 IUK655397 JEG655397 JOC655397 JXY655397 KHU655397 KRQ655397 LBM655397 LLI655397 LVE655397 MFA655397 MOW655397 MYS655397 NIO655397 NSK655397 OCG655397 OMC655397 OVY655397 PFU655397 PPQ655397 PZM655397 QJI655397 QTE655397 RDA655397 RMW655397 RWS655397 SGO655397 SQK655397 TAG655397 TKC655397 TTY655397 UDU655397 UNQ655397 UXM655397 VHI655397 VRE655397 WBA655397 WKW655397 WUS655397 Z720935:AA720935 IG720933 SC720933 ABY720933 ALU720933 AVQ720933 BFM720933 BPI720933 BZE720933 CJA720933 CSW720933 DCS720933 DMO720933 DWK720933 EGG720933 EQC720933 EZY720933 FJU720933 FTQ720933 GDM720933 GNI720933 GXE720933 HHA720933 HQW720933 IAS720933 IKO720933 IUK720933 JEG720933 JOC720933 JXY720933 KHU720933 KRQ720933 LBM720933 LLI720933 LVE720933 MFA720933 MOW720933 MYS720933 NIO720933 NSK720933 OCG720933 OMC720933 OVY720933 PFU720933 PPQ720933 PZM720933 QJI720933 QTE720933 RDA720933 RMW720933 RWS720933 SGO720933 SQK720933 TAG720933 TKC720933 TTY720933 UDU720933 UNQ720933 UXM720933 VHI720933 VRE720933 WBA720933 WKW720933 WUS720933 Z786471:AA786471 IG786469 SC786469 ABY786469 ALU786469 AVQ786469 BFM786469 BPI786469 BZE786469 CJA786469 CSW786469 DCS786469 DMO786469 DWK786469 EGG786469 EQC786469 EZY786469 FJU786469 FTQ786469 GDM786469 GNI786469 GXE786469 HHA786469 HQW786469 IAS786469 IKO786469 IUK786469 JEG786469 JOC786469 JXY786469 KHU786469 KRQ786469 LBM786469 LLI786469 LVE786469 MFA786469 MOW786469 MYS786469 NIO786469 NSK786469 OCG786469 OMC786469 OVY786469 PFU786469 PPQ786469 PZM786469 QJI786469 QTE786469 RDA786469 RMW786469 RWS786469 SGO786469 SQK786469 TAG786469 TKC786469 TTY786469 UDU786469 UNQ786469 UXM786469 VHI786469 VRE786469 WBA786469 WKW786469 WUS786469 Z852007:AA852007 IG852005 SC852005 ABY852005 ALU852005 AVQ852005 BFM852005 BPI852005 BZE852005 CJA852005 CSW852005 DCS852005 DMO852005 DWK852005 EGG852005 EQC852005 EZY852005 FJU852005 FTQ852005 GDM852005 GNI852005 GXE852005 HHA852005 HQW852005 IAS852005 IKO852005 IUK852005 JEG852005 JOC852005 JXY852005 KHU852005 KRQ852005 LBM852005 LLI852005 LVE852005 MFA852005 MOW852005 MYS852005 NIO852005 NSK852005 OCG852005 OMC852005 OVY852005 PFU852005 PPQ852005 PZM852005 QJI852005 QTE852005 RDA852005 RMW852005 RWS852005 SGO852005 SQK852005 TAG852005 TKC852005 TTY852005 UDU852005 UNQ852005 UXM852005 VHI852005 VRE852005 WBA852005 WKW852005 WUS852005 Z917543:AA917543 IG917541 SC917541 ABY917541 ALU917541 AVQ917541 BFM917541 BPI917541 BZE917541 CJA917541 CSW917541 DCS917541 DMO917541 DWK917541 EGG917541 EQC917541 EZY917541 FJU917541 FTQ917541 GDM917541 GNI917541 GXE917541 HHA917541 HQW917541 IAS917541 IKO917541 IUK917541 JEG917541 JOC917541 JXY917541 KHU917541 KRQ917541 LBM917541 LLI917541 LVE917541 MFA917541 MOW917541 MYS917541 NIO917541 NSK917541 OCG917541 OMC917541 OVY917541 PFU917541 PPQ917541 PZM917541 QJI917541 QTE917541 RDA917541 RMW917541 RWS917541 SGO917541 SQK917541 TAG917541 TKC917541 TTY917541 UDU917541 UNQ917541 UXM917541 VHI917541 VRE917541 WBA917541 WKW917541 WUS917541 Z983079:AA983079 IG983077 SC983077 ABY983077 ALU983077 AVQ983077 BFM983077 BPI983077 BZE983077 CJA983077 CSW983077 DCS983077 DMO983077 DWK983077 EGG983077 EQC983077 EZY983077 FJU983077 FTQ983077 GDM983077 GNI983077 GXE983077 HHA983077 HQW983077 IAS983077 IKO983077 IUK983077 JEG983077 JOC983077 JXY983077 KHU983077 KRQ983077 LBM983077 LLI983077 LVE983077 MFA983077 MOW983077 MYS983077 NIO983077 NSK983077 OCG983077 OMC983077 OVY983077 PFU983077 PPQ983077 PZM983077 QJI983077 QTE983077 RDA983077 RMW983077 RWS983077 SGO983077 SQK983077 TAG983077 TKC983077 TTY983077 UDU983077 UNQ983077 UXM983077 VHI983077 VRE983077 WBA983077 WKW983077 WUS983077" xr:uid="{AC1F67E1-AA72-481B-8216-35056A21C9EF}">
      <formula1>"無,有"</formula1>
    </dataValidation>
    <dataValidation type="list" allowBlank="1" showInputMessage="1" showErrorMessage="1" sqref="WUE982997:WUK982997 L65495:R65495 HS65493:HY65493 RO65493:RU65493 ABK65493:ABQ65493 ALG65493:ALM65493 AVC65493:AVI65493 BEY65493:BFE65493 BOU65493:BPA65493 BYQ65493:BYW65493 CIM65493:CIS65493 CSI65493:CSO65493 DCE65493:DCK65493 DMA65493:DMG65493 DVW65493:DWC65493 EFS65493:EFY65493 EPO65493:EPU65493 EZK65493:EZQ65493 FJG65493:FJM65493 FTC65493:FTI65493 GCY65493:GDE65493 GMU65493:GNA65493 GWQ65493:GWW65493 HGM65493:HGS65493 HQI65493:HQO65493 IAE65493:IAK65493 IKA65493:IKG65493 ITW65493:IUC65493 JDS65493:JDY65493 JNO65493:JNU65493 JXK65493:JXQ65493 KHG65493:KHM65493 KRC65493:KRI65493 LAY65493:LBE65493 LKU65493:LLA65493 LUQ65493:LUW65493 MEM65493:MES65493 MOI65493:MOO65493 MYE65493:MYK65493 NIA65493:NIG65493 NRW65493:NSC65493 OBS65493:OBY65493 OLO65493:OLU65493 OVK65493:OVQ65493 PFG65493:PFM65493 PPC65493:PPI65493 PYY65493:PZE65493 QIU65493:QJA65493 QSQ65493:QSW65493 RCM65493:RCS65493 RMI65493:RMO65493 RWE65493:RWK65493 SGA65493:SGG65493 SPW65493:SQC65493 SZS65493:SZY65493 TJO65493:TJU65493 TTK65493:TTQ65493 UDG65493:UDM65493 UNC65493:UNI65493 UWY65493:UXE65493 VGU65493:VHA65493 VQQ65493:VQW65493 WAM65493:WAS65493 WKI65493:WKO65493 WUE65493:WUK65493 L131031:R131031 HS131029:HY131029 RO131029:RU131029 ABK131029:ABQ131029 ALG131029:ALM131029 AVC131029:AVI131029 BEY131029:BFE131029 BOU131029:BPA131029 BYQ131029:BYW131029 CIM131029:CIS131029 CSI131029:CSO131029 DCE131029:DCK131029 DMA131029:DMG131029 DVW131029:DWC131029 EFS131029:EFY131029 EPO131029:EPU131029 EZK131029:EZQ131029 FJG131029:FJM131029 FTC131029:FTI131029 GCY131029:GDE131029 GMU131029:GNA131029 GWQ131029:GWW131029 HGM131029:HGS131029 HQI131029:HQO131029 IAE131029:IAK131029 IKA131029:IKG131029 ITW131029:IUC131029 JDS131029:JDY131029 JNO131029:JNU131029 JXK131029:JXQ131029 KHG131029:KHM131029 KRC131029:KRI131029 LAY131029:LBE131029 LKU131029:LLA131029 LUQ131029:LUW131029 MEM131029:MES131029 MOI131029:MOO131029 MYE131029:MYK131029 NIA131029:NIG131029 NRW131029:NSC131029 OBS131029:OBY131029 OLO131029:OLU131029 OVK131029:OVQ131029 PFG131029:PFM131029 PPC131029:PPI131029 PYY131029:PZE131029 QIU131029:QJA131029 QSQ131029:QSW131029 RCM131029:RCS131029 RMI131029:RMO131029 RWE131029:RWK131029 SGA131029:SGG131029 SPW131029:SQC131029 SZS131029:SZY131029 TJO131029:TJU131029 TTK131029:TTQ131029 UDG131029:UDM131029 UNC131029:UNI131029 UWY131029:UXE131029 VGU131029:VHA131029 VQQ131029:VQW131029 WAM131029:WAS131029 WKI131029:WKO131029 WUE131029:WUK131029 L196567:R196567 HS196565:HY196565 RO196565:RU196565 ABK196565:ABQ196565 ALG196565:ALM196565 AVC196565:AVI196565 BEY196565:BFE196565 BOU196565:BPA196565 BYQ196565:BYW196565 CIM196565:CIS196565 CSI196565:CSO196565 DCE196565:DCK196565 DMA196565:DMG196565 DVW196565:DWC196565 EFS196565:EFY196565 EPO196565:EPU196565 EZK196565:EZQ196565 FJG196565:FJM196565 FTC196565:FTI196565 GCY196565:GDE196565 GMU196565:GNA196565 GWQ196565:GWW196565 HGM196565:HGS196565 HQI196565:HQO196565 IAE196565:IAK196565 IKA196565:IKG196565 ITW196565:IUC196565 JDS196565:JDY196565 JNO196565:JNU196565 JXK196565:JXQ196565 KHG196565:KHM196565 KRC196565:KRI196565 LAY196565:LBE196565 LKU196565:LLA196565 LUQ196565:LUW196565 MEM196565:MES196565 MOI196565:MOO196565 MYE196565:MYK196565 NIA196565:NIG196565 NRW196565:NSC196565 OBS196565:OBY196565 OLO196565:OLU196565 OVK196565:OVQ196565 PFG196565:PFM196565 PPC196565:PPI196565 PYY196565:PZE196565 QIU196565:QJA196565 QSQ196565:QSW196565 RCM196565:RCS196565 RMI196565:RMO196565 RWE196565:RWK196565 SGA196565:SGG196565 SPW196565:SQC196565 SZS196565:SZY196565 TJO196565:TJU196565 TTK196565:TTQ196565 UDG196565:UDM196565 UNC196565:UNI196565 UWY196565:UXE196565 VGU196565:VHA196565 VQQ196565:VQW196565 WAM196565:WAS196565 WKI196565:WKO196565 WUE196565:WUK196565 L262103:R262103 HS262101:HY262101 RO262101:RU262101 ABK262101:ABQ262101 ALG262101:ALM262101 AVC262101:AVI262101 BEY262101:BFE262101 BOU262101:BPA262101 BYQ262101:BYW262101 CIM262101:CIS262101 CSI262101:CSO262101 DCE262101:DCK262101 DMA262101:DMG262101 DVW262101:DWC262101 EFS262101:EFY262101 EPO262101:EPU262101 EZK262101:EZQ262101 FJG262101:FJM262101 FTC262101:FTI262101 GCY262101:GDE262101 GMU262101:GNA262101 GWQ262101:GWW262101 HGM262101:HGS262101 HQI262101:HQO262101 IAE262101:IAK262101 IKA262101:IKG262101 ITW262101:IUC262101 JDS262101:JDY262101 JNO262101:JNU262101 JXK262101:JXQ262101 KHG262101:KHM262101 KRC262101:KRI262101 LAY262101:LBE262101 LKU262101:LLA262101 LUQ262101:LUW262101 MEM262101:MES262101 MOI262101:MOO262101 MYE262101:MYK262101 NIA262101:NIG262101 NRW262101:NSC262101 OBS262101:OBY262101 OLO262101:OLU262101 OVK262101:OVQ262101 PFG262101:PFM262101 PPC262101:PPI262101 PYY262101:PZE262101 QIU262101:QJA262101 QSQ262101:QSW262101 RCM262101:RCS262101 RMI262101:RMO262101 RWE262101:RWK262101 SGA262101:SGG262101 SPW262101:SQC262101 SZS262101:SZY262101 TJO262101:TJU262101 TTK262101:TTQ262101 UDG262101:UDM262101 UNC262101:UNI262101 UWY262101:UXE262101 VGU262101:VHA262101 VQQ262101:VQW262101 WAM262101:WAS262101 WKI262101:WKO262101 WUE262101:WUK262101 L327639:R327639 HS327637:HY327637 RO327637:RU327637 ABK327637:ABQ327637 ALG327637:ALM327637 AVC327637:AVI327637 BEY327637:BFE327637 BOU327637:BPA327637 BYQ327637:BYW327637 CIM327637:CIS327637 CSI327637:CSO327637 DCE327637:DCK327637 DMA327637:DMG327637 DVW327637:DWC327637 EFS327637:EFY327637 EPO327637:EPU327637 EZK327637:EZQ327637 FJG327637:FJM327637 FTC327637:FTI327637 GCY327637:GDE327637 GMU327637:GNA327637 GWQ327637:GWW327637 HGM327637:HGS327637 HQI327637:HQO327637 IAE327637:IAK327637 IKA327637:IKG327637 ITW327637:IUC327637 JDS327637:JDY327637 JNO327637:JNU327637 JXK327637:JXQ327637 KHG327637:KHM327637 KRC327637:KRI327637 LAY327637:LBE327637 LKU327637:LLA327637 LUQ327637:LUW327637 MEM327637:MES327637 MOI327637:MOO327637 MYE327637:MYK327637 NIA327637:NIG327637 NRW327637:NSC327637 OBS327637:OBY327637 OLO327637:OLU327637 OVK327637:OVQ327637 PFG327637:PFM327637 PPC327637:PPI327637 PYY327637:PZE327637 QIU327637:QJA327637 QSQ327637:QSW327637 RCM327637:RCS327637 RMI327637:RMO327637 RWE327637:RWK327637 SGA327637:SGG327637 SPW327637:SQC327637 SZS327637:SZY327637 TJO327637:TJU327637 TTK327637:TTQ327637 UDG327637:UDM327637 UNC327637:UNI327637 UWY327637:UXE327637 VGU327637:VHA327637 VQQ327637:VQW327637 WAM327637:WAS327637 WKI327637:WKO327637 WUE327637:WUK327637 L393175:R393175 HS393173:HY393173 RO393173:RU393173 ABK393173:ABQ393173 ALG393173:ALM393173 AVC393173:AVI393173 BEY393173:BFE393173 BOU393173:BPA393173 BYQ393173:BYW393173 CIM393173:CIS393173 CSI393173:CSO393173 DCE393173:DCK393173 DMA393173:DMG393173 DVW393173:DWC393173 EFS393173:EFY393173 EPO393173:EPU393173 EZK393173:EZQ393173 FJG393173:FJM393173 FTC393173:FTI393173 GCY393173:GDE393173 GMU393173:GNA393173 GWQ393173:GWW393173 HGM393173:HGS393173 HQI393173:HQO393173 IAE393173:IAK393173 IKA393173:IKG393173 ITW393173:IUC393173 JDS393173:JDY393173 JNO393173:JNU393173 JXK393173:JXQ393173 KHG393173:KHM393173 KRC393173:KRI393173 LAY393173:LBE393173 LKU393173:LLA393173 LUQ393173:LUW393173 MEM393173:MES393173 MOI393173:MOO393173 MYE393173:MYK393173 NIA393173:NIG393173 NRW393173:NSC393173 OBS393173:OBY393173 OLO393173:OLU393173 OVK393173:OVQ393173 PFG393173:PFM393173 PPC393173:PPI393173 PYY393173:PZE393173 QIU393173:QJA393173 QSQ393173:QSW393173 RCM393173:RCS393173 RMI393173:RMO393173 RWE393173:RWK393173 SGA393173:SGG393173 SPW393173:SQC393173 SZS393173:SZY393173 TJO393173:TJU393173 TTK393173:TTQ393173 UDG393173:UDM393173 UNC393173:UNI393173 UWY393173:UXE393173 VGU393173:VHA393173 VQQ393173:VQW393173 WAM393173:WAS393173 WKI393173:WKO393173 WUE393173:WUK393173 L458711:R458711 HS458709:HY458709 RO458709:RU458709 ABK458709:ABQ458709 ALG458709:ALM458709 AVC458709:AVI458709 BEY458709:BFE458709 BOU458709:BPA458709 BYQ458709:BYW458709 CIM458709:CIS458709 CSI458709:CSO458709 DCE458709:DCK458709 DMA458709:DMG458709 DVW458709:DWC458709 EFS458709:EFY458709 EPO458709:EPU458709 EZK458709:EZQ458709 FJG458709:FJM458709 FTC458709:FTI458709 GCY458709:GDE458709 GMU458709:GNA458709 GWQ458709:GWW458709 HGM458709:HGS458709 HQI458709:HQO458709 IAE458709:IAK458709 IKA458709:IKG458709 ITW458709:IUC458709 JDS458709:JDY458709 JNO458709:JNU458709 JXK458709:JXQ458709 KHG458709:KHM458709 KRC458709:KRI458709 LAY458709:LBE458709 LKU458709:LLA458709 LUQ458709:LUW458709 MEM458709:MES458709 MOI458709:MOO458709 MYE458709:MYK458709 NIA458709:NIG458709 NRW458709:NSC458709 OBS458709:OBY458709 OLO458709:OLU458709 OVK458709:OVQ458709 PFG458709:PFM458709 PPC458709:PPI458709 PYY458709:PZE458709 QIU458709:QJA458709 QSQ458709:QSW458709 RCM458709:RCS458709 RMI458709:RMO458709 RWE458709:RWK458709 SGA458709:SGG458709 SPW458709:SQC458709 SZS458709:SZY458709 TJO458709:TJU458709 TTK458709:TTQ458709 UDG458709:UDM458709 UNC458709:UNI458709 UWY458709:UXE458709 VGU458709:VHA458709 VQQ458709:VQW458709 WAM458709:WAS458709 WKI458709:WKO458709 WUE458709:WUK458709 L524247:R524247 HS524245:HY524245 RO524245:RU524245 ABK524245:ABQ524245 ALG524245:ALM524245 AVC524245:AVI524245 BEY524245:BFE524245 BOU524245:BPA524245 BYQ524245:BYW524245 CIM524245:CIS524245 CSI524245:CSO524245 DCE524245:DCK524245 DMA524245:DMG524245 DVW524245:DWC524245 EFS524245:EFY524245 EPO524245:EPU524245 EZK524245:EZQ524245 FJG524245:FJM524245 FTC524245:FTI524245 GCY524245:GDE524245 GMU524245:GNA524245 GWQ524245:GWW524245 HGM524245:HGS524245 HQI524245:HQO524245 IAE524245:IAK524245 IKA524245:IKG524245 ITW524245:IUC524245 JDS524245:JDY524245 JNO524245:JNU524245 JXK524245:JXQ524245 KHG524245:KHM524245 KRC524245:KRI524245 LAY524245:LBE524245 LKU524245:LLA524245 LUQ524245:LUW524245 MEM524245:MES524245 MOI524245:MOO524245 MYE524245:MYK524245 NIA524245:NIG524245 NRW524245:NSC524245 OBS524245:OBY524245 OLO524245:OLU524245 OVK524245:OVQ524245 PFG524245:PFM524245 PPC524245:PPI524245 PYY524245:PZE524245 QIU524245:QJA524245 QSQ524245:QSW524245 RCM524245:RCS524245 RMI524245:RMO524245 RWE524245:RWK524245 SGA524245:SGG524245 SPW524245:SQC524245 SZS524245:SZY524245 TJO524245:TJU524245 TTK524245:TTQ524245 UDG524245:UDM524245 UNC524245:UNI524245 UWY524245:UXE524245 VGU524245:VHA524245 VQQ524245:VQW524245 WAM524245:WAS524245 WKI524245:WKO524245 WUE524245:WUK524245 L589783:R589783 HS589781:HY589781 RO589781:RU589781 ABK589781:ABQ589781 ALG589781:ALM589781 AVC589781:AVI589781 BEY589781:BFE589781 BOU589781:BPA589781 BYQ589781:BYW589781 CIM589781:CIS589781 CSI589781:CSO589781 DCE589781:DCK589781 DMA589781:DMG589781 DVW589781:DWC589781 EFS589781:EFY589781 EPO589781:EPU589781 EZK589781:EZQ589781 FJG589781:FJM589781 FTC589781:FTI589781 GCY589781:GDE589781 GMU589781:GNA589781 GWQ589781:GWW589781 HGM589781:HGS589781 HQI589781:HQO589781 IAE589781:IAK589781 IKA589781:IKG589781 ITW589781:IUC589781 JDS589781:JDY589781 JNO589781:JNU589781 JXK589781:JXQ589781 KHG589781:KHM589781 KRC589781:KRI589781 LAY589781:LBE589781 LKU589781:LLA589781 LUQ589781:LUW589781 MEM589781:MES589781 MOI589781:MOO589781 MYE589781:MYK589781 NIA589781:NIG589781 NRW589781:NSC589781 OBS589781:OBY589781 OLO589781:OLU589781 OVK589781:OVQ589781 PFG589781:PFM589781 PPC589781:PPI589781 PYY589781:PZE589781 QIU589781:QJA589781 QSQ589781:QSW589781 RCM589781:RCS589781 RMI589781:RMO589781 RWE589781:RWK589781 SGA589781:SGG589781 SPW589781:SQC589781 SZS589781:SZY589781 TJO589781:TJU589781 TTK589781:TTQ589781 UDG589781:UDM589781 UNC589781:UNI589781 UWY589781:UXE589781 VGU589781:VHA589781 VQQ589781:VQW589781 WAM589781:WAS589781 WKI589781:WKO589781 WUE589781:WUK589781 L655319:R655319 HS655317:HY655317 RO655317:RU655317 ABK655317:ABQ655317 ALG655317:ALM655317 AVC655317:AVI655317 BEY655317:BFE655317 BOU655317:BPA655317 BYQ655317:BYW655317 CIM655317:CIS655317 CSI655317:CSO655317 DCE655317:DCK655317 DMA655317:DMG655317 DVW655317:DWC655317 EFS655317:EFY655317 EPO655317:EPU655317 EZK655317:EZQ655317 FJG655317:FJM655317 FTC655317:FTI655317 GCY655317:GDE655317 GMU655317:GNA655317 GWQ655317:GWW655317 HGM655317:HGS655317 HQI655317:HQO655317 IAE655317:IAK655317 IKA655317:IKG655317 ITW655317:IUC655317 JDS655317:JDY655317 JNO655317:JNU655317 JXK655317:JXQ655317 KHG655317:KHM655317 KRC655317:KRI655317 LAY655317:LBE655317 LKU655317:LLA655317 LUQ655317:LUW655317 MEM655317:MES655317 MOI655317:MOO655317 MYE655317:MYK655317 NIA655317:NIG655317 NRW655317:NSC655317 OBS655317:OBY655317 OLO655317:OLU655317 OVK655317:OVQ655317 PFG655317:PFM655317 PPC655317:PPI655317 PYY655317:PZE655317 QIU655317:QJA655317 QSQ655317:QSW655317 RCM655317:RCS655317 RMI655317:RMO655317 RWE655317:RWK655317 SGA655317:SGG655317 SPW655317:SQC655317 SZS655317:SZY655317 TJO655317:TJU655317 TTK655317:TTQ655317 UDG655317:UDM655317 UNC655317:UNI655317 UWY655317:UXE655317 VGU655317:VHA655317 VQQ655317:VQW655317 WAM655317:WAS655317 WKI655317:WKO655317 WUE655317:WUK655317 L720855:R720855 HS720853:HY720853 RO720853:RU720853 ABK720853:ABQ720853 ALG720853:ALM720853 AVC720853:AVI720853 BEY720853:BFE720853 BOU720853:BPA720853 BYQ720853:BYW720853 CIM720853:CIS720853 CSI720853:CSO720853 DCE720853:DCK720853 DMA720853:DMG720853 DVW720853:DWC720853 EFS720853:EFY720853 EPO720853:EPU720853 EZK720853:EZQ720853 FJG720853:FJM720853 FTC720853:FTI720853 GCY720853:GDE720853 GMU720853:GNA720853 GWQ720853:GWW720853 HGM720853:HGS720853 HQI720853:HQO720853 IAE720853:IAK720853 IKA720853:IKG720853 ITW720853:IUC720853 JDS720853:JDY720853 JNO720853:JNU720853 JXK720853:JXQ720853 KHG720853:KHM720853 KRC720853:KRI720853 LAY720853:LBE720853 LKU720853:LLA720853 LUQ720853:LUW720853 MEM720853:MES720853 MOI720853:MOO720853 MYE720853:MYK720853 NIA720853:NIG720853 NRW720853:NSC720853 OBS720853:OBY720853 OLO720853:OLU720853 OVK720853:OVQ720853 PFG720853:PFM720853 PPC720853:PPI720853 PYY720853:PZE720853 QIU720853:QJA720853 QSQ720853:QSW720853 RCM720853:RCS720853 RMI720853:RMO720853 RWE720853:RWK720853 SGA720853:SGG720853 SPW720853:SQC720853 SZS720853:SZY720853 TJO720853:TJU720853 TTK720853:TTQ720853 UDG720853:UDM720853 UNC720853:UNI720853 UWY720853:UXE720853 VGU720853:VHA720853 VQQ720853:VQW720853 WAM720853:WAS720853 WKI720853:WKO720853 WUE720853:WUK720853 L786391:R786391 HS786389:HY786389 RO786389:RU786389 ABK786389:ABQ786389 ALG786389:ALM786389 AVC786389:AVI786389 BEY786389:BFE786389 BOU786389:BPA786389 BYQ786389:BYW786389 CIM786389:CIS786389 CSI786389:CSO786389 DCE786389:DCK786389 DMA786389:DMG786389 DVW786389:DWC786389 EFS786389:EFY786389 EPO786389:EPU786389 EZK786389:EZQ786389 FJG786389:FJM786389 FTC786389:FTI786389 GCY786389:GDE786389 GMU786389:GNA786389 GWQ786389:GWW786389 HGM786389:HGS786389 HQI786389:HQO786389 IAE786389:IAK786389 IKA786389:IKG786389 ITW786389:IUC786389 JDS786389:JDY786389 JNO786389:JNU786389 JXK786389:JXQ786389 KHG786389:KHM786389 KRC786389:KRI786389 LAY786389:LBE786389 LKU786389:LLA786389 LUQ786389:LUW786389 MEM786389:MES786389 MOI786389:MOO786389 MYE786389:MYK786389 NIA786389:NIG786389 NRW786389:NSC786389 OBS786389:OBY786389 OLO786389:OLU786389 OVK786389:OVQ786389 PFG786389:PFM786389 PPC786389:PPI786389 PYY786389:PZE786389 QIU786389:QJA786389 QSQ786389:QSW786389 RCM786389:RCS786389 RMI786389:RMO786389 RWE786389:RWK786389 SGA786389:SGG786389 SPW786389:SQC786389 SZS786389:SZY786389 TJO786389:TJU786389 TTK786389:TTQ786389 UDG786389:UDM786389 UNC786389:UNI786389 UWY786389:UXE786389 VGU786389:VHA786389 VQQ786389:VQW786389 WAM786389:WAS786389 WKI786389:WKO786389 WUE786389:WUK786389 L851927:R851927 HS851925:HY851925 RO851925:RU851925 ABK851925:ABQ851925 ALG851925:ALM851925 AVC851925:AVI851925 BEY851925:BFE851925 BOU851925:BPA851925 BYQ851925:BYW851925 CIM851925:CIS851925 CSI851925:CSO851925 DCE851925:DCK851925 DMA851925:DMG851925 DVW851925:DWC851925 EFS851925:EFY851925 EPO851925:EPU851925 EZK851925:EZQ851925 FJG851925:FJM851925 FTC851925:FTI851925 GCY851925:GDE851925 GMU851925:GNA851925 GWQ851925:GWW851925 HGM851925:HGS851925 HQI851925:HQO851925 IAE851925:IAK851925 IKA851925:IKG851925 ITW851925:IUC851925 JDS851925:JDY851925 JNO851925:JNU851925 JXK851925:JXQ851925 KHG851925:KHM851925 KRC851925:KRI851925 LAY851925:LBE851925 LKU851925:LLA851925 LUQ851925:LUW851925 MEM851925:MES851925 MOI851925:MOO851925 MYE851925:MYK851925 NIA851925:NIG851925 NRW851925:NSC851925 OBS851925:OBY851925 OLO851925:OLU851925 OVK851925:OVQ851925 PFG851925:PFM851925 PPC851925:PPI851925 PYY851925:PZE851925 QIU851925:QJA851925 QSQ851925:QSW851925 RCM851925:RCS851925 RMI851925:RMO851925 RWE851925:RWK851925 SGA851925:SGG851925 SPW851925:SQC851925 SZS851925:SZY851925 TJO851925:TJU851925 TTK851925:TTQ851925 UDG851925:UDM851925 UNC851925:UNI851925 UWY851925:UXE851925 VGU851925:VHA851925 VQQ851925:VQW851925 WAM851925:WAS851925 WKI851925:WKO851925 WUE851925:WUK851925 L917463:R917463 HS917461:HY917461 RO917461:RU917461 ABK917461:ABQ917461 ALG917461:ALM917461 AVC917461:AVI917461 BEY917461:BFE917461 BOU917461:BPA917461 BYQ917461:BYW917461 CIM917461:CIS917461 CSI917461:CSO917461 DCE917461:DCK917461 DMA917461:DMG917461 DVW917461:DWC917461 EFS917461:EFY917461 EPO917461:EPU917461 EZK917461:EZQ917461 FJG917461:FJM917461 FTC917461:FTI917461 GCY917461:GDE917461 GMU917461:GNA917461 GWQ917461:GWW917461 HGM917461:HGS917461 HQI917461:HQO917461 IAE917461:IAK917461 IKA917461:IKG917461 ITW917461:IUC917461 JDS917461:JDY917461 JNO917461:JNU917461 JXK917461:JXQ917461 KHG917461:KHM917461 KRC917461:KRI917461 LAY917461:LBE917461 LKU917461:LLA917461 LUQ917461:LUW917461 MEM917461:MES917461 MOI917461:MOO917461 MYE917461:MYK917461 NIA917461:NIG917461 NRW917461:NSC917461 OBS917461:OBY917461 OLO917461:OLU917461 OVK917461:OVQ917461 PFG917461:PFM917461 PPC917461:PPI917461 PYY917461:PZE917461 QIU917461:QJA917461 QSQ917461:QSW917461 RCM917461:RCS917461 RMI917461:RMO917461 RWE917461:RWK917461 SGA917461:SGG917461 SPW917461:SQC917461 SZS917461:SZY917461 TJO917461:TJU917461 TTK917461:TTQ917461 UDG917461:UDM917461 UNC917461:UNI917461 UWY917461:UXE917461 VGU917461:VHA917461 VQQ917461:VQW917461 WAM917461:WAS917461 WKI917461:WKO917461 WUE917461:WUK917461 L982999:R982999 HS982997:HY982997 RO982997:RU982997 ABK982997:ABQ982997 ALG982997:ALM982997 AVC982997:AVI982997 BEY982997:BFE982997 BOU982997:BPA982997 BYQ982997:BYW982997 CIM982997:CIS982997 CSI982997:CSO982997 DCE982997:DCK982997 DMA982997:DMG982997 DVW982997:DWC982997 EFS982997:EFY982997 EPO982997:EPU982997 EZK982997:EZQ982997 FJG982997:FJM982997 FTC982997:FTI982997 GCY982997:GDE982997 GMU982997:GNA982997 GWQ982997:GWW982997 HGM982997:HGS982997 HQI982997:HQO982997 IAE982997:IAK982997 IKA982997:IKG982997 ITW982997:IUC982997 JDS982997:JDY982997 JNO982997:JNU982997 JXK982997:JXQ982997 KHG982997:KHM982997 KRC982997:KRI982997 LAY982997:LBE982997 LKU982997:LLA982997 LUQ982997:LUW982997 MEM982997:MES982997 MOI982997:MOO982997 MYE982997:MYK982997 NIA982997:NIG982997 NRW982997:NSC982997 OBS982997:OBY982997 OLO982997:OLU982997 OVK982997:OVQ982997 PFG982997:PFM982997 PPC982997:PPI982997 PYY982997:PZE982997 QIU982997:QJA982997 QSQ982997:QSW982997 RCM982997:RCS982997 RMI982997:RMO982997 RWE982997:RWK982997 SGA982997:SGG982997 SPW982997:SQC982997 SZS982997:SZY982997 TJO982997:TJU982997 TTK982997:TTQ982997 UDG982997:UDM982997 UNC982997:UNI982997 UWY982997:UXE982997 VGU982997:VHA982997 VQQ982997:VQW982997 WAM982997:WAS982997 WKI982997:WKO982997" xr:uid="{FBE0427D-BAFE-4C6E-8767-1FD783CA11B1}">
      <formula1>"専用,ハイブリット"</formula1>
    </dataValidation>
    <dataValidation type="list" allowBlank="1" showInputMessage="1" showErrorMessage="1" sqref="L65489:M65489 HS65487:HT65487 RO65487:RP65487 ABK65487:ABL65487 ALG65487:ALH65487 AVC65487:AVD65487 BEY65487:BEZ65487 BOU65487:BOV65487 BYQ65487:BYR65487 CIM65487:CIN65487 CSI65487:CSJ65487 DCE65487:DCF65487 DMA65487:DMB65487 DVW65487:DVX65487 EFS65487:EFT65487 EPO65487:EPP65487 EZK65487:EZL65487 FJG65487:FJH65487 FTC65487:FTD65487 GCY65487:GCZ65487 GMU65487:GMV65487 GWQ65487:GWR65487 HGM65487:HGN65487 HQI65487:HQJ65487 IAE65487:IAF65487 IKA65487:IKB65487 ITW65487:ITX65487 JDS65487:JDT65487 JNO65487:JNP65487 JXK65487:JXL65487 KHG65487:KHH65487 KRC65487:KRD65487 LAY65487:LAZ65487 LKU65487:LKV65487 LUQ65487:LUR65487 MEM65487:MEN65487 MOI65487:MOJ65487 MYE65487:MYF65487 NIA65487:NIB65487 NRW65487:NRX65487 OBS65487:OBT65487 OLO65487:OLP65487 OVK65487:OVL65487 PFG65487:PFH65487 PPC65487:PPD65487 PYY65487:PYZ65487 QIU65487:QIV65487 QSQ65487:QSR65487 RCM65487:RCN65487 RMI65487:RMJ65487 RWE65487:RWF65487 SGA65487:SGB65487 SPW65487:SPX65487 SZS65487:SZT65487 TJO65487:TJP65487 TTK65487:TTL65487 UDG65487:UDH65487 UNC65487:UND65487 UWY65487:UWZ65487 VGU65487:VGV65487 VQQ65487:VQR65487 WAM65487:WAN65487 WKI65487:WKJ65487 WUE65487:WUF65487 L131025:M131025 HS131023:HT131023 RO131023:RP131023 ABK131023:ABL131023 ALG131023:ALH131023 AVC131023:AVD131023 BEY131023:BEZ131023 BOU131023:BOV131023 BYQ131023:BYR131023 CIM131023:CIN131023 CSI131023:CSJ131023 DCE131023:DCF131023 DMA131023:DMB131023 DVW131023:DVX131023 EFS131023:EFT131023 EPO131023:EPP131023 EZK131023:EZL131023 FJG131023:FJH131023 FTC131023:FTD131023 GCY131023:GCZ131023 GMU131023:GMV131023 GWQ131023:GWR131023 HGM131023:HGN131023 HQI131023:HQJ131023 IAE131023:IAF131023 IKA131023:IKB131023 ITW131023:ITX131023 JDS131023:JDT131023 JNO131023:JNP131023 JXK131023:JXL131023 KHG131023:KHH131023 KRC131023:KRD131023 LAY131023:LAZ131023 LKU131023:LKV131023 LUQ131023:LUR131023 MEM131023:MEN131023 MOI131023:MOJ131023 MYE131023:MYF131023 NIA131023:NIB131023 NRW131023:NRX131023 OBS131023:OBT131023 OLO131023:OLP131023 OVK131023:OVL131023 PFG131023:PFH131023 PPC131023:PPD131023 PYY131023:PYZ131023 QIU131023:QIV131023 QSQ131023:QSR131023 RCM131023:RCN131023 RMI131023:RMJ131023 RWE131023:RWF131023 SGA131023:SGB131023 SPW131023:SPX131023 SZS131023:SZT131023 TJO131023:TJP131023 TTK131023:TTL131023 UDG131023:UDH131023 UNC131023:UND131023 UWY131023:UWZ131023 VGU131023:VGV131023 VQQ131023:VQR131023 WAM131023:WAN131023 WKI131023:WKJ131023 WUE131023:WUF131023 L196561:M196561 HS196559:HT196559 RO196559:RP196559 ABK196559:ABL196559 ALG196559:ALH196559 AVC196559:AVD196559 BEY196559:BEZ196559 BOU196559:BOV196559 BYQ196559:BYR196559 CIM196559:CIN196559 CSI196559:CSJ196559 DCE196559:DCF196559 DMA196559:DMB196559 DVW196559:DVX196559 EFS196559:EFT196559 EPO196559:EPP196559 EZK196559:EZL196559 FJG196559:FJH196559 FTC196559:FTD196559 GCY196559:GCZ196559 GMU196559:GMV196559 GWQ196559:GWR196559 HGM196559:HGN196559 HQI196559:HQJ196559 IAE196559:IAF196559 IKA196559:IKB196559 ITW196559:ITX196559 JDS196559:JDT196559 JNO196559:JNP196559 JXK196559:JXL196559 KHG196559:KHH196559 KRC196559:KRD196559 LAY196559:LAZ196559 LKU196559:LKV196559 LUQ196559:LUR196559 MEM196559:MEN196559 MOI196559:MOJ196559 MYE196559:MYF196559 NIA196559:NIB196559 NRW196559:NRX196559 OBS196559:OBT196559 OLO196559:OLP196559 OVK196559:OVL196559 PFG196559:PFH196559 PPC196559:PPD196559 PYY196559:PYZ196559 QIU196559:QIV196559 QSQ196559:QSR196559 RCM196559:RCN196559 RMI196559:RMJ196559 RWE196559:RWF196559 SGA196559:SGB196559 SPW196559:SPX196559 SZS196559:SZT196559 TJO196559:TJP196559 TTK196559:TTL196559 UDG196559:UDH196559 UNC196559:UND196559 UWY196559:UWZ196559 VGU196559:VGV196559 VQQ196559:VQR196559 WAM196559:WAN196559 WKI196559:WKJ196559 WUE196559:WUF196559 L262097:M262097 HS262095:HT262095 RO262095:RP262095 ABK262095:ABL262095 ALG262095:ALH262095 AVC262095:AVD262095 BEY262095:BEZ262095 BOU262095:BOV262095 BYQ262095:BYR262095 CIM262095:CIN262095 CSI262095:CSJ262095 DCE262095:DCF262095 DMA262095:DMB262095 DVW262095:DVX262095 EFS262095:EFT262095 EPO262095:EPP262095 EZK262095:EZL262095 FJG262095:FJH262095 FTC262095:FTD262095 GCY262095:GCZ262095 GMU262095:GMV262095 GWQ262095:GWR262095 HGM262095:HGN262095 HQI262095:HQJ262095 IAE262095:IAF262095 IKA262095:IKB262095 ITW262095:ITX262095 JDS262095:JDT262095 JNO262095:JNP262095 JXK262095:JXL262095 KHG262095:KHH262095 KRC262095:KRD262095 LAY262095:LAZ262095 LKU262095:LKV262095 LUQ262095:LUR262095 MEM262095:MEN262095 MOI262095:MOJ262095 MYE262095:MYF262095 NIA262095:NIB262095 NRW262095:NRX262095 OBS262095:OBT262095 OLO262095:OLP262095 OVK262095:OVL262095 PFG262095:PFH262095 PPC262095:PPD262095 PYY262095:PYZ262095 QIU262095:QIV262095 QSQ262095:QSR262095 RCM262095:RCN262095 RMI262095:RMJ262095 RWE262095:RWF262095 SGA262095:SGB262095 SPW262095:SPX262095 SZS262095:SZT262095 TJO262095:TJP262095 TTK262095:TTL262095 UDG262095:UDH262095 UNC262095:UND262095 UWY262095:UWZ262095 VGU262095:VGV262095 VQQ262095:VQR262095 WAM262095:WAN262095 WKI262095:WKJ262095 WUE262095:WUF262095 L327633:M327633 HS327631:HT327631 RO327631:RP327631 ABK327631:ABL327631 ALG327631:ALH327631 AVC327631:AVD327631 BEY327631:BEZ327631 BOU327631:BOV327631 BYQ327631:BYR327631 CIM327631:CIN327631 CSI327631:CSJ327631 DCE327631:DCF327631 DMA327631:DMB327631 DVW327631:DVX327631 EFS327631:EFT327631 EPO327631:EPP327631 EZK327631:EZL327631 FJG327631:FJH327631 FTC327631:FTD327631 GCY327631:GCZ327631 GMU327631:GMV327631 GWQ327631:GWR327631 HGM327631:HGN327631 HQI327631:HQJ327631 IAE327631:IAF327631 IKA327631:IKB327631 ITW327631:ITX327631 JDS327631:JDT327631 JNO327631:JNP327631 JXK327631:JXL327631 KHG327631:KHH327631 KRC327631:KRD327631 LAY327631:LAZ327631 LKU327631:LKV327631 LUQ327631:LUR327631 MEM327631:MEN327631 MOI327631:MOJ327631 MYE327631:MYF327631 NIA327631:NIB327631 NRW327631:NRX327631 OBS327631:OBT327631 OLO327631:OLP327631 OVK327631:OVL327631 PFG327631:PFH327631 PPC327631:PPD327631 PYY327631:PYZ327631 QIU327631:QIV327631 QSQ327631:QSR327631 RCM327631:RCN327631 RMI327631:RMJ327631 RWE327631:RWF327631 SGA327631:SGB327631 SPW327631:SPX327631 SZS327631:SZT327631 TJO327631:TJP327631 TTK327631:TTL327631 UDG327631:UDH327631 UNC327631:UND327631 UWY327631:UWZ327631 VGU327631:VGV327631 VQQ327631:VQR327631 WAM327631:WAN327631 WKI327631:WKJ327631 WUE327631:WUF327631 L393169:M393169 HS393167:HT393167 RO393167:RP393167 ABK393167:ABL393167 ALG393167:ALH393167 AVC393167:AVD393167 BEY393167:BEZ393167 BOU393167:BOV393167 BYQ393167:BYR393167 CIM393167:CIN393167 CSI393167:CSJ393167 DCE393167:DCF393167 DMA393167:DMB393167 DVW393167:DVX393167 EFS393167:EFT393167 EPO393167:EPP393167 EZK393167:EZL393167 FJG393167:FJH393167 FTC393167:FTD393167 GCY393167:GCZ393167 GMU393167:GMV393167 GWQ393167:GWR393167 HGM393167:HGN393167 HQI393167:HQJ393167 IAE393167:IAF393167 IKA393167:IKB393167 ITW393167:ITX393167 JDS393167:JDT393167 JNO393167:JNP393167 JXK393167:JXL393167 KHG393167:KHH393167 KRC393167:KRD393167 LAY393167:LAZ393167 LKU393167:LKV393167 LUQ393167:LUR393167 MEM393167:MEN393167 MOI393167:MOJ393167 MYE393167:MYF393167 NIA393167:NIB393167 NRW393167:NRX393167 OBS393167:OBT393167 OLO393167:OLP393167 OVK393167:OVL393167 PFG393167:PFH393167 PPC393167:PPD393167 PYY393167:PYZ393167 QIU393167:QIV393167 QSQ393167:QSR393167 RCM393167:RCN393167 RMI393167:RMJ393167 RWE393167:RWF393167 SGA393167:SGB393167 SPW393167:SPX393167 SZS393167:SZT393167 TJO393167:TJP393167 TTK393167:TTL393167 UDG393167:UDH393167 UNC393167:UND393167 UWY393167:UWZ393167 VGU393167:VGV393167 VQQ393167:VQR393167 WAM393167:WAN393167 WKI393167:WKJ393167 WUE393167:WUF393167 L458705:M458705 HS458703:HT458703 RO458703:RP458703 ABK458703:ABL458703 ALG458703:ALH458703 AVC458703:AVD458703 BEY458703:BEZ458703 BOU458703:BOV458703 BYQ458703:BYR458703 CIM458703:CIN458703 CSI458703:CSJ458703 DCE458703:DCF458703 DMA458703:DMB458703 DVW458703:DVX458703 EFS458703:EFT458703 EPO458703:EPP458703 EZK458703:EZL458703 FJG458703:FJH458703 FTC458703:FTD458703 GCY458703:GCZ458703 GMU458703:GMV458703 GWQ458703:GWR458703 HGM458703:HGN458703 HQI458703:HQJ458703 IAE458703:IAF458703 IKA458703:IKB458703 ITW458703:ITX458703 JDS458703:JDT458703 JNO458703:JNP458703 JXK458703:JXL458703 KHG458703:KHH458703 KRC458703:KRD458703 LAY458703:LAZ458703 LKU458703:LKV458703 LUQ458703:LUR458703 MEM458703:MEN458703 MOI458703:MOJ458703 MYE458703:MYF458703 NIA458703:NIB458703 NRW458703:NRX458703 OBS458703:OBT458703 OLO458703:OLP458703 OVK458703:OVL458703 PFG458703:PFH458703 PPC458703:PPD458703 PYY458703:PYZ458703 QIU458703:QIV458703 QSQ458703:QSR458703 RCM458703:RCN458703 RMI458703:RMJ458703 RWE458703:RWF458703 SGA458703:SGB458703 SPW458703:SPX458703 SZS458703:SZT458703 TJO458703:TJP458703 TTK458703:TTL458703 UDG458703:UDH458703 UNC458703:UND458703 UWY458703:UWZ458703 VGU458703:VGV458703 VQQ458703:VQR458703 WAM458703:WAN458703 WKI458703:WKJ458703 WUE458703:WUF458703 L524241:M524241 HS524239:HT524239 RO524239:RP524239 ABK524239:ABL524239 ALG524239:ALH524239 AVC524239:AVD524239 BEY524239:BEZ524239 BOU524239:BOV524239 BYQ524239:BYR524239 CIM524239:CIN524239 CSI524239:CSJ524239 DCE524239:DCF524239 DMA524239:DMB524239 DVW524239:DVX524239 EFS524239:EFT524239 EPO524239:EPP524239 EZK524239:EZL524239 FJG524239:FJH524239 FTC524239:FTD524239 GCY524239:GCZ524239 GMU524239:GMV524239 GWQ524239:GWR524239 HGM524239:HGN524239 HQI524239:HQJ524239 IAE524239:IAF524239 IKA524239:IKB524239 ITW524239:ITX524239 JDS524239:JDT524239 JNO524239:JNP524239 JXK524239:JXL524239 KHG524239:KHH524239 KRC524239:KRD524239 LAY524239:LAZ524239 LKU524239:LKV524239 LUQ524239:LUR524239 MEM524239:MEN524239 MOI524239:MOJ524239 MYE524239:MYF524239 NIA524239:NIB524239 NRW524239:NRX524239 OBS524239:OBT524239 OLO524239:OLP524239 OVK524239:OVL524239 PFG524239:PFH524239 PPC524239:PPD524239 PYY524239:PYZ524239 QIU524239:QIV524239 QSQ524239:QSR524239 RCM524239:RCN524239 RMI524239:RMJ524239 RWE524239:RWF524239 SGA524239:SGB524239 SPW524239:SPX524239 SZS524239:SZT524239 TJO524239:TJP524239 TTK524239:TTL524239 UDG524239:UDH524239 UNC524239:UND524239 UWY524239:UWZ524239 VGU524239:VGV524239 VQQ524239:VQR524239 WAM524239:WAN524239 WKI524239:WKJ524239 WUE524239:WUF524239 L589777:M589777 HS589775:HT589775 RO589775:RP589775 ABK589775:ABL589775 ALG589775:ALH589775 AVC589775:AVD589775 BEY589775:BEZ589775 BOU589775:BOV589775 BYQ589775:BYR589775 CIM589775:CIN589775 CSI589775:CSJ589775 DCE589775:DCF589775 DMA589775:DMB589775 DVW589775:DVX589775 EFS589775:EFT589775 EPO589775:EPP589775 EZK589775:EZL589775 FJG589775:FJH589775 FTC589775:FTD589775 GCY589775:GCZ589775 GMU589775:GMV589775 GWQ589775:GWR589775 HGM589775:HGN589775 HQI589775:HQJ589775 IAE589775:IAF589775 IKA589775:IKB589775 ITW589775:ITX589775 JDS589775:JDT589775 JNO589775:JNP589775 JXK589775:JXL589775 KHG589775:KHH589775 KRC589775:KRD589775 LAY589775:LAZ589775 LKU589775:LKV589775 LUQ589775:LUR589775 MEM589775:MEN589775 MOI589775:MOJ589775 MYE589775:MYF589775 NIA589775:NIB589775 NRW589775:NRX589775 OBS589775:OBT589775 OLO589775:OLP589775 OVK589775:OVL589775 PFG589775:PFH589775 PPC589775:PPD589775 PYY589775:PYZ589775 QIU589775:QIV589775 QSQ589775:QSR589775 RCM589775:RCN589775 RMI589775:RMJ589775 RWE589775:RWF589775 SGA589775:SGB589775 SPW589775:SPX589775 SZS589775:SZT589775 TJO589775:TJP589775 TTK589775:TTL589775 UDG589775:UDH589775 UNC589775:UND589775 UWY589775:UWZ589775 VGU589775:VGV589775 VQQ589775:VQR589775 WAM589775:WAN589775 WKI589775:WKJ589775 WUE589775:WUF589775 L655313:M655313 HS655311:HT655311 RO655311:RP655311 ABK655311:ABL655311 ALG655311:ALH655311 AVC655311:AVD655311 BEY655311:BEZ655311 BOU655311:BOV655311 BYQ655311:BYR655311 CIM655311:CIN655311 CSI655311:CSJ655311 DCE655311:DCF655311 DMA655311:DMB655311 DVW655311:DVX655311 EFS655311:EFT655311 EPO655311:EPP655311 EZK655311:EZL655311 FJG655311:FJH655311 FTC655311:FTD655311 GCY655311:GCZ655311 GMU655311:GMV655311 GWQ655311:GWR655311 HGM655311:HGN655311 HQI655311:HQJ655311 IAE655311:IAF655311 IKA655311:IKB655311 ITW655311:ITX655311 JDS655311:JDT655311 JNO655311:JNP655311 JXK655311:JXL655311 KHG655311:KHH655311 KRC655311:KRD655311 LAY655311:LAZ655311 LKU655311:LKV655311 LUQ655311:LUR655311 MEM655311:MEN655311 MOI655311:MOJ655311 MYE655311:MYF655311 NIA655311:NIB655311 NRW655311:NRX655311 OBS655311:OBT655311 OLO655311:OLP655311 OVK655311:OVL655311 PFG655311:PFH655311 PPC655311:PPD655311 PYY655311:PYZ655311 QIU655311:QIV655311 QSQ655311:QSR655311 RCM655311:RCN655311 RMI655311:RMJ655311 RWE655311:RWF655311 SGA655311:SGB655311 SPW655311:SPX655311 SZS655311:SZT655311 TJO655311:TJP655311 TTK655311:TTL655311 UDG655311:UDH655311 UNC655311:UND655311 UWY655311:UWZ655311 VGU655311:VGV655311 VQQ655311:VQR655311 WAM655311:WAN655311 WKI655311:WKJ655311 WUE655311:WUF655311 L720849:M720849 HS720847:HT720847 RO720847:RP720847 ABK720847:ABL720847 ALG720847:ALH720847 AVC720847:AVD720847 BEY720847:BEZ720847 BOU720847:BOV720847 BYQ720847:BYR720847 CIM720847:CIN720847 CSI720847:CSJ720847 DCE720847:DCF720847 DMA720847:DMB720847 DVW720847:DVX720847 EFS720847:EFT720847 EPO720847:EPP720847 EZK720847:EZL720847 FJG720847:FJH720847 FTC720847:FTD720847 GCY720847:GCZ720847 GMU720847:GMV720847 GWQ720847:GWR720847 HGM720847:HGN720847 HQI720847:HQJ720847 IAE720847:IAF720847 IKA720847:IKB720847 ITW720847:ITX720847 JDS720847:JDT720847 JNO720847:JNP720847 JXK720847:JXL720847 KHG720847:KHH720847 KRC720847:KRD720847 LAY720847:LAZ720847 LKU720847:LKV720847 LUQ720847:LUR720847 MEM720847:MEN720847 MOI720847:MOJ720847 MYE720847:MYF720847 NIA720847:NIB720847 NRW720847:NRX720847 OBS720847:OBT720847 OLO720847:OLP720847 OVK720847:OVL720847 PFG720847:PFH720847 PPC720847:PPD720847 PYY720847:PYZ720847 QIU720847:QIV720847 QSQ720847:QSR720847 RCM720847:RCN720847 RMI720847:RMJ720847 RWE720847:RWF720847 SGA720847:SGB720847 SPW720847:SPX720847 SZS720847:SZT720847 TJO720847:TJP720847 TTK720847:TTL720847 UDG720847:UDH720847 UNC720847:UND720847 UWY720847:UWZ720847 VGU720847:VGV720847 VQQ720847:VQR720847 WAM720847:WAN720847 WKI720847:WKJ720847 WUE720847:WUF720847 L786385:M786385 HS786383:HT786383 RO786383:RP786383 ABK786383:ABL786383 ALG786383:ALH786383 AVC786383:AVD786383 BEY786383:BEZ786383 BOU786383:BOV786383 BYQ786383:BYR786383 CIM786383:CIN786383 CSI786383:CSJ786383 DCE786383:DCF786383 DMA786383:DMB786383 DVW786383:DVX786383 EFS786383:EFT786383 EPO786383:EPP786383 EZK786383:EZL786383 FJG786383:FJH786383 FTC786383:FTD786383 GCY786383:GCZ786383 GMU786383:GMV786383 GWQ786383:GWR786383 HGM786383:HGN786383 HQI786383:HQJ786383 IAE786383:IAF786383 IKA786383:IKB786383 ITW786383:ITX786383 JDS786383:JDT786383 JNO786383:JNP786383 JXK786383:JXL786383 KHG786383:KHH786383 KRC786383:KRD786383 LAY786383:LAZ786383 LKU786383:LKV786383 LUQ786383:LUR786383 MEM786383:MEN786383 MOI786383:MOJ786383 MYE786383:MYF786383 NIA786383:NIB786383 NRW786383:NRX786383 OBS786383:OBT786383 OLO786383:OLP786383 OVK786383:OVL786383 PFG786383:PFH786383 PPC786383:PPD786383 PYY786383:PYZ786383 QIU786383:QIV786383 QSQ786383:QSR786383 RCM786383:RCN786383 RMI786383:RMJ786383 RWE786383:RWF786383 SGA786383:SGB786383 SPW786383:SPX786383 SZS786383:SZT786383 TJO786383:TJP786383 TTK786383:TTL786383 UDG786383:UDH786383 UNC786383:UND786383 UWY786383:UWZ786383 VGU786383:VGV786383 VQQ786383:VQR786383 WAM786383:WAN786383 WKI786383:WKJ786383 WUE786383:WUF786383 L851921:M851921 HS851919:HT851919 RO851919:RP851919 ABK851919:ABL851919 ALG851919:ALH851919 AVC851919:AVD851919 BEY851919:BEZ851919 BOU851919:BOV851919 BYQ851919:BYR851919 CIM851919:CIN851919 CSI851919:CSJ851919 DCE851919:DCF851919 DMA851919:DMB851919 DVW851919:DVX851919 EFS851919:EFT851919 EPO851919:EPP851919 EZK851919:EZL851919 FJG851919:FJH851919 FTC851919:FTD851919 GCY851919:GCZ851919 GMU851919:GMV851919 GWQ851919:GWR851919 HGM851919:HGN851919 HQI851919:HQJ851919 IAE851919:IAF851919 IKA851919:IKB851919 ITW851919:ITX851919 JDS851919:JDT851919 JNO851919:JNP851919 JXK851919:JXL851919 KHG851919:KHH851919 KRC851919:KRD851919 LAY851919:LAZ851919 LKU851919:LKV851919 LUQ851919:LUR851919 MEM851919:MEN851919 MOI851919:MOJ851919 MYE851919:MYF851919 NIA851919:NIB851919 NRW851919:NRX851919 OBS851919:OBT851919 OLO851919:OLP851919 OVK851919:OVL851919 PFG851919:PFH851919 PPC851919:PPD851919 PYY851919:PYZ851919 QIU851919:QIV851919 QSQ851919:QSR851919 RCM851919:RCN851919 RMI851919:RMJ851919 RWE851919:RWF851919 SGA851919:SGB851919 SPW851919:SPX851919 SZS851919:SZT851919 TJO851919:TJP851919 TTK851919:TTL851919 UDG851919:UDH851919 UNC851919:UND851919 UWY851919:UWZ851919 VGU851919:VGV851919 VQQ851919:VQR851919 WAM851919:WAN851919 WKI851919:WKJ851919 WUE851919:WUF851919 L917457:M917457 HS917455:HT917455 RO917455:RP917455 ABK917455:ABL917455 ALG917455:ALH917455 AVC917455:AVD917455 BEY917455:BEZ917455 BOU917455:BOV917455 BYQ917455:BYR917455 CIM917455:CIN917455 CSI917455:CSJ917455 DCE917455:DCF917455 DMA917455:DMB917455 DVW917455:DVX917455 EFS917455:EFT917455 EPO917455:EPP917455 EZK917455:EZL917455 FJG917455:FJH917455 FTC917455:FTD917455 GCY917455:GCZ917455 GMU917455:GMV917455 GWQ917455:GWR917455 HGM917455:HGN917455 HQI917455:HQJ917455 IAE917455:IAF917455 IKA917455:IKB917455 ITW917455:ITX917455 JDS917455:JDT917455 JNO917455:JNP917455 JXK917455:JXL917455 KHG917455:KHH917455 KRC917455:KRD917455 LAY917455:LAZ917455 LKU917455:LKV917455 LUQ917455:LUR917455 MEM917455:MEN917455 MOI917455:MOJ917455 MYE917455:MYF917455 NIA917455:NIB917455 NRW917455:NRX917455 OBS917455:OBT917455 OLO917455:OLP917455 OVK917455:OVL917455 PFG917455:PFH917455 PPC917455:PPD917455 PYY917455:PYZ917455 QIU917455:QIV917455 QSQ917455:QSR917455 RCM917455:RCN917455 RMI917455:RMJ917455 RWE917455:RWF917455 SGA917455:SGB917455 SPW917455:SPX917455 SZS917455:SZT917455 TJO917455:TJP917455 TTK917455:TTL917455 UDG917455:UDH917455 UNC917455:UND917455 UWY917455:UWZ917455 VGU917455:VGV917455 VQQ917455:VQR917455 WAM917455:WAN917455 WKI917455:WKJ917455 WUE917455:WUF917455 L982993:M982993 HS982991:HT982991 RO982991:RP982991 ABK982991:ABL982991 ALG982991:ALH982991 AVC982991:AVD982991 BEY982991:BEZ982991 BOU982991:BOV982991 BYQ982991:BYR982991 CIM982991:CIN982991 CSI982991:CSJ982991 DCE982991:DCF982991 DMA982991:DMB982991 DVW982991:DVX982991 EFS982991:EFT982991 EPO982991:EPP982991 EZK982991:EZL982991 FJG982991:FJH982991 FTC982991:FTD982991 GCY982991:GCZ982991 GMU982991:GMV982991 GWQ982991:GWR982991 HGM982991:HGN982991 HQI982991:HQJ982991 IAE982991:IAF982991 IKA982991:IKB982991 ITW982991:ITX982991 JDS982991:JDT982991 JNO982991:JNP982991 JXK982991:JXL982991 KHG982991:KHH982991 KRC982991:KRD982991 LAY982991:LAZ982991 LKU982991:LKV982991 LUQ982991:LUR982991 MEM982991:MEN982991 MOI982991:MOJ982991 MYE982991:MYF982991 NIA982991:NIB982991 NRW982991:NRX982991 OBS982991:OBT982991 OLO982991:OLP982991 OVK982991:OVL982991 PFG982991:PFH982991 PPC982991:PPD982991 PYY982991:PYZ982991 QIU982991:QIV982991 QSQ982991:QSR982991 RCM982991:RCN982991 RMI982991:RMJ982991 RWE982991:RWF982991 SGA982991:SGB982991 SPW982991:SPX982991 SZS982991:SZT982991 TJO982991:TJP982991 TTK982991:TTL982991 UDG982991:UDH982991 UNC982991:UND982991 UWY982991:UWZ982991 VGU982991:VGV982991 VQQ982991:VQR982991 WAM982991:WAN982991 WKI982991:WKJ982991 WUE982991:WUF982991" xr:uid="{FE0AB0CE-CA8B-487D-B1C1-81BC79090017}">
      <formula1>"□,■"</formula1>
    </dataValidation>
    <dataValidation type="custom" imeMode="disabled" allowBlank="1" showInputMessage="1" showErrorMessage="1" error="整数で入力してください。" sqref="WVH983069:WVK983069 L65500:R65500 HS65498:HY65498 RO65498:RU65498 ABK65498:ABQ65498 ALG65498:ALM65498 AVC65498:AVI65498 BEY65498:BFE65498 BOU65498:BPA65498 BYQ65498:BYW65498 CIM65498:CIS65498 CSI65498:CSO65498 DCE65498:DCK65498 DMA65498:DMG65498 DVW65498:DWC65498 EFS65498:EFY65498 EPO65498:EPU65498 EZK65498:EZQ65498 FJG65498:FJM65498 FTC65498:FTI65498 GCY65498:GDE65498 GMU65498:GNA65498 GWQ65498:GWW65498 HGM65498:HGS65498 HQI65498:HQO65498 IAE65498:IAK65498 IKA65498:IKG65498 ITW65498:IUC65498 JDS65498:JDY65498 JNO65498:JNU65498 JXK65498:JXQ65498 KHG65498:KHM65498 KRC65498:KRI65498 LAY65498:LBE65498 LKU65498:LLA65498 LUQ65498:LUW65498 MEM65498:MES65498 MOI65498:MOO65498 MYE65498:MYK65498 NIA65498:NIG65498 NRW65498:NSC65498 OBS65498:OBY65498 OLO65498:OLU65498 OVK65498:OVQ65498 PFG65498:PFM65498 PPC65498:PPI65498 PYY65498:PZE65498 QIU65498:QJA65498 QSQ65498:QSW65498 RCM65498:RCS65498 RMI65498:RMO65498 RWE65498:RWK65498 SGA65498:SGG65498 SPW65498:SQC65498 SZS65498:SZY65498 TJO65498:TJU65498 TTK65498:TTQ65498 UDG65498:UDM65498 UNC65498:UNI65498 UWY65498:UXE65498 VGU65498:VHA65498 VQQ65498:VQW65498 WAM65498:WAS65498 WKI65498:WKO65498 WUE65498:WUK65498 L131036:R131036 HS131034:HY131034 RO131034:RU131034 ABK131034:ABQ131034 ALG131034:ALM131034 AVC131034:AVI131034 BEY131034:BFE131034 BOU131034:BPA131034 BYQ131034:BYW131034 CIM131034:CIS131034 CSI131034:CSO131034 DCE131034:DCK131034 DMA131034:DMG131034 DVW131034:DWC131034 EFS131034:EFY131034 EPO131034:EPU131034 EZK131034:EZQ131034 FJG131034:FJM131034 FTC131034:FTI131034 GCY131034:GDE131034 GMU131034:GNA131034 GWQ131034:GWW131034 HGM131034:HGS131034 HQI131034:HQO131034 IAE131034:IAK131034 IKA131034:IKG131034 ITW131034:IUC131034 JDS131034:JDY131034 JNO131034:JNU131034 JXK131034:JXQ131034 KHG131034:KHM131034 KRC131034:KRI131034 LAY131034:LBE131034 LKU131034:LLA131034 LUQ131034:LUW131034 MEM131034:MES131034 MOI131034:MOO131034 MYE131034:MYK131034 NIA131034:NIG131034 NRW131034:NSC131034 OBS131034:OBY131034 OLO131034:OLU131034 OVK131034:OVQ131034 PFG131034:PFM131034 PPC131034:PPI131034 PYY131034:PZE131034 QIU131034:QJA131034 QSQ131034:QSW131034 RCM131034:RCS131034 RMI131034:RMO131034 RWE131034:RWK131034 SGA131034:SGG131034 SPW131034:SQC131034 SZS131034:SZY131034 TJO131034:TJU131034 TTK131034:TTQ131034 UDG131034:UDM131034 UNC131034:UNI131034 UWY131034:UXE131034 VGU131034:VHA131034 VQQ131034:VQW131034 WAM131034:WAS131034 WKI131034:WKO131034 WUE131034:WUK131034 L196572:R196572 HS196570:HY196570 RO196570:RU196570 ABK196570:ABQ196570 ALG196570:ALM196570 AVC196570:AVI196570 BEY196570:BFE196570 BOU196570:BPA196570 BYQ196570:BYW196570 CIM196570:CIS196570 CSI196570:CSO196570 DCE196570:DCK196570 DMA196570:DMG196570 DVW196570:DWC196570 EFS196570:EFY196570 EPO196570:EPU196570 EZK196570:EZQ196570 FJG196570:FJM196570 FTC196570:FTI196570 GCY196570:GDE196570 GMU196570:GNA196570 GWQ196570:GWW196570 HGM196570:HGS196570 HQI196570:HQO196570 IAE196570:IAK196570 IKA196570:IKG196570 ITW196570:IUC196570 JDS196570:JDY196570 JNO196570:JNU196570 JXK196570:JXQ196570 KHG196570:KHM196570 KRC196570:KRI196570 LAY196570:LBE196570 LKU196570:LLA196570 LUQ196570:LUW196570 MEM196570:MES196570 MOI196570:MOO196570 MYE196570:MYK196570 NIA196570:NIG196570 NRW196570:NSC196570 OBS196570:OBY196570 OLO196570:OLU196570 OVK196570:OVQ196570 PFG196570:PFM196570 PPC196570:PPI196570 PYY196570:PZE196570 QIU196570:QJA196570 QSQ196570:QSW196570 RCM196570:RCS196570 RMI196570:RMO196570 RWE196570:RWK196570 SGA196570:SGG196570 SPW196570:SQC196570 SZS196570:SZY196570 TJO196570:TJU196570 TTK196570:TTQ196570 UDG196570:UDM196570 UNC196570:UNI196570 UWY196570:UXE196570 VGU196570:VHA196570 VQQ196570:VQW196570 WAM196570:WAS196570 WKI196570:WKO196570 WUE196570:WUK196570 L262108:R262108 HS262106:HY262106 RO262106:RU262106 ABK262106:ABQ262106 ALG262106:ALM262106 AVC262106:AVI262106 BEY262106:BFE262106 BOU262106:BPA262106 BYQ262106:BYW262106 CIM262106:CIS262106 CSI262106:CSO262106 DCE262106:DCK262106 DMA262106:DMG262106 DVW262106:DWC262106 EFS262106:EFY262106 EPO262106:EPU262106 EZK262106:EZQ262106 FJG262106:FJM262106 FTC262106:FTI262106 GCY262106:GDE262106 GMU262106:GNA262106 GWQ262106:GWW262106 HGM262106:HGS262106 HQI262106:HQO262106 IAE262106:IAK262106 IKA262106:IKG262106 ITW262106:IUC262106 JDS262106:JDY262106 JNO262106:JNU262106 JXK262106:JXQ262106 KHG262106:KHM262106 KRC262106:KRI262106 LAY262106:LBE262106 LKU262106:LLA262106 LUQ262106:LUW262106 MEM262106:MES262106 MOI262106:MOO262106 MYE262106:MYK262106 NIA262106:NIG262106 NRW262106:NSC262106 OBS262106:OBY262106 OLO262106:OLU262106 OVK262106:OVQ262106 PFG262106:PFM262106 PPC262106:PPI262106 PYY262106:PZE262106 QIU262106:QJA262106 QSQ262106:QSW262106 RCM262106:RCS262106 RMI262106:RMO262106 RWE262106:RWK262106 SGA262106:SGG262106 SPW262106:SQC262106 SZS262106:SZY262106 TJO262106:TJU262106 TTK262106:TTQ262106 UDG262106:UDM262106 UNC262106:UNI262106 UWY262106:UXE262106 VGU262106:VHA262106 VQQ262106:VQW262106 WAM262106:WAS262106 WKI262106:WKO262106 WUE262106:WUK262106 L327644:R327644 HS327642:HY327642 RO327642:RU327642 ABK327642:ABQ327642 ALG327642:ALM327642 AVC327642:AVI327642 BEY327642:BFE327642 BOU327642:BPA327642 BYQ327642:BYW327642 CIM327642:CIS327642 CSI327642:CSO327642 DCE327642:DCK327642 DMA327642:DMG327642 DVW327642:DWC327642 EFS327642:EFY327642 EPO327642:EPU327642 EZK327642:EZQ327642 FJG327642:FJM327642 FTC327642:FTI327642 GCY327642:GDE327642 GMU327642:GNA327642 GWQ327642:GWW327642 HGM327642:HGS327642 HQI327642:HQO327642 IAE327642:IAK327642 IKA327642:IKG327642 ITW327642:IUC327642 JDS327642:JDY327642 JNO327642:JNU327642 JXK327642:JXQ327642 KHG327642:KHM327642 KRC327642:KRI327642 LAY327642:LBE327642 LKU327642:LLA327642 LUQ327642:LUW327642 MEM327642:MES327642 MOI327642:MOO327642 MYE327642:MYK327642 NIA327642:NIG327642 NRW327642:NSC327642 OBS327642:OBY327642 OLO327642:OLU327642 OVK327642:OVQ327642 PFG327642:PFM327642 PPC327642:PPI327642 PYY327642:PZE327642 QIU327642:QJA327642 QSQ327642:QSW327642 RCM327642:RCS327642 RMI327642:RMO327642 RWE327642:RWK327642 SGA327642:SGG327642 SPW327642:SQC327642 SZS327642:SZY327642 TJO327642:TJU327642 TTK327642:TTQ327642 UDG327642:UDM327642 UNC327642:UNI327642 UWY327642:UXE327642 VGU327642:VHA327642 VQQ327642:VQW327642 WAM327642:WAS327642 WKI327642:WKO327642 WUE327642:WUK327642 L393180:R393180 HS393178:HY393178 RO393178:RU393178 ABK393178:ABQ393178 ALG393178:ALM393178 AVC393178:AVI393178 BEY393178:BFE393178 BOU393178:BPA393178 BYQ393178:BYW393178 CIM393178:CIS393178 CSI393178:CSO393178 DCE393178:DCK393178 DMA393178:DMG393178 DVW393178:DWC393178 EFS393178:EFY393178 EPO393178:EPU393178 EZK393178:EZQ393178 FJG393178:FJM393178 FTC393178:FTI393178 GCY393178:GDE393178 GMU393178:GNA393178 GWQ393178:GWW393178 HGM393178:HGS393178 HQI393178:HQO393178 IAE393178:IAK393178 IKA393178:IKG393178 ITW393178:IUC393178 JDS393178:JDY393178 JNO393178:JNU393178 JXK393178:JXQ393178 KHG393178:KHM393178 KRC393178:KRI393178 LAY393178:LBE393178 LKU393178:LLA393178 LUQ393178:LUW393178 MEM393178:MES393178 MOI393178:MOO393178 MYE393178:MYK393178 NIA393178:NIG393178 NRW393178:NSC393178 OBS393178:OBY393178 OLO393178:OLU393178 OVK393178:OVQ393178 PFG393178:PFM393178 PPC393178:PPI393178 PYY393178:PZE393178 QIU393178:QJA393178 QSQ393178:QSW393178 RCM393178:RCS393178 RMI393178:RMO393178 RWE393178:RWK393178 SGA393178:SGG393178 SPW393178:SQC393178 SZS393178:SZY393178 TJO393178:TJU393178 TTK393178:TTQ393178 UDG393178:UDM393178 UNC393178:UNI393178 UWY393178:UXE393178 VGU393178:VHA393178 VQQ393178:VQW393178 WAM393178:WAS393178 WKI393178:WKO393178 WUE393178:WUK393178 L458716:R458716 HS458714:HY458714 RO458714:RU458714 ABK458714:ABQ458714 ALG458714:ALM458714 AVC458714:AVI458714 BEY458714:BFE458714 BOU458714:BPA458714 BYQ458714:BYW458714 CIM458714:CIS458714 CSI458714:CSO458714 DCE458714:DCK458714 DMA458714:DMG458714 DVW458714:DWC458714 EFS458714:EFY458714 EPO458714:EPU458714 EZK458714:EZQ458714 FJG458714:FJM458714 FTC458714:FTI458714 GCY458714:GDE458714 GMU458714:GNA458714 GWQ458714:GWW458714 HGM458714:HGS458714 HQI458714:HQO458714 IAE458714:IAK458714 IKA458714:IKG458714 ITW458714:IUC458714 JDS458714:JDY458714 JNO458714:JNU458714 JXK458714:JXQ458714 KHG458714:KHM458714 KRC458714:KRI458714 LAY458714:LBE458714 LKU458714:LLA458714 LUQ458714:LUW458714 MEM458714:MES458714 MOI458714:MOO458714 MYE458714:MYK458714 NIA458714:NIG458714 NRW458714:NSC458714 OBS458714:OBY458714 OLO458714:OLU458714 OVK458714:OVQ458714 PFG458714:PFM458714 PPC458714:PPI458714 PYY458714:PZE458714 QIU458714:QJA458714 QSQ458714:QSW458714 RCM458714:RCS458714 RMI458714:RMO458714 RWE458714:RWK458714 SGA458714:SGG458714 SPW458714:SQC458714 SZS458714:SZY458714 TJO458714:TJU458714 TTK458714:TTQ458714 UDG458714:UDM458714 UNC458714:UNI458714 UWY458714:UXE458714 VGU458714:VHA458714 VQQ458714:VQW458714 WAM458714:WAS458714 WKI458714:WKO458714 WUE458714:WUK458714 L524252:R524252 HS524250:HY524250 RO524250:RU524250 ABK524250:ABQ524250 ALG524250:ALM524250 AVC524250:AVI524250 BEY524250:BFE524250 BOU524250:BPA524250 BYQ524250:BYW524250 CIM524250:CIS524250 CSI524250:CSO524250 DCE524250:DCK524250 DMA524250:DMG524250 DVW524250:DWC524250 EFS524250:EFY524250 EPO524250:EPU524250 EZK524250:EZQ524250 FJG524250:FJM524250 FTC524250:FTI524250 GCY524250:GDE524250 GMU524250:GNA524250 GWQ524250:GWW524250 HGM524250:HGS524250 HQI524250:HQO524250 IAE524250:IAK524250 IKA524250:IKG524250 ITW524250:IUC524250 JDS524250:JDY524250 JNO524250:JNU524250 JXK524250:JXQ524250 KHG524250:KHM524250 KRC524250:KRI524250 LAY524250:LBE524250 LKU524250:LLA524250 LUQ524250:LUW524250 MEM524250:MES524250 MOI524250:MOO524250 MYE524250:MYK524250 NIA524250:NIG524250 NRW524250:NSC524250 OBS524250:OBY524250 OLO524250:OLU524250 OVK524250:OVQ524250 PFG524250:PFM524250 PPC524250:PPI524250 PYY524250:PZE524250 QIU524250:QJA524250 QSQ524250:QSW524250 RCM524250:RCS524250 RMI524250:RMO524250 RWE524250:RWK524250 SGA524250:SGG524250 SPW524250:SQC524250 SZS524250:SZY524250 TJO524250:TJU524250 TTK524250:TTQ524250 UDG524250:UDM524250 UNC524250:UNI524250 UWY524250:UXE524250 VGU524250:VHA524250 VQQ524250:VQW524250 WAM524250:WAS524250 WKI524250:WKO524250 WUE524250:WUK524250 L589788:R589788 HS589786:HY589786 RO589786:RU589786 ABK589786:ABQ589786 ALG589786:ALM589786 AVC589786:AVI589786 BEY589786:BFE589786 BOU589786:BPA589786 BYQ589786:BYW589786 CIM589786:CIS589786 CSI589786:CSO589786 DCE589786:DCK589786 DMA589786:DMG589786 DVW589786:DWC589786 EFS589786:EFY589786 EPO589786:EPU589786 EZK589786:EZQ589786 FJG589786:FJM589786 FTC589786:FTI589786 GCY589786:GDE589786 GMU589786:GNA589786 GWQ589786:GWW589786 HGM589786:HGS589786 HQI589786:HQO589786 IAE589786:IAK589786 IKA589786:IKG589786 ITW589786:IUC589786 JDS589786:JDY589786 JNO589786:JNU589786 JXK589786:JXQ589786 KHG589786:KHM589786 KRC589786:KRI589786 LAY589786:LBE589786 LKU589786:LLA589786 LUQ589786:LUW589786 MEM589786:MES589786 MOI589786:MOO589786 MYE589786:MYK589786 NIA589786:NIG589786 NRW589786:NSC589786 OBS589786:OBY589786 OLO589786:OLU589786 OVK589786:OVQ589786 PFG589786:PFM589786 PPC589786:PPI589786 PYY589786:PZE589786 QIU589786:QJA589786 QSQ589786:QSW589786 RCM589786:RCS589786 RMI589786:RMO589786 RWE589786:RWK589786 SGA589786:SGG589786 SPW589786:SQC589786 SZS589786:SZY589786 TJO589786:TJU589786 TTK589786:TTQ589786 UDG589786:UDM589786 UNC589786:UNI589786 UWY589786:UXE589786 VGU589786:VHA589786 VQQ589786:VQW589786 WAM589786:WAS589786 WKI589786:WKO589786 WUE589786:WUK589786 L655324:R655324 HS655322:HY655322 RO655322:RU655322 ABK655322:ABQ655322 ALG655322:ALM655322 AVC655322:AVI655322 BEY655322:BFE655322 BOU655322:BPA655322 BYQ655322:BYW655322 CIM655322:CIS655322 CSI655322:CSO655322 DCE655322:DCK655322 DMA655322:DMG655322 DVW655322:DWC655322 EFS655322:EFY655322 EPO655322:EPU655322 EZK655322:EZQ655322 FJG655322:FJM655322 FTC655322:FTI655322 GCY655322:GDE655322 GMU655322:GNA655322 GWQ655322:GWW655322 HGM655322:HGS655322 HQI655322:HQO655322 IAE655322:IAK655322 IKA655322:IKG655322 ITW655322:IUC655322 JDS655322:JDY655322 JNO655322:JNU655322 JXK655322:JXQ655322 KHG655322:KHM655322 KRC655322:KRI655322 LAY655322:LBE655322 LKU655322:LLA655322 LUQ655322:LUW655322 MEM655322:MES655322 MOI655322:MOO655322 MYE655322:MYK655322 NIA655322:NIG655322 NRW655322:NSC655322 OBS655322:OBY655322 OLO655322:OLU655322 OVK655322:OVQ655322 PFG655322:PFM655322 PPC655322:PPI655322 PYY655322:PZE655322 QIU655322:QJA655322 QSQ655322:QSW655322 RCM655322:RCS655322 RMI655322:RMO655322 RWE655322:RWK655322 SGA655322:SGG655322 SPW655322:SQC655322 SZS655322:SZY655322 TJO655322:TJU655322 TTK655322:TTQ655322 UDG655322:UDM655322 UNC655322:UNI655322 UWY655322:UXE655322 VGU655322:VHA655322 VQQ655322:VQW655322 WAM655322:WAS655322 WKI655322:WKO655322 WUE655322:WUK655322 L720860:R720860 HS720858:HY720858 RO720858:RU720858 ABK720858:ABQ720858 ALG720858:ALM720858 AVC720858:AVI720858 BEY720858:BFE720858 BOU720858:BPA720858 BYQ720858:BYW720858 CIM720858:CIS720858 CSI720858:CSO720858 DCE720858:DCK720858 DMA720858:DMG720858 DVW720858:DWC720858 EFS720858:EFY720858 EPO720858:EPU720858 EZK720858:EZQ720858 FJG720858:FJM720858 FTC720858:FTI720858 GCY720858:GDE720858 GMU720858:GNA720858 GWQ720858:GWW720858 HGM720858:HGS720858 HQI720858:HQO720858 IAE720858:IAK720858 IKA720858:IKG720858 ITW720858:IUC720858 JDS720858:JDY720858 JNO720858:JNU720858 JXK720858:JXQ720858 KHG720858:KHM720858 KRC720858:KRI720858 LAY720858:LBE720858 LKU720858:LLA720858 LUQ720858:LUW720858 MEM720858:MES720858 MOI720858:MOO720858 MYE720858:MYK720858 NIA720858:NIG720858 NRW720858:NSC720858 OBS720858:OBY720858 OLO720858:OLU720858 OVK720858:OVQ720858 PFG720858:PFM720858 PPC720858:PPI720858 PYY720858:PZE720858 QIU720858:QJA720858 QSQ720858:QSW720858 RCM720858:RCS720858 RMI720858:RMO720858 RWE720858:RWK720858 SGA720858:SGG720858 SPW720858:SQC720858 SZS720858:SZY720858 TJO720858:TJU720858 TTK720858:TTQ720858 UDG720858:UDM720858 UNC720858:UNI720858 UWY720858:UXE720858 VGU720858:VHA720858 VQQ720858:VQW720858 WAM720858:WAS720858 WKI720858:WKO720858 WUE720858:WUK720858 L786396:R786396 HS786394:HY786394 RO786394:RU786394 ABK786394:ABQ786394 ALG786394:ALM786394 AVC786394:AVI786394 BEY786394:BFE786394 BOU786394:BPA786394 BYQ786394:BYW786394 CIM786394:CIS786394 CSI786394:CSO786394 DCE786394:DCK786394 DMA786394:DMG786394 DVW786394:DWC786394 EFS786394:EFY786394 EPO786394:EPU786394 EZK786394:EZQ786394 FJG786394:FJM786394 FTC786394:FTI786394 GCY786394:GDE786394 GMU786394:GNA786394 GWQ786394:GWW786394 HGM786394:HGS786394 HQI786394:HQO786394 IAE786394:IAK786394 IKA786394:IKG786394 ITW786394:IUC786394 JDS786394:JDY786394 JNO786394:JNU786394 JXK786394:JXQ786394 KHG786394:KHM786394 KRC786394:KRI786394 LAY786394:LBE786394 LKU786394:LLA786394 LUQ786394:LUW786394 MEM786394:MES786394 MOI786394:MOO786394 MYE786394:MYK786394 NIA786394:NIG786394 NRW786394:NSC786394 OBS786394:OBY786394 OLO786394:OLU786394 OVK786394:OVQ786394 PFG786394:PFM786394 PPC786394:PPI786394 PYY786394:PZE786394 QIU786394:QJA786394 QSQ786394:QSW786394 RCM786394:RCS786394 RMI786394:RMO786394 RWE786394:RWK786394 SGA786394:SGG786394 SPW786394:SQC786394 SZS786394:SZY786394 TJO786394:TJU786394 TTK786394:TTQ786394 UDG786394:UDM786394 UNC786394:UNI786394 UWY786394:UXE786394 VGU786394:VHA786394 VQQ786394:VQW786394 WAM786394:WAS786394 WKI786394:WKO786394 WUE786394:WUK786394 L851932:R851932 HS851930:HY851930 RO851930:RU851930 ABK851930:ABQ851930 ALG851930:ALM851930 AVC851930:AVI851930 BEY851930:BFE851930 BOU851930:BPA851930 BYQ851930:BYW851930 CIM851930:CIS851930 CSI851930:CSO851930 DCE851930:DCK851930 DMA851930:DMG851930 DVW851930:DWC851930 EFS851930:EFY851930 EPO851930:EPU851930 EZK851930:EZQ851930 FJG851930:FJM851930 FTC851930:FTI851930 GCY851930:GDE851930 GMU851930:GNA851930 GWQ851930:GWW851930 HGM851930:HGS851930 HQI851930:HQO851930 IAE851930:IAK851930 IKA851930:IKG851930 ITW851930:IUC851930 JDS851930:JDY851930 JNO851930:JNU851930 JXK851930:JXQ851930 KHG851930:KHM851930 KRC851930:KRI851930 LAY851930:LBE851930 LKU851930:LLA851930 LUQ851930:LUW851930 MEM851930:MES851930 MOI851930:MOO851930 MYE851930:MYK851930 NIA851930:NIG851930 NRW851930:NSC851930 OBS851930:OBY851930 OLO851930:OLU851930 OVK851930:OVQ851930 PFG851930:PFM851930 PPC851930:PPI851930 PYY851930:PZE851930 QIU851930:QJA851930 QSQ851930:QSW851930 RCM851930:RCS851930 RMI851930:RMO851930 RWE851930:RWK851930 SGA851930:SGG851930 SPW851930:SQC851930 SZS851930:SZY851930 TJO851930:TJU851930 TTK851930:TTQ851930 UDG851930:UDM851930 UNC851930:UNI851930 UWY851930:UXE851930 VGU851930:VHA851930 VQQ851930:VQW851930 WAM851930:WAS851930 WKI851930:WKO851930 WUE851930:WUK851930 L917468:R917468 HS917466:HY917466 RO917466:RU917466 ABK917466:ABQ917466 ALG917466:ALM917466 AVC917466:AVI917466 BEY917466:BFE917466 BOU917466:BPA917466 BYQ917466:BYW917466 CIM917466:CIS917466 CSI917466:CSO917466 DCE917466:DCK917466 DMA917466:DMG917466 DVW917466:DWC917466 EFS917466:EFY917466 EPO917466:EPU917466 EZK917466:EZQ917466 FJG917466:FJM917466 FTC917466:FTI917466 GCY917466:GDE917466 GMU917466:GNA917466 GWQ917466:GWW917466 HGM917466:HGS917466 HQI917466:HQO917466 IAE917466:IAK917466 IKA917466:IKG917466 ITW917466:IUC917466 JDS917466:JDY917466 JNO917466:JNU917466 JXK917466:JXQ917466 KHG917466:KHM917466 KRC917466:KRI917466 LAY917466:LBE917466 LKU917466:LLA917466 LUQ917466:LUW917466 MEM917466:MES917466 MOI917466:MOO917466 MYE917466:MYK917466 NIA917466:NIG917466 NRW917466:NSC917466 OBS917466:OBY917466 OLO917466:OLU917466 OVK917466:OVQ917466 PFG917466:PFM917466 PPC917466:PPI917466 PYY917466:PZE917466 QIU917466:QJA917466 QSQ917466:QSW917466 RCM917466:RCS917466 RMI917466:RMO917466 RWE917466:RWK917466 SGA917466:SGG917466 SPW917466:SQC917466 SZS917466:SZY917466 TJO917466:TJU917466 TTK917466:TTQ917466 UDG917466:UDM917466 UNC917466:UNI917466 UWY917466:UXE917466 VGU917466:VHA917466 VQQ917466:VQW917466 WAM917466:WAS917466 WKI917466:WKO917466 WUE917466:WUK917466 L983004:R983004 HS983002:HY983002 RO983002:RU983002 ABK983002:ABQ983002 ALG983002:ALM983002 AVC983002:AVI983002 BEY983002:BFE983002 BOU983002:BPA983002 BYQ983002:BYW983002 CIM983002:CIS983002 CSI983002:CSO983002 DCE983002:DCK983002 DMA983002:DMG983002 DVW983002:DWC983002 EFS983002:EFY983002 EPO983002:EPU983002 EZK983002:EZQ983002 FJG983002:FJM983002 FTC983002:FTI983002 GCY983002:GDE983002 GMU983002:GNA983002 GWQ983002:GWW983002 HGM983002:HGS983002 HQI983002:HQO983002 IAE983002:IAK983002 IKA983002:IKG983002 ITW983002:IUC983002 JDS983002:JDY983002 JNO983002:JNU983002 JXK983002:JXQ983002 KHG983002:KHM983002 KRC983002:KRI983002 LAY983002:LBE983002 LKU983002:LLA983002 LUQ983002:LUW983002 MEM983002:MES983002 MOI983002:MOO983002 MYE983002:MYK983002 NIA983002:NIG983002 NRW983002:NSC983002 OBS983002:OBY983002 OLO983002:OLU983002 OVK983002:OVQ983002 PFG983002:PFM983002 PPC983002:PPI983002 PYY983002:PZE983002 QIU983002:QJA983002 QSQ983002:QSW983002 RCM983002:RCS983002 RMI983002:RMO983002 RWE983002:RWK983002 SGA983002:SGG983002 SPW983002:SQC983002 SZS983002:SZY983002 TJO983002:TJU983002 TTK983002:TTQ983002 UDG983002:UDM983002 UNC983002:UNI983002 UWY983002:UXE983002 VGU983002:VHA983002 VQQ983002:VQW983002 WAM983002:WAS983002 WKI983002:WKO983002 WUE983002:WUK983002 IV65557:IY65559 SR65557:SU65559 ACN65557:ACQ65559 AMJ65557:AMM65559 AWF65557:AWI65559 BGB65557:BGE65559 BPX65557:BQA65559 BZT65557:BZW65559 CJP65557:CJS65559 CTL65557:CTO65559 DDH65557:DDK65559 DND65557:DNG65559 DWZ65557:DXC65559 EGV65557:EGY65559 EQR65557:EQU65559 FAN65557:FAQ65559 FKJ65557:FKM65559 FUF65557:FUI65559 GEB65557:GEE65559 GNX65557:GOA65559 GXT65557:GXW65559 HHP65557:HHS65559 HRL65557:HRO65559 IBH65557:IBK65559 ILD65557:ILG65559 IUZ65557:IVC65559 JEV65557:JEY65559 JOR65557:JOU65559 JYN65557:JYQ65559 KIJ65557:KIM65559 KSF65557:KSI65559 LCB65557:LCE65559 LLX65557:LMA65559 LVT65557:LVW65559 MFP65557:MFS65559 MPL65557:MPO65559 MZH65557:MZK65559 NJD65557:NJG65559 NSZ65557:NTC65559 OCV65557:OCY65559 OMR65557:OMU65559 OWN65557:OWQ65559 PGJ65557:PGM65559 PQF65557:PQI65559 QAB65557:QAE65559 QJX65557:QKA65559 QTT65557:QTW65559 RDP65557:RDS65559 RNL65557:RNO65559 RXH65557:RXK65559 SHD65557:SHG65559 SQZ65557:SRC65559 TAV65557:TAY65559 TKR65557:TKU65559 TUN65557:TUQ65559 UEJ65557:UEM65559 UOF65557:UOI65559 UYB65557:UYE65559 VHX65557:VIA65559 VRT65557:VRW65559 WBP65557:WBS65559 WLL65557:WLO65559 WVH65557:WVK65559 IV131093:IY131095 SR131093:SU131095 ACN131093:ACQ131095 AMJ131093:AMM131095 AWF131093:AWI131095 BGB131093:BGE131095 BPX131093:BQA131095 BZT131093:BZW131095 CJP131093:CJS131095 CTL131093:CTO131095 DDH131093:DDK131095 DND131093:DNG131095 DWZ131093:DXC131095 EGV131093:EGY131095 EQR131093:EQU131095 FAN131093:FAQ131095 FKJ131093:FKM131095 FUF131093:FUI131095 GEB131093:GEE131095 GNX131093:GOA131095 GXT131093:GXW131095 HHP131093:HHS131095 HRL131093:HRO131095 IBH131093:IBK131095 ILD131093:ILG131095 IUZ131093:IVC131095 JEV131093:JEY131095 JOR131093:JOU131095 JYN131093:JYQ131095 KIJ131093:KIM131095 KSF131093:KSI131095 LCB131093:LCE131095 LLX131093:LMA131095 LVT131093:LVW131095 MFP131093:MFS131095 MPL131093:MPO131095 MZH131093:MZK131095 NJD131093:NJG131095 NSZ131093:NTC131095 OCV131093:OCY131095 OMR131093:OMU131095 OWN131093:OWQ131095 PGJ131093:PGM131095 PQF131093:PQI131095 QAB131093:QAE131095 QJX131093:QKA131095 QTT131093:QTW131095 RDP131093:RDS131095 RNL131093:RNO131095 RXH131093:RXK131095 SHD131093:SHG131095 SQZ131093:SRC131095 TAV131093:TAY131095 TKR131093:TKU131095 TUN131093:TUQ131095 UEJ131093:UEM131095 UOF131093:UOI131095 UYB131093:UYE131095 VHX131093:VIA131095 VRT131093:VRW131095 WBP131093:WBS131095 WLL131093:WLO131095 WVH131093:WVK131095 IV196629:IY196631 SR196629:SU196631 ACN196629:ACQ196631 AMJ196629:AMM196631 AWF196629:AWI196631 BGB196629:BGE196631 BPX196629:BQA196631 BZT196629:BZW196631 CJP196629:CJS196631 CTL196629:CTO196631 DDH196629:DDK196631 DND196629:DNG196631 DWZ196629:DXC196631 EGV196629:EGY196631 EQR196629:EQU196631 FAN196629:FAQ196631 FKJ196629:FKM196631 FUF196629:FUI196631 GEB196629:GEE196631 GNX196629:GOA196631 GXT196629:GXW196631 HHP196629:HHS196631 HRL196629:HRO196631 IBH196629:IBK196631 ILD196629:ILG196631 IUZ196629:IVC196631 JEV196629:JEY196631 JOR196629:JOU196631 JYN196629:JYQ196631 KIJ196629:KIM196631 KSF196629:KSI196631 LCB196629:LCE196631 LLX196629:LMA196631 LVT196629:LVW196631 MFP196629:MFS196631 MPL196629:MPO196631 MZH196629:MZK196631 NJD196629:NJG196631 NSZ196629:NTC196631 OCV196629:OCY196631 OMR196629:OMU196631 OWN196629:OWQ196631 PGJ196629:PGM196631 PQF196629:PQI196631 QAB196629:QAE196631 QJX196629:QKA196631 QTT196629:QTW196631 RDP196629:RDS196631 RNL196629:RNO196631 RXH196629:RXK196631 SHD196629:SHG196631 SQZ196629:SRC196631 TAV196629:TAY196631 TKR196629:TKU196631 TUN196629:TUQ196631 UEJ196629:UEM196631 UOF196629:UOI196631 UYB196629:UYE196631 VHX196629:VIA196631 VRT196629:VRW196631 WBP196629:WBS196631 WLL196629:WLO196631 WVH196629:WVK196631 IV262165:IY262167 SR262165:SU262167 ACN262165:ACQ262167 AMJ262165:AMM262167 AWF262165:AWI262167 BGB262165:BGE262167 BPX262165:BQA262167 BZT262165:BZW262167 CJP262165:CJS262167 CTL262165:CTO262167 DDH262165:DDK262167 DND262165:DNG262167 DWZ262165:DXC262167 EGV262165:EGY262167 EQR262165:EQU262167 FAN262165:FAQ262167 FKJ262165:FKM262167 FUF262165:FUI262167 GEB262165:GEE262167 GNX262165:GOA262167 GXT262165:GXW262167 HHP262165:HHS262167 HRL262165:HRO262167 IBH262165:IBK262167 ILD262165:ILG262167 IUZ262165:IVC262167 JEV262165:JEY262167 JOR262165:JOU262167 JYN262165:JYQ262167 KIJ262165:KIM262167 KSF262165:KSI262167 LCB262165:LCE262167 LLX262165:LMA262167 LVT262165:LVW262167 MFP262165:MFS262167 MPL262165:MPO262167 MZH262165:MZK262167 NJD262165:NJG262167 NSZ262165:NTC262167 OCV262165:OCY262167 OMR262165:OMU262167 OWN262165:OWQ262167 PGJ262165:PGM262167 PQF262165:PQI262167 QAB262165:QAE262167 QJX262165:QKA262167 QTT262165:QTW262167 RDP262165:RDS262167 RNL262165:RNO262167 RXH262165:RXK262167 SHD262165:SHG262167 SQZ262165:SRC262167 TAV262165:TAY262167 TKR262165:TKU262167 TUN262165:TUQ262167 UEJ262165:UEM262167 UOF262165:UOI262167 UYB262165:UYE262167 VHX262165:VIA262167 VRT262165:VRW262167 WBP262165:WBS262167 WLL262165:WLO262167 WVH262165:WVK262167 IV327701:IY327703 SR327701:SU327703 ACN327701:ACQ327703 AMJ327701:AMM327703 AWF327701:AWI327703 BGB327701:BGE327703 BPX327701:BQA327703 BZT327701:BZW327703 CJP327701:CJS327703 CTL327701:CTO327703 DDH327701:DDK327703 DND327701:DNG327703 DWZ327701:DXC327703 EGV327701:EGY327703 EQR327701:EQU327703 FAN327701:FAQ327703 FKJ327701:FKM327703 FUF327701:FUI327703 GEB327701:GEE327703 GNX327701:GOA327703 GXT327701:GXW327703 HHP327701:HHS327703 HRL327701:HRO327703 IBH327701:IBK327703 ILD327701:ILG327703 IUZ327701:IVC327703 JEV327701:JEY327703 JOR327701:JOU327703 JYN327701:JYQ327703 KIJ327701:KIM327703 KSF327701:KSI327703 LCB327701:LCE327703 LLX327701:LMA327703 LVT327701:LVW327703 MFP327701:MFS327703 MPL327701:MPO327703 MZH327701:MZK327703 NJD327701:NJG327703 NSZ327701:NTC327703 OCV327701:OCY327703 OMR327701:OMU327703 OWN327701:OWQ327703 PGJ327701:PGM327703 PQF327701:PQI327703 QAB327701:QAE327703 QJX327701:QKA327703 QTT327701:QTW327703 RDP327701:RDS327703 RNL327701:RNO327703 RXH327701:RXK327703 SHD327701:SHG327703 SQZ327701:SRC327703 TAV327701:TAY327703 TKR327701:TKU327703 TUN327701:TUQ327703 UEJ327701:UEM327703 UOF327701:UOI327703 UYB327701:UYE327703 VHX327701:VIA327703 VRT327701:VRW327703 WBP327701:WBS327703 WLL327701:WLO327703 WVH327701:WVK327703 IV393237:IY393239 SR393237:SU393239 ACN393237:ACQ393239 AMJ393237:AMM393239 AWF393237:AWI393239 BGB393237:BGE393239 BPX393237:BQA393239 BZT393237:BZW393239 CJP393237:CJS393239 CTL393237:CTO393239 DDH393237:DDK393239 DND393237:DNG393239 DWZ393237:DXC393239 EGV393237:EGY393239 EQR393237:EQU393239 FAN393237:FAQ393239 FKJ393237:FKM393239 FUF393237:FUI393239 GEB393237:GEE393239 GNX393237:GOA393239 GXT393237:GXW393239 HHP393237:HHS393239 HRL393237:HRO393239 IBH393237:IBK393239 ILD393237:ILG393239 IUZ393237:IVC393239 JEV393237:JEY393239 JOR393237:JOU393239 JYN393237:JYQ393239 KIJ393237:KIM393239 KSF393237:KSI393239 LCB393237:LCE393239 LLX393237:LMA393239 LVT393237:LVW393239 MFP393237:MFS393239 MPL393237:MPO393239 MZH393237:MZK393239 NJD393237:NJG393239 NSZ393237:NTC393239 OCV393237:OCY393239 OMR393237:OMU393239 OWN393237:OWQ393239 PGJ393237:PGM393239 PQF393237:PQI393239 QAB393237:QAE393239 QJX393237:QKA393239 QTT393237:QTW393239 RDP393237:RDS393239 RNL393237:RNO393239 RXH393237:RXK393239 SHD393237:SHG393239 SQZ393237:SRC393239 TAV393237:TAY393239 TKR393237:TKU393239 TUN393237:TUQ393239 UEJ393237:UEM393239 UOF393237:UOI393239 UYB393237:UYE393239 VHX393237:VIA393239 VRT393237:VRW393239 WBP393237:WBS393239 WLL393237:WLO393239 WVH393237:WVK393239 IV458773:IY458775 SR458773:SU458775 ACN458773:ACQ458775 AMJ458773:AMM458775 AWF458773:AWI458775 BGB458773:BGE458775 BPX458773:BQA458775 BZT458773:BZW458775 CJP458773:CJS458775 CTL458773:CTO458775 DDH458773:DDK458775 DND458773:DNG458775 DWZ458773:DXC458775 EGV458773:EGY458775 EQR458773:EQU458775 FAN458773:FAQ458775 FKJ458773:FKM458775 FUF458773:FUI458775 GEB458773:GEE458775 GNX458773:GOA458775 GXT458773:GXW458775 HHP458773:HHS458775 HRL458773:HRO458775 IBH458773:IBK458775 ILD458773:ILG458775 IUZ458773:IVC458775 JEV458773:JEY458775 JOR458773:JOU458775 JYN458773:JYQ458775 KIJ458773:KIM458775 KSF458773:KSI458775 LCB458773:LCE458775 LLX458773:LMA458775 LVT458773:LVW458775 MFP458773:MFS458775 MPL458773:MPO458775 MZH458773:MZK458775 NJD458773:NJG458775 NSZ458773:NTC458775 OCV458773:OCY458775 OMR458773:OMU458775 OWN458773:OWQ458775 PGJ458773:PGM458775 PQF458773:PQI458775 QAB458773:QAE458775 QJX458773:QKA458775 QTT458773:QTW458775 RDP458773:RDS458775 RNL458773:RNO458775 RXH458773:RXK458775 SHD458773:SHG458775 SQZ458773:SRC458775 TAV458773:TAY458775 TKR458773:TKU458775 TUN458773:TUQ458775 UEJ458773:UEM458775 UOF458773:UOI458775 UYB458773:UYE458775 VHX458773:VIA458775 VRT458773:VRW458775 WBP458773:WBS458775 WLL458773:WLO458775 WVH458773:WVK458775 IV524309:IY524311 SR524309:SU524311 ACN524309:ACQ524311 AMJ524309:AMM524311 AWF524309:AWI524311 BGB524309:BGE524311 BPX524309:BQA524311 BZT524309:BZW524311 CJP524309:CJS524311 CTL524309:CTO524311 DDH524309:DDK524311 DND524309:DNG524311 DWZ524309:DXC524311 EGV524309:EGY524311 EQR524309:EQU524311 FAN524309:FAQ524311 FKJ524309:FKM524311 FUF524309:FUI524311 GEB524309:GEE524311 GNX524309:GOA524311 GXT524309:GXW524311 HHP524309:HHS524311 HRL524309:HRO524311 IBH524309:IBK524311 ILD524309:ILG524311 IUZ524309:IVC524311 JEV524309:JEY524311 JOR524309:JOU524311 JYN524309:JYQ524311 KIJ524309:KIM524311 KSF524309:KSI524311 LCB524309:LCE524311 LLX524309:LMA524311 LVT524309:LVW524311 MFP524309:MFS524311 MPL524309:MPO524311 MZH524309:MZK524311 NJD524309:NJG524311 NSZ524309:NTC524311 OCV524309:OCY524311 OMR524309:OMU524311 OWN524309:OWQ524311 PGJ524309:PGM524311 PQF524309:PQI524311 QAB524309:QAE524311 QJX524309:QKA524311 QTT524309:QTW524311 RDP524309:RDS524311 RNL524309:RNO524311 RXH524309:RXK524311 SHD524309:SHG524311 SQZ524309:SRC524311 TAV524309:TAY524311 TKR524309:TKU524311 TUN524309:TUQ524311 UEJ524309:UEM524311 UOF524309:UOI524311 UYB524309:UYE524311 VHX524309:VIA524311 VRT524309:VRW524311 WBP524309:WBS524311 WLL524309:WLO524311 WVH524309:WVK524311 IV589845:IY589847 SR589845:SU589847 ACN589845:ACQ589847 AMJ589845:AMM589847 AWF589845:AWI589847 BGB589845:BGE589847 BPX589845:BQA589847 BZT589845:BZW589847 CJP589845:CJS589847 CTL589845:CTO589847 DDH589845:DDK589847 DND589845:DNG589847 DWZ589845:DXC589847 EGV589845:EGY589847 EQR589845:EQU589847 FAN589845:FAQ589847 FKJ589845:FKM589847 FUF589845:FUI589847 GEB589845:GEE589847 GNX589845:GOA589847 GXT589845:GXW589847 HHP589845:HHS589847 HRL589845:HRO589847 IBH589845:IBK589847 ILD589845:ILG589847 IUZ589845:IVC589847 JEV589845:JEY589847 JOR589845:JOU589847 JYN589845:JYQ589847 KIJ589845:KIM589847 KSF589845:KSI589847 LCB589845:LCE589847 LLX589845:LMA589847 LVT589845:LVW589847 MFP589845:MFS589847 MPL589845:MPO589847 MZH589845:MZK589847 NJD589845:NJG589847 NSZ589845:NTC589847 OCV589845:OCY589847 OMR589845:OMU589847 OWN589845:OWQ589847 PGJ589845:PGM589847 PQF589845:PQI589847 QAB589845:QAE589847 QJX589845:QKA589847 QTT589845:QTW589847 RDP589845:RDS589847 RNL589845:RNO589847 RXH589845:RXK589847 SHD589845:SHG589847 SQZ589845:SRC589847 TAV589845:TAY589847 TKR589845:TKU589847 TUN589845:TUQ589847 UEJ589845:UEM589847 UOF589845:UOI589847 UYB589845:UYE589847 VHX589845:VIA589847 VRT589845:VRW589847 WBP589845:WBS589847 WLL589845:WLO589847 WVH589845:WVK589847 IV655381:IY655383 SR655381:SU655383 ACN655381:ACQ655383 AMJ655381:AMM655383 AWF655381:AWI655383 BGB655381:BGE655383 BPX655381:BQA655383 BZT655381:BZW655383 CJP655381:CJS655383 CTL655381:CTO655383 DDH655381:DDK655383 DND655381:DNG655383 DWZ655381:DXC655383 EGV655381:EGY655383 EQR655381:EQU655383 FAN655381:FAQ655383 FKJ655381:FKM655383 FUF655381:FUI655383 GEB655381:GEE655383 GNX655381:GOA655383 GXT655381:GXW655383 HHP655381:HHS655383 HRL655381:HRO655383 IBH655381:IBK655383 ILD655381:ILG655383 IUZ655381:IVC655383 JEV655381:JEY655383 JOR655381:JOU655383 JYN655381:JYQ655383 KIJ655381:KIM655383 KSF655381:KSI655383 LCB655381:LCE655383 LLX655381:LMA655383 LVT655381:LVW655383 MFP655381:MFS655383 MPL655381:MPO655383 MZH655381:MZK655383 NJD655381:NJG655383 NSZ655381:NTC655383 OCV655381:OCY655383 OMR655381:OMU655383 OWN655381:OWQ655383 PGJ655381:PGM655383 PQF655381:PQI655383 QAB655381:QAE655383 QJX655381:QKA655383 QTT655381:QTW655383 RDP655381:RDS655383 RNL655381:RNO655383 RXH655381:RXK655383 SHD655381:SHG655383 SQZ655381:SRC655383 TAV655381:TAY655383 TKR655381:TKU655383 TUN655381:TUQ655383 UEJ655381:UEM655383 UOF655381:UOI655383 UYB655381:UYE655383 VHX655381:VIA655383 VRT655381:VRW655383 WBP655381:WBS655383 WLL655381:WLO655383 WVH655381:WVK655383 IV720917:IY720919 SR720917:SU720919 ACN720917:ACQ720919 AMJ720917:AMM720919 AWF720917:AWI720919 BGB720917:BGE720919 BPX720917:BQA720919 BZT720917:BZW720919 CJP720917:CJS720919 CTL720917:CTO720919 DDH720917:DDK720919 DND720917:DNG720919 DWZ720917:DXC720919 EGV720917:EGY720919 EQR720917:EQU720919 FAN720917:FAQ720919 FKJ720917:FKM720919 FUF720917:FUI720919 GEB720917:GEE720919 GNX720917:GOA720919 GXT720917:GXW720919 HHP720917:HHS720919 HRL720917:HRO720919 IBH720917:IBK720919 ILD720917:ILG720919 IUZ720917:IVC720919 JEV720917:JEY720919 JOR720917:JOU720919 JYN720917:JYQ720919 KIJ720917:KIM720919 KSF720917:KSI720919 LCB720917:LCE720919 LLX720917:LMA720919 LVT720917:LVW720919 MFP720917:MFS720919 MPL720917:MPO720919 MZH720917:MZK720919 NJD720917:NJG720919 NSZ720917:NTC720919 OCV720917:OCY720919 OMR720917:OMU720919 OWN720917:OWQ720919 PGJ720917:PGM720919 PQF720917:PQI720919 QAB720917:QAE720919 QJX720917:QKA720919 QTT720917:QTW720919 RDP720917:RDS720919 RNL720917:RNO720919 RXH720917:RXK720919 SHD720917:SHG720919 SQZ720917:SRC720919 TAV720917:TAY720919 TKR720917:TKU720919 TUN720917:TUQ720919 UEJ720917:UEM720919 UOF720917:UOI720919 UYB720917:UYE720919 VHX720917:VIA720919 VRT720917:VRW720919 WBP720917:WBS720919 WLL720917:WLO720919 WVH720917:WVK720919 IV786453:IY786455 SR786453:SU786455 ACN786453:ACQ786455 AMJ786453:AMM786455 AWF786453:AWI786455 BGB786453:BGE786455 BPX786453:BQA786455 BZT786453:BZW786455 CJP786453:CJS786455 CTL786453:CTO786455 DDH786453:DDK786455 DND786453:DNG786455 DWZ786453:DXC786455 EGV786453:EGY786455 EQR786453:EQU786455 FAN786453:FAQ786455 FKJ786453:FKM786455 FUF786453:FUI786455 GEB786453:GEE786455 GNX786453:GOA786455 GXT786453:GXW786455 HHP786453:HHS786455 HRL786453:HRO786455 IBH786453:IBK786455 ILD786453:ILG786455 IUZ786453:IVC786455 JEV786453:JEY786455 JOR786453:JOU786455 JYN786453:JYQ786455 KIJ786453:KIM786455 KSF786453:KSI786455 LCB786453:LCE786455 LLX786453:LMA786455 LVT786453:LVW786455 MFP786453:MFS786455 MPL786453:MPO786455 MZH786453:MZK786455 NJD786453:NJG786455 NSZ786453:NTC786455 OCV786453:OCY786455 OMR786453:OMU786455 OWN786453:OWQ786455 PGJ786453:PGM786455 PQF786453:PQI786455 QAB786453:QAE786455 QJX786453:QKA786455 QTT786453:QTW786455 RDP786453:RDS786455 RNL786453:RNO786455 RXH786453:RXK786455 SHD786453:SHG786455 SQZ786453:SRC786455 TAV786453:TAY786455 TKR786453:TKU786455 TUN786453:TUQ786455 UEJ786453:UEM786455 UOF786453:UOI786455 UYB786453:UYE786455 VHX786453:VIA786455 VRT786453:VRW786455 WBP786453:WBS786455 WLL786453:WLO786455 WVH786453:WVK786455 IV851989:IY851991 SR851989:SU851991 ACN851989:ACQ851991 AMJ851989:AMM851991 AWF851989:AWI851991 BGB851989:BGE851991 BPX851989:BQA851991 BZT851989:BZW851991 CJP851989:CJS851991 CTL851989:CTO851991 DDH851989:DDK851991 DND851989:DNG851991 DWZ851989:DXC851991 EGV851989:EGY851991 EQR851989:EQU851991 FAN851989:FAQ851991 FKJ851989:FKM851991 FUF851989:FUI851991 GEB851989:GEE851991 GNX851989:GOA851991 GXT851989:GXW851991 HHP851989:HHS851991 HRL851989:HRO851991 IBH851989:IBK851991 ILD851989:ILG851991 IUZ851989:IVC851991 JEV851989:JEY851991 JOR851989:JOU851991 JYN851989:JYQ851991 KIJ851989:KIM851991 KSF851989:KSI851991 LCB851989:LCE851991 LLX851989:LMA851991 LVT851989:LVW851991 MFP851989:MFS851991 MPL851989:MPO851991 MZH851989:MZK851991 NJD851989:NJG851991 NSZ851989:NTC851991 OCV851989:OCY851991 OMR851989:OMU851991 OWN851989:OWQ851991 PGJ851989:PGM851991 PQF851989:PQI851991 QAB851989:QAE851991 QJX851989:QKA851991 QTT851989:QTW851991 RDP851989:RDS851991 RNL851989:RNO851991 RXH851989:RXK851991 SHD851989:SHG851991 SQZ851989:SRC851991 TAV851989:TAY851991 TKR851989:TKU851991 TUN851989:TUQ851991 UEJ851989:UEM851991 UOF851989:UOI851991 UYB851989:UYE851991 VHX851989:VIA851991 VRT851989:VRW851991 WBP851989:WBS851991 WLL851989:WLO851991 WVH851989:WVK851991 IV917525:IY917527 SR917525:SU917527 ACN917525:ACQ917527 AMJ917525:AMM917527 AWF917525:AWI917527 BGB917525:BGE917527 BPX917525:BQA917527 BZT917525:BZW917527 CJP917525:CJS917527 CTL917525:CTO917527 DDH917525:DDK917527 DND917525:DNG917527 DWZ917525:DXC917527 EGV917525:EGY917527 EQR917525:EQU917527 FAN917525:FAQ917527 FKJ917525:FKM917527 FUF917525:FUI917527 GEB917525:GEE917527 GNX917525:GOA917527 GXT917525:GXW917527 HHP917525:HHS917527 HRL917525:HRO917527 IBH917525:IBK917527 ILD917525:ILG917527 IUZ917525:IVC917527 JEV917525:JEY917527 JOR917525:JOU917527 JYN917525:JYQ917527 KIJ917525:KIM917527 KSF917525:KSI917527 LCB917525:LCE917527 LLX917525:LMA917527 LVT917525:LVW917527 MFP917525:MFS917527 MPL917525:MPO917527 MZH917525:MZK917527 NJD917525:NJG917527 NSZ917525:NTC917527 OCV917525:OCY917527 OMR917525:OMU917527 OWN917525:OWQ917527 PGJ917525:PGM917527 PQF917525:PQI917527 QAB917525:QAE917527 QJX917525:QKA917527 QTT917525:QTW917527 RDP917525:RDS917527 RNL917525:RNO917527 RXH917525:RXK917527 SHD917525:SHG917527 SQZ917525:SRC917527 TAV917525:TAY917527 TKR917525:TKU917527 TUN917525:TUQ917527 UEJ917525:UEM917527 UOF917525:UOI917527 UYB917525:UYE917527 VHX917525:VIA917527 VRT917525:VRW917527 WBP917525:WBS917527 WLL917525:WLO917527 WVH917525:WVK917527 IV983061:IY983063 SR983061:SU983063 ACN983061:ACQ983063 AMJ983061:AMM983063 AWF983061:AWI983063 BGB983061:BGE983063 BPX983061:BQA983063 BZT983061:BZW983063 CJP983061:CJS983063 CTL983061:CTO983063 DDH983061:DDK983063 DND983061:DNG983063 DWZ983061:DXC983063 EGV983061:EGY983063 EQR983061:EQU983063 FAN983061:FAQ983063 FKJ983061:FKM983063 FUF983061:FUI983063 GEB983061:GEE983063 GNX983061:GOA983063 GXT983061:GXW983063 HHP983061:HHS983063 HRL983061:HRO983063 IBH983061:IBK983063 ILD983061:ILG983063 IUZ983061:IVC983063 JEV983061:JEY983063 JOR983061:JOU983063 JYN983061:JYQ983063 KIJ983061:KIM983063 KSF983061:KSI983063 LCB983061:LCE983063 LLX983061:LMA983063 LVT983061:LVW983063 MFP983061:MFS983063 MPL983061:MPO983063 MZH983061:MZK983063 NJD983061:NJG983063 NSZ983061:NTC983063 OCV983061:OCY983063 OMR983061:OMU983063 OWN983061:OWQ983063 PGJ983061:PGM983063 PQF983061:PQI983063 QAB983061:QAE983063 QJX983061:QKA983063 QTT983061:QTW983063 RDP983061:RDS983063 RNL983061:RNO983063 RXH983061:RXK983063 SHD983061:SHG983063 SQZ983061:SRC983063 TAV983061:TAY983063 TKR983061:TKU983063 TUN983061:TUQ983063 UEJ983061:UEM983063 UOF983061:UOI983063 UYB983061:UYE983063 VHX983061:VIA983063 VRT983061:VRW983063 WBP983061:WBS983063 WLL983061:WLO983063 WVH983061:WVK983063 IV65565:IY65565 SR65565:SU65565 ACN65565:ACQ65565 AMJ65565:AMM65565 AWF65565:AWI65565 BGB65565:BGE65565 BPX65565:BQA65565 BZT65565:BZW65565 CJP65565:CJS65565 CTL65565:CTO65565 DDH65565:DDK65565 DND65565:DNG65565 DWZ65565:DXC65565 EGV65565:EGY65565 EQR65565:EQU65565 FAN65565:FAQ65565 FKJ65565:FKM65565 FUF65565:FUI65565 GEB65565:GEE65565 GNX65565:GOA65565 GXT65565:GXW65565 HHP65565:HHS65565 HRL65565:HRO65565 IBH65565:IBK65565 ILD65565:ILG65565 IUZ65565:IVC65565 JEV65565:JEY65565 JOR65565:JOU65565 JYN65565:JYQ65565 KIJ65565:KIM65565 KSF65565:KSI65565 LCB65565:LCE65565 LLX65565:LMA65565 LVT65565:LVW65565 MFP65565:MFS65565 MPL65565:MPO65565 MZH65565:MZK65565 NJD65565:NJG65565 NSZ65565:NTC65565 OCV65565:OCY65565 OMR65565:OMU65565 OWN65565:OWQ65565 PGJ65565:PGM65565 PQF65565:PQI65565 QAB65565:QAE65565 QJX65565:QKA65565 QTT65565:QTW65565 RDP65565:RDS65565 RNL65565:RNO65565 RXH65565:RXK65565 SHD65565:SHG65565 SQZ65565:SRC65565 TAV65565:TAY65565 TKR65565:TKU65565 TUN65565:TUQ65565 UEJ65565:UEM65565 UOF65565:UOI65565 UYB65565:UYE65565 VHX65565:VIA65565 VRT65565:VRW65565 WBP65565:WBS65565 WLL65565:WLO65565 WVH65565:WVK65565 IV131101:IY131101 SR131101:SU131101 ACN131101:ACQ131101 AMJ131101:AMM131101 AWF131101:AWI131101 BGB131101:BGE131101 BPX131101:BQA131101 BZT131101:BZW131101 CJP131101:CJS131101 CTL131101:CTO131101 DDH131101:DDK131101 DND131101:DNG131101 DWZ131101:DXC131101 EGV131101:EGY131101 EQR131101:EQU131101 FAN131101:FAQ131101 FKJ131101:FKM131101 FUF131101:FUI131101 GEB131101:GEE131101 GNX131101:GOA131101 GXT131101:GXW131101 HHP131101:HHS131101 HRL131101:HRO131101 IBH131101:IBK131101 ILD131101:ILG131101 IUZ131101:IVC131101 JEV131101:JEY131101 JOR131101:JOU131101 JYN131101:JYQ131101 KIJ131101:KIM131101 KSF131101:KSI131101 LCB131101:LCE131101 LLX131101:LMA131101 LVT131101:LVW131101 MFP131101:MFS131101 MPL131101:MPO131101 MZH131101:MZK131101 NJD131101:NJG131101 NSZ131101:NTC131101 OCV131101:OCY131101 OMR131101:OMU131101 OWN131101:OWQ131101 PGJ131101:PGM131101 PQF131101:PQI131101 QAB131101:QAE131101 QJX131101:QKA131101 QTT131101:QTW131101 RDP131101:RDS131101 RNL131101:RNO131101 RXH131101:RXK131101 SHD131101:SHG131101 SQZ131101:SRC131101 TAV131101:TAY131101 TKR131101:TKU131101 TUN131101:TUQ131101 UEJ131101:UEM131101 UOF131101:UOI131101 UYB131101:UYE131101 VHX131101:VIA131101 VRT131101:VRW131101 WBP131101:WBS131101 WLL131101:WLO131101 WVH131101:WVK131101 IV196637:IY196637 SR196637:SU196637 ACN196637:ACQ196637 AMJ196637:AMM196637 AWF196637:AWI196637 BGB196637:BGE196637 BPX196637:BQA196637 BZT196637:BZW196637 CJP196637:CJS196637 CTL196637:CTO196637 DDH196637:DDK196637 DND196637:DNG196637 DWZ196637:DXC196637 EGV196637:EGY196637 EQR196637:EQU196637 FAN196637:FAQ196637 FKJ196637:FKM196637 FUF196637:FUI196637 GEB196637:GEE196637 GNX196637:GOA196637 GXT196637:GXW196637 HHP196637:HHS196637 HRL196637:HRO196637 IBH196637:IBK196637 ILD196637:ILG196637 IUZ196637:IVC196637 JEV196637:JEY196637 JOR196637:JOU196637 JYN196637:JYQ196637 KIJ196637:KIM196637 KSF196637:KSI196637 LCB196637:LCE196637 LLX196637:LMA196637 LVT196637:LVW196637 MFP196637:MFS196637 MPL196637:MPO196637 MZH196637:MZK196637 NJD196637:NJG196637 NSZ196637:NTC196637 OCV196637:OCY196637 OMR196637:OMU196637 OWN196637:OWQ196637 PGJ196637:PGM196637 PQF196637:PQI196637 QAB196637:QAE196637 QJX196637:QKA196637 QTT196637:QTW196637 RDP196637:RDS196637 RNL196637:RNO196637 RXH196637:RXK196637 SHD196637:SHG196637 SQZ196637:SRC196637 TAV196637:TAY196637 TKR196637:TKU196637 TUN196637:TUQ196637 UEJ196637:UEM196637 UOF196637:UOI196637 UYB196637:UYE196637 VHX196637:VIA196637 VRT196637:VRW196637 WBP196637:WBS196637 WLL196637:WLO196637 WVH196637:WVK196637 IV262173:IY262173 SR262173:SU262173 ACN262173:ACQ262173 AMJ262173:AMM262173 AWF262173:AWI262173 BGB262173:BGE262173 BPX262173:BQA262173 BZT262173:BZW262173 CJP262173:CJS262173 CTL262173:CTO262173 DDH262173:DDK262173 DND262173:DNG262173 DWZ262173:DXC262173 EGV262173:EGY262173 EQR262173:EQU262173 FAN262173:FAQ262173 FKJ262173:FKM262173 FUF262173:FUI262173 GEB262173:GEE262173 GNX262173:GOA262173 GXT262173:GXW262173 HHP262173:HHS262173 HRL262173:HRO262173 IBH262173:IBK262173 ILD262173:ILG262173 IUZ262173:IVC262173 JEV262173:JEY262173 JOR262173:JOU262173 JYN262173:JYQ262173 KIJ262173:KIM262173 KSF262173:KSI262173 LCB262173:LCE262173 LLX262173:LMA262173 LVT262173:LVW262173 MFP262173:MFS262173 MPL262173:MPO262173 MZH262173:MZK262173 NJD262173:NJG262173 NSZ262173:NTC262173 OCV262173:OCY262173 OMR262173:OMU262173 OWN262173:OWQ262173 PGJ262173:PGM262173 PQF262173:PQI262173 QAB262173:QAE262173 QJX262173:QKA262173 QTT262173:QTW262173 RDP262173:RDS262173 RNL262173:RNO262173 RXH262173:RXK262173 SHD262173:SHG262173 SQZ262173:SRC262173 TAV262173:TAY262173 TKR262173:TKU262173 TUN262173:TUQ262173 UEJ262173:UEM262173 UOF262173:UOI262173 UYB262173:UYE262173 VHX262173:VIA262173 VRT262173:VRW262173 WBP262173:WBS262173 WLL262173:WLO262173 WVH262173:WVK262173 IV327709:IY327709 SR327709:SU327709 ACN327709:ACQ327709 AMJ327709:AMM327709 AWF327709:AWI327709 BGB327709:BGE327709 BPX327709:BQA327709 BZT327709:BZW327709 CJP327709:CJS327709 CTL327709:CTO327709 DDH327709:DDK327709 DND327709:DNG327709 DWZ327709:DXC327709 EGV327709:EGY327709 EQR327709:EQU327709 FAN327709:FAQ327709 FKJ327709:FKM327709 FUF327709:FUI327709 GEB327709:GEE327709 GNX327709:GOA327709 GXT327709:GXW327709 HHP327709:HHS327709 HRL327709:HRO327709 IBH327709:IBK327709 ILD327709:ILG327709 IUZ327709:IVC327709 JEV327709:JEY327709 JOR327709:JOU327709 JYN327709:JYQ327709 KIJ327709:KIM327709 KSF327709:KSI327709 LCB327709:LCE327709 LLX327709:LMA327709 LVT327709:LVW327709 MFP327709:MFS327709 MPL327709:MPO327709 MZH327709:MZK327709 NJD327709:NJG327709 NSZ327709:NTC327709 OCV327709:OCY327709 OMR327709:OMU327709 OWN327709:OWQ327709 PGJ327709:PGM327709 PQF327709:PQI327709 QAB327709:QAE327709 QJX327709:QKA327709 QTT327709:QTW327709 RDP327709:RDS327709 RNL327709:RNO327709 RXH327709:RXK327709 SHD327709:SHG327709 SQZ327709:SRC327709 TAV327709:TAY327709 TKR327709:TKU327709 TUN327709:TUQ327709 UEJ327709:UEM327709 UOF327709:UOI327709 UYB327709:UYE327709 VHX327709:VIA327709 VRT327709:VRW327709 WBP327709:WBS327709 WLL327709:WLO327709 WVH327709:WVK327709 IV393245:IY393245 SR393245:SU393245 ACN393245:ACQ393245 AMJ393245:AMM393245 AWF393245:AWI393245 BGB393245:BGE393245 BPX393245:BQA393245 BZT393245:BZW393245 CJP393245:CJS393245 CTL393245:CTO393245 DDH393245:DDK393245 DND393245:DNG393245 DWZ393245:DXC393245 EGV393245:EGY393245 EQR393245:EQU393245 FAN393245:FAQ393245 FKJ393245:FKM393245 FUF393245:FUI393245 GEB393245:GEE393245 GNX393245:GOA393245 GXT393245:GXW393245 HHP393245:HHS393245 HRL393245:HRO393245 IBH393245:IBK393245 ILD393245:ILG393245 IUZ393245:IVC393245 JEV393245:JEY393245 JOR393245:JOU393245 JYN393245:JYQ393245 KIJ393245:KIM393245 KSF393245:KSI393245 LCB393245:LCE393245 LLX393245:LMA393245 LVT393245:LVW393245 MFP393245:MFS393245 MPL393245:MPO393245 MZH393245:MZK393245 NJD393245:NJG393245 NSZ393245:NTC393245 OCV393245:OCY393245 OMR393245:OMU393245 OWN393245:OWQ393245 PGJ393245:PGM393245 PQF393245:PQI393245 QAB393245:QAE393245 QJX393245:QKA393245 QTT393245:QTW393245 RDP393245:RDS393245 RNL393245:RNO393245 RXH393245:RXK393245 SHD393245:SHG393245 SQZ393245:SRC393245 TAV393245:TAY393245 TKR393245:TKU393245 TUN393245:TUQ393245 UEJ393245:UEM393245 UOF393245:UOI393245 UYB393245:UYE393245 VHX393245:VIA393245 VRT393245:VRW393245 WBP393245:WBS393245 WLL393245:WLO393245 WVH393245:WVK393245 IV458781:IY458781 SR458781:SU458781 ACN458781:ACQ458781 AMJ458781:AMM458781 AWF458781:AWI458781 BGB458781:BGE458781 BPX458781:BQA458781 BZT458781:BZW458781 CJP458781:CJS458781 CTL458781:CTO458781 DDH458781:DDK458781 DND458781:DNG458781 DWZ458781:DXC458781 EGV458781:EGY458781 EQR458781:EQU458781 FAN458781:FAQ458781 FKJ458781:FKM458781 FUF458781:FUI458781 GEB458781:GEE458781 GNX458781:GOA458781 GXT458781:GXW458781 HHP458781:HHS458781 HRL458781:HRO458781 IBH458781:IBK458781 ILD458781:ILG458781 IUZ458781:IVC458781 JEV458781:JEY458781 JOR458781:JOU458781 JYN458781:JYQ458781 KIJ458781:KIM458781 KSF458781:KSI458781 LCB458781:LCE458781 LLX458781:LMA458781 LVT458781:LVW458781 MFP458781:MFS458781 MPL458781:MPO458781 MZH458781:MZK458781 NJD458781:NJG458781 NSZ458781:NTC458781 OCV458781:OCY458781 OMR458781:OMU458781 OWN458781:OWQ458781 PGJ458781:PGM458781 PQF458781:PQI458781 QAB458781:QAE458781 QJX458781:QKA458781 QTT458781:QTW458781 RDP458781:RDS458781 RNL458781:RNO458781 RXH458781:RXK458781 SHD458781:SHG458781 SQZ458781:SRC458781 TAV458781:TAY458781 TKR458781:TKU458781 TUN458781:TUQ458781 UEJ458781:UEM458781 UOF458781:UOI458781 UYB458781:UYE458781 VHX458781:VIA458781 VRT458781:VRW458781 WBP458781:WBS458781 WLL458781:WLO458781 WVH458781:WVK458781 IV524317:IY524317 SR524317:SU524317 ACN524317:ACQ524317 AMJ524317:AMM524317 AWF524317:AWI524317 BGB524317:BGE524317 BPX524317:BQA524317 BZT524317:BZW524317 CJP524317:CJS524317 CTL524317:CTO524317 DDH524317:DDK524317 DND524317:DNG524317 DWZ524317:DXC524317 EGV524317:EGY524317 EQR524317:EQU524317 FAN524317:FAQ524317 FKJ524317:FKM524317 FUF524317:FUI524317 GEB524317:GEE524317 GNX524317:GOA524317 GXT524317:GXW524317 HHP524317:HHS524317 HRL524317:HRO524317 IBH524317:IBK524317 ILD524317:ILG524317 IUZ524317:IVC524317 JEV524317:JEY524317 JOR524317:JOU524317 JYN524317:JYQ524317 KIJ524317:KIM524317 KSF524317:KSI524317 LCB524317:LCE524317 LLX524317:LMA524317 LVT524317:LVW524317 MFP524317:MFS524317 MPL524317:MPO524317 MZH524317:MZK524317 NJD524317:NJG524317 NSZ524317:NTC524317 OCV524317:OCY524317 OMR524317:OMU524317 OWN524317:OWQ524317 PGJ524317:PGM524317 PQF524317:PQI524317 QAB524317:QAE524317 QJX524317:QKA524317 QTT524317:QTW524317 RDP524317:RDS524317 RNL524317:RNO524317 RXH524317:RXK524317 SHD524317:SHG524317 SQZ524317:SRC524317 TAV524317:TAY524317 TKR524317:TKU524317 TUN524317:TUQ524317 UEJ524317:UEM524317 UOF524317:UOI524317 UYB524317:UYE524317 VHX524317:VIA524317 VRT524317:VRW524317 WBP524317:WBS524317 WLL524317:WLO524317 WVH524317:WVK524317 IV589853:IY589853 SR589853:SU589853 ACN589853:ACQ589853 AMJ589853:AMM589853 AWF589853:AWI589853 BGB589853:BGE589853 BPX589853:BQA589853 BZT589853:BZW589853 CJP589853:CJS589853 CTL589853:CTO589853 DDH589853:DDK589853 DND589853:DNG589853 DWZ589853:DXC589853 EGV589853:EGY589853 EQR589853:EQU589853 FAN589853:FAQ589853 FKJ589853:FKM589853 FUF589853:FUI589853 GEB589853:GEE589853 GNX589853:GOA589853 GXT589853:GXW589853 HHP589853:HHS589853 HRL589853:HRO589853 IBH589853:IBK589853 ILD589853:ILG589853 IUZ589853:IVC589853 JEV589853:JEY589853 JOR589853:JOU589853 JYN589853:JYQ589853 KIJ589853:KIM589853 KSF589853:KSI589853 LCB589853:LCE589853 LLX589853:LMA589853 LVT589853:LVW589853 MFP589853:MFS589853 MPL589853:MPO589853 MZH589853:MZK589853 NJD589853:NJG589853 NSZ589853:NTC589853 OCV589853:OCY589853 OMR589853:OMU589853 OWN589853:OWQ589853 PGJ589853:PGM589853 PQF589853:PQI589853 QAB589853:QAE589853 QJX589853:QKA589853 QTT589853:QTW589853 RDP589853:RDS589853 RNL589853:RNO589853 RXH589853:RXK589853 SHD589853:SHG589853 SQZ589853:SRC589853 TAV589853:TAY589853 TKR589853:TKU589853 TUN589853:TUQ589853 UEJ589853:UEM589853 UOF589853:UOI589853 UYB589853:UYE589853 VHX589853:VIA589853 VRT589853:VRW589853 WBP589853:WBS589853 WLL589853:WLO589853 WVH589853:WVK589853 IV655389:IY655389 SR655389:SU655389 ACN655389:ACQ655389 AMJ655389:AMM655389 AWF655389:AWI655389 BGB655389:BGE655389 BPX655389:BQA655389 BZT655389:BZW655389 CJP655389:CJS655389 CTL655389:CTO655389 DDH655389:DDK655389 DND655389:DNG655389 DWZ655389:DXC655389 EGV655389:EGY655389 EQR655389:EQU655389 FAN655389:FAQ655389 FKJ655389:FKM655389 FUF655389:FUI655389 GEB655389:GEE655389 GNX655389:GOA655389 GXT655389:GXW655389 HHP655389:HHS655389 HRL655389:HRO655389 IBH655389:IBK655389 ILD655389:ILG655389 IUZ655389:IVC655389 JEV655389:JEY655389 JOR655389:JOU655389 JYN655389:JYQ655389 KIJ655389:KIM655389 KSF655389:KSI655389 LCB655389:LCE655389 LLX655389:LMA655389 LVT655389:LVW655389 MFP655389:MFS655389 MPL655389:MPO655389 MZH655389:MZK655389 NJD655389:NJG655389 NSZ655389:NTC655389 OCV655389:OCY655389 OMR655389:OMU655389 OWN655389:OWQ655389 PGJ655389:PGM655389 PQF655389:PQI655389 QAB655389:QAE655389 QJX655389:QKA655389 QTT655389:QTW655389 RDP655389:RDS655389 RNL655389:RNO655389 RXH655389:RXK655389 SHD655389:SHG655389 SQZ655389:SRC655389 TAV655389:TAY655389 TKR655389:TKU655389 TUN655389:TUQ655389 UEJ655389:UEM655389 UOF655389:UOI655389 UYB655389:UYE655389 VHX655389:VIA655389 VRT655389:VRW655389 WBP655389:WBS655389 WLL655389:WLO655389 WVH655389:WVK655389 IV720925:IY720925 SR720925:SU720925 ACN720925:ACQ720925 AMJ720925:AMM720925 AWF720925:AWI720925 BGB720925:BGE720925 BPX720925:BQA720925 BZT720925:BZW720925 CJP720925:CJS720925 CTL720925:CTO720925 DDH720925:DDK720925 DND720925:DNG720925 DWZ720925:DXC720925 EGV720925:EGY720925 EQR720925:EQU720925 FAN720925:FAQ720925 FKJ720925:FKM720925 FUF720925:FUI720925 GEB720925:GEE720925 GNX720925:GOA720925 GXT720925:GXW720925 HHP720925:HHS720925 HRL720925:HRO720925 IBH720925:IBK720925 ILD720925:ILG720925 IUZ720925:IVC720925 JEV720925:JEY720925 JOR720925:JOU720925 JYN720925:JYQ720925 KIJ720925:KIM720925 KSF720925:KSI720925 LCB720925:LCE720925 LLX720925:LMA720925 LVT720925:LVW720925 MFP720925:MFS720925 MPL720925:MPO720925 MZH720925:MZK720925 NJD720925:NJG720925 NSZ720925:NTC720925 OCV720925:OCY720925 OMR720925:OMU720925 OWN720925:OWQ720925 PGJ720925:PGM720925 PQF720925:PQI720925 QAB720925:QAE720925 QJX720925:QKA720925 QTT720925:QTW720925 RDP720925:RDS720925 RNL720925:RNO720925 RXH720925:RXK720925 SHD720925:SHG720925 SQZ720925:SRC720925 TAV720925:TAY720925 TKR720925:TKU720925 TUN720925:TUQ720925 UEJ720925:UEM720925 UOF720925:UOI720925 UYB720925:UYE720925 VHX720925:VIA720925 VRT720925:VRW720925 WBP720925:WBS720925 WLL720925:WLO720925 WVH720925:WVK720925 IV786461:IY786461 SR786461:SU786461 ACN786461:ACQ786461 AMJ786461:AMM786461 AWF786461:AWI786461 BGB786461:BGE786461 BPX786461:BQA786461 BZT786461:BZW786461 CJP786461:CJS786461 CTL786461:CTO786461 DDH786461:DDK786461 DND786461:DNG786461 DWZ786461:DXC786461 EGV786461:EGY786461 EQR786461:EQU786461 FAN786461:FAQ786461 FKJ786461:FKM786461 FUF786461:FUI786461 GEB786461:GEE786461 GNX786461:GOA786461 GXT786461:GXW786461 HHP786461:HHS786461 HRL786461:HRO786461 IBH786461:IBK786461 ILD786461:ILG786461 IUZ786461:IVC786461 JEV786461:JEY786461 JOR786461:JOU786461 JYN786461:JYQ786461 KIJ786461:KIM786461 KSF786461:KSI786461 LCB786461:LCE786461 LLX786461:LMA786461 LVT786461:LVW786461 MFP786461:MFS786461 MPL786461:MPO786461 MZH786461:MZK786461 NJD786461:NJG786461 NSZ786461:NTC786461 OCV786461:OCY786461 OMR786461:OMU786461 OWN786461:OWQ786461 PGJ786461:PGM786461 PQF786461:PQI786461 QAB786461:QAE786461 QJX786461:QKA786461 QTT786461:QTW786461 RDP786461:RDS786461 RNL786461:RNO786461 RXH786461:RXK786461 SHD786461:SHG786461 SQZ786461:SRC786461 TAV786461:TAY786461 TKR786461:TKU786461 TUN786461:TUQ786461 UEJ786461:UEM786461 UOF786461:UOI786461 UYB786461:UYE786461 VHX786461:VIA786461 VRT786461:VRW786461 WBP786461:WBS786461 WLL786461:WLO786461 WVH786461:WVK786461 IV851997:IY851997 SR851997:SU851997 ACN851997:ACQ851997 AMJ851997:AMM851997 AWF851997:AWI851997 BGB851997:BGE851997 BPX851997:BQA851997 BZT851997:BZW851997 CJP851997:CJS851997 CTL851997:CTO851997 DDH851997:DDK851997 DND851997:DNG851997 DWZ851997:DXC851997 EGV851997:EGY851997 EQR851997:EQU851997 FAN851997:FAQ851997 FKJ851997:FKM851997 FUF851997:FUI851997 GEB851997:GEE851997 GNX851997:GOA851997 GXT851997:GXW851997 HHP851997:HHS851997 HRL851997:HRO851997 IBH851997:IBK851997 ILD851997:ILG851997 IUZ851997:IVC851997 JEV851997:JEY851997 JOR851997:JOU851997 JYN851997:JYQ851997 KIJ851997:KIM851997 KSF851997:KSI851997 LCB851997:LCE851997 LLX851997:LMA851997 LVT851997:LVW851997 MFP851997:MFS851997 MPL851997:MPO851997 MZH851997:MZK851997 NJD851997:NJG851997 NSZ851997:NTC851997 OCV851997:OCY851997 OMR851997:OMU851997 OWN851997:OWQ851997 PGJ851997:PGM851997 PQF851997:PQI851997 QAB851997:QAE851997 QJX851997:QKA851997 QTT851997:QTW851997 RDP851997:RDS851997 RNL851997:RNO851997 RXH851997:RXK851997 SHD851997:SHG851997 SQZ851997:SRC851997 TAV851997:TAY851997 TKR851997:TKU851997 TUN851997:TUQ851997 UEJ851997:UEM851997 UOF851997:UOI851997 UYB851997:UYE851997 VHX851997:VIA851997 VRT851997:VRW851997 WBP851997:WBS851997 WLL851997:WLO851997 WVH851997:WVK851997 IV917533:IY917533 SR917533:SU917533 ACN917533:ACQ917533 AMJ917533:AMM917533 AWF917533:AWI917533 BGB917533:BGE917533 BPX917533:BQA917533 BZT917533:BZW917533 CJP917533:CJS917533 CTL917533:CTO917533 DDH917533:DDK917533 DND917533:DNG917533 DWZ917533:DXC917533 EGV917533:EGY917533 EQR917533:EQU917533 FAN917533:FAQ917533 FKJ917533:FKM917533 FUF917533:FUI917533 GEB917533:GEE917533 GNX917533:GOA917533 GXT917533:GXW917533 HHP917533:HHS917533 HRL917533:HRO917533 IBH917533:IBK917533 ILD917533:ILG917533 IUZ917533:IVC917533 JEV917533:JEY917533 JOR917533:JOU917533 JYN917533:JYQ917533 KIJ917533:KIM917533 KSF917533:KSI917533 LCB917533:LCE917533 LLX917533:LMA917533 LVT917533:LVW917533 MFP917533:MFS917533 MPL917533:MPO917533 MZH917533:MZK917533 NJD917533:NJG917533 NSZ917533:NTC917533 OCV917533:OCY917533 OMR917533:OMU917533 OWN917533:OWQ917533 PGJ917533:PGM917533 PQF917533:PQI917533 QAB917533:QAE917533 QJX917533:QKA917533 QTT917533:QTW917533 RDP917533:RDS917533 RNL917533:RNO917533 RXH917533:RXK917533 SHD917533:SHG917533 SQZ917533:SRC917533 TAV917533:TAY917533 TKR917533:TKU917533 TUN917533:TUQ917533 UEJ917533:UEM917533 UOF917533:UOI917533 UYB917533:UYE917533 VHX917533:VIA917533 VRT917533:VRW917533 WBP917533:WBS917533 WLL917533:WLO917533 WVH917533:WVK917533 IV983069:IY983069 SR983069:SU983069 ACN983069:ACQ983069 AMJ983069:AMM983069 AWF983069:AWI983069 BGB983069:BGE983069 BPX983069:BQA983069 BZT983069:BZW983069 CJP983069:CJS983069 CTL983069:CTO983069 DDH983069:DDK983069 DND983069:DNG983069 DWZ983069:DXC983069 EGV983069:EGY983069 EQR983069:EQU983069 FAN983069:FAQ983069 FKJ983069:FKM983069 FUF983069:FUI983069 GEB983069:GEE983069 GNX983069:GOA983069 GXT983069:GXW983069 HHP983069:HHS983069 HRL983069:HRO983069 IBH983069:IBK983069 ILD983069:ILG983069 IUZ983069:IVC983069 JEV983069:JEY983069 JOR983069:JOU983069 JYN983069:JYQ983069 KIJ983069:KIM983069 KSF983069:KSI983069 LCB983069:LCE983069 LLX983069:LMA983069 LVT983069:LVW983069 MFP983069:MFS983069 MPL983069:MPO983069 MZH983069:MZK983069 NJD983069:NJG983069 NSZ983069:NTC983069 OCV983069:OCY983069 OMR983069:OMU983069 OWN983069:OWQ983069 PGJ983069:PGM983069 PQF983069:PQI983069 QAB983069:QAE983069 QJX983069:QKA983069 QTT983069:QTW983069 RDP983069:RDS983069 RNL983069:RNO983069 RXH983069:RXK983069 SHD983069:SHG983069 SQZ983069:SRC983069 TAV983069:TAY983069 TKR983069:TKU983069 TUN983069:TUQ983069 UEJ983069:UEM983069 UOF983069:UOI983069 UYB983069:UYE983069 VHX983069:VIA983069 VRT983069:VRW983069 WBP983069:WBS983069 WLL983069:WLO983069 HS28:HY28 WUE28:WUK28 WKI28:WKO28 WAM28:WAS28 VQQ28:VQW28 VGU28:VHA28 UWY28:UXE28 UNC28:UNI28 UDG28:UDM28 TTK28:TTQ28 TJO28:TJU28 SZS28:SZY28 SPW28:SQC28 SGA28:SGG28 RWE28:RWK28 RMI28:RMO28 RCM28:RCS28 QSQ28:QSW28 QIU28:QJA28 PYY28:PZE28 PPC28:PPI28 PFG28:PFM28 OVK28:OVQ28 OLO28:OLU28 OBS28:OBY28 NRW28:NSC28 NIA28:NIG28 MYE28:MYK28 MOI28:MOO28 MEM28:MES28 LUQ28:LUW28 LKU28:LLA28 LAY28:LBE28 KRC28:KRI28 KHG28:KHM28 JXK28:JXQ28 JNO28:JNU28 JDS28:JDY28 ITW28:IUC28 IKA28:IKG28 IAE28:IAK28 HQI28:HQO28 HGM28:HGS28 GWQ28:GWW28 GMU28:GNA28 GCY28:GDE28 FTC28:FTI28 FJG28:FJM28 EZK28:EZQ28 EPO28:EPU28 EFS28:EFY28 DVW28:DWC28 DMA28:DMG28 DCE28:DCK28 CSI28:CSO28 CIM28:CIS28 BYQ28:BYW28 BOU28:BPA28 BEY28:BFE28 AVC28:AVI28 ALG28:ALM28 ABK28:ABQ28 RO28:RU28 WUE35:WUK36 HS35:HY36 RO35:RU36 ABK35:ABQ36 ALG35:ALM36 AVC35:AVI36 BEY35:BFE36 BOU35:BPA36 BYQ35:BYW36 CIM35:CIS36 CSI35:CSO36 DCE35:DCK36 DMA35:DMG36 DVW35:DWC36 EFS35:EFY36 EPO35:EPU36 EZK35:EZQ36 FJG35:FJM36 FTC35:FTI36 GCY35:GDE36 GMU35:GNA36 GWQ35:GWW36 HGM35:HGS36 HQI35:HQO36 IAE35:IAK36 IKA35:IKG36 ITW35:IUC36 JDS35:JDY36 JNO35:JNU36 JXK35:JXQ36 KHG35:KHM36 KRC35:KRI36 LAY35:LBE36 LKU35:LLA36 LUQ35:LUW36 MEM35:MES36 MOI35:MOO36 MYE35:MYK36 NIA35:NIG36 NRW35:NSC36 OBS35:OBY36 OLO35:OLU36 OVK35:OVQ36 PFG35:PFM36 PPC35:PPI36 PYY35:PZE36 QIU35:QJA36 QSQ35:QSW36 RCM35:RCS36 RMI35:RMO36 RWE35:RWK36 SGA35:SGG36 SPW35:SQC36 SZS35:SZY36 TJO35:TJU36 TTK35:TTQ36 UDG35:UDM36 UNC35:UNI36 UWY35:UXE36 VGU35:VHA36 VQQ35:VQW36 WAM35:WAS36 WKI35:WKO36" xr:uid="{6AF86F2F-DC70-4753-A4DA-3E84FC1132B5}">
      <formula1>L28-ROUNDDOWN(L28,0)=0</formula1>
    </dataValidation>
    <dataValidation type="list" allowBlank="1" showInputMessage="1" showErrorMessage="1" sqref="M16:M23" xr:uid="{11178B2A-3E41-40DB-9C5C-C874E6632254}">
      <formula1>"式,台,個,本,ｍ,面,ヶ所,㎡"</formula1>
    </dataValidation>
    <dataValidation type="custom" imeMode="disabled" allowBlank="1" showInputMessage="1" showErrorMessage="1" sqref="N16:P23" xr:uid="{4AFA0A52-8C0D-45BF-86D8-615DB9E75A8D}">
      <formula1>INT(N16)&gt;=0</formula1>
    </dataValidation>
  </dataValidations>
  <printOptions horizontalCentered="1"/>
  <pageMargins left="0.51181102362204722" right="0.11811023622047245" top="0.35433070866141736" bottom="0.35433070866141736" header="0.31496062992125984" footer="0.11811023622047245"/>
  <pageSetup paperSize="9" scale="69" orientation="portrait" r:id="rId1"/>
  <headerFooter scaleWithDoc="0">
    <oddFooter>&amp;R&amp;K00-044R5中層ZEH-M_ver.1.2</oddFooter>
  </headerFooter>
  <extLst>
    <ext xmlns:x14="http://schemas.microsoft.com/office/spreadsheetml/2009/9/main" uri="{CCE6A557-97BC-4b89-ADB6-D9C93CAAB3DF}">
      <x14:dataValidations xmlns:xm="http://schemas.microsoft.com/office/excel/2006/main" count="2">
        <x14:dataValidation imeMode="disabled" allowBlank="1" showInputMessage="1" showErrorMessage="1" xr:uid="{86570CA3-4AD5-4D54-804C-2B262D21A5F3}">
          <xm:sqref>IL65537 SH65537 ACD65537 ALZ65537 AVV65537 BFR65537 BPN65537 BZJ65537 CJF65537 CTB65537 DCX65537 DMT65537 DWP65537 EGL65537 EQH65537 FAD65537 FJZ65537 FTV65537 GDR65537 GNN65537 GXJ65537 HHF65537 HRB65537 IAX65537 IKT65537 IUP65537 JEL65537 JOH65537 JYD65537 KHZ65537 KRV65537 LBR65537 LLN65537 LVJ65537 MFF65537 MPB65537 MYX65537 NIT65537 NSP65537 OCL65537 OMH65537 OWD65537 PFZ65537 PPV65537 PZR65537 QJN65537 QTJ65537 RDF65537 RNB65537 RWX65537 SGT65537 SQP65537 TAL65537 TKH65537 TUD65537 UDZ65537 UNV65537 UXR65537 VHN65537 VRJ65537 WBF65537 WLB65537 WUX65537 IL131073 SH131073 ACD131073 ALZ131073 AVV131073 BFR131073 BPN131073 BZJ131073 CJF131073 CTB131073 DCX131073 DMT131073 DWP131073 EGL131073 EQH131073 FAD131073 FJZ131073 FTV131073 GDR131073 GNN131073 GXJ131073 HHF131073 HRB131073 IAX131073 IKT131073 IUP131073 JEL131073 JOH131073 JYD131073 KHZ131073 KRV131073 LBR131073 LLN131073 LVJ131073 MFF131073 MPB131073 MYX131073 NIT131073 NSP131073 OCL131073 OMH131073 OWD131073 PFZ131073 PPV131073 PZR131073 QJN131073 QTJ131073 RDF131073 RNB131073 RWX131073 SGT131073 SQP131073 TAL131073 TKH131073 TUD131073 UDZ131073 UNV131073 UXR131073 VHN131073 VRJ131073 WBF131073 WLB131073 WUX131073 IL196609 SH196609 ACD196609 ALZ196609 AVV196609 BFR196609 BPN196609 BZJ196609 CJF196609 CTB196609 DCX196609 DMT196609 DWP196609 EGL196609 EQH196609 FAD196609 FJZ196609 FTV196609 GDR196609 GNN196609 GXJ196609 HHF196609 HRB196609 IAX196609 IKT196609 IUP196609 JEL196609 JOH196609 JYD196609 KHZ196609 KRV196609 LBR196609 LLN196609 LVJ196609 MFF196609 MPB196609 MYX196609 NIT196609 NSP196609 OCL196609 OMH196609 OWD196609 PFZ196609 PPV196609 PZR196609 QJN196609 QTJ196609 RDF196609 RNB196609 RWX196609 SGT196609 SQP196609 TAL196609 TKH196609 TUD196609 UDZ196609 UNV196609 UXR196609 VHN196609 VRJ196609 WBF196609 WLB196609 WUX196609 IL262145 SH262145 ACD262145 ALZ262145 AVV262145 BFR262145 BPN262145 BZJ262145 CJF262145 CTB262145 DCX262145 DMT262145 DWP262145 EGL262145 EQH262145 FAD262145 FJZ262145 FTV262145 GDR262145 GNN262145 GXJ262145 HHF262145 HRB262145 IAX262145 IKT262145 IUP262145 JEL262145 JOH262145 JYD262145 KHZ262145 KRV262145 LBR262145 LLN262145 LVJ262145 MFF262145 MPB262145 MYX262145 NIT262145 NSP262145 OCL262145 OMH262145 OWD262145 PFZ262145 PPV262145 PZR262145 QJN262145 QTJ262145 RDF262145 RNB262145 RWX262145 SGT262145 SQP262145 TAL262145 TKH262145 TUD262145 UDZ262145 UNV262145 UXR262145 VHN262145 VRJ262145 WBF262145 WLB262145 WUX262145 IL327681 SH327681 ACD327681 ALZ327681 AVV327681 BFR327681 BPN327681 BZJ327681 CJF327681 CTB327681 DCX327681 DMT327681 DWP327681 EGL327681 EQH327681 FAD327681 FJZ327681 FTV327681 GDR327681 GNN327681 GXJ327681 HHF327681 HRB327681 IAX327681 IKT327681 IUP327681 JEL327681 JOH327681 JYD327681 KHZ327681 KRV327681 LBR327681 LLN327681 LVJ327681 MFF327681 MPB327681 MYX327681 NIT327681 NSP327681 OCL327681 OMH327681 OWD327681 PFZ327681 PPV327681 PZR327681 QJN327681 QTJ327681 RDF327681 RNB327681 RWX327681 SGT327681 SQP327681 TAL327681 TKH327681 TUD327681 UDZ327681 UNV327681 UXR327681 VHN327681 VRJ327681 WBF327681 WLB327681 WUX327681 IL393217 SH393217 ACD393217 ALZ393217 AVV393217 BFR393217 BPN393217 BZJ393217 CJF393217 CTB393217 DCX393217 DMT393217 DWP393217 EGL393217 EQH393217 FAD393217 FJZ393217 FTV393217 GDR393217 GNN393217 GXJ393217 HHF393217 HRB393217 IAX393217 IKT393217 IUP393217 JEL393217 JOH393217 JYD393217 KHZ393217 KRV393217 LBR393217 LLN393217 LVJ393217 MFF393217 MPB393217 MYX393217 NIT393217 NSP393217 OCL393217 OMH393217 OWD393217 PFZ393217 PPV393217 PZR393217 QJN393217 QTJ393217 RDF393217 RNB393217 RWX393217 SGT393217 SQP393217 TAL393217 TKH393217 TUD393217 UDZ393217 UNV393217 UXR393217 VHN393217 VRJ393217 WBF393217 WLB393217 WUX393217 IL458753 SH458753 ACD458753 ALZ458753 AVV458753 BFR458753 BPN458753 BZJ458753 CJF458753 CTB458753 DCX458753 DMT458753 DWP458753 EGL458753 EQH458753 FAD458753 FJZ458753 FTV458753 GDR458753 GNN458753 GXJ458753 HHF458753 HRB458753 IAX458753 IKT458753 IUP458753 JEL458753 JOH458753 JYD458753 KHZ458753 KRV458753 LBR458753 LLN458753 LVJ458753 MFF458753 MPB458753 MYX458753 NIT458753 NSP458753 OCL458753 OMH458753 OWD458753 PFZ458753 PPV458753 PZR458753 QJN458753 QTJ458753 RDF458753 RNB458753 RWX458753 SGT458753 SQP458753 TAL458753 TKH458753 TUD458753 UDZ458753 UNV458753 UXR458753 VHN458753 VRJ458753 WBF458753 WLB458753 WUX458753 IL524289 SH524289 ACD524289 ALZ524289 AVV524289 BFR524289 BPN524289 BZJ524289 CJF524289 CTB524289 DCX524289 DMT524289 DWP524289 EGL524289 EQH524289 FAD524289 FJZ524289 FTV524289 GDR524289 GNN524289 GXJ524289 HHF524289 HRB524289 IAX524289 IKT524289 IUP524289 JEL524289 JOH524289 JYD524289 KHZ524289 KRV524289 LBR524289 LLN524289 LVJ524289 MFF524289 MPB524289 MYX524289 NIT524289 NSP524289 OCL524289 OMH524289 OWD524289 PFZ524289 PPV524289 PZR524289 QJN524289 QTJ524289 RDF524289 RNB524289 RWX524289 SGT524289 SQP524289 TAL524289 TKH524289 TUD524289 UDZ524289 UNV524289 UXR524289 VHN524289 VRJ524289 WBF524289 WLB524289 WUX524289 IL589825 SH589825 ACD589825 ALZ589825 AVV589825 BFR589825 BPN589825 BZJ589825 CJF589825 CTB589825 DCX589825 DMT589825 DWP589825 EGL589825 EQH589825 FAD589825 FJZ589825 FTV589825 GDR589825 GNN589825 GXJ589825 HHF589825 HRB589825 IAX589825 IKT589825 IUP589825 JEL589825 JOH589825 JYD589825 KHZ589825 KRV589825 LBR589825 LLN589825 LVJ589825 MFF589825 MPB589825 MYX589825 NIT589825 NSP589825 OCL589825 OMH589825 OWD589825 PFZ589825 PPV589825 PZR589825 QJN589825 QTJ589825 RDF589825 RNB589825 RWX589825 SGT589825 SQP589825 TAL589825 TKH589825 TUD589825 UDZ589825 UNV589825 UXR589825 VHN589825 VRJ589825 WBF589825 WLB589825 WUX589825 IL655361 SH655361 ACD655361 ALZ655361 AVV655361 BFR655361 BPN655361 BZJ655361 CJF655361 CTB655361 DCX655361 DMT655361 DWP655361 EGL655361 EQH655361 FAD655361 FJZ655361 FTV655361 GDR655361 GNN655361 GXJ655361 HHF655361 HRB655361 IAX655361 IKT655361 IUP655361 JEL655361 JOH655361 JYD655361 KHZ655361 KRV655361 LBR655361 LLN655361 LVJ655361 MFF655361 MPB655361 MYX655361 NIT655361 NSP655361 OCL655361 OMH655361 OWD655361 PFZ655361 PPV655361 PZR655361 QJN655361 QTJ655361 RDF655361 RNB655361 RWX655361 SGT655361 SQP655361 TAL655361 TKH655361 TUD655361 UDZ655361 UNV655361 UXR655361 VHN655361 VRJ655361 WBF655361 WLB655361 WUX655361 IL720897 SH720897 ACD720897 ALZ720897 AVV720897 BFR720897 BPN720897 BZJ720897 CJF720897 CTB720897 DCX720897 DMT720897 DWP720897 EGL720897 EQH720897 FAD720897 FJZ720897 FTV720897 GDR720897 GNN720897 GXJ720897 HHF720897 HRB720897 IAX720897 IKT720897 IUP720897 JEL720897 JOH720897 JYD720897 KHZ720897 KRV720897 LBR720897 LLN720897 LVJ720897 MFF720897 MPB720897 MYX720897 NIT720897 NSP720897 OCL720897 OMH720897 OWD720897 PFZ720897 PPV720897 PZR720897 QJN720897 QTJ720897 RDF720897 RNB720897 RWX720897 SGT720897 SQP720897 TAL720897 TKH720897 TUD720897 UDZ720897 UNV720897 UXR720897 VHN720897 VRJ720897 WBF720897 WLB720897 WUX720897 IL786433 SH786433 ACD786433 ALZ786433 AVV786433 BFR786433 BPN786433 BZJ786433 CJF786433 CTB786433 DCX786433 DMT786433 DWP786433 EGL786433 EQH786433 FAD786433 FJZ786433 FTV786433 GDR786433 GNN786433 GXJ786433 HHF786433 HRB786433 IAX786433 IKT786433 IUP786433 JEL786433 JOH786433 JYD786433 KHZ786433 KRV786433 LBR786433 LLN786433 LVJ786433 MFF786433 MPB786433 MYX786433 NIT786433 NSP786433 OCL786433 OMH786433 OWD786433 PFZ786433 PPV786433 PZR786433 QJN786433 QTJ786433 RDF786433 RNB786433 RWX786433 SGT786433 SQP786433 TAL786433 TKH786433 TUD786433 UDZ786433 UNV786433 UXR786433 VHN786433 VRJ786433 WBF786433 WLB786433 WUX786433 IL851969 SH851969 ACD851969 ALZ851969 AVV851969 BFR851969 BPN851969 BZJ851969 CJF851969 CTB851969 DCX851969 DMT851969 DWP851969 EGL851969 EQH851969 FAD851969 FJZ851969 FTV851969 GDR851969 GNN851969 GXJ851969 HHF851969 HRB851969 IAX851969 IKT851969 IUP851969 JEL851969 JOH851969 JYD851969 KHZ851969 KRV851969 LBR851969 LLN851969 LVJ851969 MFF851969 MPB851969 MYX851969 NIT851969 NSP851969 OCL851969 OMH851969 OWD851969 PFZ851969 PPV851969 PZR851969 QJN851969 QTJ851969 RDF851969 RNB851969 RWX851969 SGT851969 SQP851969 TAL851969 TKH851969 TUD851969 UDZ851969 UNV851969 UXR851969 VHN851969 VRJ851969 WBF851969 WLB851969 WUX851969 IL917505 SH917505 ACD917505 ALZ917505 AVV917505 BFR917505 BPN917505 BZJ917505 CJF917505 CTB917505 DCX917505 DMT917505 DWP917505 EGL917505 EQH917505 FAD917505 FJZ917505 FTV917505 GDR917505 GNN917505 GXJ917505 HHF917505 HRB917505 IAX917505 IKT917505 IUP917505 JEL917505 JOH917505 JYD917505 KHZ917505 KRV917505 LBR917505 LLN917505 LVJ917505 MFF917505 MPB917505 MYX917505 NIT917505 NSP917505 OCL917505 OMH917505 OWD917505 PFZ917505 PPV917505 PZR917505 QJN917505 QTJ917505 RDF917505 RNB917505 RWX917505 SGT917505 SQP917505 TAL917505 TKH917505 TUD917505 UDZ917505 UNV917505 UXR917505 VHN917505 VRJ917505 WBF917505 WLB917505 WUX917505 IL983041 SH983041 ACD983041 ALZ983041 AVV983041 BFR983041 BPN983041 BZJ983041 CJF983041 CTB983041 DCX983041 DMT983041 DWP983041 EGL983041 EQH983041 FAD983041 FJZ983041 FTV983041 GDR983041 GNN983041 GXJ983041 HHF983041 HRB983041 IAX983041 IKT983041 IUP983041 JEL983041 JOH983041 JYD983041 KHZ983041 KRV983041 LBR983041 LLN983041 LVJ983041 MFF983041 MPB983041 MYX983041 NIT983041 NSP983041 OCL983041 OMH983041 OWD983041 PFZ983041 PPV983041 PZR983041 QJN983041 QTJ983041 RDF983041 RNB983041 RWX983041 SGT983041 SQP983041 TAL983041 TKH983041 TUD983041 UDZ983041 UNV983041 UXR983041 VHN983041 VRJ983041 WBF983041 WLB983041 WUX983041 IQ65567:IQ65568 SM65567:SM65568 ACI65567:ACI65568 AME65567:AME65568 AWA65567:AWA65568 BFW65567:BFW65568 BPS65567:BPS65568 BZO65567:BZO65568 CJK65567:CJK65568 CTG65567:CTG65568 DDC65567:DDC65568 DMY65567:DMY65568 DWU65567:DWU65568 EGQ65567:EGQ65568 EQM65567:EQM65568 FAI65567:FAI65568 FKE65567:FKE65568 FUA65567:FUA65568 GDW65567:GDW65568 GNS65567:GNS65568 GXO65567:GXO65568 HHK65567:HHK65568 HRG65567:HRG65568 IBC65567:IBC65568 IKY65567:IKY65568 IUU65567:IUU65568 JEQ65567:JEQ65568 JOM65567:JOM65568 JYI65567:JYI65568 KIE65567:KIE65568 KSA65567:KSA65568 LBW65567:LBW65568 LLS65567:LLS65568 LVO65567:LVO65568 MFK65567:MFK65568 MPG65567:MPG65568 MZC65567:MZC65568 NIY65567:NIY65568 NSU65567:NSU65568 OCQ65567:OCQ65568 OMM65567:OMM65568 OWI65567:OWI65568 PGE65567:PGE65568 PQA65567:PQA65568 PZW65567:PZW65568 QJS65567:QJS65568 QTO65567:QTO65568 RDK65567:RDK65568 RNG65567:RNG65568 RXC65567:RXC65568 SGY65567:SGY65568 SQU65567:SQU65568 TAQ65567:TAQ65568 TKM65567:TKM65568 TUI65567:TUI65568 UEE65567:UEE65568 UOA65567:UOA65568 UXW65567:UXW65568 VHS65567:VHS65568 VRO65567:VRO65568 WBK65567:WBK65568 WLG65567:WLG65568 WVC65567:WVC65568 IQ131103:IQ131104 SM131103:SM131104 ACI131103:ACI131104 AME131103:AME131104 AWA131103:AWA131104 BFW131103:BFW131104 BPS131103:BPS131104 BZO131103:BZO131104 CJK131103:CJK131104 CTG131103:CTG131104 DDC131103:DDC131104 DMY131103:DMY131104 DWU131103:DWU131104 EGQ131103:EGQ131104 EQM131103:EQM131104 FAI131103:FAI131104 FKE131103:FKE131104 FUA131103:FUA131104 GDW131103:GDW131104 GNS131103:GNS131104 GXO131103:GXO131104 HHK131103:HHK131104 HRG131103:HRG131104 IBC131103:IBC131104 IKY131103:IKY131104 IUU131103:IUU131104 JEQ131103:JEQ131104 JOM131103:JOM131104 JYI131103:JYI131104 KIE131103:KIE131104 KSA131103:KSA131104 LBW131103:LBW131104 LLS131103:LLS131104 LVO131103:LVO131104 MFK131103:MFK131104 MPG131103:MPG131104 MZC131103:MZC131104 NIY131103:NIY131104 NSU131103:NSU131104 OCQ131103:OCQ131104 OMM131103:OMM131104 OWI131103:OWI131104 PGE131103:PGE131104 PQA131103:PQA131104 PZW131103:PZW131104 QJS131103:QJS131104 QTO131103:QTO131104 RDK131103:RDK131104 RNG131103:RNG131104 RXC131103:RXC131104 SGY131103:SGY131104 SQU131103:SQU131104 TAQ131103:TAQ131104 TKM131103:TKM131104 TUI131103:TUI131104 UEE131103:UEE131104 UOA131103:UOA131104 UXW131103:UXW131104 VHS131103:VHS131104 VRO131103:VRO131104 WBK131103:WBK131104 WLG131103:WLG131104 WVC131103:WVC131104 IQ196639:IQ196640 SM196639:SM196640 ACI196639:ACI196640 AME196639:AME196640 AWA196639:AWA196640 BFW196639:BFW196640 BPS196639:BPS196640 BZO196639:BZO196640 CJK196639:CJK196640 CTG196639:CTG196640 DDC196639:DDC196640 DMY196639:DMY196640 DWU196639:DWU196640 EGQ196639:EGQ196640 EQM196639:EQM196640 FAI196639:FAI196640 FKE196639:FKE196640 FUA196639:FUA196640 GDW196639:GDW196640 GNS196639:GNS196640 GXO196639:GXO196640 HHK196639:HHK196640 HRG196639:HRG196640 IBC196639:IBC196640 IKY196639:IKY196640 IUU196639:IUU196640 JEQ196639:JEQ196640 JOM196639:JOM196640 JYI196639:JYI196640 KIE196639:KIE196640 KSA196639:KSA196640 LBW196639:LBW196640 LLS196639:LLS196640 LVO196639:LVO196640 MFK196639:MFK196640 MPG196639:MPG196640 MZC196639:MZC196640 NIY196639:NIY196640 NSU196639:NSU196640 OCQ196639:OCQ196640 OMM196639:OMM196640 OWI196639:OWI196640 PGE196639:PGE196640 PQA196639:PQA196640 PZW196639:PZW196640 QJS196639:QJS196640 QTO196639:QTO196640 RDK196639:RDK196640 RNG196639:RNG196640 RXC196639:RXC196640 SGY196639:SGY196640 SQU196639:SQU196640 TAQ196639:TAQ196640 TKM196639:TKM196640 TUI196639:TUI196640 UEE196639:UEE196640 UOA196639:UOA196640 UXW196639:UXW196640 VHS196639:VHS196640 VRO196639:VRO196640 WBK196639:WBK196640 WLG196639:WLG196640 WVC196639:WVC196640 IQ262175:IQ262176 SM262175:SM262176 ACI262175:ACI262176 AME262175:AME262176 AWA262175:AWA262176 BFW262175:BFW262176 BPS262175:BPS262176 BZO262175:BZO262176 CJK262175:CJK262176 CTG262175:CTG262176 DDC262175:DDC262176 DMY262175:DMY262176 DWU262175:DWU262176 EGQ262175:EGQ262176 EQM262175:EQM262176 FAI262175:FAI262176 FKE262175:FKE262176 FUA262175:FUA262176 GDW262175:GDW262176 GNS262175:GNS262176 GXO262175:GXO262176 HHK262175:HHK262176 HRG262175:HRG262176 IBC262175:IBC262176 IKY262175:IKY262176 IUU262175:IUU262176 JEQ262175:JEQ262176 JOM262175:JOM262176 JYI262175:JYI262176 KIE262175:KIE262176 KSA262175:KSA262176 LBW262175:LBW262176 LLS262175:LLS262176 LVO262175:LVO262176 MFK262175:MFK262176 MPG262175:MPG262176 MZC262175:MZC262176 NIY262175:NIY262176 NSU262175:NSU262176 OCQ262175:OCQ262176 OMM262175:OMM262176 OWI262175:OWI262176 PGE262175:PGE262176 PQA262175:PQA262176 PZW262175:PZW262176 QJS262175:QJS262176 QTO262175:QTO262176 RDK262175:RDK262176 RNG262175:RNG262176 RXC262175:RXC262176 SGY262175:SGY262176 SQU262175:SQU262176 TAQ262175:TAQ262176 TKM262175:TKM262176 TUI262175:TUI262176 UEE262175:UEE262176 UOA262175:UOA262176 UXW262175:UXW262176 VHS262175:VHS262176 VRO262175:VRO262176 WBK262175:WBK262176 WLG262175:WLG262176 WVC262175:WVC262176 IQ327711:IQ327712 SM327711:SM327712 ACI327711:ACI327712 AME327711:AME327712 AWA327711:AWA327712 BFW327711:BFW327712 BPS327711:BPS327712 BZO327711:BZO327712 CJK327711:CJK327712 CTG327711:CTG327712 DDC327711:DDC327712 DMY327711:DMY327712 DWU327711:DWU327712 EGQ327711:EGQ327712 EQM327711:EQM327712 FAI327711:FAI327712 FKE327711:FKE327712 FUA327711:FUA327712 GDW327711:GDW327712 GNS327711:GNS327712 GXO327711:GXO327712 HHK327711:HHK327712 HRG327711:HRG327712 IBC327711:IBC327712 IKY327711:IKY327712 IUU327711:IUU327712 JEQ327711:JEQ327712 JOM327711:JOM327712 JYI327711:JYI327712 KIE327711:KIE327712 KSA327711:KSA327712 LBW327711:LBW327712 LLS327711:LLS327712 LVO327711:LVO327712 MFK327711:MFK327712 MPG327711:MPG327712 MZC327711:MZC327712 NIY327711:NIY327712 NSU327711:NSU327712 OCQ327711:OCQ327712 OMM327711:OMM327712 OWI327711:OWI327712 PGE327711:PGE327712 PQA327711:PQA327712 PZW327711:PZW327712 QJS327711:QJS327712 QTO327711:QTO327712 RDK327711:RDK327712 RNG327711:RNG327712 RXC327711:RXC327712 SGY327711:SGY327712 SQU327711:SQU327712 TAQ327711:TAQ327712 TKM327711:TKM327712 TUI327711:TUI327712 UEE327711:UEE327712 UOA327711:UOA327712 UXW327711:UXW327712 VHS327711:VHS327712 VRO327711:VRO327712 WBK327711:WBK327712 WLG327711:WLG327712 WVC327711:WVC327712 IQ393247:IQ393248 SM393247:SM393248 ACI393247:ACI393248 AME393247:AME393248 AWA393247:AWA393248 BFW393247:BFW393248 BPS393247:BPS393248 BZO393247:BZO393248 CJK393247:CJK393248 CTG393247:CTG393248 DDC393247:DDC393248 DMY393247:DMY393248 DWU393247:DWU393248 EGQ393247:EGQ393248 EQM393247:EQM393248 FAI393247:FAI393248 FKE393247:FKE393248 FUA393247:FUA393248 GDW393247:GDW393248 GNS393247:GNS393248 GXO393247:GXO393248 HHK393247:HHK393248 HRG393247:HRG393248 IBC393247:IBC393248 IKY393247:IKY393248 IUU393247:IUU393248 JEQ393247:JEQ393248 JOM393247:JOM393248 JYI393247:JYI393248 KIE393247:KIE393248 KSA393247:KSA393248 LBW393247:LBW393248 LLS393247:LLS393248 LVO393247:LVO393248 MFK393247:MFK393248 MPG393247:MPG393248 MZC393247:MZC393248 NIY393247:NIY393248 NSU393247:NSU393248 OCQ393247:OCQ393248 OMM393247:OMM393248 OWI393247:OWI393248 PGE393247:PGE393248 PQA393247:PQA393248 PZW393247:PZW393248 QJS393247:QJS393248 QTO393247:QTO393248 RDK393247:RDK393248 RNG393247:RNG393248 RXC393247:RXC393248 SGY393247:SGY393248 SQU393247:SQU393248 TAQ393247:TAQ393248 TKM393247:TKM393248 TUI393247:TUI393248 UEE393247:UEE393248 UOA393247:UOA393248 UXW393247:UXW393248 VHS393247:VHS393248 VRO393247:VRO393248 WBK393247:WBK393248 WLG393247:WLG393248 WVC393247:WVC393248 IQ458783:IQ458784 SM458783:SM458784 ACI458783:ACI458784 AME458783:AME458784 AWA458783:AWA458784 BFW458783:BFW458784 BPS458783:BPS458784 BZO458783:BZO458784 CJK458783:CJK458784 CTG458783:CTG458784 DDC458783:DDC458784 DMY458783:DMY458784 DWU458783:DWU458784 EGQ458783:EGQ458784 EQM458783:EQM458784 FAI458783:FAI458784 FKE458783:FKE458784 FUA458783:FUA458784 GDW458783:GDW458784 GNS458783:GNS458784 GXO458783:GXO458784 HHK458783:HHK458784 HRG458783:HRG458784 IBC458783:IBC458784 IKY458783:IKY458784 IUU458783:IUU458784 JEQ458783:JEQ458784 JOM458783:JOM458784 JYI458783:JYI458784 KIE458783:KIE458784 KSA458783:KSA458784 LBW458783:LBW458784 LLS458783:LLS458784 LVO458783:LVO458784 MFK458783:MFK458784 MPG458783:MPG458784 MZC458783:MZC458784 NIY458783:NIY458784 NSU458783:NSU458784 OCQ458783:OCQ458784 OMM458783:OMM458784 OWI458783:OWI458784 PGE458783:PGE458784 PQA458783:PQA458784 PZW458783:PZW458784 QJS458783:QJS458784 QTO458783:QTO458784 RDK458783:RDK458784 RNG458783:RNG458784 RXC458783:RXC458784 SGY458783:SGY458784 SQU458783:SQU458784 TAQ458783:TAQ458784 TKM458783:TKM458784 TUI458783:TUI458784 UEE458783:UEE458784 UOA458783:UOA458784 UXW458783:UXW458784 VHS458783:VHS458784 VRO458783:VRO458784 WBK458783:WBK458784 WLG458783:WLG458784 WVC458783:WVC458784 IQ524319:IQ524320 SM524319:SM524320 ACI524319:ACI524320 AME524319:AME524320 AWA524319:AWA524320 BFW524319:BFW524320 BPS524319:BPS524320 BZO524319:BZO524320 CJK524319:CJK524320 CTG524319:CTG524320 DDC524319:DDC524320 DMY524319:DMY524320 DWU524319:DWU524320 EGQ524319:EGQ524320 EQM524319:EQM524320 FAI524319:FAI524320 FKE524319:FKE524320 FUA524319:FUA524320 GDW524319:GDW524320 GNS524319:GNS524320 GXO524319:GXO524320 HHK524319:HHK524320 HRG524319:HRG524320 IBC524319:IBC524320 IKY524319:IKY524320 IUU524319:IUU524320 JEQ524319:JEQ524320 JOM524319:JOM524320 JYI524319:JYI524320 KIE524319:KIE524320 KSA524319:KSA524320 LBW524319:LBW524320 LLS524319:LLS524320 LVO524319:LVO524320 MFK524319:MFK524320 MPG524319:MPG524320 MZC524319:MZC524320 NIY524319:NIY524320 NSU524319:NSU524320 OCQ524319:OCQ524320 OMM524319:OMM524320 OWI524319:OWI524320 PGE524319:PGE524320 PQA524319:PQA524320 PZW524319:PZW524320 QJS524319:QJS524320 QTO524319:QTO524320 RDK524319:RDK524320 RNG524319:RNG524320 RXC524319:RXC524320 SGY524319:SGY524320 SQU524319:SQU524320 TAQ524319:TAQ524320 TKM524319:TKM524320 TUI524319:TUI524320 UEE524319:UEE524320 UOA524319:UOA524320 UXW524319:UXW524320 VHS524319:VHS524320 VRO524319:VRO524320 WBK524319:WBK524320 WLG524319:WLG524320 WVC524319:WVC524320 IQ589855:IQ589856 SM589855:SM589856 ACI589855:ACI589856 AME589855:AME589856 AWA589855:AWA589856 BFW589855:BFW589856 BPS589855:BPS589856 BZO589855:BZO589856 CJK589855:CJK589856 CTG589855:CTG589856 DDC589855:DDC589856 DMY589855:DMY589856 DWU589855:DWU589856 EGQ589855:EGQ589856 EQM589855:EQM589856 FAI589855:FAI589856 FKE589855:FKE589856 FUA589855:FUA589856 GDW589855:GDW589856 GNS589855:GNS589856 GXO589855:GXO589856 HHK589855:HHK589856 HRG589855:HRG589856 IBC589855:IBC589856 IKY589855:IKY589856 IUU589855:IUU589856 JEQ589855:JEQ589856 JOM589855:JOM589856 JYI589855:JYI589856 KIE589855:KIE589856 KSA589855:KSA589856 LBW589855:LBW589856 LLS589855:LLS589856 LVO589855:LVO589856 MFK589855:MFK589856 MPG589855:MPG589856 MZC589855:MZC589856 NIY589855:NIY589856 NSU589855:NSU589856 OCQ589855:OCQ589856 OMM589855:OMM589856 OWI589855:OWI589856 PGE589855:PGE589856 PQA589855:PQA589856 PZW589855:PZW589856 QJS589855:QJS589856 QTO589855:QTO589856 RDK589855:RDK589856 RNG589855:RNG589856 RXC589855:RXC589856 SGY589855:SGY589856 SQU589855:SQU589856 TAQ589855:TAQ589856 TKM589855:TKM589856 TUI589855:TUI589856 UEE589855:UEE589856 UOA589855:UOA589856 UXW589855:UXW589856 VHS589855:VHS589856 VRO589855:VRO589856 WBK589855:WBK589856 WLG589855:WLG589856 WVC589855:WVC589856 IQ655391:IQ655392 SM655391:SM655392 ACI655391:ACI655392 AME655391:AME655392 AWA655391:AWA655392 BFW655391:BFW655392 BPS655391:BPS655392 BZO655391:BZO655392 CJK655391:CJK655392 CTG655391:CTG655392 DDC655391:DDC655392 DMY655391:DMY655392 DWU655391:DWU655392 EGQ655391:EGQ655392 EQM655391:EQM655392 FAI655391:FAI655392 FKE655391:FKE655392 FUA655391:FUA655392 GDW655391:GDW655392 GNS655391:GNS655392 GXO655391:GXO655392 HHK655391:HHK655392 HRG655391:HRG655392 IBC655391:IBC655392 IKY655391:IKY655392 IUU655391:IUU655392 JEQ655391:JEQ655392 JOM655391:JOM655392 JYI655391:JYI655392 KIE655391:KIE655392 KSA655391:KSA655392 LBW655391:LBW655392 LLS655391:LLS655392 LVO655391:LVO655392 MFK655391:MFK655392 MPG655391:MPG655392 MZC655391:MZC655392 NIY655391:NIY655392 NSU655391:NSU655392 OCQ655391:OCQ655392 OMM655391:OMM655392 OWI655391:OWI655392 PGE655391:PGE655392 PQA655391:PQA655392 PZW655391:PZW655392 QJS655391:QJS655392 QTO655391:QTO655392 RDK655391:RDK655392 RNG655391:RNG655392 RXC655391:RXC655392 SGY655391:SGY655392 SQU655391:SQU655392 TAQ655391:TAQ655392 TKM655391:TKM655392 TUI655391:TUI655392 UEE655391:UEE655392 UOA655391:UOA655392 UXW655391:UXW655392 VHS655391:VHS655392 VRO655391:VRO655392 WBK655391:WBK655392 WLG655391:WLG655392 WVC655391:WVC655392 IQ720927:IQ720928 SM720927:SM720928 ACI720927:ACI720928 AME720927:AME720928 AWA720927:AWA720928 BFW720927:BFW720928 BPS720927:BPS720928 BZO720927:BZO720928 CJK720927:CJK720928 CTG720927:CTG720928 DDC720927:DDC720928 DMY720927:DMY720928 DWU720927:DWU720928 EGQ720927:EGQ720928 EQM720927:EQM720928 FAI720927:FAI720928 FKE720927:FKE720928 FUA720927:FUA720928 GDW720927:GDW720928 GNS720927:GNS720928 GXO720927:GXO720928 HHK720927:HHK720928 HRG720927:HRG720928 IBC720927:IBC720928 IKY720927:IKY720928 IUU720927:IUU720928 JEQ720927:JEQ720928 JOM720927:JOM720928 JYI720927:JYI720928 KIE720927:KIE720928 KSA720927:KSA720928 LBW720927:LBW720928 LLS720927:LLS720928 LVO720927:LVO720928 MFK720927:MFK720928 MPG720927:MPG720928 MZC720927:MZC720928 NIY720927:NIY720928 NSU720927:NSU720928 OCQ720927:OCQ720928 OMM720927:OMM720928 OWI720927:OWI720928 PGE720927:PGE720928 PQA720927:PQA720928 PZW720927:PZW720928 QJS720927:QJS720928 QTO720927:QTO720928 RDK720927:RDK720928 RNG720927:RNG720928 RXC720927:RXC720928 SGY720927:SGY720928 SQU720927:SQU720928 TAQ720927:TAQ720928 TKM720927:TKM720928 TUI720927:TUI720928 UEE720927:UEE720928 UOA720927:UOA720928 UXW720927:UXW720928 VHS720927:VHS720928 VRO720927:VRO720928 WBK720927:WBK720928 WLG720927:WLG720928 WVC720927:WVC720928 IQ786463:IQ786464 SM786463:SM786464 ACI786463:ACI786464 AME786463:AME786464 AWA786463:AWA786464 BFW786463:BFW786464 BPS786463:BPS786464 BZO786463:BZO786464 CJK786463:CJK786464 CTG786463:CTG786464 DDC786463:DDC786464 DMY786463:DMY786464 DWU786463:DWU786464 EGQ786463:EGQ786464 EQM786463:EQM786464 FAI786463:FAI786464 FKE786463:FKE786464 FUA786463:FUA786464 GDW786463:GDW786464 GNS786463:GNS786464 GXO786463:GXO786464 HHK786463:HHK786464 HRG786463:HRG786464 IBC786463:IBC786464 IKY786463:IKY786464 IUU786463:IUU786464 JEQ786463:JEQ786464 JOM786463:JOM786464 JYI786463:JYI786464 KIE786463:KIE786464 KSA786463:KSA786464 LBW786463:LBW786464 LLS786463:LLS786464 LVO786463:LVO786464 MFK786463:MFK786464 MPG786463:MPG786464 MZC786463:MZC786464 NIY786463:NIY786464 NSU786463:NSU786464 OCQ786463:OCQ786464 OMM786463:OMM786464 OWI786463:OWI786464 PGE786463:PGE786464 PQA786463:PQA786464 PZW786463:PZW786464 QJS786463:QJS786464 QTO786463:QTO786464 RDK786463:RDK786464 RNG786463:RNG786464 RXC786463:RXC786464 SGY786463:SGY786464 SQU786463:SQU786464 TAQ786463:TAQ786464 TKM786463:TKM786464 TUI786463:TUI786464 UEE786463:UEE786464 UOA786463:UOA786464 UXW786463:UXW786464 VHS786463:VHS786464 VRO786463:VRO786464 WBK786463:WBK786464 WLG786463:WLG786464 WVC786463:WVC786464 IQ851999:IQ852000 SM851999:SM852000 ACI851999:ACI852000 AME851999:AME852000 AWA851999:AWA852000 BFW851999:BFW852000 BPS851999:BPS852000 BZO851999:BZO852000 CJK851999:CJK852000 CTG851999:CTG852000 DDC851999:DDC852000 DMY851999:DMY852000 DWU851999:DWU852000 EGQ851999:EGQ852000 EQM851999:EQM852000 FAI851999:FAI852000 FKE851999:FKE852000 FUA851999:FUA852000 GDW851999:GDW852000 GNS851999:GNS852000 GXO851999:GXO852000 HHK851999:HHK852000 HRG851999:HRG852000 IBC851999:IBC852000 IKY851999:IKY852000 IUU851999:IUU852000 JEQ851999:JEQ852000 JOM851999:JOM852000 JYI851999:JYI852000 KIE851999:KIE852000 KSA851999:KSA852000 LBW851999:LBW852000 LLS851999:LLS852000 LVO851999:LVO852000 MFK851999:MFK852000 MPG851999:MPG852000 MZC851999:MZC852000 NIY851999:NIY852000 NSU851999:NSU852000 OCQ851999:OCQ852000 OMM851999:OMM852000 OWI851999:OWI852000 PGE851999:PGE852000 PQA851999:PQA852000 PZW851999:PZW852000 QJS851999:QJS852000 QTO851999:QTO852000 RDK851999:RDK852000 RNG851999:RNG852000 RXC851999:RXC852000 SGY851999:SGY852000 SQU851999:SQU852000 TAQ851999:TAQ852000 TKM851999:TKM852000 TUI851999:TUI852000 UEE851999:UEE852000 UOA851999:UOA852000 UXW851999:UXW852000 VHS851999:VHS852000 VRO851999:VRO852000 WBK851999:WBK852000 WLG851999:WLG852000 WVC851999:WVC852000 IQ917535:IQ917536 SM917535:SM917536 ACI917535:ACI917536 AME917535:AME917536 AWA917535:AWA917536 BFW917535:BFW917536 BPS917535:BPS917536 BZO917535:BZO917536 CJK917535:CJK917536 CTG917535:CTG917536 DDC917535:DDC917536 DMY917535:DMY917536 DWU917535:DWU917536 EGQ917535:EGQ917536 EQM917535:EQM917536 FAI917535:FAI917536 FKE917535:FKE917536 FUA917535:FUA917536 GDW917535:GDW917536 GNS917535:GNS917536 GXO917535:GXO917536 HHK917535:HHK917536 HRG917535:HRG917536 IBC917535:IBC917536 IKY917535:IKY917536 IUU917535:IUU917536 JEQ917535:JEQ917536 JOM917535:JOM917536 JYI917535:JYI917536 KIE917535:KIE917536 KSA917535:KSA917536 LBW917535:LBW917536 LLS917535:LLS917536 LVO917535:LVO917536 MFK917535:MFK917536 MPG917535:MPG917536 MZC917535:MZC917536 NIY917535:NIY917536 NSU917535:NSU917536 OCQ917535:OCQ917536 OMM917535:OMM917536 OWI917535:OWI917536 PGE917535:PGE917536 PQA917535:PQA917536 PZW917535:PZW917536 QJS917535:QJS917536 QTO917535:QTO917536 RDK917535:RDK917536 RNG917535:RNG917536 RXC917535:RXC917536 SGY917535:SGY917536 SQU917535:SQU917536 TAQ917535:TAQ917536 TKM917535:TKM917536 TUI917535:TUI917536 UEE917535:UEE917536 UOA917535:UOA917536 UXW917535:UXW917536 VHS917535:VHS917536 VRO917535:VRO917536 WBK917535:WBK917536 WLG917535:WLG917536 WVC917535:WVC917536 IQ983071:IQ983072 SM983071:SM983072 ACI983071:ACI983072 AME983071:AME983072 AWA983071:AWA983072 BFW983071:BFW983072 BPS983071:BPS983072 BZO983071:BZO983072 CJK983071:CJK983072 CTG983071:CTG983072 DDC983071:DDC983072 DMY983071:DMY983072 DWU983071:DWU983072 EGQ983071:EGQ983072 EQM983071:EQM983072 FAI983071:FAI983072 FKE983071:FKE983072 FUA983071:FUA983072 GDW983071:GDW983072 GNS983071:GNS983072 GXO983071:GXO983072 HHK983071:HHK983072 HRG983071:HRG983072 IBC983071:IBC983072 IKY983071:IKY983072 IUU983071:IUU983072 JEQ983071:JEQ983072 JOM983071:JOM983072 JYI983071:JYI983072 KIE983071:KIE983072 KSA983071:KSA983072 LBW983071:LBW983072 LLS983071:LLS983072 LVO983071:LVO983072 MFK983071:MFK983072 MPG983071:MPG983072 MZC983071:MZC983072 NIY983071:NIY983072 NSU983071:NSU983072 OCQ983071:OCQ983072 OMM983071:OMM983072 OWI983071:OWI983072 PGE983071:PGE983072 PQA983071:PQA983072 PZW983071:PZW983072 QJS983071:QJS983072 QTO983071:QTO983072 RDK983071:RDK983072 RNG983071:RNG983072 RXC983071:RXC983072 SGY983071:SGY983072 SQU983071:SQU983072 TAQ983071:TAQ983072 TKM983071:TKM983072 TUI983071:TUI983072 UEE983071:UEE983072 UOA983071:UOA983072 UXW983071:UXW983072 VHS983071:VHS983072 VRO983071:VRO983072 WBK983071:WBK983072 WLG983071:WLG983072 WVC983071:WVC983072 IL65549 SH65549 ACD65549 ALZ65549 AVV65549 BFR65549 BPN65549 BZJ65549 CJF65549 CTB65549 DCX65549 DMT65549 DWP65549 EGL65549 EQH65549 FAD65549 FJZ65549 FTV65549 GDR65549 GNN65549 GXJ65549 HHF65549 HRB65549 IAX65549 IKT65549 IUP65549 JEL65549 JOH65549 JYD65549 KHZ65549 KRV65549 LBR65549 LLN65549 LVJ65549 MFF65549 MPB65549 MYX65549 NIT65549 NSP65549 OCL65549 OMH65549 OWD65549 PFZ65549 PPV65549 PZR65549 QJN65549 QTJ65549 RDF65549 RNB65549 RWX65549 SGT65549 SQP65549 TAL65549 TKH65549 TUD65549 UDZ65549 UNV65549 UXR65549 VHN65549 VRJ65549 WBF65549 WLB65549 WUX65549 IL131085 SH131085 ACD131085 ALZ131085 AVV131085 BFR131085 BPN131085 BZJ131085 CJF131085 CTB131085 DCX131085 DMT131085 DWP131085 EGL131085 EQH131085 FAD131085 FJZ131085 FTV131085 GDR131085 GNN131085 GXJ131085 HHF131085 HRB131085 IAX131085 IKT131085 IUP131085 JEL131085 JOH131085 JYD131085 KHZ131085 KRV131085 LBR131085 LLN131085 LVJ131085 MFF131085 MPB131085 MYX131085 NIT131085 NSP131085 OCL131085 OMH131085 OWD131085 PFZ131085 PPV131085 PZR131085 QJN131085 QTJ131085 RDF131085 RNB131085 RWX131085 SGT131085 SQP131085 TAL131085 TKH131085 TUD131085 UDZ131085 UNV131085 UXR131085 VHN131085 VRJ131085 WBF131085 WLB131085 WUX131085 IL196621 SH196621 ACD196621 ALZ196621 AVV196621 BFR196621 BPN196621 BZJ196621 CJF196621 CTB196621 DCX196621 DMT196621 DWP196621 EGL196621 EQH196621 FAD196621 FJZ196621 FTV196621 GDR196621 GNN196621 GXJ196621 HHF196621 HRB196621 IAX196621 IKT196621 IUP196621 JEL196621 JOH196621 JYD196621 KHZ196621 KRV196621 LBR196621 LLN196621 LVJ196621 MFF196621 MPB196621 MYX196621 NIT196621 NSP196621 OCL196621 OMH196621 OWD196621 PFZ196621 PPV196621 PZR196621 QJN196621 QTJ196621 RDF196621 RNB196621 RWX196621 SGT196621 SQP196621 TAL196621 TKH196621 TUD196621 UDZ196621 UNV196621 UXR196621 VHN196621 VRJ196621 WBF196621 WLB196621 WUX196621 IL262157 SH262157 ACD262157 ALZ262157 AVV262157 BFR262157 BPN262157 BZJ262157 CJF262157 CTB262157 DCX262157 DMT262157 DWP262157 EGL262157 EQH262157 FAD262157 FJZ262157 FTV262157 GDR262157 GNN262157 GXJ262157 HHF262157 HRB262157 IAX262157 IKT262157 IUP262157 JEL262157 JOH262157 JYD262157 KHZ262157 KRV262157 LBR262157 LLN262157 LVJ262157 MFF262157 MPB262157 MYX262157 NIT262157 NSP262157 OCL262157 OMH262157 OWD262157 PFZ262157 PPV262157 PZR262157 QJN262157 QTJ262157 RDF262157 RNB262157 RWX262157 SGT262157 SQP262157 TAL262157 TKH262157 TUD262157 UDZ262157 UNV262157 UXR262157 VHN262157 VRJ262157 WBF262157 WLB262157 WUX262157 IL327693 SH327693 ACD327693 ALZ327693 AVV327693 BFR327693 BPN327693 BZJ327693 CJF327693 CTB327693 DCX327693 DMT327693 DWP327693 EGL327693 EQH327693 FAD327693 FJZ327693 FTV327693 GDR327693 GNN327693 GXJ327693 HHF327693 HRB327693 IAX327693 IKT327693 IUP327693 JEL327693 JOH327693 JYD327693 KHZ327693 KRV327693 LBR327693 LLN327693 LVJ327693 MFF327693 MPB327693 MYX327693 NIT327693 NSP327693 OCL327693 OMH327693 OWD327693 PFZ327693 PPV327693 PZR327693 QJN327693 QTJ327693 RDF327693 RNB327693 RWX327693 SGT327693 SQP327693 TAL327693 TKH327693 TUD327693 UDZ327693 UNV327693 UXR327693 VHN327693 VRJ327693 WBF327693 WLB327693 WUX327693 IL393229 SH393229 ACD393229 ALZ393229 AVV393229 BFR393229 BPN393229 BZJ393229 CJF393229 CTB393229 DCX393229 DMT393229 DWP393229 EGL393229 EQH393229 FAD393229 FJZ393229 FTV393229 GDR393229 GNN393229 GXJ393229 HHF393229 HRB393229 IAX393229 IKT393229 IUP393229 JEL393229 JOH393229 JYD393229 KHZ393229 KRV393229 LBR393229 LLN393229 LVJ393229 MFF393229 MPB393229 MYX393229 NIT393229 NSP393229 OCL393229 OMH393229 OWD393229 PFZ393229 PPV393229 PZR393229 QJN393229 QTJ393229 RDF393229 RNB393229 RWX393229 SGT393229 SQP393229 TAL393229 TKH393229 TUD393229 UDZ393229 UNV393229 UXR393229 VHN393229 VRJ393229 WBF393229 WLB393229 WUX393229 IL458765 SH458765 ACD458765 ALZ458765 AVV458765 BFR458765 BPN458765 BZJ458765 CJF458765 CTB458765 DCX458765 DMT458765 DWP458765 EGL458765 EQH458765 FAD458765 FJZ458765 FTV458765 GDR458765 GNN458765 GXJ458765 HHF458765 HRB458765 IAX458765 IKT458765 IUP458765 JEL458765 JOH458765 JYD458765 KHZ458765 KRV458765 LBR458765 LLN458765 LVJ458765 MFF458765 MPB458765 MYX458765 NIT458765 NSP458765 OCL458765 OMH458765 OWD458765 PFZ458765 PPV458765 PZR458765 QJN458765 QTJ458765 RDF458765 RNB458765 RWX458765 SGT458765 SQP458765 TAL458765 TKH458765 TUD458765 UDZ458765 UNV458765 UXR458765 VHN458765 VRJ458765 WBF458765 WLB458765 WUX458765 IL524301 SH524301 ACD524301 ALZ524301 AVV524301 BFR524301 BPN524301 BZJ524301 CJF524301 CTB524301 DCX524301 DMT524301 DWP524301 EGL524301 EQH524301 FAD524301 FJZ524301 FTV524301 GDR524301 GNN524301 GXJ524301 HHF524301 HRB524301 IAX524301 IKT524301 IUP524301 JEL524301 JOH524301 JYD524301 KHZ524301 KRV524301 LBR524301 LLN524301 LVJ524301 MFF524301 MPB524301 MYX524301 NIT524301 NSP524301 OCL524301 OMH524301 OWD524301 PFZ524301 PPV524301 PZR524301 QJN524301 QTJ524301 RDF524301 RNB524301 RWX524301 SGT524301 SQP524301 TAL524301 TKH524301 TUD524301 UDZ524301 UNV524301 UXR524301 VHN524301 VRJ524301 WBF524301 WLB524301 WUX524301 IL589837 SH589837 ACD589837 ALZ589837 AVV589837 BFR589837 BPN589837 BZJ589837 CJF589837 CTB589837 DCX589837 DMT589837 DWP589837 EGL589837 EQH589837 FAD589837 FJZ589837 FTV589837 GDR589837 GNN589837 GXJ589837 HHF589837 HRB589837 IAX589837 IKT589837 IUP589837 JEL589837 JOH589837 JYD589837 KHZ589837 KRV589837 LBR589837 LLN589837 LVJ589837 MFF589837 MPB589837 MYX589837 NIT589837 NSP589837 OCL589837 OMH589837 OWD589837 PFZ589837 PPV589837 PZR589837 QJN589837 QTJ589837 RDF589837 RNB589837 RWX589837 SGT589837 SQP589837 TAL589837 TKH589837 TUD589837 UDZ589837 UNV589837 UXR589837 VHN589837 VRJ589837 WBF589837 WLB589837 WUX589837 IL655373 SH655373 ACD655373 ALZ655373 AVV655373 BFR655373 BPN655373 BZJ655373 CJF655373 CTB655373 DCX655373 DMT655373 DWP655373 EGL655373 EQH655373 FAD655373 FJZ655373 FTV655373 GDR655373 GNN655373 GXJ655373 HHF655373 HRB655373 IAX655373 IKT655373 IUP655373 JEL655373 JOH655373 JYD655373 KHZ655373 KRV655373 LBR655373 LLN655373 LVJ655373 MFF655373 MPB655373 MYX655373 NIT655373 NSP655373 OCL655373 OMH655373 OWD655373 PFZ655373 PPV655373 PZR655373 QJN655373 QTJ655373 RDF655373 RNB655373 RWX655373 SGT655373 SQP655373 TAL655373 TKH655373 TUD655373 UDZ655373 UNV655373 UXR655373 VHN655373 VRJ655373 WBF655373 WLB655373 WUX655373 IL720909 SH720909 ACD720909 ALZ720909 AVV720909 BFR720909 BPN720909 BZJ720909 CJF720909 CTB720909 DCX720909 DMT720909 DWP720909 EGL720909 EQH720909 FAD720909 FJZ720909 FTV720909 GDR720909 GNN720909 GXJ720909 HHF720909 HRB720909 IAX720909 IKT720909 IUP720909 JEL720909 JOH720909 JYD720909 KHZ720909 KRV720909 LBR720909 LLN720909 LVJ720909 MFF720909 MPB720909 MYX720909 NIT720909 NSP720909 OCL720909 OMH720909 OWD720909 PFZ720909 PPV720909 PZR720909 QJN720909 QTJ720909 RDF720909 RNB720909 RWX720909 SGT720909 SQP720909 TAL720909 TKH720909 TUD720909 UDZ720909 UNV720909 UXR720909 VHN720909 VRJ720909 WBF720909 WLB720909 WUX720909 IL786445 SH786445 ACD786445 ALZ786445 AVV786445 BFR786445 BPN786445 BZJ786445 CJF786445 CTB786445 DCX786445 DMT786445 DWP786445 EGL786445 EQH786445 FAD786445 FJZ786445 FTV786445 GDR786445 GNN786445 GXJ786445 HHF786445 HRB786445 IAX786445 IKT786445 IUP786445 JEL786445 JOH786445 JYD786445 KHZ786445 KRV786445 LBR786445 LLN786445 LVJ786445 MFF786445 MPB786445 MYX786445 NIT786445 NSP786445 OCL786445 OMH786445 OWD786445 PFZ786445 PPV786445 PZR786445 QJN786445 QTJ786445 RDF786445 RNB786445 RWX786445 SGT786445 SQP786445 TAL786445 TKH786445 TUD786445 UDZ786445 UNV786445 UXR786445 VHN786445 VRJ786445 WBF786445 WLB786445 WUX786445 IL851981 SH851981 ACD851981 ALZ851981 AVV851981 BFR851981 BPN851981 BZJ851981 CJF851981 CTB851981 DCX851981 DMT851981 DWP851981 EGL851981 EQH851981 FAD851981 FJZ851981 FTV851981 GDR851981 GNN851981 GXJ851981 HHF851981 HRB851981 IAX851981 IKT851981 IUP851981 JEL851981 JOH851981 JYD851981 KHZ851981 KRV851981 LBR851981 LLN851981 LVJ851981 MFF851981 MPB851981 MYX851981 NIT851981 NSP851981 OCL851981 OMH851981 OWD851981 PFZ851981 PPV851981 PZR851981 QJN851981 QTJ851981 RDF851981 RNB851981 RWX851981 SGT851981 SQP851981 TAL851981 TKH851981 TUD851981 UDZ851981 UNV851981 UXR851981 VHN851981 VRJ851981 WBF851981 WLB851981 WUX851981 IL917517 SH917517 ACD917517 ALZ917517 AVV917517 BFR917517 BPN917517 BZJ917517 CJF917517 CTB917517 DCX917517 DMT917517 DWP917517 EGL917517 EQH917517 FAD917517 FJZ917517 FTV917517 GDR917517 GNN917517 GXJ917517 HHF917517 HRB917517 IAX917517 IKT917517 IUP917517 JEL917517 JOH917517 JYD917517 KHZ917517 KRV917517 LBR917517 LLN917517 LVJ917517 MFF917517 MPB917517 MYX917517 NIT917517 NSP917517 OCL917517 OMH917517 OWD917517 PFZ917517 PPV917517 PZR917517 QJN917517 QTJ917517 RDF917517 RNB917517 RWX917517 SGT917517 SQP917517 TAL917517 TKH917517 TUD917517 UDZ917517 UNV917517 UXR917517 VHN917517 VRJ917517 WBF917517 WLB917517 WUX917517 IL983053 SH983053 ACD983053 ALZ983053 AVV983053 BFR983053 BPN983053 BZJ983053 CJF983053 CTB983053 DCX983053 DMT983053 DWP983053 EGL983053 EQH983053 FAD983053 FJZ983053 FTV983053 GDR983053 GNN983053 GXJ983053 HHF983053 HRB983053 IAX983053 IKT983053 IUP983053 JEL983053 JOH983053 JYD983053 KHZ983053 KRV983053 LBR983053 LLN983053 LVJ983053 MFF983053 MPB983053 MYX983053 NIT983053 NSP983053 OCL983053 OMH983053 OWD983053 PFZ983053 PPV983053 PZR983053 QJN983053 QTJ983053 RDF983053 RNB983053 RWX983053 SGT983053 SQP983053 TAL983053 TKH983053 TUD983053 UDZ983053 UNV983053 UXR983053 VHN983053 VRJ983053 WBF983053 WLB983053 WUX983053 II65554 SE65554 ACA65554 ALW65554 AVS65554 BFO65554 BPK65554 BZG65554 CJC65554 CSY65554 DCU65554 DMQ65554 DWM65554 EGI65554 EQE65554 FAA65554 FJW65554 FTS65554 GDO65554 GNK65554 GXG65554 HHC65554 HQY65554 IAU65554 IKQ65554 IUM65554 JEI65554 JOE65554 JYA65554 KHW65554 KRS65554 LBO65554 LLK65554 LVG65554 MFC65554 MOY65554 MYU65554 NIQ65554 NSM65554 OCI65554 OME65554 OWA65554 PFW65554 PPS65554 PZO65554 QJK65554 QTG65554 RDC65554 RMY65554 RWU65554 SGQ65554 SQM65554 TAI65554 TKE65554 TUA65554 UDW65554 UNS65554 UXO65554 VHK65554 VRG65554 WBC65554 WKY65554 WUU65554 II131090 SE131090 ACA131090 ALW131090 AVS131090 BFO131090 BPK131090 BZG131090 CJC131090 CSY131090 DCU131090 DMQ131090 DWM131090 EGI131090 EQE131090 FAA131090 FJW131090 FTS131090 GDO131090 GNK131090 GXG131090 HHC131090 HQY131090 IAU131090 IKQ131090 IUM131090 JEI131090 JOE131090 JYA131090 KHW131090 KRS131090 LBO131090 LLK131090 LVG131090 MFC131090 MOY131090 MYU131090 NIQ131090 NSM131090 OCI131090 OME131090 OWA131090 PFW131090 PPS131090 PZO131090 QJK131090 QTG131090 RDC131090 RMY131090 RWU131090 SGQ131090 SQM131090 TAI131090 TKE131090 TUA131090 UDW131090 UNS131090 UXO131090 VHK131090 VRG131090 WBC131090 WKY131090 WUU131090 II196626 SE196626 ACA196626 ALW196626 AVS196626 BFO196626 BPK196626 BZG196626 CJC196626 CSY196626 DCU196626 DMQ196626 DWM196626 EGI196626 EQE196626 FAA196626 FJW196626 FTS196626 GDO196626 GNK196626 GXG196626 HHC196626 HQY196626 IAU196626 IKQ196626 IUM196626 JEI196626 JOE196626 JYA196626 KHW196626 KRS196626 LBO196626 LLK196626 LVG196626 MFC196626 MOY196626 MYU196626 NIQ196626 NSM196626 OCI196626 OME196626 OWA196626 PFW196626 PPS196626 PZO196626 QJK196626 QTG196626 RDC196626 RMY196626 RWU196626 SGQ196626 SQM196626 TAI196626 TKE196626 TUA196626 UDW196626 UNS196626 UXO196626 VHK196626 VRG196626 WBC196626 WKY196626 WUU196626 II262162 SE262162 ACA262162 ALW262162 AVS262162 BFO262162 BPK262162 BZG262162 CJC262162 CSY262162 DCU262162 DMQ262162 DWM262162 EGI262162 EQE262162 FAA262162 FJW262162 FTS262162 GDO262162 GNK262162 GXG262162 HHC262162 HQY262162 IAU262162 IKQ262162 IUM262162 JEI262162 JOE262162 JYA262162 KHW262162 KRS262162 LBO262162 LLK262162 LVG262162 MFC262162 MOY262162 MYU262162 NIQ262162 NSM262162 OCI262162 OME262162 OWA262162 PFW262162 PPS262162 PZO262162 QJK262162 QTG262162 RDC262162 RMY262162 RWU262162 SGQ262162 SQM262162 TAI262162 TKE262162 TUA262162 UDW262162 UNS262162 UXO262162 VHK262162 VRG262162 WBC262162 WKY262162 WUU262162 II327698 SE327698 ACA327698 ALW327698 AVS327698 BFO327698 BPK327698 BZG327698 CJC327698 CSY327698 DCU327698 DMQ327698 DWM327698 EGI327698 EQE327698 FAA327698 FJW327698 FTS327698 GDO327698 GNK327698 GXG327698 HHC327698 HQY327698 IAU327698 IKQ327698 IUM327698 JEI327698 JOE327698 JYA327698 KHW327698 KRS327698 LBO327698 LLK327698 LVG327698 MFC327698 MOY327698 MYU327698 NIQ327698 NSM327698 OCI327698 OME327698 OWA327698 PFW327698 PPS327698 PZO327698 QJK327698 QTG327698 RDC327698 RMY327698 RWU327698 SGQ327698 SQM327698 TAI327698 TKE327698 TUA327698 UDW327698 UNS327698 UXO327698 VHK327698 VRG327698 WBC327698 WKY327698 WUU327698 II393234 SE393234 ACA393234 ALW393234 AVS393234 BFO393234 BPK393234 BZG393234 CJC393234 CSY393234 DCU393234 DMQ393234 DWM393234 EGI393234 EQE393234 FAA393234 FJW393234 FTS393234 GDO393234 GNK393234 GXG393234 HHC393234 HQY393234 IAU393234 IKQ393234 IUM393234 JEI393234 JOE393234 JYA393234 KHW393234 KRS393234 LBO393234 LLK393234 LVG393234 MFC393234 MOY393234 MYU393234 NIQ393234 NSM393234 OCI393234 OME393234 OWA393234 PFW393234 PPS393234 PZO393234 QJK393234 QTG393234 RDC393234 RMY393234 RWU393234 SGQ393234 SQM393234 TAI393234 TKE393234 TUA393234 UDW393234 UNS393234 UXO393234 VHK393234 VRG393234 WBC393234 WKY393234 WUU393234 II458770 SE458770 ACA458770 ALW458770 AVS458770 BFO458770 BPK458770 BZG458770 CJC458770 CSY458770 DCU458770 DMQ458770 DWM458770 EGI458770 EQE458770 FAA458770 FJW458770 FTS458770 GDO458770 GNK458770 GXG458770 HHC458770 HQY458770 IAU458770 IKQ458770 IUM458770 JEI458770 JOE458770 JYA458770 KHW458770 KRS458770 LBO458770 LLK458770 LVG458770 MFC458770 MOY458770 MYU458770 NIQ458770 NSM458770 OCI458770 OME458770 OWA458770 PFW458770 PPS458770 PZO458770 QJK458770 QTG458770 RDC458770 RMY458770 RWU458770 SGQ458770 SQM458770 TAI458770 TKE458770 TUA458770 UDW458770 UNS458770 UXO458770 VHK458770 VRG458770 WBC458770 WKY458770 WUU458770 II524306 SE524306 ACA524306 ALW524306 AVS524306 BFO524306 BPK524306 BZG524306 CJC524306 CSY524306 DCU524306 DMQ524306 DWM524306 EGI524306 EQE524306 FAA524306 FJW524306 FTS524306 GDO524306 GNK524306 GXG524306 HHC524306 HQY524306 IAU524306 IKQ524306 IUM524306 JEI524306 JOE524306 JYA524306 KHW524306 KRS524306 LBO524306 LLK524306 LVG524306 MFC524306 MOY524306 MYU524306 NIQ524306 NSM524306 OCI524306 OME524306 OWA524306 PFW524306 PPS524306 PZO524306 QJK524306 QTG524306 RDC524306 RMY524306 RWU524306 SGQ524306 SQM524306 TAI524306 TKE524306 TUA524306 UDW524306 UNS524306 UXO524306 VHK524306 VRG524306 WBC524306 WKY524306 WUU524306 II589842 SE589842 ACA589842 ALW589842 AVS589842 BFO589842 BPK589842 BZG589842 CJC589842 CSY589842 DCU589842 DMQ589842 DWM589842 EGI589842 EQE589842 FAA589842 FJW589842 FTS589842 GDO589842 GNK589842 GXG589842 HHC589842 HQY589842 IAU589842 IKQ589842 IUM589842 JEI589842 JOE589842 JYA589842 KHW589842 KRS589842 LBO589842 LLK589842 LVG589842 MFC589842 MOY589842 MYU589842 NIQ589842 NSM589842 OCI589842 OME589842 OWA589842 PFW589842 PPS589842 PZO589842 QJK589842 QTG589842 RDC589842 RMY589842 RWU589842 SGQ589842 SQM589842 TAI589842 TKE589842 TUA589842 UDW589842 UNS589842 UXO589842 VHK589842 VRG589842 WBC589842 WKY589842 WUU589842 II655378 SE655378 ACA655378 ALW655378 AVS655378 BFO655378 BPK655378 BZG655378 CJC655378 CSY655378 DCU655378 DMQ655378 DWM655378 EGI655378 EQE655378 FAA655378 FJW655378 FTS655378 GDO655378 GNK655378 GXG655378 HHC655378 HQY655378 IAU655378 IKQ655378 IUM655378 JEI655378 JOE655378 JYA655378 KHW655378 KRS655378 LBO655378 LLK655378 LVG655378 MFC655378 MOY655378 MYU655378 NIQ655378 NSM655378 OCI655378 OME655378 OWA655378 PFW655378 PPS655378 PZO655378 QJK655378 QTG655378 RDC655378 RMY655378 RWU655378 SGQ655378 SQM655378 TAI655378 TKE655378 TUA655378 UDW655378 UNS655378 UXO655378 VHK655378 VRG655378 WBC655378 WKY655378 WUU655378 II720914 SE720914 ACA720914 ALW720914 AVS720914 BFO720914 BPK720914 BZG720914 CJC720914 CSY720914 DCU720914 DMQ720914 DWM720914 EGI720914 EQE720914 FAA720914 FJW720914 FTS720914 GDO720914 GNK720914 GXG720914 HHC720914 HQY720914 IAU720914 IKQ720914 IUM720914 JEI720914 JOE720914 JYA720914 KHW720914 KRS720914 LBO720914 LLK720914 LVG720914 MFC720914 MOY720914 MYU720914 NIQ720914 NSM720914 OCI720914 OME720914 OWA720914 PFW720914 PPS720914 PZO720914 QJK720914 QTG720914 RDC720914 RMY720914 RWU720914 SGQ720914 SQM720914 TAI720914 TKE720914 TUA720914 UDW720914 UNS720914 UXO720914 VHK720914 VRG720914 WBC720914 WKY720914 WUU720914 II786450 SE786450 ACA786450 ALW786450 AVS786450 BFO786450 BPK786450 BZG786450 CJC786450 CSY786450 DCU786450 DMQ786450 DWM786450 EGI786450 EQE786450 FAA786450 FJW786450 FTS786450 GDO786450 GNK786450 GXG786450 HHC786450 HQY786450 IAU786450 IKQ786450 IUM786450 JEI786450 JOE786450 JYA786450 KHW786450 KRS786450 LBO786450 LLK786450 LVG786450 MFC786450 MOY786450 MYU786450 NIQ786450 NSM786450 OCI786450 OME786450 OWA786450 PFW786450 PPS786450 PZO786450 QJK786450 QTG786450 RDC786450 RMY786450 RWU786450 SGQ786450 SQM786450 TAI786450 TKE786450 TUA786450 UDW786450 UNS786450 UXO786450 VHK786450 VRG786450 WBC786450 WKY786450 WUU786450 II851986 SE851986 ACA851986 ALW851986 AVS851986 BFO851986 BPK851986 BZG851986 CJC851986 CSY851986 DCU851986 DMQ851986 DWM851986 EGI851986 EQE851986 FAA851986 FJW851986 FTS851986 GDO851986 GNK851986 GXG851986 HHC851986 HQY851986 IAU851986 IKQ851986 IUM851986 JEI851986 JOE851986 JYA851986 KHW851986 KRS851986 LBO851986 LLK851986 LVG851986 MFC851986 MOY851986 MYU851986 NIQ851986 NSM851986 OCI851986 OME851986 OWA851986 PFW851986 PPS851986 PZO851986 QJK851986 QTG851986 RDC851986 RMY851986 RWU851986 SGQ851986 SQM851986 TAI851986 TKE851986 TUA851986 UDW851986 UNS851986 UXO851986 VHK851986 VRG851986 WBC851986 WKY851986 WUU851986 II917522 SE917522 ACA917522 ALW917522 AVS917522 BFO917522 BPK917522 BZG917522 CJC917522 CSY917522 DCU917522 DMQ917522 DWM917522 EGI917522 EQE917522 FAA917522 FJW917522 FTS917522 GDO917522 GNK917522 GXG917522 HHC917522 HQY917522 IAU917522 IKQ917522 IUM917522 JEI917522 JOE917522 JYA917522 KHW917522 KRS917522 LBO917522 LLK917522 LVG917522 MFC917522 MOY917522 MYU917522 NIQ917522 NSM917522 OCI917522 OME917522 OWA917522 PFW917522 PPS917522 PZO917522 QJK917522 QTG917522 RDC917522 RMY917522 RWU917522 SGQ917522 SQM917522 TAI917522 TKE917522 TUA917522 UDW917522 UNS917522 UXO917522 VHK917522 VRG917522 WBC917522 WKY917522 WUU917522 II983058 SE983058 ACA983058 ALW983058 AVS983058 BFO983058 BPK983058 BZG983058 CJC983058 CSY983058 DCU983058 DMQ983058 DWM983058 EGI983058 EQE983058 FAA983058 FJW983058 FTS983058 GDO983058 GNK983058 GXG983058 HHC983058 HQY983058 IAU983058 IKQ983058 IUM983058 JEI983058 JOE983058 JYA983058 KHW983058 KRS983058 LBO983058 LLK983058 LVG983058 MFC983058 MOY983058 MYU983058 NIQ983058 NSM983058 OCI983058 OME983058 OWA983058 PFW983058 PPS983058 PZO983058 QJK983058 QTG983058 RDC983058 RMY983058 RWU983058 SGQ983058 SQM983058 TAI983058 TKE983058 TUA983058 UDW983058 UNS983058 UXO983058 VHK983058 VRG983058 WBC983058 WKY983058 WUU983058 IL65543 SH65543 ACD65543 ALZ65543 AVV65543 BFR65543 BPN65543 BZJ65543 CJF65543 CTB65543 DCX65543 DMT65543 DWP65543 EGL65543 EQH65543 FAD65543 FJZ65543 FTV65543 GDR65543 GNN65543 GXJ65543 HHF65543 HRB65543 IAX65543 IKT65543 IUP65543 JEL65543 JOH65543 JYD65543 KHZ65543 KRV65543 LBR65543 LLN65543 LVJ65543 MFF65543 MPB65543 MYX65543 NIT65543 NSP65543 OCL65543 OMH65543 OWD65543 PFZ65543 PPV65543 PZR65543 QJN65543 QTJ65543 RDF65543 RNB65543 RWX65543 SGT65543 SQP65543 TAL65543 TKH65543 TUD65543 UDZ65543 UNV65543 UXR65543 VHN65543 VRJ65543 WBF65543 WLB65543 WUX65543 IL131079 SH131079 ACD131079 ALZ131079 AVV131079 BFR131079 BPN131079 BZJ131079 CJF131079 CTB131079 DCX131079 DMT131079 DWP131079 EGL131079 EQH131079 FAD131079 FJZ131079 FTV131079 GDR131079 GNN131079 GXJ131079 HHF131079 HRB131079 IAX131079 IKT131079 IUP131079 JEL131079 JOH131079 JYD131079 KHZ131079 KRV131079 LBR131079 LLN131079 LVJ131079 MFF131079 MPB131079 MYX131079 NIT131079 NSP131079 OCL131079 OMH131079 OWD131079 PFZ131079 PPV131079 PZR131079 QJN131079 QTJ131079 RDF131079 RNB131079 RWX131079 SGT131079 SQP131079 TAL131079 TKH131079 TUD131079 UDZ131079 UNV131079 UXR131079 VHN131079 VRJ131079 WBF131079 WLB131079 WUX131079 IL196615 SH196615 ACD196615 ALZ196615 AVV196615 BFR196615 BPN196615 BZJ196615 CJF196615 CTB196615 DCX196615 DMT196615 DWP196615 EGL196615 EQH196615 FAD196615 FJZ196615 FTV196615 GDR196615 GNN196615 GXJ196615 HHF196615 HRB196615 IAX196615 IKT196615 IUP196615 JEL196615 JOH196615 JYD196615 KHZ196615 KRV196615 LBR196615 LLN196615 LVJ196615 MFF196615 MPB196615 MYX196615 NIT196615 NSP196615 OCL196615 OMH196615 OWD196615 PFZ196615 PPV196615 PZR196615 QJN196615 QTJ196615 RDF196615 RNB196615 RWX196615 SGT196615 SQP196615 TAL196615 TKH196615 TUD196615 UDZ196615 UNV196615 UXR196615 VHN196615 VRJ196615 WBF196615 WLB196615 WUX196615 IL262151 SH262151 ACD262151 ALZ262151 AVV262151 BFR262151 BPN262151 BZJ262151 CJF262151 CTB262151 DCX262151 DMT262151 DWP262151 EGL262151 EQH262151 FAD262151 FJZ262151 FTV262151 GDR262151 GNN262151 GXJ262151 HHF262151 HRB262151 IAX262151 IKT262151 IUP262151 JEL262151 JOH262151 JYD262151 KHZ262151 KRV262151 LBR262151 LLN262151 LVJ262151 MFF262151 MPB262151 MYX262151 NIT262151 NSP262151 OCL262151 OMH262151 OWD262151 PFZ262151 PPV262151 PZR262151 QJN262151 QTJ262151 RDF262151 RNB262151 RWX262151 SGT262151 SQP262151 TAL262151 TKH262151 TUD262151 UDZ262151 UNV262151 UXR262151 VHN262151 VRJ262151 WBF262151 WLB262151 WUX262151 IL327687 SH327687 ACD327687 ALZ327687 AVV327687 BFR327687 BPN327687 BZJ327687 CJF327687 CTB327687 DCX327687 DMT327687 DWP327687 EGL327687 EQH327687 FAD327687 FJZ327687 FTV327687 GDR327687 GNN327687 GXJ327687 HHF327687 HRB327687 IAX327687 IKT327687 IUP327687 JEL327687 JOH327687 JYD327687 KHZ327687 KRV327687 LBR327687 LLN327687 LVJ327687 MFF327687 MPB327687 MYX327687 NIT327687 NSP327687 OCL327687 OMH327687 OWD327687 PFZ327687 PPV327687 PZR327687 QJN327687 QTJ327687 RDF327687 RNB327687 RWX327687 SGT327687 SQP327687 TAL327687 TKH327687 TUD327687 UDZ327687 UNV327687 UXR327687 VHN327687 VRJ327687 WBF327687 WLB327687 WUX327687 IL393223 SH393223 ACD393223 ALZ393223 AVV393223 BFR393223 BPN393223 BZJ393223 CJF393223 CTB393223 DCX393223 DMT393223 DWP393223 EGL393223 EQH393223 FAD393223 FJZ393223 FTV393223 GDR393223 GNN393223 GXJ393223 HHF393223 HRB393223 IAX393223 IKT393223 IUP393223 JEL393223 JOH393223 JYD393223 KHZ393223 KRV393223 LBR393223 LLN393223 LVJ393223 MFF393223 MPB393223 MYX393223 NIT393223 NSP393223 OCL393223 OMH393223 OWD393223 PFZ393223 PPV393223 PZR393223 QJN393223 QTJ393223 RDF393223 RNB393223 RWX393223 SGT393223 SQP393223 TAL393223 TKH393223 TUD393223 UDZ393223 UNV393223 UXR393223 VHN393223 VRJ393223 WBF393223 WLB393223 WUX393223 IL458759 SH458759 ACD458759 ALZ458759 AVV458759 BFR458759 BPN458759 BZJ458759 CJF458759 CTB458759 DCX458759 DMT458759 DWP458759 EGL458759 EQH458759 FAD458759 FJZ458759 FTV458759 GDR458759 GNN458759 GXJ458759 HHF458759 HRB458759 IAX458759 IKT458759 IUP458759 JEL458759 JOH458759 JYD458759 KHZ458759 KRV458759 LBR458759 LLN458759 LVJ458759 MFF458759 MPB458759 MYX458759 NIT458759 NSP458759 OCL458759 OMH458759 OWD458759 PFZ458759 PPV458759 PZR458759 QJN458759 QTJ458759 RDF458759 RNB458759 RWX458759 SGT458759 SQP458759 TAL458759 TKH458759 TUD458759 UDZ458759 UNV458759 UXR458759 VHN458759 VRJ458759 WBF458759 WLB458759 WUX458759 IL524295 SH524295 ACD524295 ALZ524295 AVV524295 BFR524295 BPN524295 BZJ524295 CJF524295 CTB524295 DCX524295 DMT524295 DWP524295 EGL524295 EQH524295 FAD524295 FJZ524295 FTV524295 GDR524295 GNN524295 GXJ524295 HHF524295 HRB524295 IAX524295 IKT524295 IUP524295 JEL524295 JOH524295 JYD524295 KHZ524295 KRV524295 LBR524295 LLN524295 LVJ524295 MFF524295 MPB524295 MYX524295 NIT524295 NSP524295 OCL524295 OMH524295 OWD524295 PFZ524295 PPV524295 PZR524295 QJN524295 QTJ524295 RDF524295 RNB524295 RWX524295 SGT524295 SQP524295 TAL524295 TKH524295 TUD524295 UDZ524295 UNV524295 UXR524295 VHN524295 VRJ524295 WBF524295 WLB524295 WUX524295 IL589831 SH589831 ACD589831 ALZ589831 AVV589831 BFR589831 BPN589831 BZJ589831 CJF589831 CTB589831 DCX589831 DMT589831 DWP589831 EGL589831 EQH589831 FAD589831 FJZ589831 FTV589831 GDR589831 GNN589831 GXJ589831 HHF589831 HRB589831 IAX589831 IKT589831 IUP589831 JEL589831 JOH589831 JYD589831 KHZ589831 KRV589831 LBR589831 LLN589831 LVJ589831 MFF589831 MPB589831 MYX589831 NIT589831 NSP589831 OCL589831 OMH589831 OWD589831 PFZ589831 PPV589831 PZR589831 QJN589831 QTJ589831 RDF589831 RNB589831 RWX589831 SGT589831 SQP589831 TAL589831 TKH589831 TUD589831 UDZ589831 UNV589831 UXR589831 VHN589831 VRJ589831 WBF589831 WLB589831 WUX589831 IL655367 SH655367 ACD655367 ALZ655367 AVV655367 BFR655367 BPN655367 BZJ655367 CJF655367 CTB655367 DCX655367 DMT655367 DWP655367 EGL655367 EQH655367 FAD655367 FJZ655367 FTV655367 GDR655367 GNN655367 GXJ655367 HHF655367 HRB655367 IAX655367 IKT655367 IUP655367 JEL655367 JOH655367 JYD655367 KHZ655367 KRV655367 LBR655367 LLN655367 LVJ655367 MFF655367 MPB655367 MYX655367 NIT655367 NSP655367 OCL655367 OMH655367 OWD655367 PFZ655367 PPV655367 PZR655367 QJN655367 QTJ655367 RDF655367 RNB655367 RWX655367 SGT655367 SQP655367 TAL655367 TKH655367 TUD655367 UDZ655367 UNV655367 UXR655367 VHN655367 VRJ655367 WBF655367 WLB655367 WUX655367 IL720903 SH720903 ACD720903 ALZ720903 AVV720903 BFR720903 BPN720903 BZJ720903 CJF720903 CTB720903 DCX720903 DMT720903 DWP720903 EGL720903 EQH720903 FAD720903 FJZ720903 FTV720903 GDR720903 GNN720903 GXJ720903 HHF720903 HRB720903 IAX720903 IKT720903 IUP720903 JEL720903 JOH720903 JYD720903 KHZ720903 KRV720903 LBR720903 LLN720903 LVJ720903 MFF720903 MPB720903 MYX720903 NIT720903 NSP720903 OCL720903 OMH720903 OWD720903 PFZ720903 PPV720903 PZR720903 QJN720903 QTJ720903 RDF720903 RNB720903 RWX720903 SGT720903 SQP720903 TAL720903 TKH720903 TUD720903 UDZ720903 UNV720903 UXR720903 VHN720903 VRJ720903 WBF720903 WLB720903 WUX720903 IL786439 SH786439 ACD786439 ALZ786439 AVV786439 BFR786439 BPN786439 BZJ786439 CJF786439 CTB786439 DCX786439 DMT786439 DWP786439 EGL786439 EQH786439 FAD786439 FJZ786439 FTV786439 GDR786439 GNN786439 GXJ786439 HHF786439 HRB786439 IAX786439 IKT786439 IUP786439 JEL786439 JOH786439 JYD786439 KHZ786439 KRV786439 LBR786439 LLN786439 LVJ786439 MFF786439 MPB786439 MYX786439 NIT786439 NSP786439 OCL786439 OMH786439 OWD786439 PFZ786439 PPV786439 PZR786439 QJN786439 QTJ786439 RDF786439 RNB786439 RWX786439 SGT786439 SQP786439 TAL786439 TKH786439 TUD786439 UDZ786439 UNV786439 UXR786439 VHN786439 VRJ786439 WBF786439 WLB786439 WUX786439 IL851975 SH851975 ACD851975 ALZ851975 AVV851975 BFR851975 BPN851975 BZJ851975 CJF851975 CTB851975 DCX851975 DMT851975 DWP851975 EGL851975 EQH851975 FAD851975 FJZ851975 FTV851975 GDR851975 GNN851975 GXJ851975 HHF851975 HRB851975 IAX851975 IKT851975 IUP851975 JEL851975 JOH851975 JYD851975 KHZ851975 KRV851975 LBR851975 LLN851975 LVJ851975 MFF851975 MPB851975 MYX851975 NIT851975 NSP851975 OCL851975 OMH851975 OWD851975 PFZ851975 PPV851975 PZR851975 QJN851975 QTJ851975 RDF851975 RNB851975 RWX851975 SGT851975 SQP851975 TAL851975 TKH851975 TUD851975 UDZ851975 UNV851975 UXR851975 VHN851975 VRJ851975 WBF851975 WLB851975 WUX851975 IL917511 SH917511 ACD917511 ALZ917511 AVV917511 BFR917511 BPN917511 BZJ917511 CJF917511 CTB917511 DCX917511 DMT917511 DWP917511 EGL917511 EQH917511 FAD917511 FJZ917511 FTV917511 GDR917511 GNN917511 GXJ917511 HHF917511 HRB917511 IAX917511 IKT917511 IUP917511 JEL917511 JOH917511 JYD917511 KHZ917511 KRV917511 LBR917511 LLN917511 LVJ917511 MFF917511 MPB917511 MYX917511 NIT917511 NSP917511 OCL917511 OMH917511 OWD917511 PFZ917511 PPV917511 PZR917511 QJN917511 QTJ917511 RDF917511 RNB917511 RWX917511 SGT917511 SQP917511 TAL917511 TKH917511 TUD917511 UDZ917511 UNV917511 UXR917511 VHN917511 VRJ917511 WBF917511 WLB917511 WUX917511 IL983047 SH983047 ACD983047 ALZ983047 AVV983047 BFR983047 BPN983047 BZJ983047 CJF983047 CTB983047 DCX983047 DMT983047 DWP983047 EGL983047 EQH983047 FAD983047 FJZ983047 FTV983047 GDR983047 GNN983047 GXJ983047 HHF983047 HRB983047 IAX983047 IKT983047 IUP983047 JEL983047 JOH983047 JYD983047 KHZ983047 KRV983047 LBR983047 LLN983047 LVJ983047 MFF983047 MPB983047 MYX983047 NIT983047 NSP983047 OCL983047 OMH983047 OWD983047 PFZ983047 PPV983047 PZR983047 QJN983047 QTJ983047 RDF983047 RNB983047 RWX983047 SGT983047 SQP983047 TAL983047 TKH983047 TUD983047 UDZ983047 UNV983047 UXR983047 VHN983047 VRJ983047 WBF983047 WLB983047 WUX983047 IL65571:IN65571 SH65571:SJ65571 ACD65571:ACF65571 ALZ65571:AMB65571 AVV65571:AVX65571 BFR65571:BFT65571 BPN65571:BPP65571 BZJ65571:BZL65571 CJF65571:CJH65571 CTB65571:CTD65571 DCX65571:DCZ65571 DMT65571:DMV65571 DWP65571:DWR65571 EGL65571:EGN65571 EQH65571:EQJ65571 FAD65571:FAF65571 FJZ65571:FKB65571 FTV65571:FTX65571 GDR65571:GDT65571 GNN65571:GNP65571 GXJ65571:GXL65571 HHF65571:HHH65571 HRB65571:HRD65571 IAX65571:IAZ65571 IKT65571:IKV65571 IUP65571:IUR65571 JEL65571:JEN65571 JOH65571:JOJ65571 JYD65571:JYF65571 KHZ65571:KIB65571 KRV65571:KRX65571 LBR65571:LBT65571 LLN65571:LLP65571 LVJ65571:LVL65571 MFF65571:MFH65571 MPB65571:MPD65571 MYX65571:MYZ65571 NIT65571:NIV65571 NSP65571:NSR65571 OCL65571:OCN65571 OMH65571:OMJ65571 OWD65571:OWF65571 PFZ65571:PGB65571 PPV65571:PPX65571 PZR65571:PZT65571 QJN65571:QJP65571 QTJ65571:QTL65571 RDF65571:RDH65571 RNB65571:RND65571 RWX65571:RWZ65571 SGT65571:SGV65571 SQP65571:SQR65571 TAL65571:TAN65571 TKH65571:TKJ65571 TUD65571:TUF65571 UDZ65571:UEB65571 UNV65571:UNX65571 UXR65571:UXT65571 VHN65571:VHP65571 VRJ65571:VRL65571 WBF65571:WBH65571 WLB65571:WLD65571 WUX65571:WUZ65571 IL131107:IN131107 SH131107:SJ131107 ACD131107:ACF131107 ALZ131107:AMB131107 AVV131107:AVX131107 BFR131107:BFT131107 BPN131107:BPP131107 BZJ131107:BZL131107 CJF131107:CJH131107 CTB131107:CTD131107 DCX131107:DCZ131107 DMT131107:DMV131107 DWP131107:DWR131107 EGL131107:EGN131107 EQH131107:EQJ131107 FAD131107:FAF131107 FJZ131107:FKB131107 FTV131107:FTX131107 GDR131107:GDT131107 GNN131107:GNP131107 GXJ131107:GXL131107 HHF131107:HHH131107 HRB131107:HRD131107 IAX131107:IAZ131107 IKT131107:IKV131107 IUP131107:IUR131107 JEL131107:JEN131107 JOH131107:JOJ131107 JYD131107:JYF131107 KHZ131107:KIB131107 KRV131107:KRX131107 LBR131107:LBT131107 LLN131107:LLP131107 LVJ131107:LVL131107 MFF131107:MFH131107 MPB131107:MPD131107 MYX131107:MYZ131107 NIT131107:NIV131107 NSP131107:NSR131107 OCL131107:OCN131107 OMH131107:OMJ131107 OWD131107:OWF131107 PFZ131107:PGB131107 PPV131107:PPX131107 PZR131107:PZT131107 QJN131107:QJP131107 QTJ131107:QTL131107 RDF131107:RDH131107 RNB131107:RND131107 RWX131107:RWZ131107 SGT131107:SGV131107 SQP131107:SQR131107 TAL131107:TAN131107 TKH131107:TKJ131107 TUD131107:TUF131107 UDZ131107:UEB131107 UNV131107:UNX131107 UXR131107:UXT131107 VHN131107:VHP131107 VRJ131107:VRL131107 WBF131107:WBH131107 WLB131107:WLD131107 WUX131107:WUZ131107 IL196643:IN196643 SH196643:SJ196643 ACD196643:ACF196643 ALZ196643:AMB196643 AVV196643:AVX196643 BFR196643:BFT196643 BPN196643:BPP196643 BZJ196643:BZL196643 CJF196643:CJH196643 CTB196643:CTD196643 DCX196643:DCZ196643 DMT196643:DMV196643 DWP196643:DWR196643 EGL196643:EGN196643 EQH196643:EQJ196643 FAD196643:FAF196643 FJZ196643:FKB196643 FTV196643:FTX196643 GDR196643:GDT196643 GNN196643:GNP196643 GXJ196643:GXL196643 HHF196643:HHH196643 HRB196643:HRD196643 IAX196643:IAZ196643 IKT196643:IKV196643 IUP196643:IUR196643 JEL196643:JEN196643 JOH196643:JOJ196643 JYD196643:JYF196643 KHZ196643:KIB196643 KRV196643:KRX196643 LBR196643:LBT196643 LLN196643:LLP196643 LVJ196643:LVL196643 MFF196643:MFH196643 MPB196643:MPD196643 MYX196643:MYZ196643 NIT196643:NIV196643 NSP196643:NSR196643 OCL196643:OCN196643 OMH196643:OMJ196643 OWD196643:OWF196643 PFZ196643:PGB196643 PPV196643:PPX196643 PZR196643:PZT196643 QJN196643:QJP196643 QTJ196643:QTL196643 RDF196643:RDH196643 RNB196643:RND196643 RWX196643:RWZ196643 SGT196643:SGV196643 SQP196643:SQR196643 TAL196643:TAN196643 TKH196643:TKJ196643 TUD196643:TUF196643 UDZ196643:UEB196643 UNV196643:UNX196643 UXR196643:UXT196643 VHN196643:VHP196643 VRJ196643:VRL196643 WBF196643:WBH196643 WLB196643:WLD196643 WUX196643:WUZ196643 IL262179:IN262179 SH262179:SJ262179 ACD262179:ACF262179 ALZ262179:AMB262179 AVV262179:AVX262179 BFR262179:BFT262179 BPN262179:BPP262179 BZJ262179:BZL262179 CJF262179:CJH262179 CTB262179:CTD262179 DCX262179:DCZ262179 DMT262179:DMV262179 DWP262179:DWR262179 EGL262179:EGN262179 EQH262179:EQJ262179 FAD262179:FAF262179 FJZ262179:FKB262179 FTV262179:FTX262179 GDR262179:GDT262179 GNN262179:GNP262179 GXJ262179:GXL262179 HHF262179:HHH262179 HRB262179:HRD262179 IAX262179:IAZ262179 IKT262179:IKV262179 IUP262179:IUR262179 JEL262179:JEN262179 JOH262179:JOJ262179 JYD262179:JYF262179 KHZ262179:KIB262179 KRV262179:KRX262179 LBR262179:LBT262179 LLN262179:LLP262179 LVJ262179:LVL262179 MFF262179:MFH262179 MPB262179:MPD262179 MYX262179:MYZ262179 NIT262179:NIV262179 NSP262179:NSR262179 OCL262179:OCN262179 OMH262179:OMJ262179 OWD262179:OWF262179 PFZ262179:PGB262179 PPV262179:PPX262179 PZR262179:PZT262179 QJN262179:QJP262179 QTJ262179:QTL262179 RDF262179:RDH262179 RNB262179:RND262179 RWX262179:RWZ262179 SGT262179:SGV262179 SQP262179:SQR262179 TAL262179:TAN262179 TKH262179:TKJ262179 TUD262179:TUF262179 UDZ262179:UEB262179 UNV262179:UNX262179 UXR262179:UXT262179 VHN262179:VHP262179 VRJ262179:VRL262179 WBF262179:WBH262179 WLB262179:WLD262179 WUX262179:WUZ262179 IL327715:IN327715 SH327715:SJ327715 ACD327715:ACF327715 ALZ327715:AMB327715 AVV327715:AVX327715 BFR327715:BFT327715 BPN327715:BPP327715 BZJ327715:BZL327715 CJF327715:CJH327715 CTB327715:CTD327715 DCX327715:DCZ327715 DMT327715:DMV327715 DWP327715:DWR327715 EGL327715:EGN327715 EQH327715:EQJ327715 FAD327715:FAF327715 FJZ327715:FKB327715 FTV327715:FTX327715 GDR327715:GDT327715 GNN327715:GNP327715 GXJ327715:GXL327715 HHF327715:HHH327715 HRB327715:HRD327715 IAX327715:IAZ327715 IKT327715:IKV327715 IUP327715:IUR327715 JEL327715:JEN327715 JOH327715:JOJ327715 JYD327715:JYF327715 KHZ327715:KIB327715 KRV327715:KRX327715 LBR327715:LBT327715 LLN327715:LLP327715 LVJ327715:LVL327715 MFF327715:MFH327715 MPB327715:MPD327715 MYX327715:MYZ327715 NIT327715:NIV327715 NSP327715:NSR327715 OCL327715:OCN327715 OMH327715:OMJ327715 OWD327715:OWF327715 PFZ327715:PGB327715 PPV327715:PPX327715 PZR327715:PZT327715 QJN327715:QJP327715 QTJ327715:QTL327715 RDF327715:RDH327715 RNB327715:RND327715 RWX327715:RWZ327715 SGT327715:SGV327715 SQP327715:SQR327715 TAL327715:TAN327715 TKH327715:TKJ327715 TUD327715:TUF327715 UDZ327715:UEB327715 UNV327715:UNX327715 UXR327715:UXT327715 VHN327715:VHP327715 VRJ327715:VRL327715 WBF327715:WBH327715 WLB327715:WLD327715 WUX327715:WUZ327715 IL393251:IN393251 SH393251:SJ393251 ACD393251:ACF393251 ALZ393251:AMB393251 AVV393251:AVX393251 BFR393251:BFT393251 BPN393251:BPP393251 BZJ393251:BZL393251 CJF393251:CJH393251 CTB393251:CTD393251 DCX393251:DCZ393251 DMT393251:DMV393251 DWP393251:DWR393251 EGL393251:EGN393251 EQH393251:EQJ393251 FAD393251:FAF393251 FJZ393251:FKB393251 FTV393251:FTX393251 GDR393251:GDT393251 GNN393251:GNP393251 GXJ393251:GXL393251 HHF393251:HHH393251 HRB393251:HRD393251 IAX393251:IAZ393251 IKT393251:IKV393251 IUP393251:IUR393251 JEL393251:JEN393251 JOH393251:JOJ393251 JYD393251:JYF393251 KHZ393251:KIB393251 KRV393251:KRX393251 LBR393251:LBT393251 LLN393251:LLP393251 LVJ393251:LVL393251 MFF393251:MFH393251 MPB393251:MPD393251 MYX393251:MYZ393251 NIT393251:NIV393251 NSP393251:NSR393251 OCL393251:OCN393251 OMH393251:OMJ393251 OWD393251:OWF393251 PFZ393251:PGB393251 PPV393251:PPX393251 PZR393251:PZT393251 QJN393251:QJP393251 QTJ393251:QTL393251 RDF393251:RDH393251 RNB393251:RND393251 RWX393251:RWZ393251 SGT393251:SGV393251 SQP393251:SQR393251 TAL393251:TAN393251 TKH393251:TKJ393251 TUD393251:TUF393251 UDZ393251:UEB393251 UNV393251:UNX393251 UXR393251:UXT393251 VHN393251:VHP393251 VRJ393251:VRL393251 WBF393251:WBH393251 WLB393251:WLD393251 WUX393251:WUZ393251 IL458787:IN458787 SH458787:SJ458787 ACD458787:ACF458787 ALZ458787:AMB458787 AVV458787:AVX458787 BFR458787:BFT458787 BPN458787:BPP458787 BZJ458787:BZL458787 CJF458787:CJH458787 CTB458787:CTD458787 DCX458787:DCZ458787 DMT458787:DMV458787 DWP458787:DWR458787 EGL458787:EGN458787 EQH458787:EQJ458787 FAD458787:FAF458787 FJZ458787:FKB458787 FTV458787:FTX458787 GDR458787:GDT458787 GNN458787:GNP458787 GXJ458787:GXL458787 HHF458787:HHH458787 HRB458787:HRD458787 IAX458787:IAZ458787 IKT458787:IKV458787 IUP458787:IUR458787 JEL458787:JEN458787 JOH458787:JOJ458787 JYD458787:JYF458787 KHZ458787:KIB458787 KRV458787:KRX458787 LBR458787:LBT458787 LLN458787:LLP458787 LVJ458787:LVL458787 MFF458787:MFH458787 MPB458787:MPD458787 MYX458787:MYZ458787 NIT458787:NIV458787 NSP458787:NSR458787 OCL458787:OCN458787 OMH458787:OMJ458787 OWD458787:OWF458787 PFZ458787:PGB458787 PPV458787:PPX458787 PZR458787:PZT458787 QJN458787:QJP458787 QTJ458787:QTL458787 RDF458787:RDH458787 RNB458787:RND458787 RWX458787:RWZ458787 SGT458787:SGV458787 SQP458787:SQR458787 TAL458787:TAN458787 TKH458787:TKJ458787 TUD458787:TUF458787 UDZ458787:UEB458787 UNV458787:UNX458787 UXR458787:UXT458787 VHN458787:VHP458787 VRJ458787:VRL458787 WBF458787:WBH458787 WLB458787:WLD458787 WUX458787:WUZ458787 IL524323:IN524323 SH524323:SJ524323 ACD524323:ACF524323 ALZ524323:AMB524323 AVV524323:AVX524323 BFR524323:BFT524323 BPN524323:BPP524323 BZJ524323:BZL524323 CJF524323:CJH524323 CTB524323:CTD524323 DCX524323:DCZ524323 DMT524323:DMV524323 DWP524323:DWR524323 EGL524323:EGN524323 EQH524323:EQJ524323 FAD524323:FAF524323 FJZ524323:FKB524323 FTV524323:FTX524323 GDR524323:GDT524323 GNN524323:GNP524323 GXJ524323:GXL524323 HHF524323:HHH524323 HRB524323:HRD524323 IAX524323:IAZ524323 IKT524323:IKV524323 IUP524323:IUR524323 JEL524323:JEN524323 JOH524323:JOJ524323 JYD524323:JYF524323 KHZ524323:KIB524323 KRV524323:KRX524323 LBR524323:LBT524323 LLN524323:LLP524323 LVJ524323:LVL524323 MFF524323:MFH524323 MPB524323:MPD524323 MYX524323:MYZ524323 NIT524323:NIV524323 NSP524323:NSR524323 OCL524323:OCN524323 OMH524323:OMJ524323 OWD524323:OWF524323 PFZ524323:PGB524323 PPV524323:PPX524323 PZR524323:PZT524323 QJN524323:QJP524323 QTJ524323:QTL524323 RDF524323:RDH524323 RNB524323:RND524323 RWX524323:RWZ524323 SGT524323:SGV524323 SQP524323:SQR524323 TAL524323:TAN524323 TKH524323:TKJ524323 TUD524323:TUF524323 UDZ524323:UEB524323 UNV524323:UNX524323 UXR524323:UXT524323 VHN524323:VHP524323 VRJ524323:VRL524323 WBF524323:WBH524323 WLB524323:WLD524323 WUX524323:WUZ524323 IL589859:IN589859 SH589859:SJ589859 ACD589859:ACF589859 ALZ589859:AMB589859 AVV589859:AVX589859 BFR589859:BFT589859 BPN589859:BPP589859 BZJ589859:BZL589859 CJF589859:CJH589859 CTB589859:CTD589859 DCX589859:DCZ589859 DMT589859:DMV589859 DWP589859:DWR589859 EGL589859:EGN589859 EQH589859:EQJ589859 FAD589859:FAF589859 FJZ589859:FKB589859 FTV589859:FTX589859 GDR589859:GDT589859 GNN589859:GNP589859 GXJ589859:GXL589859 HHF589859:HHH589859 HRB589859:HRD589859 IAX589859:IAZ589859 IKT589859:IKV589859 IUP589859:IUR589859 JEL589859:JEN589859 JOH589859:JOJ589859 JYD589859:JYF589859 KHZ589859:KIB589859 KRV589859:KRX589859 LBR589859:LBT589859 LLN589859:LLP589859 LVJ589859:LVL589859 MFF589859:MFH589859 MPB589859:MPD589859 MYX589859:MYZ589859 NIT589859:NIV589859 NSP589859:NSR589859 OCL589859:OCN589859 OMH589859:OMJ589859 OWD589859:OWF589859 PFZ589859:PGB589859 PPV589859:PPX589859 PZR589859:PZT589859 QJN589859:QJP589859 QTJ589859:QTL589859 RDF589859:RDH589859 RNB589859:RND589859 RWX589859:RWZ589859 SGT589859:SGV589859 SQP589859:SQR589859 TAL589859:TAN589859 TKH589859:TKJ589859 TUD589859:TUF589859 UDZ589859:UEB589859 UNV589859:UNX589859 UXR589859:UXT589859 VHN589859:VHP589859 VRJ589859:VRL589859 WBF589859:WBH589859 WLB589859:WLD589859 WUX589859:WUZ589859 IL655395:IN655395 SH655395:SJ655395 ACD655395:ACF655395 ALZ655395:AMB655395 AVV655395:AVX655395 BFR655395:BFT655395 BPN655395:BPP655395 BZJ655395:BZL655395 CJF655395:CJH655395 CTB655395:CTD655395 DCX655395:DCZ655395 DMT655395:DMV655395 DWP655395:DWR655395 EGL655395:EGN655395 EQH655395:EQJ655395 FAD655395:FAF655395 FJZ655395:FKB655395 FTV655395:FTX655395 GDR655395:GDT655395 GNN655395:GNP655395 GXJ655395:GXL655395 HHF655395:HHH655395 HRB655395:HRD655395 IAX655395:IAZ655395 IKT655395:IKV655395 IUP655395:IUR655395 JEL655395:JEN655395 JOH655395:JOJ655395 JYD655395:JYF655395 KHZ655395:KIB655395 KRV655395:KRX655395 LBR655395:LBT655395 LLN655395:LLP655395 LVJ655395:LVL655395 MFF655395:MFH655395 MPB655395:MPD655395 MYX655395:MYZ655395 NIT655395:NIV655395 NSP655395:NSR655395 OCL655395:OCN655395 OMH655395:OMJ655395 OWD655395:OWF655395 PFZ655395:PGB655395 PPV655395:PPX655395 PZR655395:PZT655395 QJN655395:QJP655395 QTJ655395:QTL655395 RDF655395:RDH655395 RNB655395:RND655395 RWX655395:RWZ655395 SGT655395:SGV655395 SQP655395:SQR655395 TAL655395:TAN655395 TKH655395:TKJ655395 TUD655395:TUF655395 UDZ655395:UEB655395 UNV655395:UNX655395 UXR655395:UXT655395 VHN655395:VHP655395 VRJ655395:VRL655395 WBF655395:WBH655395 WLB655395:WLD655395 WUX655395:WUZ655395 IL720931:IN720931 SH720931:SJ720931 ACD720931:ACF720931 ALZ720931:AMB720931 AVV720931:AVX720931 BFR720931:BFT720931 BPN720931:BPP720931 BZJ720931:BZL720931 CJF720931:CJH720931 CTB720931:CTD720931 DCX720931:DCZ720931 DMT720931:DMV720931 DWP720931:DWR720931 EGL720931:EGN720931 EQH720931:EQJ720931 FAD720931:FAF720931 FJZ720931:FKB720931 FTV720931:FTX720931 GDR720931:GDT720931 GNN720931:GNP720931 GXJ720931:GXL720931 HHF720931:HHH720931 HRB720931:HRD720931 IAX720931:IAZ720931 IKT720931:IKV720931 IUP720931:IUR720931 JEL720931:JEN720931 JOH720931:JOJ720931 JYD720931:JYF720931 KHZ720931:KIB720931 KRV720931:KRX720931 LBR720931:LBT720931 LLN720931:LLP720931 LVJ720931:LVL720931 MFF720931:MFH720931 MPB720931:MPD720931 MYX720931:MYZ720931 NIT720931:NIV720931 NSP720931:NSR720931 OCL720931:OCN720931 OMH720931:OMJ720931 OWD720931:OWF720931 PFZ720931:PGB720931 PPV720931:PPX720931 PZR720931:PZT720931 QJN720931:QJP720931 QTJ720931:QTL720931 RDF720931:RDH720931 RNB720931:RND720931 RWX720931:RWZ720931 SGT720931:SGV720931 SQP720931:SQR720931 TAL720931:TAN720931 TKH720931:TKJ720931 TUD720931:TUF720931 UDZ720931:UEB720931 UNV720931:UNX720931 UXR720931:UXT720931 VHN720931:VHP720931 VRJ720931:VRL720931 WBF720931:WBH720931 WLB720931:WLD720931 WUX720931:WUZ720931 IL786467:IN786467 SH786467:SJ786467 ACD786467:ACF786467 ALZ786467:AMB786467 AVV786467:AVX786467 BFR786467:BFT786467 BPN786467:BPP786467 BZJ786467:BZL786467 CJF786467:CJH786467 CTB786467:CTD786467 DCX786467:DCZ786467 DMT786467:DMV786467 DWP786467:DWR786467 EGL786467:EGN786467 EQH786467:EQJ786467 FAD786467:FAF786467 FJZ786467:FKB786467 FTV786467:FTX786467 GDR786467:GDT786467 GNN786467:GNP786467 GXJ786467:GXL786467 HHF786467:HHH786467 HRB786467:HRD786467 IAX786467:IAZ786467 IKT786467:IKV786467 IUP786467:IUR786467 JEL786467:JEN786467 JOH786467:JOJ786467 JYD786467:JYF786467 KHZ786467:KIB786467 KRV786467:KRX786467 LBR786467:LBT786467 LLN786467:LLP786467 LVJ786467:LVL786467 MFF786467:MFH786467 MPB786467:MPD786467 MYX786467:MYZ786467 NIT786467:NIV786467 NSP786467:NSR786467 OCL786467:OCN786467 OMH786467:OMJ786467 OWD786467:OWF786467 PFZ786467:PGB786467 PPV786467:PPX786467 PZR786467:PZT786467 QJN786467:QJP786467 QTJ786467:QTL786467 RDF786467:RDH786467 RNB786467:RND786467 RWX786467:RWZ786467 SGT786467:SGV786467 SQP786467:SQR786467 TAL786467:TAN786467 TKH786467:TKJ786467 TUD786467:TUF786467 UDZ786467:UEB786467 UNV786467:UNX786467 UXR786467:UXT786467 VHN786467:VHP786467 VRJ786467:VRL786467 WBF786467:WBH786467 WLB786467:WLD786467 WUX786467:WUZ786467 IL852003:IN852003 SH852003:SJ852003 ACD852003:ACF852003 ALZ852003:AMB852003 AVV852003:AVX852003 BFR852003:BFT852003 BPN852003:BPP852003 BZJ852003:BZL852003 CJF852003:CJH852003 CTB852003:CTD852003 DCX852003:DCZ852003 DMT852003:DMV852003 DWP852003:DWR852003 EGL852003:EGN852003 EQH852003:EQJ852003 FAD852003:FAF852003 FJZ852003:FKB852003 FTV852003:FTX852003 GDR852003:GDT852003 GNN852003:GNP852003 GXJ852003:GXL852003 HHF852003:HHH852003 HRB852003:HRD852003 IAX852003:IAZ852003 IKT852003:IKV852003 IUP852003:IUR852003 JEL852003:JEN852003 JOH852003:JOJ852003 JYD852003:JYF852003 KHZ852003:KIB852003 KRV852003:KRX852003 LBR852003:LBT852003 LLN852003:LLP852003 LVJ852003:LVL852003 MFF852003:MFH852003 MPB852003:MPD852003 MYX852003:MYZ852003 NIT852003:NIV852003 NSP852003:NSR852003 OCL852003:OCN852003 OMH852003:OMJ852003 OWD852003:OWF852003 PFZ852003:PGB852003 PPV852003:PPX852003 PZR852003:PZT852003 QJN852003:QJP852003 QTJ852003:QTL852003 RDF852003:RDH852003 RNB852003:RND852003 RWX852003:RWZ852003 SGT852003:SGV852003 SQP852003:SQR852003 TAL852003:TAN852003 TKH852003:TKJ852003 TUD852003:TUF852003 UDZ852003:UEB852003 UNV852003:UNX852003 UXR852003:UXT852003 VHN852003:VHP852003 VRJ852003:VRL852003 WBF852003:WBH852003 WLB852003:WLD852003 WUX852003:WUZ852003 IL917539:IN917539 SH917539:SJ917539 ACD917539:ACF917539 ALZ917539:AMB917539 AVV917539:AVX917539 BFR917539:BFT917539 BPN917539:BPP917539 BZJ917539:BZL917539 CJF917539:CJH917539 CTB917539:CTD917539 DCX917539:DCZ917539 DMT917539:DMV917539 DWP917539:DWR917539 EGL917539:EGN917539 EQH917539:EQJ917539 FAD917539:FAF917539 FJZ917539:FKB917539 FTV917539:FTX917539 GDR917539:GDT917539 GNN917539:GNP917539 GXJ917539:GXL917539 HHF917539:HHH917539 HRB917539:HRD917539 IAX917539:IAZ917539 IKT917539:IKV917539 IUP917539:IUR917539 JEL917539:JEN917539 JOH917539:JOJ917539 JYD917539:JYF917539 KHZ917539:KIB917539 KRV917539:KRX917539 LBR917539:LBT917539 LLN917539:LLP917539 LVJ917539:LVL917539 MFF917539:MFH917539 MPB917539:MPD917539 MYX917539:MYZ917539 NIT917539:NIV917539 NSP917539:NSR917539 OCL917539:OCN917539 OMH917539:OMJ917539 OWD917539:OWF917539 PFZ917539:PGB917539 PPV917539:PPX917539 PZR917539:PZT917539 QJN917539:QJP917539 QTJ917539:QTL917539 RDF917539:RDH917539 RNB917539:RND917539 RWX917539:RWZ917539 SGT917539:SGV917539 SQP917539:SQR917539 TAL917539:TAN917539 TKH917539:TKJ917539 TUD917539:TUF917539 UDZ917539:UEB917539 UNV917539:UNX917539 UXR917539:UXT917539 VHN917539:VHP917539 VRJ917539:VRL917539 WBF917539:WBH917539 WLB917539:WLD917539 WUX917539:WUZ917539 IL983075:IN983075 SH983075:SJ983075 ACD983075:ACF983075 ALZ983075:AMB983075 AVV983075:AVX983075 BFR983075:BFT983075 BPN983075:BPP983075 BZJ983075:BZL983075 CJF983075:CJH983075 CTB983075:CTD983075 DCX983075:DCZ983075 DMT983075:DMV983075 DWP983075:DWR983075 EGL983075:EGN983075 EQH983075:EQJ983075 FAD983075:FAF983075 FJZ983075:FKB983075 FTV983075:FTX983075 GDR983075:GDT983075 GNN983075:GNP983075 GXJ983075:GXL983075 HHF983075:HHH983075 HRB983075:HRD983075 IAX983075:IAZ983075 IKT983075:IKV983075 IUP983075:IUR983075 JEL983075:JEN983075 JOH983075:JOJ983075 JYD983075:JYF983075 KHZ983075:KIB983075 KRV983075:KRX983075 LBR983075:LBT983075 LLN983075:LLP983075 LVJ983075:LVL983075 MFF983075:MFH983075 MPB983075:MPD983075 MYX983075:MYZ983075 NIT983075:NIV983075 NSP983075:NSR983075 OCL983075:OCN983075 OMH983075:OMJ983075 OWD983075:OWF983075 PFZ983075:PGB983075 PPV983075:PPX983075 PZR983075:PZT983075 QJN983075:QJP983075 QTJ983075:QTL983075 RDF983075:RDH983075 RNB983075:RND983075 RWX983075:RWZ983075 SGT983075:SGV983075 SQP983075:SQR983075 TAL983075:TAN983075 TKH983075:TKJ983075 TUD983075:TUF983075 UDZ983075:UEB983075 UNV983075:UNX983075 UXR983075:UXT983075 VHN983075:VHP983075 VRJ983075:VRL983075 WBF983075:WBH983075 WLB983075:WLD983075 WUX983075:WUZ983075 IQ65569:IS65570 SM65569:SO65570 ACI65569:ACK65570 AME65569:AMG65570 AWA65569:AWC65570 BFW65569:BFY65570 BPS65569:BPU65570 BZO65569:BZQ65570 CJK65569:CJM65570 CTG65569:CTI65570 DDC65569:DDE65570 DMY65569:DNA65570 DWU65569:DWW65570 EGQ65569:EGS65570 EQM65569:EQO65570 FAI65569:FAK65570 FKE65569:FKG65570 FUA65569:FUC65570 GDW65569:GDY65570 GNS65569:GNU65570 GXO65569:GXQ65570 HHK65569:HHM65570 HRG65569:HRI65570 IBC65569:IBE65570 IKY65569:ILA65570 IUU65569:IUW65570 JEQ65569:JES65570 JOM65569:JOO65570 JYI65569:JYK65570 KIE65569:KIG65570 KSA65569:KSC65570 LBW65569:LBY65570 LLS65569:LLU65570 LVO65569:LVQ65570 MFK65569:MFM65570 MPG65569:MPI65570 MZC65569:MZE65570 NIY65569:NJA65570 NSU65569:NSW65570 OCQ65569:OCS65570 OMM65569:OMO65570 OWI65569:OWK65570 PGE65569:PGG65570 PQA65569:PQC65570 PZW65569:PZY65570 QJS65569:QJU65570 QTO65569:QTQ65570 RDK65569:RDM65570 RNG65569:RNI65570 RXC65569:RXE65570 SGY65569:SHA65570 SQU65569:SQW65570 TAQ65569:TAS65570 TKM65569:TKO65570 TUI65569:TUK65570 UEE65569:UEG65570 UOA65569:UOC65570 UXW65569:UXY65570 VHS65569:VHU65570 VRO65569:VRQ65570 WBK65569:WBM65570 WLG65569:WLI65570 WVC65569:WVE65570 IQ131105:IS131106 SM131105:SO131106 ACI131105:ACK131106 AME131105:AMG131106 AWA131105:AWC131106 BFW131105:BFY131106 BPS131105:BPU131106 BZO131105:BZQ131106 CJK131105:CJM131106 CTG131105:CTI131106 DDC131105:DDE131106 DMY131105:DNA131106 DWU131105:DWW131106 EGQ131105:EGS131106 EQM131105:EQO131106 FAI131105:FAK131106 FKE131105:FKG131106 FUA131105:FUC131106 GDW131105:GDY131106 GNS131105:GNU131106 GXO131105:GXQ131106 HHK131105:HHM131106 HRG131105:HRI131106 IBC131105:IBE131106 IKY131105:ILA131106 IUU131105:IUW131106 JEQ131105:JES131106 JOM131105:JOO131106 JYI131105:JYK131106 KIE131105:KIG131106 KSA131105:KSC131106 LBW131105:LBY131106 LLS131105:LLU131106 LVO131105:LVQ131106 MFK131105:MFM131106 MPG131105:MPI131106 MZC131105:MZE131106 NIY131105:NJA131106 NSU131105:NSW131106 OCQ131105:OCS131106 OMM131105:OMO131106 OWI131105:OWK131106 PGE131105:PGG131106 PQA131105:PQC131106 PZW131105:PZY131106 QJS131105:QJU131106 QTO131105:QTQ131106 RDK131105:RDM131106 RNG131105:RNI131106 RXC131105:RXE131106 SGY131105:SHA131106 SQU131105:SQW131106 TAQ131105:TAS131106 TKM131105:TKO131106 TUI131105:TUK131106 UEE131105:UEG131106 UOA131105:UOC131106 UXW131105:UXY131106 VHS131105:VHU131106 VRO131105:VRQ131106 WBK131105:WBM131106 WLG131105:WLI131106 WVC131105:WVE131106 IQ196641:IS196642 SM196641:SO196642 ACI196641:ACK196642 AME196641:AMG196642 AWA196641:AWC196642 BFW196641:BFY196642 BPS196641:BPU196642 BZO196641:BZQ196642 CJK196641:CJM196642 CTG196641:CTI196642 DDC196641:DDE196642 DMY196641:DNA196642 DWU196641:DWW196642 EGQ196641:EGS196642 EQM196641:EQO196642 FAI196641:FAK196642 FKE196641:FKG196642 FUA196641:FUC196642 GDW196641:GDY196642 GNS196641:GNU196642 GXO196641:GXQ196642 HHK196641:HHM196642 HRG196641:HRI196642 IBC196641:IBE196642 IKY196641:ILA196642 IUU196641:IUW196642 JEQ196641:JES196642 JOM196641:JOO196642 JYI196641:JYK196642 KIE196641:KIG196642 KSA196641:KSC196642 LBW196641:LBY196642 LLS196641:LLU196642 LVO196641:LVQ196642 MFK196641:MFM196642 MPG196641:MPI196642 MZC196641:MZE196642 NIY196641:NJA196642 NSU196641:NSW196642 OCQ196641:OCS196642 OMM196641:OMO196642 OWI196641:OWK196642 PGE196641:PGG196642 PQA196641:PQC196642 PZW196641:PZY196642 QJS196641:QJU196642 QTO196641:QTQ196642 RDK196641:RDM196642 RNG196641:RNI196642 RXC196641:RXE196642 SGY196641:SHA196642 SQU196641:SQW196642 TAQ196641:TAS196642 TKM196641:TKO196642 TUI196641:TUK196642 UEE196641:UEG196642 UOA196641:UOC196642 UXW196641:UXY196642 VHS196641:VHU196642 VRO196641:VRQ196642 WBK196641:WBM196642 WLG196641:WLI196642 WVC196641:WVE196642 IQ262177:IS262178 SM262177:SO262178 ACI262177:ACK262178 AME262177:AMG262178 AWA262177:AWC262178 BFW262177:BFY262178 BPS262177:BPU262178 BZO262177:BZQ262178 CJK262177:CJM262178 CTG262177:CTI262178 DDC262177:DDE262178 DMY262177:DNA262178 DWU262177:DWW262178 EGQ262177:EGS262178 EQM262177:EQO262178 FAI262177:FAK262178 FKE262177:FKG262178 FUA262177:FUC262178 GDW262177:GDY262178 GNS262177:GNU262178 GXO262177:GXQ262178 HHK262177:HHM262178 HRG262177:HRI262178 IBC262177:IBE262178 IKY262177:ILA262178 IUU262177:IUW262178 JEQ262177:JES262178 JOM262177:JOO262178 JYI262177:JYK262178 KIE262177:KIG262178 KSA262177:KSC262178 LBW262177:LBY262178 LLS262177:LLU262178 LVO262177:LVQ262178 MFK262177:MFM262178 MPG262177:MPI262178 MZC262177:MZE262178 NIY262177:NJA262178 NSU262177:NSW262178 OCQ262177:OCS262178 OMM262177:OMO262178 OWI262177:OWK262178 PGE262177:PGG262178 PQA262177:PQC262178 PZW262177:PZY262178 QJS262177:QJU262178 QTO262177:QTQ262178 RDK262177:RDM262178 RNG262177:RNI262178 RXC262177:RXE262178 SGY262177:SHA262178 SQU262177:SQW262178 TAQ262177:TAS262178 TKM262177:TKO262178 TUI262177:TUK262178 UEE262177:UEG262178 UOA262177:UOC262178 UXW262177:UXY262178 VHS262177:VHU262178 VRO262177:VRQ262178 WBK262177:WBM262178 WLG262177:WLI262178 WVC262177:WVE262178 IQ327713:IS327714 SM327713:SO327714 ACI327713:ACK327714 AME327713:AMG327714 AWA327713:AWC327714 BFW327713:BFY327714 BPS327713:BPU327714 BZO327713:BZQ327714 CJK327713:CJM327714 CTG327713:CTI327714 DDC327713:DDE327714 DMY327713:DNA327714 DWU327713:DWW327714 EGQ327713:EGS327714 EQM327713:EQO327714 FAI327713:FAK327714 FKE327713:FKG327714 FUA327713:FUC327714 GDW327713:GDY327714 GNS327713:GNU327714 GXO327713:GXQ327714 HHK327713:HHM327714 HRG327713:HRI327714 IBC327713:IBE327714 IKY327713:ILA327714 IUU327713:IUW327714 JEQ327713:JES327714 JOM327713:JOO327714 JYI327713:JYK327714 KIE327713:KIG327714 KSA327713:KSC327714 LBW327713:LBY327714 LLS327713:LLU327714 LVO327713:LVQ327714 MFK327713:MFM327714 MPG327713:MPI327714 MZC327713:MZE327714 NIY327713:NJA327714 NSU327713:NSW327714 OCQ327713:OCS327714 OMM327713:OMO327714 OWI327713:OWK327714 PGE327713:PGG327714 PQA327713:PQC327714 PZW327713:PZY327714 QJS327713:QJU327714 QTO327713:QTQ327714 RDK327713:RDM327714 RNG327713:RNI327714 RXC327713:RXE327714 SGY327713:SHA327714 SQU327713:SQW327714 TAQ327713:TAS327714 TKM327713:TKO327714 TUI327713:TUK327714 UEE327713:UEG327714 UOA327713:UOC327714 UXW327713:UXY327714 VHS327713:VHU327714 VRO327713:VRQ327714 WBK327713:WBM327714 WLG327713:WLI327714 WVC327713:WVE327714 IQ393249:IS393250 SM393249:SO393250 ACI393249:ACK393250 AME393249:AMG393250 AWA393249:AWC393250 BFW393249:BFY393250 BPS393249:BPU393250 BZO393249:BZQ393250 CJK393249:CJM393250 CTG393249:CTI393250 DDC393249:DDE393250 DMY393249:DNA393250 DWU393249:DWW393250 EGQ393249:EGS393250 EQM393249:EQO393250 FAI393249:FAK393250 FKE393249:FKG393250 FUA393249:FUC393250 GDW393249:GDY393250 GNS393249:GNU393250 GXO393249:GXQ393250 HHK393249:HHM393250 HRG393249:HRI393250 IBC393249:IBE393250 IKY393249:ILA393250 IUU393249:IUW393250 JEQ393249:JES393250 JOM393249:JOO393250 JYI393249:JYK393250 KIE393249:KIG393250 KSA393249:KSC393250 LBW393249:LBY393250 LLS393249:LLU393250 LVO393249:LVQ393250 MFK393249:MFM393250 MPG393249:MPI393250 MZC393249:MZE393250 NIY393249:NJA393250 NSU393249:NSW393250 OCQ393249:OCS393250 OMM393249:OMO393250 OWI393249:OWK393250 PGE393249:PGG393250 PQA393249:PQC393250 PZW393249:PZY393250 QJS393249:QJU393250 QTO393249:QTQ393250 RDK393249:RDM393250 RNG393249:RNI393250 RXC393249:RXE393250 SGY393249:SHA393250 SQU393249:SQW393250 TAQ393249:TAS393250 TKM393249:TKO393250 TUI393249:TUK393250 UEE393249:UEG393250 UOA393249:UOC393250 UXW393249:UXY393250 VHS393249:VHU393250 VRO393249:VRQ393250 WBK393249:WBM393250 WLG393249:WLI393250 WVC393249:WVE393250 IQ458785:IS458786 SM458785:SO458786 ACI458785:ACK458786 AME458785:AMG458786 AWA458785:AWC458786 BFW458785:BFY458786 BPS458785:BPU458786 BZO458785:BZQ458786 CJK458785:CJM458786 CTG458785:CTI458786 DDC458785:DDE458786 DMY458785:DNA458786 DWU458785:DWW458786 EGQ458785:EGS458786 EQM458785:EQO458786 FAI458785:FAK458786 FKE458785:FKG458786 FUA458785:FUC458786 GDW458785:GDY458786 GNS458785:GNU458786 GXO458785:GXQ458786 HHK458785:HHM458786 HRG458785:HRI458786 IBC458785:IBE458786 IKY458785:ILA458786 IUU458785:IUW458786 JEQ458785:JES458786 JOM458785:JOO458786 JYI458785:JYK458786 KIE458785:KIG458786 KSA458785:KSC458786 LBW458785:LBY458786 LLS458785:LLU458786 LVO458785:LVQ458786 MFK458785:MFM458786 MPG458785:MPI458786 MZC458785:MZE458786 NIY458785:NJA458786 NSU458785:NSW458786 OCQ458785:OCS458786 OMM458785:OMO458786 OWI458785:OWK458786 PGE458785:PGG458786 PQA458785:PQC458786 PZW458785:PZY458786 QJS458785:QJU458786 QTO458785:QTQ458786 RDK458785:RDM458786 RNG458785:RNI458786 RXC458785:RXE458786 SGY458785:SHA458786 SQU458785:SQW458786 TAQ458785:TAS458786 TKM458785:TKO458786 TUI458785:TUK458786 UEE458785:UEG458786 UOA458785:UOC458786 UXW458785:UXY458786 VHS458785:VHU458786 VRO458785:VRQ458786 WBK458785:WBM458786 WLG458785:WLI458786 WVC458785:WVE458786 IQ524321:IS524322 SM524321:SO524322 ACI524321:ACK524322 AME524321:AMG524322 AWA524321:AWC524322 BFW524321:BFY524322 BPS524321:BPU524322 BZO524321:BZQ524322 CJK524321:CJM524322 CTG524321:CTI524322 DDC524321:DDE524322 DMY524321:DNA524322 DWU524321:DWW524322 EGQ524321:EGS524322 EQM524321:EQO524322 FAI524321:FAK524322 FKE524321:FKG524322 FUA524321:FUC524322 GDW524321:GDY524322 GNS524321:GNU524322 GXO524321:GXQ524322 HHK524321:HHM524322 HRG524321:HRI524322 IBC524321:IBE524322 IKY524321:ILA524322 IUU524321:IUW524322 JEQ524321:JES524322 JOM524321:JOO524322 JYI524321:JYK524322 KIE524321:KIG524322 KSA524321:KSC524322 LBW524321:LBY524322 LLS524321:LLU524322 LVO524321:LVQ524322 MFK524321:MFM524322 MPG524321:MPI524322 MZC524321:MZE524322 NIY524321:NJA524322 NSU524321:NSW524322 OCQ524321:OCS524322 OMM524321:OMO524322 OWI524321:OWK524322 PGE524321:PGG524322 PQA524321:PQC524322 PZW524321:PZY524322 QJS524321:QJU524322 QTO524321:QTQ524322 RDK524321:RDM524322 RNG524321:RNI524322 RXC524321:RXE524322 SGY524321:SHA524322 SQU524321:SQW524322 TAQ524321:TAS524322 TKM524321:TKO524322 TUI524321:TUK524322 UEE524321:UEG524322 UOA524321:UOC524322 UXW524321:UXY524322 VHS524321:VHU524322 VRO524321:VRQ524322 WBK524321:WBM524322 WLG524321:WLI524322 WVC524321:WVE524322 IQ589857:IS589858 SM589857:SO589858 ACI589857:ACK589858 AME589857:AMG589858 AWA589857:AWC589858 BFW589857:BFY589858 BPS589857:BPU589858 BZO589857:BZQ589858 CJK589857:CJM589858 CTG589857:CTI589858 DDC589857:DDE589858 DMY589857:DNA589858 DWU589857:DWW589858 EGQ589857:EGS589858 EQM589857:EQO589858 FAI589857:FAK589858 FKE589857:FKG589858 FUA589857:FUC589858 GDW589857:GDY589858 GNS589857:GNU589858 GXO589857:GXQ589858 HHK589857:HHM589858 HRG589857:HRI589858 IBC589857:IBE589858 IKY589857:ILA589858 IUU589857:IUW589858 JEQ589857:JES589858 JOM589857:JOO589858 JYI589857:JYK589858 KIE589857:KIG589858 KSA589857:KSC589858 LBW589857:LBY589858 LLS589857:LLU589858 LVO589857:LVQ589858 MFK589857:MFM589858 MPG589857:MPI589858 MZC589857:MZE589858 NIY589857:NJA589858 NSU589857:NSW589858 OCQ589857:OCS589858 OMM589857:OMO589858 OWI589857:OWK589858 PGE589857:PGG589858 PQA589857:PQC589858 PZW589857:PZY589858 QJS589857:QJU589858 QTO589857:QTQ589858 RDK589857:RDM589858 RNG589857:RNI589858 RXC589857:RXE589858 SGY589857:SHA589858 SQU589857:SQW589858 TAQ589857:TAS589858 TKM589857:TKO589858 TUI589857:TUK589858 UEE589857:UEG589858 UOA589857:UOC589858 UXW589857:UXY589858 VHS589857:VHU589858 VRO589857:VRQ589858 WBK589857:WBM589858 WLG589857:WLI589858 WVC589857:WVE589858 IQ655393:IS655394 SM655393:SO655394 ACI655393:ACK655394 AME655393:AMG655394 AWA655393:AWC655394 BFW655393:BFY655394 BPS655393:BPU655394 BZO655393:BZQ655394 CJK655393:CJM655394 CTG655393:CTI655394 DDC655393:DDE655394 DMY655393:DNA655394 DWU655393:DWW655394 EGQ655393:EGS655394 EQM655393:EQO655394 FAI655393:FAK655394 FKE655393:FKG655394 FUA655393:FUC655394 GDW655393:GDY655394 GNS655393:GNU655394 GXO655393:GXQ655394 HHK655393:HHM655394 HRG655393:HRI655394 IBC655393:IBE655394 IKY655393:ILA655394 IUU655393:IUW655394 JEQ655393:JES655394 JOM655393:JOO655394 JYI655393:JYK655394 KIE655393:KIG655394 KSA655393:KSC655394 LBW655393:LBY655394 LLS655393:LLU655394 LVO655393:LVQ655394 MFK655393:MFM655394 MPG655393:MPI655394 MZC655393:MZE655394 NIY655393:NJA655394 NSU655393:NSW655394 OCQ655393:OCS655394 OMM655393:OMO655394 OWI655393:OWK655394 PGE655393:PGG655394 PQA655393:PQC655394 PZW655393:PZY655394 QJS655393:QJU655394 QTO655393:QTQ655394 RDK655393:RDM655394 RNG655393:RNI655394 RXC655393:RXE655394 SGY655393:SHA655394 SQU655393:SQW655394 TAQ655393:TAS655394 TKM655393:TKO655394 TUI655393:TUK655394 UEE655393:UEG655394 UOA655393:UOC655394 UXW655393:UXY655394 VHS655393:VHU655394 VRO655393:VRQ655394 WBK655393:WBM655394 WLG655393:WLI655394 WVC655393:WVE655394 IQ720929:IS720930 SM720929:SO720930 ACI720929:ACK720930 AME720929:AMG720930 AWA720929:AWC720930 BFW720929:BFY720930 BPS720929:BPU720930 BZO720929:BZQ720930 CJK720929:CJM720930 CTG720929:CTI720930 DDC720929:DDE720930 DMY720929:DNA720930 DWU720929:DWW720930 EGQ720929:EGS720930 EQM720929:EQO720930 FAI720929:FAK720930 FKE720929:FKG720930 FUA720929:FUC720930 GDW720929:GDY720930 GNS720929:GNU720930 GXO720929:GXQ720930 HHK720929:HHM720930 HRG720929:HRI720930 IBC720929:IBE720930 IKY720929:ILA720930 IUU720929:IUW720930 JEQ720929:JES720930 JOM720929:JOO720930 JYI720929:JYK720930 KIE720929:KIG720930 KSA720929:KSC720930 LBW720929:LBY720930 LLS720929:LLU720930 LVO720929:LVQ720930 MFK720929:MFM720930 MPG720929:MPI720930 MZC720929:MZE720930 NIY720929:NJA720930 NSU720929:NSW720930 OCQ720929:OCS720930 OMM720929:OMO720930 OWI720929:OWK720930 PGE720929:PGG720930 PQA720929:PQC720930 PZW720929:PZY720930 QJS720929:QJU720930 QTO720929:QTQ720930 RDK720929:RDM720930 RNG720929:RNI720930 RXC720929:RXE720930 SGY720929:SHA720930 SQU720929:SQW720930 TAQ720929:TAS720930 TKM720929:TKO720930 TUI720929:TUK720930 UEE720929:UEG720930 UOA720929:UOC720930 UXW720929:UXY720930 VHS720929:VHU720930 VRO720929:VRQ720930 WBK720929:WBM720930 WLG720929:WLI720930 WVC720929:WVE720930 IQ786465:IS786466 SM786465:SO786466 ACI786465:ACK786466 AME786465:AMG786466 AWA786465:AWC786466 BFW786465:BFY786466 BPS786465:BPU786466 BZO786465:BZQ786466 CJK786465:CJM786466 CTG786465:CTI786466 DDC786465:DDE786466 DMY786465:DNA786466 DWU786465:DWW786466 EGQ786465:EGS786466 EQM786465:EQO786466 FAI786465:FAK786466 FKE786465:FKG786466 FUA786465:FUC786466 GDW786465:GDY786466 GNS786465:GNU786466 GXO786465:GXQ786466 HHK786465:HHM786466 HRG786465:HRI786466 IBC786465:IBE786466 IKY786465:ILA786466 IUU786465:IUW786466 JEQ786465:JES786466 JOM786465:JOO786466 JYI786465:JYK786466 KIE786465:KIG786466 KSA786465:KSC786466 LBW786465:LBY786466 LLS786465:LLU786466 LVO786465:LVQ786466 MFK786465:MFM786466 MPG786465:MPI786466 MZC786465:MZE786466 NIY786465:NJA786466 NSU786465:NSW786466 OCQ786465:OCS786466 OMM786465:OMO786466 OWI786465:OWK786466 PGE786465:PGG786466 PQA786465:PQC786466 PZW786465:PZY786466 QJS786465:QJU786466 QTO786465:QTQ786466 RDK786465:RDM786466 RNG786465:RNI786466 RXC786465:RXE786466 SGY786465:SHA786466 SQU786465:SQW786466 TAQ786465:TAS786466 TKM786465:TKO786466 TUI786465:TUK786466 UEE786465:UEG786466 UOA786465:UOC786466 UXW786465:UXY786466 VHS786465:VHU786466 VRO786465:VRQ786466 WBK786465:WBM786466 WLG786465:WLI786466 WVC786465:WVE786466 IQ852001:IS852002 SM852001:SO852002 ACI852001:ACK852002 AME852001:AMG852002 AWA852001:AWC852002 BFW852001:BFY852002 BPS852001:BPU852002 BZO852001:BZQ852002 CJK852001:CJM852002 CTG852001:CTI852002 DDC852001:DDE852002 DMY852001:DNA852002 DWU852001:DWW852002 EGQ852001:EGS852002 EQM852001:EQO852002 FAI852001:FAK852002 FKE852001:FKG852002 FUA852001:FUC852002 GDW852001:GDY852002 GNS852001:GNU852002 GXO852001:GXQ852002 HHK852001:HHM852002 HRG852001:HRI852002 IBC852001:IBE852002 IKY852001:ILA852002 IUU852001:IUW852002 JEQ852001:JES852002 JOM852001:JOO852002 JYI852001:JYK852002 KIE852001:KIG852002 KSA852001:KSC852002 LBW852001:LBY852002 LLS852001:LLU852002 LVO852001:LVQ852002 MFK852001:MFM852002 MPG852001:MPI852002 MZC852001:MZE852002 NIY852001:NJA852002 NSU852001:NSW852002 OCQ852001:OCS852002 OMM852001:OMO852002 OWI852001:OWK852002 PGE852001:PGG852002 PQA852001:PQC852002 PZW852001:PZY852002 QJS852001:QJU852002 QTO852001:QTQ852002 RDK852001:RDM852002 RNG852001:RNI852002 RXC852001:RXE852002 SGY852001:SHA852002 SQU852001:SQW852002 TAQ852001:TAS852002 TKM852001:TKO852002 TUI852001:TUK852002 UEE852001:UEG852002 UOA852001:UOC852002 UXW852001:UXY852002 VHS852001:VHU852002 VRO852001:VRQ852002 WBK852001:WBM852002 WLG852001:WLI852002 WVC852001:WVE852002 IQ917537:IS917538 SM917537:SO917538 ACI917537:ACK917538 AME917537:AMG917538 AWA917537:AWC917538 BFW917537:BFY917538 BPS917537:BPU917538 BZO917537:BZQ917538 CJK917537:CJM917538 CTG917537:CTI917538 DDC917537:DDE917538 DMY917537:DNA917538 DWU917537:DWW917538 EGQ917537:EGS917538 EQM917537:EQO917538 FAI917537:FAK917538 FKE917537:FKG917538 FUA917537:FUC917538 GDW917537:GDY917538 GNS917537:GNU917538 GXO917537:GXQ917538 HHK917537:HHM917538 HRG917537:HRI917538 IBC917537:IBE917538 IKY917537:ILA917538 IUU917537:IUW917538 JEQ917537:JES917538 JOM917537:JOO917538 JYI917537:JYK917538 KIE917537:KIG917538 KSA917537:KSC917538 LBW917537:LBY917538 LLS917537:LLU917538 LVO917537:LVQ917538 MFK917537:MFM917538 MPG917537:MPI917538 MZC917537:MZE917538 NIY917537:NJA917538 NSU917537:NSW917538 OCQ917537:OCS917538 OMM917537:OMO917538 OWI917537:OWK917538 PGE917537:PGG917538 PQA917537:PQC917538 PZW917537:PZY917538 QJS917537:QJU917538 QTO917537:QTQ917538 RDK917537:RDM917538 RNG917537:RNI917538 RXC917537:RXE917538 SGY917537:SHA917538 SQU917537:SQW917538 TAQ917537:TAS917538 TKM917537:TKO917538 TUI917537:TUK917538 UEE917537:UEG917538 UOA917537:UOC917538 UXW917537:UXY917538 VHS917537:VHU917538 VRO917537:VRQ917538 WBK917537:WBM917538 WLG917537:WLI917538 WVC917537:WVE917538 IQ983073:IS983074 SM983073:SO983074 ACI983073:ACK983074 AME983073:AMG983074 AWA983073:AWC983074 BFW983073:BFY983074 BPS983073:BPU983074 BZO983073:BZQ983074 CJK983073:CJM983074 CTG983073:CTI983074 DDC983073:DDE983074 DMY983073:DNA983074 DWU983073:DWW983074 EGQ983073:EGS983074 EQM983073:EQO983074 FAI983073:FAK983074 FKE983073:FKG983074 FUA983073:FUC983074 GDW983073:GDY983074 GNS983073:GNU983074 GXO983073:GXQ983074 HHK983073:HHM983074 HRG983073:HRI983074 IBC983073:IBE983074 IKY983073:ILA983074 IUU983073:IUW983074 JEQ983073:JES983074 JOM983073:JOO983074 JYI983073:JYK983074 KIE983073:KIG983074 KSA983073:KSC983074 LBW983073:LBY983074 LLS983073:LLU983074 LVO983073:LVQ983074 MFK983073:MFM983074 MPG983073:MPI983074 MZC983073:MZE983074 NIY983073:NJA983074 NSU983073:NSW983074 OCQ983073:OCS983074 OMM983073:OMO983074 OWI983073:OWK983074 PGE983073:PGG983074 PQA983073:PQC983074 PZW983073:PZY983074 QJS983073:QJU983074 QTO983073:QTQ983074 RDK983073:RDM983074 RNG983073:RNI983074 RXC983073:RXE983074 SGY983073:SHA983074 SQU983073:SQW983074 TAQ983073:TAS983074 TKM983073:TKO983074 TUI983073:TUK983074 UEE983073:UEG983074 UOA983073:UOC983074 UXW983073:UXY983074 VHS983073:VHU983074 VRO983073:VRQ983074 WBK983073:WBM983074 WLG983073:WLI983074 WVC983073:WVE983074 P65534 HW65532 RS65532 ABO65532 ALK65532 AVG65532 BFC65532 BOY65532 BYU65532 CIQ65532 CSM65532 DCI65532 DME65532 DWA65532 EFW65532 EPS65532 EZO65532 FJK65532 FTG65532 GDC65532 GMY65532 GWU65532 HGQ65532 HQM65532 IAI65532 IKE65532 IUA65532 JDW65532 JNS65532 JXO65532 KHK65532 KRG65532 LBC65532 LKY65532 LUU65532 MEQ65532 MOM65532 MYI65532 NIE65532 NSA65532 OBW65532 OLS65532 OVO65532 PFK65532 PPG65532 PZC65532 QIY65532 QSU65532 RCQ65532 RMM65532 RWI65532 SGE65532 SQA65532 SZW65532 TJS65532 TTO65532 UDK65532 UNG65532 UXC65532 VGY65532 VQU65532 WAQ65532 WKM65532 WUI65532 P131070 HW131068 RS131068 ABO131068 ALK131068 AVG131068 BFC131068 BOY131068 BYU131068 CIQ131068 CSM131068 DCI131068 DME131068 DWA131068 EFW131068 EPS131068 EZO131068 FJK131068 FTG131068 GDC131068 GMY131068 GWU131068 HGQ131068 HQM131068 IAI131068 IKE131068 IUA131068 JDW131068 JNS131068 JXO131068 KHK131068 KRG131068 LBC131068 LKY131068 LUU131068 MEQ131068 MOM131068 MYI131068 NIE131068 NSA131068 OBW131068 OLS131068 OVO131068 PFK131068 PPG131068 PZC131068 QIY131068 QSU131068 RCQ131068 RMM131068 RWI131068 SGE131068 SQA131068 SZW131068 TJS131068 TTO131068 UDK131068 UNG131068 UXC131068 VGY131068 VQU131068 WAQ131068 WKM131068 WUI131068 P196606 HW196604 RS196604 ABO196604 ALK196604 AVG196604 BFC196604 BOY196604 BYU196604 CIQ196604 CSM196604 DCI196604 DME196604 DWA196604 EFW196604 EPS196604 EZO196604 FJK196604 FTG196604 GDC196604 GMY196604 GWU196604 HGQ196604 HQM196604 IAI196604 IKE196604 IUA196604 JDW196604 JNS196604 JXO196604 KHK196604 KRG196604 LBC196604 LKY196604 LUU196604 MEQ196604 MOM196604 MYI196604 NIE196604 NSA196604 OBW196604 OLS196604 OVO196604 PFK196604 PPG196604 PZC196604 QIY196604 QSU196604 RCQ196604 RMM196604 RWI196604 SGE196604 SQA196604 SZW196604 TJS196604 TTO196604 UDK196604 UNG196604 UXC196604 VGY196604 VQU196604 WAQ196604 WKM196604 WUI196604 P262142 HW262140 RS262140 ABO262140 ALK262140 AVG262140 BFC262140 BOY262140 BYU262140 CIQ262140 CSM262140 DCI262140 DME262140 DWA262140 EFW262140 EPS262140 EZO262140 FJK262140 FTG262140 GDC262140 GMY262140 GWU262140 HGQ262140 HQM262140 IAI262140 IKE262140 IUA262140 JDW262140 JNS262140 JXO262140 KHK262140 KRG262140 LBC262140 LKY262140 LUU262140 MEQ262140 MOM262140 MYI262140 NIE262140 NSA262140 OBW262140 OLS262140 OVO262140 PFK262140 PPG262140 PZC262140 QIY262140 QSU262140 RCQ262140 RMM262140 RWI262140 SGE262140 SQA262140 SZW262140 TJS262140 TTO262140 UDK262140 UNG262140 UXC262140 VGY262140 VQU262140 WAQ262140 WKM262140 WUI262140 P327678 HW327676 RS327676 ABO327676 ALK327676 AVG327676 BFC327676 BOY327676 BYU327676 CIQ327676 CSM327676 DCI327676 DME327676 DWA327676 EFW327676 EPS327676 EZO327676 FJK327676 FTG327676 GDC327676 GMY327676 GWU327676 HGQ327676 HQM327676 IAI327676 IKE327676 IUA327676 JDW327676 JNS327676 JXO327676 KHK327676 KRG327676 LBC327676 LKY327676 LUU327676 MEQ327676 MOM327676 MYI327676 NIE327676 NSA327676 OBW327676 OLS327676 OVO327676 PFK327676 PPG327676 PZC327676 QIY327676 QSU327676 RCQ327676 RMM327676 RWI327676 SGE327676 SQA327676 SZW327676 TJS327676 TTO327676 UDK327676 UNG327676 UXC327676 VGY327676 VQU327676 WAQ327676 WKM327676 WUI327676 P393214 HW393212 RS393212 ABO393212 ALK393212 AVG393212 BFC393212 BOY393212 BYU393212 CIQ393212 CSM393212 DCI393212 DME393212 DWA393212 EFW393212 EPS393212 EZO393212 FJK393212 FTG393212 GDC393212 GMY393212 GWU393212 HGQ393212 HQM393212 IAI393212 IKE393212 IUA393212 JDW393212 JNS393212 JXO393212 KHK393212 KRG393212 LBC393212 LKY393212 LUU393212 MEQ393212 MOM393212 MYI393212 NIE393212 NSA393212 OBW393212 OLS393212 OVO393212 PFK393212 PPG393212 PZC393212 QIY393212 QSU393212 RCQ393212 RMM393212 RWI393212 SGE393212 SQA393212 SZW393212 TJS393212 TTO393212 UDK393212 UNG393212 UXC393212 VGY393212 VQU393212 WAQ393212 WKM393212 WUI393212 P458750 HW458748 RS458748 ABO458748 ALK458748 AVG458748 BFC458748 BOY458748 BYU458748 CIQ458748 CSM458748 DCI458748 DME458748 DWA458748 EFW458748 EPS458748 EZO458748 FJK458748 FTG458748 GDC458748 GMY458748 GWU458748 HGQ458748 HQM458748 IAI458748 IKE458748 IUA458748 JDW458748 JNS458748 JXO458748 KHK458748 KRG458748 LBC458748 LKY458748 LUU458748 MEQ458748 MOM458748 MYI458748 NIE458748 NSA458748 OBW458748 OLS458748 OVO458748 PFK458748 PPG458748 PZC458748 QIY458748 QSU458748 RCQ458748 RMM458748 RWI458748 SGE458748 SQA458748 SZW458748 TJS458748 TTO458748 UDK458748 UNG458748 UXC458748 VGY458748 VQU458748 WAQ458748 WKM458748 WUI458748 P524286 HW524284 RS524284 ABO524284 ALK524284 AVG524284 BFC524284 BOY524284 BYU524284 CIQ524284 CSM524284 DCI524284 DME524284 DWA524284 EFW524284 EPS524284 EZO524284 FJK524284 FTG524284 GDC524284 GMY524284 GWU524284 HGQ524284 HQM524284 IAI524284 IKE524284 IUA524284 JDW524284 JNS524284 JXO524284 KHK524284 KRG524284 LBC524284 LKY524284 LUU524284 MEQ524284 MOM524284 MYI524284 NIE524284 NSA524284 OBW524284 OLS524284 OVO524284 PFK524284 PPG524284 PZC524284 QIY524284 QSU524284 RCQ524284 RMM524284 RWI524284 SGE524284 SQA524284 SZW524284 TJS524284 TTO524284 UDK524284 UNG524284 UXC524284 VGY524284 VQU524284 WAQ524284 WKM524284 WUI524284 P589822 HW589820 RS589820 ABO589820 ALK589820 AVG589820 BFC589820 BOY589820 BYU589820 CIQ589820 CSM589820 DCI589820 DME589820 DWA589820 EFW589820 EPS589820 EZO589820 FJK589820 FTG589820 GDC589820 GMY589820 GWU589820 HGQ589820 HQM589820 IAI589820 IKE589820 IUA589820 JDW589820 JNS589820 JXO589820 KHK589820 KRG589820 LBC589820 LKY589820 LUU589820 MEQ589820 MOM589820 MYI589820 NIE589820 NSA589820 OBW589820 OLS589820 OVO589820 PFK589820 PPG589820 PZC589820 QIY589820 QSU589820 RCQ589820 RMM589820 RWI589820 SGE589820 SQA589820 SZW589820 TJS589820 TTO589820 UDK589820 UNG589820 UXC589820 VGY589820 VQU589820 WAQ589820 WKM589820 WUI589820 P655358 HW655356 RS655356 ABO655356 ALK655356 AVG655356 BFC655356 BOY655356 BYU655356 CIQ655356 CSM655356 DCI655356 DME655356 DWA655356 EFW655356 EPS655356 EZO655356 FJK655356 FTG655356 GDC655356 GMY655356 GWU655356 HGQ655356 HQM655356 IAI655356 IKE655356 IUA655356 JDW655356 JNS655356 JXO655356 KHK655356 KRG655356 LBC655356 LKY655356 LUU655356 MEQ655356 MOM655356 MYI655356 NIE655356 NSA655356 OBW655356 OLS655356 OVO655356 PFK655356 PPG655356 PZC655356 QIY655356 QSU655356 RCQ655356 RMM655356 RWI655356 SGE655356 SQA655356 SZW655356 TJS655356 TTO655356 UDK655356 UNG655356 UXC655356 VGY655356 VQU655356 WAQ655356 WKM655356 WUI655356 P720894 HW720892 RS720892 ABO720892 ALK720892 AVG720892 BFC720892 BOY720892 BYU720892 CIQ720892 CSM720892 DCI720892 DME720892 DWA720892 EFW720892 EPS720892 EZO720892 FJK720892 FTG720892 GDC720892 GMY720892 GWU720892 HGQ720892 HQM720892 IAI720892 IKE720892 IUA720892 JDW720892 JNS720892 JXO720892 KHK720892 KRG720892 LBC720892 LKY720892 LUU720892 MEQ720892 MOM720892 MYI720892 NIE720892 NSA720892 OBW720892 OLS720892 OVO720892 PFK720892 PPG720892 PZC720892 QIY720892 QSU720892 RCQ720892 RMM720892 RWI720892 SGE720892 SQA720892 SZW720892 TJS720892 TTO720892 UDK720892 UNG720892 UXC720892 VGY720892 VQU720892 WAQ720892 WKM720892 WUI720892 P786430 HW786428 RS786428 ABO786428 ALK786428 AVG786428 BFC786428 BOY786428 BYU786428 CIQ786428 CSM786428 DCI786428 DME786428 DWA786428 EFW786428 EPS786428 EZO786428 FJK786428 FTG786428 GDC786428 GMY786428 GWU786428 HGQ786428 HQM786428 IAI786428 IKE786428 IUA786428 JDW786428 JNS786428 JXO786428 KHK786428 KRG786428 LBC786428 LKY786428 LUU786428 MEQ786428 MOM786428 MYI786428 NIE786428 NSA786428 OBW786428 OLS786428 OVO786428 PFK786428 PPG786428 PZC786428 QIY786428 QSU786428 RCQ786428 RMM786428 RWI786428 SGE786428 SQA786428 SZW786428 TJS786428 TTO786428 UDK786428 UNG786428 UXC786428 VGY786428 VQU786428 WAQ786428 WKM786428 WUI786428 P851966 HW851964 RS851964 ABO851964 ALK851964 AVG851964 BFC851964 BOY851964 BYU851964 CIQ851964 CSM851964 DCI851964 DME851964 DWA851964 EFW851964 EPS851964 EZO851964 FJK851964 FTG851964 GDC851964 GMY851964 GWU851964 HGQ851964 HQM851964 IAI851964 IKE851964 IUA851964 JDW851964 JNS851964 JXO851964 KHK851964 KRG851964 LBC851964 LKY851964 LUU851964 MEQ851964 MOM851964 MYI851964 NIE851964 NSA851964 OBW851964 OLS851964 OVO851964 PFK851964 PPG851964 PZC851964 QIY851964 QSU851964 RCQ851964 RMM851964 RWI851964 SGE851964 SQA851964 SZW851964 TJS851964 TTO851964 UDK851964 UNG851964 UXC851964 VGY851964 VQU851964 WAQ851964 WKM851964 WUI851964 P917502 HW917500 RS917500 ABO917500 ALK917500 AVG917500 BFC917500 BOY917500 BYU917500 CIQ917500 CSM917500 DCI917500 DME917500 DWA917500 EFW917500 EPS917500 EZO917500 FJK917500 FTG917500 GDC917500 GMY917500 GWU917500 HGQ917500 HQM917500 IAI917500 IKE917500 IUA917500 JDW917500 JNS917500 JXO917500 KHK917500 KRG917500 LBC917500 LKY917500 LUU917500 MEQ917500 MOM917500 MYI917500 NIE917500 NSA917500 OBW917500 OLS917500 OVO917500 PFK917500 PPG917500 PZC917500 QIY917500 QSU917500 RCQ917500 RMM917500 RWI917500 SGE917500 SQA917500 SZW917500 TJS917500 TTO917500 UDK917500 UNG917500 UXC917500 VGY917500 VQU917500 WAQ917500 WKM917500 WUI917500 P983038 HW983036 RS983036 ABO983036 ALK983036 AVG983036 BFC983036 BOY983036 BYU983036 CIQ983036 CSM983036 DCI983036 DME983036 DWA983036 EFW983036 EPS983036 EZO983036 FJK983036 FTG983036 GDC983036 GMY983036 GWU983036 HGQ983036 HQM983036 IAI983036 IKE983036 IUA983036 JDW983036 JNS983036 JXO983036 KHK983036 KRG983036 LBC983036 LKY983036 LUU983036 MEQ983036 MOM983036 MYI983036 NIE983036 NSA983036 OBW983036 OLS983036 OVO983036 PFK983036 PPG983036 PZC983036 QIY983036 QSU983036 RCQ983036 RMM983036 RWI983036 SGE983036 SQA983036 SZW983036 TJS983036 TTO983036 UDK983036 UNG983036 UXC983036 VGY983036 VQU983036 WAQ983036 WKM983036 WUI983036 IQ65560:IS65561 SM65560:SO65561 ACI65560:ACK65561 AME65560:AMG65561 AWA65560:AWC65561 BFW65560:BFY65561 BPS65560:BPU65561 BZO65560:BZQ65561 CJK65560:CJM65561 CTG65560:CTI65561 DDC65560:DDE65561 DMY65560:DNA65561 DWU65560:DWW65561 EGQ65560:EGS65561 EQM65560:EQO65561 FAI65560:FAK65561 FKE65560:FKG65561 FUA65560:FUC65561 GDW65560:GDY65561 GNS65560:GNU65561 GXO65560:GXQ65561 HHK65560:HHM65561 HRG65560:HRI65561 IBC65560:IBE65561 IKY65560:ILA65561 IUU65560:IUW65561 JEQ65560:JES65561 JOM65560:JOO65561 JYI65560:JYK65561 KIE65560:KIG65561 KSA65560:KSC65561 LBW65560:LBY65561 LLS65560:LLU65561 LVO65560:LVQ65561 MFK65560:MFM65561 MPG65560:MPI65561 MZC65560:MZE65561 NIY65560:NJA65561 NSU65560:NSW65561 OCQ65560:OCS65561 OMM65560:OMO65561 OWI65560:OWK65561 PGE65560:PGG65561 PQA65560:PQC65561 PZW65560:PZY65561 QJS65560:QJU65561 QTO65560:QTQ65561 RDK65560:RDM65561 RNG65560:RNI65561 RXC65560:RXE65561 SGY65560:SHA65561 SQU65560:SQW65561 TAQ65560:TAS65561 TKM65560:TKO65561 TUI65560:TUK65561 UEE65560:UEG65561 UOA65560:UOC65561 UXW65560:UXY65561 VHS65560:VHU65561 VRO65560:VRQ65561 WBK65560:WBM65561 WLG65560:WLI65561 WVC65560:WVE65561 IQ131096:IS131097 SM131096:SO131097 ACI131096:ACK131097 AME131096:AMG131097 AWA131096:AWC131097 BFW131096:BFY131097 BPS131096:BPU131097 BZO131096:BZQ131097 CJK131096:CJM131097 CTG131096:CTI131097 DDC131096:DDE131097 DMY131096:DNA131097 DWU131096:DWW131097 EGQ131096:EGS131097 EQM131096:EQO131097 FAI131096:FAK131097 FKE131096:FKG131097 FUA131096:FUC131097 GDW131096:GDY131097 GNS131096:GNU131097 GXO131096:GXQ131097 HHK131096:HHM131097 HRG131096:HRI131097 IBC131096:IBE131097 IKY131096:ILA131097 IUU131096:IUW131097 JEQ131096:JES131097 JOM131096:JOO131097 JYI131096:JYK131097 KIE131096:KIG131097 KSA131096:KSC131097 LBW131096:LBY131097 LLS131096:LLU131097 LVO131096:LVQ131097 MFK131096:MFM131097 MPG131096:MPI131097 MZC131096:MZE131097 NIY131096:NJA131097 NSU131096:NSW131097 OCQ131096:OCS131097 OMM131096:OMO131097 OWI131096:OWK131097 PGE131096:PGG131097 PQA131096:PQC131097 PZW131096:PZY131097 QJS131096:QJU131097 QTO131096:QTQ131097 RDK131096:RDM131097 RNG131096:RNI131097 RXC131096:RXE131097 SGY131096:SHA131097 SQU131096:SQW131097 TAQ131096:TAS131097 TKM131096:TKO131097 TUI131096:TUK131097 UEE131096:UEG131097 UOA131096:UOC131097 UXW131096:UXY131097 VHS131096:VHU131097 VRO131096:VRQ131097 WBK131096:WBM131097 WLG131096:WLI131097 WVC131096:WVE131097 IQ196632:IS196633 SM196632:SO196633 ACI196632:ACK196633 AME196632:AMG196633 AWA196632:AWC196633 BFW196632:BFY196633 BPS196632:BPU196633 BZO196632:BZQ196633 CJK196632:CJM196633 CTG196632:CTI196633 DDC196632:DDE196633 DMY196632:DNA196633 DWU196632:DWW196633 EGQ196632:EGS196633 EQM196632:EQO196633 FAI196632:FAK196633 FKE196632:FKG196633 FUA196632:FUC196633 GDW196632:GDY196633 GNS196632:GNU196633 GXO196632:GXQ196633 HHK196632:HHM196633 HRG196632:HRI196633 IBC196632:IBE196633 IKY196632:ILA196633 IUU196632:IUW196633 JEQ196632:JES196633 JOM196632:JOO196633 JYI196632:JYK196633 KIE196632:KIG196633 KSA196632:KSC196633 LBW196632:LBY196633 LLS196632:LLU196633 LVO196632:LVQ196633 MFK196632:MFM196633 MPG196632:MPI196633 MZC196632:MZE196633 NIY196632:NJA196633 NSU196632:NSW196633 OCQ196632:OCS196633 OMM196632:OMO196633 OWI196632:OWK196633 PGE196632:PGG196633 PQA196632:PQC196633 PZW196632:PZY196633 QJS196632:QJU196633 QTO196632:QTQ196633 RDK196632:RDM196633 RNG196632:RNI196633 RXC196632:RXE196633 SGY196632:SHA196633 SQU196632:SQW196633 TAQ196632:TAS196633 TKM196632:TKO196633 TUI196632:TUK196633 UEE196632:UEG196633 UOA196632:UOC196633 UXW196632:UXY196633 VHS196632:VHU196633 VRO196632:VRQ196633 WBK196632:WBM196633 WLG196632:WLI196633 WVC196632:WVE196633 IQ262168:IS262169 SM262168:SO262169 ACI262168:ACK262169 AME262168:AMG262169 AWA262168:AWC262169 BFW262168:BFY262169 BPS262168:BPU262169 BZO262168:BZQ262169 CJK262168:CJM262169 CTG262168:CTI262169 DDC262168:DDE262169 DMY262168:DNA262169 DWU262168:DWW262169 EGQ262168:EGS262169 EQM262168:EQO262169 FAI262168:FAK262169 FKE262168:FKG262169 FUA262168:FUC262169 GDW262168:GDY262169 GNS262168:GNU262169 GXO262168:GXQ262169 HHK262168:HHM262169 HRG262168:HRI262169 IBC262168:IBE262169 IKY262168:ILA262169 IUU262168:IUW262169 JEQ262168:JES262169 JOM262168:JOO262169 JYI262168:JYK262169 KIE262168:KIG262169 KSA262168:KSC262169 LBW262168:LBY262169 LLS262168:LLU262169 LVO262168:LVQ262169 MFK262168:MFM262169 MPG262168:MPI262169 MZC262168:MZE262169 NIY262168:NJA262169 NSU262168:NSW262169 OCQ262168:OCS262169 OMM262168:OMO262169 OWI262168:OWK262169 PGE262168:PGG262169 PQA262168:PQC262169 PZW262168:PZY262169 QJS262168:QJU262169 QTO262168:QTQ262169 RDK262168:RDM262169 RNG262168:RNI262169 RXC262168:RXE262169 SGY262168:SHA262169 SQU262168:SQW262169 TAQ262168:TAS262169 TKM262168:TKO262169 TUI262168:TUK262169 UEE262168:UEG262169 UOA262168:UOC262169 UXW262168:UXY262169 VHS262168:VHU262169 VRO262168:VRQ262169 WBK262168:WBM262169 WLG262168:WLI262169 WVC262168:WVE262169 IQ327704:IS327705 SM327704:SO327705 ACI327704:ACK327705 AME327704:AMG327705 AWA327704:AWC327705 BFW327704:BFY327705 BPS327704:BPU327705 BZO327704:BZQ327705 CJK327704:CJM327705 CTG327704:CTI327705 DDC327704:DDE327705 DMY327704:DNA327705 DWU327704:DWW327705 EGQ327704:EGS327705 EQM327704:EQO327705 FAI327704:FAK327705 FKE327704:FKG327705 FUA327704:FUC327705 GDW327704:GDY327705 GNS327704:GNU327705 GXO327704:GXQ327705 HHK327704:HHM327705 HRG327704:HRI327705 IBC327704:IBE327705 IKY327704:ILA327705 IUU327704:IUW327705 JEQ327704:JES327705 JOM327704:JOO327705 JYI327704:JYK327705 KIE327704:KIG327705 KSA327704:KSC327705 LBW327704:LBY327705 LLS327704:LLU327705 LVO327704:LVQ327705 MFK327704:MFM327705 MPG327704:MPI327705 MZC327704:MZE327705 NIY327704:NJA327705 NSU327704:NSW327705 OCQ327704:OCS327705 OMM327704:OMO327705 OWI327704:OWK327705 PGE327704:PGG327705 PQA327704:PQC327705 PZW327704:PZY327705 QJS327704:QJU327705 QTO327704:QTQ327705 RDK327704:RDM327705 RNG327704:RNI327705 RXC327704:RXE327705 SGY327704:SHA327705 SQU327704:SQW327705 TAQ327704:TAS327705 TKM327704:TKO327705 TUI327704:TUK327705 UEE327704:UEG327705 UOA327704:UOC327705 UXW327704:UXY327705 VHS327704:VHU327705 VRO327704:VRQ327705 WBK327704:WBM327705 WLG327704:WLI327705 WVC327704:WVE327705 IQ393240:IS393241 SM393240:SO393241 ACI393240:ACK393241 AME393240:AMG393241 AWA393240:AWC393241 BFW393240:BFY393241 BPS393240:BPU393241 BZO393240:BZQ393241 CJK393240:CJM393241 CTG393240:CTI393241 DDC393240:DDE393241 DMY393240:DNA393241 DWU393240:DWW393241 EGQ393240:EGS393241 EQM393240:EQO393241 FAI393240:FAK393241 FKE393240:FKG393241 FUA393240:FUC393241 GDW393240:GDY393241 GNS393240:GNU393241 GXO393240:GXQ393241 HHK393240:HHM393241 HRG393240:HRI393241 IBC393240:IBE393241 IKY393240:ILA393241 IUU393240:IUW393241 JEQ393240:JES393241 JOM393240:JOO393241 JYI393240:JYK393241 KIE393240:KIG393241 KSA393240:KSC393241 LBW393240:LBY393241 LLS393240:LLU393241 LVO393240:LVQ393241 MFK393240:MFM393241 MPG393240:MPI393241 MZC393240:MZE393241 NIY393240:NJA393241 NSU393240:NSW393241 OCQ393240:OCS393241 OMM393240:OMO393241 OWI393240:OWK393241 PGE393240:PGG393241 PQA393240:PQC393241 PZW393240:PZY393241 QJS393240:QJU393241 QTO393240:QTQ393241 RDK393240:RDM393241 RNG393240:RNI393241 RXC393240:RXE393241 SGY393240:SHA393241 SQU393240:SQW393241 TAQ393240:TAS393241 TKM393240:TKO393241 TUI393240:TUK393241 UEE393240:UEG393241 UOA393240:UOC393241 UXW393240:UXY393241 VHS393240:VHU393241 VRO393240:VRQ393241 WBK393240:WBM393241 WLG393240:WLI393241 WVC393240:WVE393241 IQ458776:IS458777 SM458776:SO458777 ACI458776:ACK458777 AME458776:AMG458777 AWA458776:AWC458777 BFW458776:BFY458777 BPS458776:BPU458777 BZO458776:BZQ458777 CJK458776:CJM458777 CTG458776:CTI458777 DDC458776:DDE458777 DMY458776:DNA458777 DWU458776:DWW458777 EGQ458776:EGS458777 EQM458776:EQO458777 FAI458776:FAK458777 FKE458776:FKG458777 FUA458776:FUC458777 GDW458776:GDY458777 GNS458776:GNU458777 GXO458776:GXQ458777 HHK458776:HHM458777 HRG458776:HRI458777 IBC458776:IBE458777 IKY458776:ILA458777 IUU458776:IUW458777 JEQ458776:JES458777 JOM458776:JOO458777 JYI458776:JYK458777 KIE458776:KIG458777 KSA458776:KSC458777 LBW458776:LBY458777 LLS458776:LLU458777 LVO458776:LVQ458777 MFK458776:MFM458777 MPG458776:MPI458777 MZC458776:MZE458777 NIY458776:NJA458777 NSU458776:NSW458777 OCQ458776:OCS458777 OMM458776:OMO458777 OWI458776:OWK458777 PGE458776:PGG458777 PQA458776:PQC458777 PZW458776:PZY458777 QJS458776:QJU458777 QTO458776:QTQ458777 RDK458776:RDM458777 RNG458776:RNI458777 RXC458776:RXE458777 SGY458776:SHA458777 SQU458776:SQW458777 TAQ458776:TAS458777 TKM458776:TKO458777 TUI458776:TUK458777 UEE458776:UEG458777 UOA458776:UOC458777 UXW458776:UXY458777 VHS458776:VHU458777 VRO458776:VRQ458777 WBK458776:WBM458777 WLG458776:WLI458777 WVC458776:WVE458777 IQ524312:IS524313 SM524312:SO524313 ACI524312:ACK524313 AME524312:AMG524313 AWA524312:AWC524313 BFW524312:BFY524313 BPS524312:BPU524313 BZO524312:BZQ524313 CJK524312:CJM524313 CTG524312:CTI524313 DDC524312:DDE524313 DMY524312:DNA524313 DWU524312:DWW524313 EGQ524312:EGS524313 EQM524312:EQO524313 FAI524312:FAK524313 FKE524312:FKG524313 FUA524312:FUC524313 GDW524312:GDY524313 GNS524312:GNU524313 GXO524312:GXQ524313 HHK524312:HHM524313 HRG524312:HRI524313 IBC524312:IBE524313 IKY524312:ILA524313 IUU524312:IUW524313 JEQ524312:JES524313 JOM524312:JOO524313 JYI524312:JYK524313 KIE524312:KIG524313 KSA524312:KSC524313 LBW524312:LBY524313 LLS524312:LLU524313 LVO524312:LVQ524313 MFK524312:MFM524313 MPG524312:MPI524313 MZC524312:MZE524313 NIY524312:NJA524313 NSU524312:NSW524313 OCQ524312:OCS524313 OMM524312:OMO524313 OWI524312:OWK524313 PGE524312:PGG524313 PQA524312:PQC524313 PZW524312:PZY524313 QJS524312:QJU524313 QTO524312:QTQ524313 RDK524312:RDM524313 RNG524312:RNI524313 RXC524312:RXE524313 SGY524312:SHA524313 SQU524312:SQW524313 TAQ524312:TAS524313 TKM524312:TKO524313 TUI524312:TUK524313 UEE524312:UEG524313 UOA524312:UOC524313 UXW524312:UXY524313 VHS524312:VHU524313 VRO524312:VRQ524313 WBK524312:WBM524313 WLG524312:WLI524313 WVC524312:WVE524313 IQ589848:IS589849 SM589848:SO589849 ACI589848:ACK589849 AME589848:AMG589849 AWA589848:AWC589849 BFW589848:BFY589849 BPS589848:BPU589849 BZO589848:BZQ589849 CJK589848:CJM589849 CTG589848:CTI589849 DDC589848:DDE589849 DMY589848:DNA589849 DWU589848:DWW589849 EGQ589848:EGS589849 EQM589848:EQO589849 FAI589848:FAK589849 FKE589848:FKG589849 FUA589848:FUC589849 GDW589848:GDY589849 GNS589848:GNU589849 GXO589848:GXQ589849 HHK589848:HHM589849 HRG589848:HRI589849 IBC589848:IBE589849 IKY589848:ILA589849 IUU589848:IUW589849 JEQ589848:JES589849 JOM589848:JOO589849 JYI589848:JYK589849 KIE589848:KIG589849 KSA589848:KSC589849 LBW589848:LBY589849 LLS589848:LLU589849 LVO589848:LVQ589849 MFK589848:MFM589849 MPG589848:MPI589849 MZC589848:MZE589849 NIY589848:NJA589849 NSU589848:NSW589849 OCQ589848:OCS589849 OMM589848:OMO589849 OWI589848:OWK589849 PGE589848:PGG589849 PQA589848:PQC589849 PZW589848:PZY589849 QJS589848:QJU589849 QTO589848:QTQ589849 RDK589848:RDM589849 RNG589848:RNI589849 RXC589848:RXE589849 SGY589848:SHA589849 SQU589848:SQW589849 TAQ589848:TAS589849 TKM589848:TKO589849 TUI589848:TUK589849 UEE589848:UEG589849 UOA589848:UOC589849 UXW589848:UXY589849 VHS589848:VHU589849 VRO589848:VRQ589849 WBK589848:WBM589849 WLG589848:WLI589849 WVC589848:WVE589849 IQ655384:IS655385 SM655384:SO655385 ACI655384:ACK655385 AME655384:AMG655385 AWA655384:AWC655385 BFW655384:BFY655385 BPS655384:BPU655385 BZO655384:BZQ655385 CJK655384:CJM655385 CTG655384:CTI655385 DDC655384:DDE655385 DMY655384:DNA655385 DWU655384:DWW655385 EGQ655384:EGS655385 EQM655384:EQO655385 FAI655384:FAK655385 FKE655384:FKG655385 FUA655384:FUC655385 GDW655384:GDY655385 GNS655384:GNU655385 GXO655384:GXQ655385 HHK655384:HHM655385 HRG655384:HRI655385 IBC655384:IBE655385 IKY655384:ILA655385 IUU655384:IUW655385 JEQ655384:JES655385 JOM655384:JOO655385 JYI655384:JYK655385 KIE655384:KIG655385 KSA655384:KSC655385 LBW655384:LBY655385 LLS655384:LLU655385 LVO655384:LVQ655385 MFK655384:MFM655385 MPG655384:MPI655385 MZC655384:MZE655385 NIY655384:NJA655385 NSU655384:NSW655385 OCQ655384:OCS655385 OMM655384:OMO655385 OWI655384:OWK655385 PGE655384:PGG655385 PQA655384:PQC655385 PZW655384:PZY655385 QJS655384:QJU655385 QTO655384:QTQ655385 RDK655384:RDM655385 RNG655384:RNI655385 RXC655384:RXE655385 SGY655384:SHA655385 SQU655384:SQW655385 TAQ655384:TAS655385 TKM655384:TKO655385 TUI655384:TUK655385 UEE655384:UEG655385 UOA655384:UOC655385 UXW655384:UXY655385 VHS655384:VHU655385 VRO655384:VRQ655385 WBK655384:WBM655385 WLG655384:WLI655385 WVC655384:WVE655385 IQ720920:IS720921 SM720920:SO720921 ACI720920:ACK720921 AME720920:AMG720921 AWA720920:AWC720921 BFW720920:BFY720921 BPS720920:BPU720921 BZO720920:BZQ720921 CJK720920:CJM720921 CTG720920:CTI720921 DDC720920:DDE720921 DMY720920:DNA720921 DWU720920:DWW720921 EGQ720920:EGS720921 EQM720920:EQO720921 FAI720920:FAK720921 FKE720920:FKG720921 FUA720920:FUC720921 GDW720920:GDY720921 GNS720920:GNU720921 GXO720920:GXQ720921 HHK720920:HHM720921 HRG720920:HRI720921 IBC720920:IBE720921 IKY720920:ILA720921 IUU720920:IUW720921 JEQ720920:JES720921 JOM720920:JOO720921 JYI720920:JYK720921 KIE720920:KIG720921 KSA720920:KSC720921 LBW720920:LBY720921 LLS720920:LLU720921 LVO720920:LVQ720921 MFK720920:MFM720921 MPG720920:MPI720921 MZC720920:MZE720921 NIY720920:NJA720921 NSU720920:NSW720921 OCQ720920:OCS720921 OMM720920:OMO720921 OWI720920:OWK720921 PGE720920:PGG720921 PQA720920:PQC720921 PZW720920:PZY720921 QJS720920:QJU720921 QTO720920:QTQ720921 RDK720920:RDM720921 RNG720920:RNI720921 RXC720920:RXE720921 SGY720920:SHA720921 SQU720920:SQW720921 TAQ720920:TAS720921 TKM720920:TKO720921 TUI720920:TUK720921 UEE720920:UEG720921 UOA720920:UOC720921 UXW720920:UXY720921 VHS720920:VHU720921 VRO720920:VRQ720921 WBK720920:WBM720921 WLG720920:WLI720921 WVC720920:WVE720921 IQ786456:IS786457 SM786456:SO786457 ACI786456:ACK786457 AME786456:AMG786457 AWA786456:AWC786457 BFW786456:BFY786457 BPS786456:BPU786457 BZO786456:BZQ786457 CJK786456:CJM786457 CTG786456:CTI786457 DDC786456:DDE786457 DMY786456:DNA786457 DWU786456:DWW786457 EGQ786456:EGS786457 EQM786456:EQO786457 FAI786456:FAK786457 FKE786456:FKG786457 FUA786456:FUC786457 GDW786456:GDY786457 GNS786456:GNU786457 GXO786456:GXQ786457 HHK786456:HHM786457 HRG786456:HRI786457 IBC786456:IBE786457 IKY786456:ILA786457 IUU786456:IUW786457 JEQ786456:JES786457 JOM786456:JOO786457 JYI786456:JYK786457 KIE786456:KIG786457 KSA786456:KSC786457 LBW786456:LBY786457 LLS786456:LLU786457 LVO786456:LVQ786457 MFK786456:MFM786457 MPG786456:MPI786457 MZC786456:MZE786457 NIY786456:NJA786457 NSU786456:NSW786457 OCQ786456:OCS786457 OMM786456:OMO786457 OWI786456:OWK786457 PGE786456:PGG786457 PQA786456:PQC786457 PZW786456:PZY786457 QJS786456:QJU786457 QTO786456:QTQ786457 RDK786456:RDM786457 RNG786456:RNI786457 RXC786456:RXE786457 SGY786456:SHA786457 SQU786456:SQW786457 TAQ786456:TAS786457 TKM786456:TKO786457 TUI786456:TUK786457 UEE786456:UEG786457 UOA786456:UOC786457 UXW786456:UXY786457 VHS786456:VHU786457 VRO786456:VRQ786457 WBK786456:WBM786457 WLG786456:WLI786457 WVC786456:WVE786457 IQ851992:IS851993 SM851992:SO851993 ACI851992:ACK851993 AME851992:AMG851993 AWA851992:AWC851993 BFW851992:BFY851993 BPS851992:BPU851993 BZO851992:BZQ851993 CJK851992:CJM851993 CTG851992:CTI851993 DDC851992:DDE851993 DMY851992:DNA851993 DWU851992:DWW851993 EGQ851992:EGS851993 EQM851992:EQO851993 FAI851992:FAK851993 FKE851992:FKG851993 FUA851992:FUC851993 GDW851992:GDY851993 GNS851992:GNU851993 GXO851992:GXQ851993 HHK851992:HHM851993 HRG851992:HRI851993 IBC851992:IBE851993 IKY851992:ILA851993 IUU851992:IUW851993 JEQ851992:JES851993 JOM851992:JOO851993 JYI851992:JYK851993 KIE851992:KIG851993 KSA851992:KSC851993 LBW851992:LBY851993 LLS851992:LLU851993 LVO851992:LVQ851993 MFK851992:MFM851993 MPG851992:MPI851993 MZC851992:MZE851993 NIY851992:NJA851993 NSU851992:NSW851993 OCQ851992:OCS851993 OMM851992:OMO851993 OWI851992:OWK851993 PGE851992:PGG851993 PQA851992:PQC851993 PZW851992:PZY851993 QJS851992:QJU851993 QTO851992:QTQ851993 RDK851992:RDM851993 RNG851992:RNI851993 RXC851992:RXE851993 SGY851992:SHA851993 SQU851992:SQW851993 TAQ851992:TAS851993 TKM851992:TKO851993 TUI851992:TUK851993 UEE851992:UEG851993 UOA851992:UOC851993 UXW851992:UXY851993 VHS851992:VHU851993 VRO851992:VRQ851993 WBK851992:WBM851993 WLG851992:WLI851993 WVC851992:WVE851993 IQ917528:IS917529 SM917528:SO917529 ACI917528:ACK917529 AME917528:AMG917529 AWA917528:AWC917529 BFW917528:BFY917529 BPS917528:BPU917529 BZO917528:BZQ917529 CJK917528:CJM917529 CTG917528:CTI917529 DDC917528:DDE917529 DMY917528:DNA917529 DWU917528:DWW917529 EGQ917528:EGS917529 EQM917528:EQO917529 FAI917528:FAK917529 FKE917528:FKG917529 FUA917528:FUC917529 GDW917528:GDY917529 GNS917528:GNU917529 GXO917528:GXQ917529 HHK917528:HHM917529 HRG917528:HRI917529 IBC917528:IBE917529 IKY917528:ILA917529 IUU917528:IUW917529 JEQ917528:JES917529 JOM917528:JOO917529 JYI917528:JYK917529 KIE917528:KIG917529 KSA917528:KSC917529 LBW917528:LBY917529 LLS917528:LLU917529 LVO917528:LVQ917529 MFK917528:MFM917529 MPG917528:MPI917529 MZC917528:MZE917529 NIY917528:NJA917529 NSU917528:NSW917529 OCQ917528:OCS917529 OMM917528:OMO917529 OWI917528:OWK917529 PGE917528:PGG917529 PQA917528:PQC917529 PZW917528:PZY917529 QJS917528:QJU917529 QTO917528:QTQ917529 RDK917528:RDM917529 RNG917528:RNI917529 RXC917528:RXE917529 SGY917528:SHA917529 SQU917528:SQW917529 TAQ917528:TAS917529 TKM917528:TKO917529 TUI917528:TUK917529 UEE917528:UEG917529 UOA917528:UOC917529 UXW917528:UXY917529 VHS917528:VHU917529 VRO917528:VRQ917529 WBK917528:WBM917529 WLG917528:WLI917529 WVC917528:WVE917529 IQ983064:IS983065 SM983064:SO983065 ACI983064:ACK983065 AME983064:AMG983065 AWA983064:AWC983065 BFW983064:BFY983065 BPS983064:BPU983065 BZO983064:BZQ983065 CJK983064:CJM983065 CTG983064:CTI983065 DDC983064:DDE983065 DMY983064:DNA983065 DWU983064:DWW983065 EGQ983064:EGS983065 EQM983064:EQO983065 FAI983064:FAK983065 FKE983064:FKG983065 FUA983064:FUC983065 GDW983064:GDY983065 GNS983064:GNU983065 GXO983064:GXQ983065 HHK983064:HHM983065 HRG983064:HRI983065 IBC983064:IBE983065 IKY983064:ILA983065 IUU983064:IUW983065 JEQ983064:JES983065 JOM983064:JOO983065 JYI983064:JYK983065 KIE983064:KIG983065 KSA983064:KSC983065 LBW983064:LBY983065 LLS983064:LLU983065 LVO983064:LVQ983065 MFK983064:MFM983065 MPG983064:MPI983065 MZC983064:MZE983065 NIY983064:NJA983065 NSU983064:NSW983065 OCQ983064:OCS983065 OMM983064:OMO983065 OWI983064:OWK983065 PGE983064:PGG983065 PQA983064:PQC983065 PZW983064:PZY983065 QJS983064:QJU983065 QTO983064:QTQ983065 RDK983064:RDM983065 RNG983064:RNI983065 RXC983064:RXE983065 SGY983064:SHA983065 SQU983064:SQW983065 TAQ983064:TAS983065 TKM983064:TKO983065 TUI983064:TUK983065 UEE983064:UEG983065 UOA983064:UOC983065 UXW983064:UXY983065 VHS983064:VHU983065 VRO983064:VRQ983065 WBK983064:WBM983065 WLG983064:WLI983065 WVC983064:WVE983065 IQ65565:IS65565 SM65565:SO65565 ACI65565:ACK65565 AME65565:AMG65565 AWA65565:AWC65565 BFW65565:BFY65565 BPS65565:BPU65565 BZO65565:BZQ65565 CJK65565:CJM65565 CTG65565:CTI65565 DDC65565:DDE65565 DMY65565:DNA65565 DWU65565:DWW65565 EGQ65565:EGS65565 EQM65565:EQO65565 FAI65565:FAK65565 FKE65565:FKG65565 FUA65565:FUC65565 GDW65565:GDY65565 GNS65565:GNU65565 GXO65565:GXQ65565 HHK65565:HHM65565 HRG65565:HRI65565 IBC65565:IBE65565 IKY65565:ILA65565 IUU65565:IUW65565 JEQ65565:JES65565 JOM65565:JOO65565 JYI65565:JYK65565 KIE65565:KIG65565 KSA65565:KSC65565 LBW65565:LBY65565 LLS65565:LLU65565 LVO65565:LVQ65565 MFK65565:MFM65565 MPG65565:MPI65565 MZC65565:MZE65565 NIY65565:NJA65565 NSU65565:NSW65565 OCQ65565:OCS65565 OMM65565:OMO65565 OWI65565:OWK65565 PGE65565:PGG65565 PQA65565:PQC65565 PZW65565:PZY65565 QJS65565:QJU65565 QTO65565:QTQ65565 RDK65565:RDM65565 RNG65565:RNI65565 RXC65565:RXE65565 SGY65565:SHA65565 SQU65565:SQW65565 TAQ65565:TAS65565 TKM65565:TKO65565 TUI65565:TUK65565 UEE65565:UEG65565 UOA65565:UOC65565 UXW65565:UXY65565 VHS65565:VHU65565 VRO65565:VRQ65565 WBK65565:WBM65565 WLG65565:WLI65565 WVC65565:WVE65565 IQ131101:IS131101 SM131101:SO131101 ACI131101:ACK131101 AME131101:AMG131101 AWA131101:AWC131101 BFW131101:BFY131101 BPS131101:BPU131101 BZO131101:BZQ131101 CJK131101:CJM131101 CTG131101:CTI131101 DDC131101:DDE131101 DMY131101:DNA131101 DWU131101:DWW131101 EGQ131101:EGS131101 EQM131101:EQO131101 FAI131101:FAK131101 FKE131101:FKG131101 FUA131101:FUC131101 GDW131101:GDY131101 GNS131101:GNU131101 GXO131101:GXQ131101 HHK131101:HHM131101 HRG131101:HRI131101 IBC131101:IBE131101 IKY131101:ILA131101 IUU131101:IUW131101 JEQ131101:JES131101 JOM131101:JOO131101 JYI131101:JYK131101 KIE131101:KIG131101 KSA131101:KSC131101 LBW131101:LBY131101 LLS131101:LLU131101 LVO131101:LVQ131101 MFK131101:MFM131101 MPG131101:MPI131101 MZC131101:MZE131101 NIY131101:NJA131101 NSU131101:NSW131101 OCQ131101:OCS131101 OMM131101:OMO131101 OWI131101:OWK131101 PGE131101:PGG131101 PQA131101:PQC131101 PZW131101:PZY131101 QJS131101:QJU131101 QTO131101:QTQ131101 RDK131101:RDM131101 RNG131101:RNI131101 RXC131101:RXE131101 SGY131101:SHA131101 SQU131101:SQW131101 TAQ131101:TAS131101 TKM131101:TKO131101 TUI131101:TUK131101 UEE131101:UEG131101 UOA131101:UOC131101 UXW131101:UXY131101 VHS131101:VHU131101 VRO131101:VRQ131101 WBK131101:WBM131101 WLG131101:WLI131101 WVC131101:WVE131101 IQ196637:IS196637 SM196637:SO196637 ACI196637:ACK196637 AME196637:AMG196637 AWA196637:AWC196637 BFW196637:BFY196637 BPS196637:BPU196637 BZO196637:BZQ196637 CJK196637:CJM196637 CTG196637:CTI196637 DDC196637:DDE196637 DMY196637:DNA196637 DWU196637:DWW196637 EGQ196637:EGS196637 EQM196637:EQO196637 FAI196637:FAK196637 FKE196637:FKG196637 FUA196637:FUC196637 GDW196637:GDY196637 GNS196637:GNU196637 GXO196637:GXQ196637 HHK196637:HHM196637 HRG196637:HRI196637 IBC196637:IBE196637 IKY196637:ILA196637 IUU196637:IUW196637 JEQ196637:JES196637 JOM196637:JOO196637 JYI196637:JYK196637 KIE196637:KIG196637 KSA196637:KSC196637 LBW196637:LBY196637 LLS196637:LLU196637 LVO196637:LVQ196637 MFK196637:MFM196637 MPG196637:MPI196637 MZC196637:MZE196637 NIY196637:NJA196637 NSU196637:NSW196637 OCQ196637:OCS196637 OMM196637:OMO196637 OWI196637:OWK196637 PGE196637:PGG196637 PQA196637:PQC196637 PZW196637:PZY196637 QJS196637:QJU196637 QTO196637:QTQ196637 RDK196637:RDM196637 RNG196637:RNI196637 RXC196637:RXE196637 SGY196637:SHA196637 SQU196637:SQW196637 TAQ196637:TAS196637 TKM196637:TKO196637 TUI196637:TUK196637 UEE196637:UEG196637 UOA196637:UOC196637 UXW196637:UXY196637 VHS196637:VHU196637 VRO196637:VRQ196637 WBK196637:WBM196637 WLG196637:WLI196637 WVC196637:WVE196637 IQ262173:IS262173 SM262173:SO262173 ACI262173:ACK262173 AME262173:AMG262173 AWA262173:AWC262173 BFW262173:BFY262173 BPS262173:BPU262173 BZO262173:BZQ262173 CJK262173:CJM262173 CTG262173:CTI262173 DDC262173:DDE262173 DMY262173:DNA262173 DWU262173:DWW262173 EGQ262173:EGS262173 EQM262173:EQO262173 FAI262173:FAK262173 FKE262173:FKG262173 FUA262173:FUC262173 GDW262173:GDY262173 GNS262173:GNU262173 GXO262173:GXQ262173 HHK262173:HHM262173 HRG262173:HRI262173 IBC262173:IBE262173 IKY262173:ILA262173 IUU262173:IUW262173 JEQ262173:JES262173 JOM262173:JOO262173 JYI262173:JYK262173 KIE262173:KIG262173 KSA262173:KSC262173 LBW262173:LBY262173 LLS262173:LLU262173 LVO262173:LVQ262173 MFK262173:MFM262173 MPG262173:MPI262173 MZC262173:MZE262173 NIY262173:NJA262173 NSU262173:NSW262173 OCQ262173:OCS262173 OMM262173:OMO262173 OWI262173:OWK262173 PGE262173:PGG262173 PQA262173:PQC262173 PZW262173:PZY262173 QJS262173:QJU262173 QTO262173:QTQ262173 RDK262173:RDM262173 RNG262173:RNI262173 RXC262173:RXE262173 SGY262173:SHA262173 SQU262173:SQW262173 TAQ262173:TAS262173 TKM262173:TKO262173 TUI262173:TUK262173 UEE262173:UEG262173 UOA262173:UOC262173 UXW262173:UXY262173 VHS262173:VHU262173 VRO262173:VRQ262173 WBK262173:WBM262173 WLG262173:WLI262173 WVC262173:WVE262173 IQ327709:IS327709 SM327709:SO327709 ACI327709:ACK327709 AME327709:AMG327709 AWA327709:AWC327709 BFW327709:BFY327709 BPS327709:BPU327709 BZO327709:BZQ327709 CJK327709:CJM327709 CTG327709:CTI327709 DDC327709:DDE327709 DMY327709:DNA327709 DWU327709:DWW327709 EGQ327709:EGS327709 EQM327709:EQO327709 FAI327709:FAK327709 FKE327709:FKG327709 FUA327709:FUC327709 GDW327709:GDY327709 GNS327709:GNU327709 GXO327709:GXQ327709 HHK327709:HHM327709 HRG327709:HRI327709 IBC327709:IBE327709 IKY327709:ILA327709 IUU327709:IUW327709 JEQ327709:JES327709 JOM327709:JOO327709 JYI327709:JYK327709 KIE327709:KIG327709 KSA327709:KSC327709 LBW327709:LBY327709 LLS327709:LLU327709 LVO327709:LVQ327709 MFK327709:MFM327709 MPG327709:MPI327709 MZC327709:MZE327709 NIY327709:NJA327709 NSU327709:NSW327709 OCQ327709:OCS327709 OMM327709:OMO327709 OWI327709:OWK327709 PGE327709:PGG327709 PQA327709:PQC327709 PZW327709:PZY327709 QJS327709:QJU327709 QTO327709:QTQ327709 RDK327709:RDM327709 RNG327709:RNI327709 RXC327709:RXE327709 SGY327709:SHA327709 SQU327709:SQW327709 TAQ327709:TAS327709 TKM327709:TKO327709 TUI327709:TUK327709 UEE327709:UEG327709 UOA327709:UOC327709 UXW327709:UXY327709 VHS327709:VHU327709 VRO327709:VRQ327709 WBK327709:WBM327709 WLG327709:WLI327709 WVC327709:WVE327709 IQ393245:IS393245 SM393245:SO393245 ACI393245:ACK393245 AME393245:AMG393245 AWA393245:AWC393245 BFW393245:BFY393245 BPS393245:BPU393245 BZO393245:BZQ393245 CJK393245:CJM393245 CTG393245:CTI393245 DDC393245:DDE393245 DMY393245:DNA393245 DWU393245:DWW393245 EGQ393245:EGS393245 EQM393245:EQO393245 FAI393245:FAK393245 FKE393245:FKG393245 FUA393245:FUC393245 GDW393245:GDY393245 GNS393245:GNU393245 GXO393245:GXQ393245 HHK393245:HHM393245 HRG393245:HRI393245 IBC393245:IBE393245 IKY393245:ILA393245 IUU393245:IUW393245 JEQ393245:JES393245 JOM393245:JOO393245 JYI393245:JYK393245 KIE393245:KIG393245 KSA393245:KSC393245 LBW393245:LBY393245 LLS393245:LLU393245 LVO393245:LVQ393245 MFK393245:MFM393245 MPG393245:MPI393245 MZC393245:MZE393245 NIY393245:NJA393245 NSU393245:NSW393245 OCQ393245:OCS393245 OMM393245:OMO393245 OWI393245:OWK393245 PGE393245:PGG393245 PQA393245:PQC393245 PZW393245:PZY393245 QJS393245:QJU393245 QTO393245:QTQ393245 RDK393245:RDM393245 RNG393245:RNI393245 RXC393245:RXE393245 SGY393245:SHA393245 SQU393245:SQW393245 TAQ393245:TAS393245 TKM393245:TKO393245 TUI393245:TUK393245 UEE393245:UEG393245 UOA393245:UOC393245 UXW393245:UXY393245 VHS393245:VHU393245 VRO393245:VRQ393245 WBK393245:WBM393245 WLG393245:WLI393245 WVC393245:WVE393245 IQ458781:IS458781 SM458781:SO458781 ACI458781:ACK458781 AME458781:AMG458781 AWA458781:AWC458781 BFW458781:BFY458781 BPS458781:BPU458781 BZO458781:BZQ458781 CJK458781:CJM458781 CTG458781:CTI458781 DDC458781:DDE458781 DMY458781:DNA458781 DWU458781:DWW458781 EGQ458781:EGS458781 EQM458781:EQO458781 FAI458781:FAK458781 FKE458781:FKG458781 FUA458781:FUC458781 GDW458781:GDY458781 GNS458781:GNU458781 GXO458781:GXQ458781 HHK458781:HHM458781 HRG458781:HRI458781 IBC458781:IBE458781 IKY458781:ILA458781 IUU458781:IUW458781 JEQ458781:JES458781 JOM458781:JOO458781 JYI458781:JYK458781 KIE458781:KIG458781 KSA458781:KSC458781 LBW458781:LBY458781 LLS458781:LLU458781 LVO458781:LVQ458781 MFK458781:MFM458781 MPG458781:MPI458781 MZC458781:MZE458781 NIY458781:NJA458781 NSU458781:NSW458781 OCQ458781:OCS458781 OMM458781:OMO458781 OWI458781:OWK458781 PGE458781:PGG458781 PQA458781:PQC458781 PZW458781:PZY458781 QJS458781:QJU458781 QTO458781:QTQ458781 RDK458781:RDM458781 RNG458781:RNI458781 RXC458781:RXE458781 SGY458781:SHA458781 SQU458781:SQW458781 TAQ458781:TAS458781 TKM458781:TKO458781 TUI458781:TUK458781 UEE458781:UEG458781 UOA458781:UOC458781 UXW458781:UXY458781 VHS458781:VHU458781 VRO458781:VRQ458781 WBK458781:WBM458781 WLG458781:WLI458781 WVC458781:WVE458781 IQ524317:IS524317 SM524317:SO524317 ACI524317:ACK524317 AME524317:AMG524317 AWA524317:AWC524317 BFW524317:BFY524317 BPS524317:BPU524317 BZO524317:BZQ524317 CJK524317:CJM524317 CTG524317:CTI524317 DDC524317:DDE524317 DMY524317:DNA524317 DWU524317:DWW524317 EGQ524317:EGS524317 EQM524317:EQO524317 FAI524317:FAK524317 FKE524317:FKG524317 FUA524317:FUC524317 GDW524317:GDY524317 GNS524317:GNU524317 GXO524317:GXQ524317 HHK524317:HHM524317 HRG524317:HRI524317 IBC524317:IBE524317 IKY524317:ILA524317 IUU524317:IUW524317 JEQ524317:JES524317 JOM524317:JOO524317 JYI524317:JYK524317 KIE524317:KIG524317 KSA524317:KSC524317 LBW524317:LBY524317 LLS524317:LLU524317 LVO524317:LVQ524317 MFK524317:MFM524317 MPG524317:MPI524317 MZC524317:MZE524317 NIY524317:NJA524317 NSU524317:NSW524317 OCQ524317:OCS524317 OMM524317:OMO524317 OWI524317:OWK524317 PGE524317:PGG524317 PQA524317:PQC524317 PZW524317:PZY524317 QJS524317:QJU524317 QTO524317:QTQ524317 RDK524317:RDM524317 RNG524317:RNI524317 RXC524317:RXE524317 SGY524317:SHA524317 SQU524317:SQW524317 TAQ524317:TAS524317 TKM524317:TKO524317 TUI524317:TUK524317 UEE524317:UEG524317 UOA524317:UOC524317 UXW524317:UXY524317 VHS524317:VHU524317 VRO524317:VRQ524317 WBK524317:WBM524317 WLG524317:WLI524317 WVC524317:WVE524317 IQ589853:IS589853 SM589853:SO589853 ACI589853:ACK589853 AME589853:AMG589853 AWA589853:AWC589853 BFW589853:BFY589853 BPS589853:BPU589853 BZO589853:BZQ589853 CJK589853:CJM589853 CTG589853:CTI589853 DDC589853:DDE589853 DMY589853:DNA589853 DWU589853:DWW589853 EGQ589853:EGS589853 EQM589853:EQO589853 FAI589853:FAK589853 FKE589853:FKG589853 FUA589853:FUC589853 GDW589853:GDY589853 GNS589853:GNU589853 GXO589853:GXQ589853 HHK589853:HHM589853 HRG589853:HRI589853 IBC589853:IBE589853 IKY589853:ILA589853 IUU589853:IUW589853 JEQ589853:JES589853 JOM589853:JOO589853 JYI589853:JYK589853 KIE589853:KIG589853 KSA589853:KSC589853 LBW589853:LBY589853 LLS589853:LLU589853 LVO589853:LVQ589853 MFK589853:MFM589853 MPG589853:MPI589853 MZC589853:MZE589853 NIY589853:NJA589853 NSU589853:NSW589853 OCQ589853:OCS589853 OMM589853:OMO589853 OWI589853:OWK589853 PGE589853:PGG589853 PQA589853:PQC589853 PZW589853:PZY589853 QJS589853:QJU589853 QTO589853:QTQ589853 RDK589853:RDM589853 RNG589853:RNI589853 RXC589853:RXE589853 SGY589853:SHA589853 SQU589853:SQW589853 TAQ589853:TAS589853 TKM589853:TKO589853 TUI589853:TUK589853 UEE589853:UEG589853 UOA589853:UOC589853 UXW589853:UXY589853 VHS589853:VHU589853 VRO589853:VRQ589853 WBK589853:WBM589853 WLG589853:WLI589853 WVC589853:WVE589853 IQ655389:IS655389 SM655389:SO655389 ACI655389:ACK655389 AME655389:AMG655389 AWA655389:AWC655389 BFW655389:BFY655389 BPS655389:BPU655389 BZO655389:BZQ655389 CJK655389:CJM655389 CTG655389:CTI655389 DDC655389:DDE655389 DMY655389:DNA655389 DWU655389:DWW655389 EGQ655389:EGS655389 EQM655389:EQO655389 FAI655389:FAK655389 FKE655389:FKG655389 FUA655389:FUC655389 GDW655389:GDY655389 GNS655389:GNU655389 GXO655389:GXQ655389 HHK655389:HHM655389 HRG655389:HRI655389 IBC655389:IBE655389 IKY655389:ILA655389 IUU655389:IUW655389 JEQ655389:JES655389 JOM655389:JOO655389 JYI655389:JYK655389 KIE655389:KIG655389 KSA655389:KSC655389 LBW655389:LBY655389 LLS655389:LLU655389 LVO655389:LVQ655389 MFK655389:MFM655389 MPG655389:MPI655389 MZC655389:MZE655389 NIY655389:NJA655389 NSU655389:NSW655389 OCQ655389:OCS655389 OMM655389:OMO655389 OWI655389:OWK655389 PGE655389:PGG655389 PQA655389:PQC655389 PZW655389:PZY655389 QJS655389:QJU655389 QTO655389:QTQ655389 RDK655389:RDM655389 RNG655389:RNI655389 RXC655389:RXE655389 SGY655389:SHA655389 SQU655389:SQW655389 TAQ655389:TAS655389 TKM655389:TKO655389 TUI655389:TUK655389 UEE655389:UEG655389 UOA655389:UOC655389 UXW655389:UXY655389 VHS655389:VHU655389 VRO655389:VRQ655389 WBK655389:WBM655389 WLG655389:WLI655389 WVC655389:WVE655389 IQ720925:IS720925 SM720925:SO720925 ACI720925:ACK720925 AME720925:AMG720925 AWA720925:AWC720925 BFW720925:BFY720925 BPS720925:BPU720925 BZO720925:BZQ720925 CJK720925:CJM720925 CTG720925:CTI720925 DDC720925:DDE720925 DMY720925:DNA720925 DWU720925:DWW720925 EGQ720925:EGS720925 EQM720925:EQO720925 FAI720925:FAK720925 FKE720925:FKG720925 FUA720925:FUC720925 GDW720925:GDY720925 GNS720925:GNU720925 GXO720925:GXQ720925 HHK720925:HHM720925 HRG720925:HRI720925 IBC720925:IBE720925 IKY720925:ILA720925 IUU720925:IUW720925 JEQ720925:JES720925 JOM720925:JOO720925 JYI720925:JYK720925 KIE720925:KIG720925 KSA720925:KSC720925 LBW720925:LBY720925 LLS720925:LLU720925 LVO720925:LVQ720925 MFK720925:MFM720925 MPG720925:MPI720925 MZC720925:MZE720925 NIY720925:NJA720925 NSU720925:NSW720925 OCQ720925:OCS720925 OMM720925:OMO720925 OWI720925:OWK720925 PGE720925:PGG720925 PQA720925:PQC720925 PZW720925:PZY720925 QJS720925:QJU720925 QTO720925:QTQ720925 RDK720925:RDM720925 RNG720925:RNI720925 RXC720925:RXE720925 SGY720925:SHA720925 SQU720925:SQW720925 TAQ720925:TAS720925 TKM720925:TKO720925 TUI720925:TUK720925 UEE720925:UEG720925 UOA720925:UOC720925 UXW720925:UXY720925 VHS720925:VHU720925 VRO720925:VRQ720925 WBK720925:WBM720925 WLG720925:WLI720925 WVC720925:WVE720925 IQ786461:IS786461 SM786461:SO786461 ACI786461:ACK786461 AME786461:AMG786461 AWA786461:AWC786461 BFW786461:BFY786461 BPS786461:BPU786461 BZO786461:BZQ786461 CJK786461:CJM786461 CTG786461:CTI786461 DDC786461:DDE786461 DMY786461:DNA786461 DWU786461:DWW786461 EGQ786461:EGS786461 EQM786461:EQO786461 FAI786461:FAK786461 FKE786461:FKG786461 FUA786461:FUC786461 GDW786461:GDY786461 GNS786461:GNU786461 GXO786461:GXQ786461 HHK786461:HHM786461 HRG786461:HRI786461 IBC786461:IBE786461 IKY786461:ILA786461 IUU786461:IUW786461 JEQ786461:JES786461 JOM786461:JOO786461 JYI786461:JYK786461 KIE786461:KIG786461 KSA786461:KSC786461 LBW786461:LBY786461 LLS786461:LLU786461 LVO786461:LVQ786461 MFK786461:MFM786461 MPG786461:MPI786461 MZC786461:MZE786461 NIY786461:NJA786461 NSU786461:NSW786461 OCQ786461:OCS786461 OMM786461:OMO786461 OWI786461:OWK786461 PGE786461:PGG786461 PQA786461:PQC786461 PZW786461:PZY786461 QJS786461:QJU786461 QTO786461:QTQ786461 RDK786461:RDM786461 RNG786461:RNI786461 RXC786461:RXE786461 SGY786461:SHA786461 SQU786461:SQW786461 TAQ786461:TAS786461 TKM786461:TKO786461 TUI786461:TUK786461 UEE786461:UEG786461 UOA786461:UOC786461 UXW786461:UXY786461 VHS786461:VHU786461 VRO786461:VRQ786461 WBK786461:WBM786461 WLG786461:WLI786461 WVC786461:WVE786461 IQ851997:IS851997 SM851997:SO851997 ACI851997:ACK851997 AME851997:AMG851997 AWA851997:AWC851997 BFW851997:BFY851997 BPS851997:BPU851997 BZO851997:BZQ851997 CJK851997:CJM851997 CTG851997:CTI851997 DDC851997:DDE851997 DMY851997:DNA851997 DWU851997:DWW851997 EGQ851997:EGS851997 EQM851997:EQO851997 FAI851997:FAK851997 FKE851997:FKG851997 FUA851997:FUC851997 GDW851997:GDY851997 GNS851997:GNU851997 GXO851997:GXQ851997 HHK851997:HHM851997 HRG851997:HRI851997 IBC851997:IBE851997 IKY851997:ILA851997 IUU851997:IUW851997 JEQ851997:JES851997 JOM851997:JOO851997 JYI851997:JYK851997 KIE851997:KIG851997 KSA851997:KSC851997 LBW851997:LBY851997 LLS851997:LLU851997 LVO851997:LVQ851997 MFK851997:MFM851997 MPG851997:MPI851997 MZC851997:MZE851997 NIY851997:NJA851997 NSU851997:NSW851997 OCQ851997:OCS851997 OMM851997:OMO851997 OWI851997:OWK851997 PGE851997:PGG851997 PQA851997:PQC851997 PZW851997:PZY851997 QJS851997:QJU851997 QTO851997:QTQ851997 RDK851997:RDM851997 RNG851997:RNI851997 RXC851997:RXE851997 SGY851997:SHA851997 SQU851997:SQW851997 TAQ851997:TAS851997 TKM851997:TKO851997 TUI851997:TUK851997 UEE851997:UEG851997 UOA851997:UOC851997 UXW851997:UXY851997 VHS851997:VHU851997 VRO851997:VRQ851997 WBK851997:WBM851997 WLG851997:WLI851997 WVC851997:WVE851997 IQ917533:IS917533 SM917533:SO917533 ACI917533:ACK917533 AME917533:AMG917533 AWA917533:AWC917533 BFW917533:BFY917533 BPS917533:BPU917533 BZO917533:BZQ917533 CJK917533:CJM917533 CTG917533:CTI917533 DDC917533:DDE917533 DMY917533:DNA917533 DWU917533:DWW917533 EGQ917533:EGS917533 EQM917533:EQO917533 FAI917533:FAK917533 FKE917533:FKG917533 FUA917533:FUC917533 GDW917533:GDY917533 GNS917533:GNU917533 GXO917533:GXQ917533 HHK917533:HHM917533 HRG917533:HRI917533 IBC917533:IBE917533 IKY917533:ILA917533 IUU917533:IUW917533 JEQ917533:JES917533 JOM917533:JOO917533 JYI917533:JYK917533 KIE917533:KIG917533 KSA917533:KSC917533 LBW917533:LBY917533 LLS917533:LLU917533 LVO917533:LVQ917533 MFK917533:MFM917533 MPG917533:MPI917533 MZC917533:MZE917533 NIY917533:NJA917533 NSU917533:NSW917533 OCQ917533:OCS917533 OMM917533:OMO917533 OWI917533:OWK917533 PGE917533:PGG917533 PQA917533:PQC917533 PZW917533:PZY917533 QJS917533:QJU917533 QTO917533:QTQ917533 RDK917533:RDM917533 RNG917533:RNI917533 RXC917533:RXE917533 SGY917533:SHA917533 SQU917533:SQW917533 TAQ917533:TAS917533 TKM917533:TKO917533 TUI917533:TUK917533 UEE917533:UEG917533 UOA917533:UOC917533 UXW917533:UXY917533 VHS917533:VHU917533 VRO917533:VRQ917533 WBK917533:WBM917533 WLG917533:WLI917533 WVC917533:WVE917533 IQ983069:IS983069 SM983069:SO983069 ACI983069:ACK983069 AME983069:AMG983069 AWA983069:AWC983069 BFW983069:BFY983069 BPS983069:BPU983069 BZO983069:BZQ983069 CJK983069:CJM983069 CTG983069:CTI983069 DDC983069:DDE983069 DMY983069:DNA983069 DWU983069:DWW983069 EGQ983069:EGS983069 EQM983069:EQO983069 FAI983069:FAK983069 FKE983069:FKG983069 FUA983069:FUC983069 GDW983069:GDY983069 GNS983069:GNU983069 GXO983069:GXQ983069 HHK983069:HHM983069 HRG983069:HRI983069 IBC983069:IBE983069 IKY983069:ILA983069 IUU983069:IUW983069 JEQ983069:JES983069 JOM983069:JOO983069 JYI983069:JYK983069 KIE983069:KIG983069 KSA983069:KSC983069 LBW983069:LBY983069 LLS983069:LLU983069 LVO983069:LVQ983069 MFK983069:MFM983069 MPG983069:MPI983069 MZC983069:MZE983069 NIY983069:NJA983069 NSU983069:NSW983069 OCQ983069:OCS983069 OMM983069:OMO983069 OWI983069:OWK983069 PGE983069:PGG983069 PQA983069:PQC983069 PZW983069:PZY983069 QJS983069:QJU983069 QTO983069:QTQ983069 RDK983069:RDM983069 RNG983069:RNI983069 RXC983069:RXE983069 SGY983069:SHA983069 SQU983069:SQW983069 TAQ983069:TAS983069 TKM983069:TKO983069 TUI983069:TUK983069 UEE983069:UEG983069 UOA983069:UOC983069 UXW983069:UXY983069 VHS983069:VHU983069 VRO983069:VRQ983069 WBK983069:WBM983069 WLG983069:WLI983069 WVC983069:WVE983069 IQ65559 SM65559 ACI65559 AME65559 AWA65559 BFW65559 BPS65559 BZO65559 CJK65559 CTG65559 DDC65559 DMY65559 DWU65559 EGQ65559 EQM65559 FAI65559 FKE65559 FUA65559 GDW65559 GNS65559 GXO65559 HHK65559 HRG65559 IBC65559 IKY65559 IUU65559 JEQ65559 JOM65559 JYI65559 KIE65559 KSA65559 LBW65559 LLS65559 LVO65559 MFK65559 MPG65559 MZC65559 NIY65559 NSU65559 OCQ65559 OMM65559 OWI65559 PGE65559 PQA65559 PZW65559 QJS65559 QTO65559 RDK65559 RNG65559 RXC65559 SGY65559 SQU65559 TAQ65559 TKM65559 TUI65559 UEE65559 UOA65559 UXW65559 VHS65559 VRO65559 WBK65559 WLG65559 WVC65559 IQ131095 SM131095 ACI131095 AME131095 AWA131095 BFW131095 BPS131095 BZO131095 CJK131095 CTG131095 DDC131095 DMY131095 DWU131095 EGQ131095 EQM131095 FAI131095 FKE131095 FUA131095 GDW131095 GNS131095 GXO131095 HHK131095 HRG131095 IBC131095 IKY131095 IUU131095 JEQ131095 JOM131095 JYI131095 KIE131095 KSA131095 LBW131095 LLS131095 LVO131095 MFK131095 MPG131095 MZC131095 NIY131095 NSU131095 OCQ131095 OMM131095 OWI131095 PGE131095 PQA131095 PZW131095 QJS131095 QTO131095 RDK131095 RNG131095 RXC131095 SGY131095 SQU131095 TAQ131095 TKM131095 TUI131095 UEE131095 UOA131095 UXW131095 VHS131095 VRO131095 WBK131095 WLG131095 WVC131095 IQ196631 SM196631 ACI196631 AME196631 AWA196631 BFW196631 BPS196631 BZO196631 CJK196631 CTG196631 DDC196631 DMY196631 DWU196631 EGQ196631 EQM196631 FAI196631 FKE196631 FUA196631 GDW196631 GNS196631 GXO196631 HHK196631 HRG196631 IBC196631 IKY196631 IUU196631 JEQ196631 JOM196631 JYI196631 KIE196631 KSA196631 LBW196631 LLS196631 LVO196631 MFK196631 MPG196631 MZC196631 NIY196631 NSU196631 OCQ196631 OMM196631 OWI196631 PGE196631 PQA196631 PZW196631 QJS196631 QTO196631 RDK196631 RNG196631 RXC196631 SGY196631 SQU196631 TAQ196631 TKM196631 TUI196631 UEE196631 UOA196631 UXW196631 VHS196631 VRO196631 WBK196631 WLG196631 WVC196631 IQ262167 SM262167 ACI262167 AME262167 AWA262167 BFW262167 BPS262167 BZO262167 CJK262167 CTG262167 DDC262167 DMY262167 DWU262167 EGQ262167 EQM262167 FAI262167 FKE262167 FUA262167 GDW262167 GNS262167 GXO262167 HHK262167 HRG262167 IBC262167 IKY262167 IUU262167 JEQ262167 JOM262167 JYI262167 KIE262167 KSA262167 LBW262167 LLS262167 LVO262167 MFK262167 MPG262167 MZC262167 NIY262167 NSU262167 OCQ262167 OMM262167 OWI262167 PGE262167 PQA262167 PZW262167 QJS262167 QTO262167 RDK262167 RNG262167 RXC262167 SGY262167 SQU262167 TAQ262167 TKM262167 TUI262167 UEE262167 UOA262167 UXW262167 VHS262167 VRO262167 WBK262167 WLG262167 WVC262167 IQ327703 SM327703 ACI327703 AME327703 AWA327703 BFW327703 BPS327703 BZO327703 CJK327703 CTG327703 DDC327703 DMY327703 DWU327703 EGQ327703 EQM327703 FAI327703 FKE327703 FUA327703 GDW327703 GNS327703 GXO327703 HHK327703 HRG327703 IBC327703 IKY327703 IUU327703 JEQ327703 JOM327703 JYI327703 KIE327703 KSA327703 LBW327703 LLS327703 LVO327703 MFK327703 MPG327703 MZC327703 NIY327703 NSU327703 OCQ327703 OMM327703 OWI327703 PGE327703 PQA327703 PZW327703 QJS327703 QTO327703 RDK327703 RNG327703 RXC327703 SGY327703 SQU327703 TAQ327703 TKM327703 TUI327703 UEE327703 UOA327703 UXW327703 VHS327703 VRO327703 WBK327703 WLG327703 WVC327703 IQ393239 SM393239 ACI393239 AME393239 AWA393239 BFW393239 BPS393239 BZO393239 CJK393239 CTG393239 DDC393239 DMY393239 DWU393239 EGQ393239 EQM393239 FAI393239 FKE393239 FUA393239 GDW393239 GNS393239 GXO393239 HHK393239 HRG393239 IBC393239 IKY393239 IUU393239 JEQ393239 JOM393239 JYI393239 KIE393239 KSA393239 LBW393239 LLS393239 LVO393239 MFK393239 MPG393239 MZC393239 NIY393239 NSU393239 OCQ393239 OMM393239 OWI393239 PGE393239 PQA393239 PZW393239 QJS393239 QTO393239 RDK393239 RNG393239 RXC393239 SGY393239 SQU393239 TAQ393239 TKM393239 TUI393239 UEE393239 UOA393239 UXW393239 VHS393239 VRO393239 WBK393239 WLG393239 WVC393239 IQ458775 SM458775 ACI458775 AME458775 AWA458775 BFW458775 BPS458775 BZO458775 CJK458775 CTG458775 DDC458775 DMY458775 DWU458775 EGQ458775 EQM458775 FAI458775 FKE458775 FUA458775 GDW458775 GNS458775 GXO458775 HHK458775 HRG458775 IBC458775 IKY458775 IUU458775 JEQ458775 JOM458775 JYI458775 KIE458775 KSA458775 LBW458775 LLS458775 LVO458775 MFK458775 MPG458775 MZC458775 NIY458775 NSU458775 OCQ458775 OMM458775 OWI458775 PGE458775 PQA458775 PZW458775 QJS458775 QTO458775 RDK458775 RNG458775 RXC458775 SGY458775 SQU458775 TAQ458775 TKM458775 TUI458775 UEE458775 UOA458775 UXW458775 VHS458775 VRO458775 WBK458775 WLG458775 WVC458775 IQ524311 SM524311 ACI524311 AME524311 AWA524311 BFW524311 BPS524311 BZO524311 CJK524311 CTG524311 DDC524311 DMY524311 DWU524311 EGQ524311 EQM524311 FAI524311 FKE524311 FUA524311 GDW524311 GNS524311 GXO524311 HHK524311 HRG524311 IBC524311 IKY524311 IUU524311 JEQ524311 JOM524311 JYI524311 KIE524311 KSA524311 LBW524311 LLS524311 LVO524311 MFK524311 MPG524311 MZC524311 NIY524311 NSU524311 OCQ524311 OMM524311 OWI524311 PGE524311 PQA524311 PZW524311 QJS524311 QTO524311 RDK524311 RNG524311 RXC524311 SGY524311 SQU524311 TAQ524311 TKM524311 TUI524311 UEE524311 UOA524311 UXW524311 VHS524311 VRO524311 WBK524311 WLG524311 WVC524311 IQ589847 SM589847 ACI589847 AME589847 AWA589847 BFW589847 BPS589847 BZO589847 CJK589847 CTG589847 DDC589847 DMY589847 DWU589847 EGQ589847 EQM589847 FAI589847 FKE589847 FUA589847 GDW589847 GNS589847 GXO589847 HHK589847 HRG589847 IBC589847 IKY589847 IUU589847 JEQ589847 JOM589847 JYI589847 KIE589847 KSA589847 LBW589847 LLS589847 LVO589847 MFK589847 MPG589847 MZC589847 NIY589847 NSU589847 OCQ589847 OMM589847 OWI589847 PGE589847 PQA589847 PZW589847 QJS589847 QTO589847 RDK589847 RNG589847 RXC589847 SGY589847 SQU589847 TAQ589847 TKM589847 TUI589847 UEE589847 UOA589847 UXW589847 VHS589847 VRO589847 WBK589847 WLG589847 WVC589847 IQ655383 SM655383 ACI655383 AME655383 AWA655383 BFW655383 BPS655383 BZO655383 CJK655383 CTG655383 DDC655383 DMY655383 DWU655383 EGQ655383 EQM655383 FAI655383 FKE655383 FUA655383 GDW655383 GNS655383 GXO655383 HHK655383 HRG655383 IBC655383 IKY655383 IUU655383 JEQ655383 JOM655383 JYI655383 KIE655383 KSA655383 LBW655383 LLS655383 LVO655383 MFK655383 MPG655383 MZC655383 NIY655383 NSU655383 OCQ655383 OMM655383 OWI655383 PGE655383 PQA655383 PZW655383 QJS655383 QTO655383 RDK655383 RNG655383 RXC655383 SGY655383 SQU655383 TAQ655383 TKM655383 TUI655383 UEE655383 UOA655383 UXW655383 VHS655383 VRO655383 WBK655383 WLG655383 WVC655383 IQ720919 SM720919 ACI720919 AME720919 AWA720919 BFW720919 BPS720919 BZO720919 CJK720919 CTG720919 DDC720919 DMY720919 DWU720919 EGQ720919 EQM720919 FAI720919 FKE720919 FUA720919 GDW720919 GNS720919 GXO720919 HHK720919 HRG720919 IBC720919 IKY720919 IUU720919 JEQ720919 JOM720919 JYI720919 KIE720919 KSA720919 LBW720919 LLS720919 LVO720919 MFK720919 MPG720919 MZC720919 NIY720919 NSU720919 OCQ720919 OMM720919 OWI720919 PGE720919 PQA720919 PZW720919 QJS720919 QTO720919 RDK720919 RNG720919 RXC720919 SGY720919 SQU720919 TAQ720919 TKM720919 TUI720919 UEE720919 UOA720919 UXW720919 VHS720919 VRO720919 WBK720919 WLG720919 WVC720919 IQ786455 SM786455 ACI786455 AME786455 AWA786455 BFW786455 BPS786455 BZO786455 CJK786455 CTG786455 DDC786455 DMY786455 DWU786455 EGQ786455 EQM786455 FAI786455 FKE786455 FUA786455 GDW786455 GNS786455 GXO786455 HHK786455 HRG786455 IBC786455 IKY786455 IUU786455 JEQ786455 JOM786455 JYI786455 KIE786455 KSA786455 LBW786455 LLS786455 LVO786455 MFK786455 MPG786455 MZC786455 NIY786455 NSU786455 OCQ786455 OMM786455 OWI786455 PGE786455 PQA786455 PZW786455 QJS786455 QTO786455 RDK786455 RNG786455 RXC786455 SGY786455 SQU786455 TAQ786455 TKM786455 TUI786455 UEE786455 UOA786455 UXW786455 VHS786455 VRO786455 WBK786455 WLG786455 WVC786455 IQ851991 SM851991 ACI851991 AME851991 AWA851991 BFW851991 BPS851991 BZO851991 CJK851991 CTG851991 DDC851991 DMY851991 DWU851991 EGQ851991 EQM851991 FAI851991 FKE851991 FUA851991 GDW851991 GNS851991 GXO851991 HHK851991 HRG851991 IBC851991 IKY851991 IUU851991 JEQ851991 JOM851991 JYI851991 KIE851991 KSA851991 LBW851991 LLS851991 LVO851991 MFK851991 MPG851991 MZC851991 NIY851991 NSU851991 OCQ851991 OMM851991 OWI851991 PGE851991 PQA851991 PZW851991 QJS851991 QTO851991 RDK851991 RNG851991 RXC851991 SGY851991 SQU851991 TAQ851991 TKM851991 TUI851991 UEE851991 UOA851991 UXW851991 VHS851991 VRO851991 WBK851991 WLG851991 WVC851991 IQ917527 SM917527 ACI917527 AME917527 AWA917527 BFW917527 BPS917527 BZO917527 CJK917527 CTG917527 DDC917527 DMY917527 DWU917527 EGQ917527 EQM917527 FAI917527 FKE917527 FUA917527 GDW917527 GNS917527 GXO917527 HHK917527 HRG917527 IBC917527 IKY917527 IUU917527 JEQ917527 JOM917527 JYI917527 KIE917527 KSA917527 LBW917527 LLS917527 LVO917527 MFK917527 MPG917527 MZC917527 NIY917527 NSU917527 OCQ917527 OMM917527 OWI917527 PGE917527 PQA917527 PZW917527 QJS917527 QTO917527 RDK917527 RNG917527 RXC917527 SGY917527 SQU917527 TAQ917527 TKM917527 TUI917527 UEE917527 UOA917527 UXW917527 VHS917527 VRO917527 WBK917527 WLG917527 WVC917527 IQ983063 SM983063 ACI983063 AME983063 AWA983063 BFW983063 BPS983063 BZO983063 CJK983063 CTG983063 DDC983063 DMY983063 DWU983063 EGQ983063 EQM983063 FAI983063 FKE983063 FUA983063 GDW983063 GNS983063 GXO983063 HHK983063 HRG983063 IBC983063 IKY983063 IUU983063 JEQ983063 JOM983063 JYI983063 KIE983063 KSA983063 LBW983063 LLS983063 LVO983063 MFK983063 MPG983063 MZC983063 NIY983063 NSU983063 OCQ983063 OMM983063 OWI983063 PGE983063 PQA983063 PZW983063 QJS983063 QTO983063 RDK983063 RNG983063 RXC983063 SGY983063 SQU983063 TAQ983063 TKM983063 TUI983063 UEE983063 UOA983063 UXW983063 VHS983063 VRO983063 WBK983063 WLG983063 WVC983063 IQ65564 SM65564 ACI65564 AME65564 AWA65564 BFW65564 BPS65564 BZO65564 CJK65564 CTG65564 DDC65564 DMY65564 DWU65564 EGQ65564 EQM65564 FAI65564 FKE65564 FUA65564 GDW65564 GNS65564 GXO65564 HHK65564 HRG65564 IBC65564 IKY65564 IUU65564 JEQ65564 JOM65564 JYI65564 KIE65564 KSA65564 LBW65564 LLS65564 LVO65564 MFK65564 MPG65564 MZC65564 NIY65564 NSU65564 OCQ65564 OMM65564 OWI65564 PGE65564 PQA65564 PZW65564 QJS65564 QTO65564 RDK65564 RNG65564 RXC65564 SGY65564 SQU65564 TAQ65564 TKM65564 TUI65564 UEE65564 UOA65564 UXW65564 VHS65564 VRO65564 WBK65564 WLG65564 WVC65564 IQ131100 SM131100 ACI131100 AME131100 AWA131100 BFW131100 BPS131100 BZO131100 CJK131100 CTG131100 DDC131100 DMY131100 DWU131100 EGQ131100 EQM131100 FAI131100 FKE131100 FUA131100 GDW131100 GNS131100 GXO131100 HHK131100 HRG131100 IBC131100 IKY131100 IUU131100 JEQ131100 JOM131100 JYI131100 KIE131100 KSA131100 LBW131100 LLS131100 LVO131100 MFK131100 MPG131100 MZC131100 NIY131100 NSU131100 OCQ131100 OMM131100 OWI131100 PGE131100 PQA131100 PZW131100 QJS131100 QTO131100 RDK131100 RNG131100 RXC131100 SGY131100 SQU131100 TAQ131100 TKM131100 TUI131100 UEE131100 UOA131100 UXW131100 VHS131100 VRO131100 WBK131100 WLG131100 WVC131100 IQ196636 SM196636 ACI196636 AME196636 AWA196636 BFW196636 BPS196636 BZO196636 CJK196636 CTG196636 DDC196636 DMY196636 DWU196636 EGQ196636 EQM196636 FAI196636 FKE196636 FUA196636 GDW196636 GNS196636 GXO196636 HHK196636 HRG196636 IBC196636 IKY196636 IUU196636 JEQ196636 JOM196636 JYI196636 KIE196636 KSA196636 LBW196636 LLS196636 LVO196636 MFK196636 MPG196636 MZC196636 NIY196636 NSU196636 OCQ196636 OMM196636 OWI196636 PGE196636 PQA196636 PZW196636 QJS196636 QTO196636 RDK196636 RNG196636 RXC196636 SGY196636 SQU196636 TAQ196636 TKM196636 TUI196636 UEE196636 UOA196636 UXW196636 VHS196636 VRO196636 WBK196636 WLG196636 WVC196636 IQ262172 SM262172 ACI262172 AME262172 AWA262172 BFW262172 BPS262172 BZO262172 CJK262172 CTG262172 DDC262172 DMY262172 DWU262172 EGQ262172 EQM262172 FAI262172 FKE262172 FUA262172 GDW262172 GNS262172 GXO262172 HHK262172 HRG262172 IBC262172 IKY262172 IUU262172 JEQ262172 JOM262172 JYI262172 KIE262172 KSA262172 LBW262172 LLS262172 LVO262172 MFK262172 MPG262172 MZC262172 NIY262172 NSU262172 OCQ262172 OMM262172 OWI262172 PGE262172 PQA262172 PZW262172 QJS262172 QTO262172 RDK262172 RNG262172 RXC262172 SGY262172 SQU262172 TAQ262172 TKM262172 TUI262172 UEE262172 UOA262172 UXW262172 VHS262172 VRO262172 WBK262172 WLG262172 WVC262172 IQ327708 SM327708 ACI327708 AME327708 AWA327708 BFW327708 BPS327708 BZO327708 CJK327708 CTG327708 DDC327708 DMY327708 DWU327708 EGQ327708 EQM327708 FAI327708 FKE327708 FUA327708 GDW327708 GNS327708 GXO327708 HHK327708 HRG327708 IBC327708 IKY327708 IUU327708 JEQ327708 JOM327708 JYI327708 KIE327708 KSA327708 LBW327708 LLS327708 LVO327708 MFK327708 MPG327708 MZC327708 NIY327708 NSU327708 OCQ327708 OMM327708 OWI327708 PGE327708 PQA327708 PZW327708 QJS327708 QTO327708 RDK327708 RNG327708 RXC327708 SGY327708 SQU327708 TAQ327708 TKM327708 TUI327708 UEE327708 UOA327708 UXW327708 VHS327708 VRO327708 WBK327708 WLG327708 WVC327708 IQ393244 SM393244 ACI393244 AME393244 AWA393244 BFW393244 BPS393244 BZO393244 CJK393244 CTG393244 DDC393244 DMY393244 DWU393244 EGQ393244 EQM393244 FAI393244 FKE393244 FUA393244 GDW393244 GNS393244 GXO393244 HHK393244 HRG393244 IBC393244 IKY393244 IUU393244 JEQ393244 JOM393244 JYI393244 KIE393244 KSA393244 LBW393244 LLS393244 LVO393244 MFK393244 MPG393244 MZC393244 NIY393244 NSU393244 OCQ393244 OMM393244 OWI393244 PGE393244 PQA393244 PZW393244 QJS393244 QTO393244 RDK393244 RNG393244 RXC393244 SGY393244 SQU393244 TAQ393244 TKM393244 TUI393244 UEE393244 UOA393244 UXW393244 VHS393244 VRO393244 WBK393244 WLG393244 WVC393244 IQ458780 SM458780 ACI458780 AME458780 AWA458780 BFW458780 BPS458780 BZO458780 CJK458780 CTG458780 DDC458780 DMY458780 DWU458780 EGQ458780 EQM458780 FAI458780 FKE458780 FUA458780 GDW458780 GNS458780 GXO458780 HHK458780 HRG458780 IBC458780 IKY458780 IUU458780 JEQ458780 JOM458780 JYI458780 KIE458780 KSA458780 LBW458780 LLS458780 LVO458780 MFK458780 MPG458780 MZC458780 NIY458780 NSU458780 OCQ458780 OMM458780 OWI458780 PGE458780 PQA458780 PZW458780 QJS458780 QTO458780 RDK458780 RNG458780 RXC458780 SGY458780 SQU458780 TAQ458780 TKM458780 TUI458780 UEE458780 UOA458780 UXW458780 VHS458780 VRO458780 WBK458780 WLG458780 WVC458780 IQ524316 SM524316 ACI524316 AME524316 AWA524316 BFW524316 BPS524316 BZO524316 CJK524316 CTG524316 DDC524316 DMY524316 DWU524316 EGQ524316 EQM524316 FAI524316 FKE524316 FUA524316 GDW524316 GNS524316 GXO524316 HHK524316 HRG524316 IBC524316 IKY524316 IUU524316 JEQ524316 JOM524316 JYI524316 KIE524316 KSA524316 LBW524316 LLS524316 LVO524316 MFK524316 MPG524316 MZC524316 NIY524316 NSU524316 OCQ524316 OMM524316 OWI524316 PGE524316 PQA524316 PZW524316 QJS524316 QTO524316 RDK524316 RNG524316 RXC524316 SGY524316 SQU524316 TAQ524316 TKM524316 TUI524316 UEE524316 UOA524316 UXW524316 VHS524316 VRO524316 WBK524316 WLG524316 WVC524316 IQ589852 SM589852 ACI589852 AME589852 AWA589852 BFW589852 BPS589852 BZO589852 CJK589852 CTG589852 DDC589852 DMY589852 DWU589852 EGQ589852 EQM589852 FAI589852 FKE589852 FUA589852 GDW589852 GNS589852 GXO589852 HHK589852 HRG589852 IBC589852 IKY589852 IUU589852 JEQ589852 JOM589852 JYI589852 KIE589852 KSA589852 LBW589852 LLS589852 LVO589852 MFK589852 MPG589852 MZC589852 NIY589852 NSU589852 OCQ589852 OMM589852 OWI589852 PGE589852 PQA589852 PZW589852 QJS589852 QTO589852 RDK589852 RNG589852 RXC589852 SGY589852 SQU589852 TAQ589852 TKM589852 TUI589852 UEE589852 UOA589852 UXW589852 VHS589852 VRO589852 WBK589852 WLG589852 WVC589852 IQ655388 SM655388 ACI655388 AME655388 AWA655388 BFW655388 BPS655388 BZO655388 CJK655388 CTG655388 DDC655388 DMY655388 DWU655388 EGQ655388 EQM655388 FAI655388 FKE655388 FUA655388 GDW655388 GNS655388 GXO655388 HHK655388 HRG655388 IBC655388 IKY655388 IUU655388 JEQ655388 JOM655388 JYI655388 KIE655388 KSA655388 LBW655388 LLS655388 LVO655388 MFK655388 MPG655388 MZC655388 NIY655388 NSU655388 OCQ655388 OMM655388 OWI655388 PGE655388 PQA655388 PZW655388 QJS655388 QTO655388 RDK655388 RNG655388 RXC655388 SGY655388 SQU655388 TAQ655388 TKM655388 TUI655388 UEE655388 UOA655388 UXW655388 VHS655388 VRO655388 WBK655388 WLG655388 WVC655388 IQ720924 SM720924 ACI720924 AME720924 AWA720924 BFW720924 BPS720924 BZO720924 CJK720924 CTG720924 DDC720924 DMY720924 DWU720924 EGQ720924 EQM720924 FAI720924 FKE720924 FUA720924 GDW720924 GNS720924 GXO720924 HHK720924 HRG720924 IBC720924 IKY720924 IUU720924 JEQ720924 JOM720924 JYI720924 KIE720924 KSA720924 LBW720924 LLS720924 LVO720924 MFK720924 MPG720924 MZC720924 NIY720924 NSU720924 OCQ720924 OMM720924 OWI720924 PGE720924 PQA720924 PZW720924 QJS720924 QTO720924 RDK720924 RNG720924 RXC720924 SGY720924 SQU720924 TAQ720924 TKM720924 TUI720924 UEE720924 UOA720924 UXW720924 VHS720924 VRO720924 WBK720924 WLG720924 WVC720924 IQ786460 SM786460 ACI786460 AME786460 AWA786460 BFW786460 BPS786460 BZO786460 CJK786460 CTG786460 DDC786460 DMY786460 DWU786460 EGQ786460 EQM786460 FAI786460 FKE786460 FUA786460 GDW786460 GNS786460 GXO786460 HHK786460 HRG786460 IBC786460 IKY786460 IUU786460 JEQ786460 JOM786460 JYI786460 KIE786460 KSA786460 LBW786460 LLS786460 LVO786460 MFK786460 MPG786460 MZC786460 NIY786460 NSU786460 OCQ786460 OMM786460 OWI786460 PGE786460 PQA786460 PZW786460 QJS786460 QTO786460 RDK786460 RNG786460 RXC786460 SGY786460 SQU786460 TAQ786460 TKM786460 TUI786460 UEE786460 UOA786460 UXW786460 VHS786460 VRO786460 WBK786460 WLG786460 WVC786460 IQ851996 SM851996 ACI851996 AME851996 AWA851996 BFW851996 BPS851996 BZO851996 CJK851996 CTG851996 DDC851996 DMY851996 DWU851996 EGQ851996 EQM851996 FAI851996 FKE851996 FUA851996 GDW851996 GNS851996 GXO851996 HHK851996 HRG851996 IBC851996 IKY851996 IUU851996 JEQ851996 JOM851996 JYI851996 KIE851996 KSA851996 LBW851996 LLS851996 LVO851996 MFK851996 MPG851996 MZC851996 NIY851996 NSU851996 OCQ851996 OMM851996 OWI851996 PGE851996 PQA851996 PZW851996 QJS851996 QTO851996 RDK851996 RNG851996 RXC851996 SGY851996 SQU851996 TAQ851996 TKM851996 TUI851996 UEE851996 UOA851996 UXW851996 VHS851996 VRO851996 WBK851996 WLG851996 WVC851996 IQ917532 SM917532 ACI917532 AME917532 AWA917532 BFW917532 BPS917532 BZO917532 CJK917532 CTG917532 DDC917532 DMY917532 DWU917532 EGQ917532 EQM917532 FAI917532 FKE917532 FUA917532 GDW917532 GNS917532 GXO917532 HHK917532 HRG917532 IBC917532 IKY917532 IUU917532 JEQ917532 JOM917532 JYI917532 KIE917532 KSA917532 LBW917532 LLS917532 LVO917532 MFK917532 MPG917532 MZC917532 NIY917532 NSU917532 OCQ917532 OMM917532 OWI917532 PGE917532 PQA917532 PZW917532 QJS917532 QTO917532 RDK917532 RNG917532 RXC917532 SGY917532 SQU917532 TAQ917532 TKM917532 TUI917532 UEE917532 UOA917532 UXW917532 VHS917532 VRO917532 WBK917532 WLG917532 WVC917532 IQ983068 SM983068 ACI983068 AME983068 AWA983068 BFW983068 BPS983068 BZO983068 CJK983068 CTG983068 DDC983068 DMY983068 DWU983068 EGQ983068 EQM983068 FAI983068 FKE983068 FUA983068 GDW983068 GNS983068 GXO983068 HHK983068 HRG983068 IBC983068 IKY983068 IUU983068 JEQ983068 JOM983068 JYI983068 KIE983068 KSA983068 LBW983068 LLS983068 LVO983068 MFK983068 MPG983068 MZC983068 NIY983068 NSU983068 OCQ983068 OMM983068 OWI983068 PGE983068 PQA983068 PZW983068 QJS983068 QTO983068 RDK983068 RNG983068 RXC983068 SGY983068 SQU983068 TAQ983068 TKM983068 TUI983068 UEE983068 UOA983068 UXW983068 VHS983068 VRO983068 WBK983068 WLG983068 WVC983068 IV65574 SR65574 ACN65574 AMJ65574 AWF65574 BGB65574 BPX65574 BZT65574 CJP65574 CTL65574 DDH65574 DND65574 DWZ65574 EGV65574 EQR65574 FAN65574 FKJ65574 FUF65574 GEB65574 GNX65574 GXT65574 HHP65574 HRL65574 IBH65574 ILD65574 IUZ65574 JEV65574 JOR65574 JYN65574 KIJ65574 KSF65574 LCB65574 LLX65574 LVT65574 MFP65574 MPL65574 MZH65574 NJD65574 NSZ65574 OCV65574 OMR65574 OWN65574 PGJ65574 PQF65574 QAB65574 QJX65574 QTT65574 RDP65574 RNL65574 RXH65574 SHD65574 SQZ65574 TAV65574 TKR65574 TUN65574 UEJ65574 UOF65574 UYB65574 VHX65574 VRT65574 WBP65574 WLL65574 WVH65574 IV131110 SR131110 ACN131110 AMJ131110 AWF131110 BGB131110 BPX131110 BZT131110 CJP131110 CTL131110 DDH131110 DND131110 DWZ131110 EGV131110 EQR131110 FAN131110 FKJ131110 FUF131110 GEB131110 GNX131110 GXT131110 HHP131110 HRL131110 IBH131110 ILD131110 IUZ131110 JEV131110 JOR131110 JYN131110 KIJ131110 KSF131110 LCB131110 LLX131110 LVT131110 MFP131110 MPL131110 MZH131110 NJD131110 NSZ131110 OCV131110 OMR131110 OWN131110 PGJ131110 PQF131110 QAB131110 QJX131110 QTT131110 RDP131110 RNL131110 RXH131110 SHD131110 SQZ131110 TAV131110 TKR131110 TUN131110 UEJ131110 UOF131110 UYB131110 VHX131110 VRT131110 WBP131110 WLL131110 WVH131110 IV196646 SR196646 ACN196646 AMJ196646 AWF196646 BGB196646 BPX196646 BZT196646 CJP196646 CTL196646 DDH196646 DND196646 DWZ196646 EGV196646 EQR196646 FAN196646 FKJ196646 FUF196646 GEB196646 GNX196646 GXT196646 HHP196646 HRL196646 IBH196646 ILD196646 IUZ196646 JEV196646 JOR196646 JYN196646 KIJ196646 KSF196646 LCB196646 LLX196646 LVT196646 MFP196646 MPL196646 MZH196646 NJD196646 NSZ196646 OCV196646 OMR196646 OWN196646 PGJ196646 PQF196646 QAB196646 QJX196646 QTT196646 RDP196646 RNL196646 RXH196646 SHD196646 SQZ196646 TAV196646 TKR196646 TUN196646 UEJ196646 UOF196646 UYB196646 VHX196646 VRT196646 WBP196646 WLL196646 WVH196646 IV262182 SR262182 ACN262182 AMJ262182 AWF262182 BGB262182 BPX262182 BZT262182 CJP262182 CTL262182 DDH262182 DND262182 DWZ262182 EGV262182 EQR262182 FAN262182 FKJ262182 FUF262182 GEB262182 GNX262182 GXT262182 HHP262182 HRL262182 IBH262182 ILD262182 IUZ262182 JEV262182 JOR262182 JYN262182 KIJ262182 KSF262182 LCB262182 LLX262182 LVT262182 MFP262182 MPL262182 MZH262182 NJD262182 NSZ262182 OCV262182 OMR262182 OWN262182 PGJ262182 PQF262182 QAB262182 QJX262182 QTT262182 RDP262182 RNL262182 RXH262182 SHD262182 SQZ262182 TAV262182 TKR262182 TUN262182 UEJ262182 UOF262182 UYB262182 VHX262182 VRT262182 WBP262182 WLL262182 WVH262182 IV327718 SR327718 ACN327718 AMJ327718 AWF327718 BGB327718 BPX327718 BZT327718 CJP327718 CTL327718 DDH327718 DND327718 DWZ327718 EGV327718 EQR327718 FAN327718 FKJ327718 FUF327718 GEB327718 GNX327718 GXT327718 HHP327718 HRL327718 IBH327718 ILD327718 IUZ327718 JEV327718 JOR327718 JYN327718 KIJ327718 KSF327718 LCB327718 LLX327718 LVT327718 MFP327718 MPL327718 MZH327718 NJD327718 NSZ327718 OCV327718 OMR327718 OWN327718 PGJ327718 PQF327718 QAB327718 QJX327718 QTT327718 RDP327718 RNL327718 RXH327718 SHD327718 SQZ327718 TAV327718 TKR327718 TUN327718 UEJ327718 UOF327718 UYB327718 VHX327718 VRT327718 WBP327718 WLL327718 WVH327718 IV393254 SR393254 ACN393254 AMJ393254 AWF393254 BGB393254 BPX393254 BZT393254 CJP393254 CTL393254 DDH393254 DND393254 DWZ393254 EGV393254 EQR393254 FAN393254 FKJ393254 FUF393254 GEB393254 GNX393254 GXT393254 HHP393254 HRL393254 IBH393254 ILD393254 IUZ393254 JEV393254 JOR393254 JYN393254 KIJ393254 KSF393254 LCB393254 LLX393254 LVT393254 MFP393254 MPL393254 MZH393254 NJD393254 NSZ393254 OCV393254 OMR393254 OWN393254 PGJ393254 PQF393254 QAB393254 QJX393254 QTT393254 RDP393254 RNL393254 RXH393254 SHD393254 SQZ393254 TAV393254 TKR393254 TUN393254 UEJ393254 UOF393254 UYB393254 VHX393254 VRT393254 WBP393254 WLL393254 WVH393254 IV458790 SR458790 ACN458790 AMJ458790 AWF458790 BGB458790 BPX458790 BZT458790 CJP458790 CTL458790 DDH458790 DND458790 DWZ458790 EGV458790 EQR458790 FAN458790 FKJ458790 FUF458790 GEB458790 GNX458790 GXT458790 HHP458790 HRL458790 IBH458790 ILD458790 IUZ458790 JEV458790 JOR458790 JYN458790 KIJ458790 KSF458790 LCB458790 LLX458790 LVT458790 MFP458790 MPL458790 MZH458790 NJD458790 NSZ458790 OCV458790 OMR458790 OWN458790 PGJ458790 PQF458790 QAB458790 QJX458790 QTT458790 RDP458790 RNL458790 RXH458790 SHD458790 SQZ458790 TAV458790 TKR458790 TUN458790 UEJ458790 UOF458790 UYB458790 VHX458790 VRT458790 WBP458790 WLL458790 WVH458790 IV524326 SR524326 ACN524326 AMJ524326 AWF524326 BGB524326 BPX524326 BZT524326 CJP524326 CTL524326 DDH524326 DND524326 DWZ524326 EGV524326 EQR524326 FAN524326 FKJ524326 FUF524326 GEB524326 GNX524326 GXT524326 HHP524326 HRL524326 IBH524326 ILD524326 IUZ524326 JEV524326 JOR524326 JYN524326 KIJ524326 KSF524326 LCB524326 LLX524326 LVT524326 MFP524326 MPL524326 MZH524326 NJD524326 NSZ524326 OCV524326 OMR524326 OWN524326 PGJ524326 PQF524326 QAB524326 QJX524326 QTT524326 RDP524326 RNL524326 RXH524326 SHD524326 SQZ524326 TAV524326 TKR524326 TUN524326 UEJ524326 UOF524326 UYB524326 VHX524326 VRT524326 WBP524326 WLL524326 WVH524326 IV589862 SR589862 ACN589862 AMJ589862 AWF589862 BGB589862 BPX589862 BZT589862 CJP589862 CTL589862 DDH589862 DND589862 DWZ589862 EGV589862 EQR589862 FAN589862 FKJ589862 FUF589862 GEB589862 GNX589862 GXT589862 HHP589862 HRL589862 IBH589862 ILD589862 IUZ589862 JEV589862 JOR589862 JYN589862 KIJ589862 KSF589862 LCB589862 LLX589862 LVT589862 MFP589862 MPL589862 MZH589862 NJD589862 NSZ589862 OCV589862 OMR589862 OWN589862 PGJ589862 PQF589862 QAB589862 QJX589862 QTT589862 RDP589862 RNL589862 RXH589862 SHD589862 SQZ589862 TAV589862 TKR589862 TUN589862 UEJ589862 UOF589862 UYB589862 VHX589862 VRT589862 WBP589862 WLL589862 WVH589862 IV655398 SR655398 ACN655398 AMJ655398 AWF655398 BGB655398 BPX655398 BZT655398 CJP655398 CTL655398 DDH655398 DND655398 DWZ655398 EGV655398 EQR655398 FAN655398 FKJ655398 FUF655398 GEB655398 GNX655398 GXT655398 HHP655398 HRL655398 IBH655398 ILD655398 IUZ655398 JEV655398 JOR655398 JYN655398 KIJ655398 KSF655398 LCB655398 LLX655398 LVT655398 MFP655398 MPL655398 MZH655398 NJD655398 NSZ655398 OCV655398 OMR655398 OWN655398 PGJ655398 PQF655398 QAB655398 QJX655398 QTT655398 RDP655398 RNL655398 RXH655398 SHD655398 SQZ655398 TAV655398 TKR655398 TUN655398 UEJ655398 UOF655398 UYB655398 VHX655398 VRT655398 WBP655398 WLL655398 WVH655398 IV720934 SR720934 ACN720934 AMJ720934 AWF720934 BGB720934 BPX720934 BZT720934 CJP720934 CTL720934 DDH720934 DND720934 DWZ720934 EGV720934 EQR720934 FAN720934 FKJ720934 FUF720934 GEB720934 GNX720934 GXT720934 HHP720934 HRL720934 IBH720934 ILD720934 IUZ720934 JEV720934 JOR720934 JYN720934 KIJ720934 KSF720934 LCB720934 LLX720934 LVT720934 MFP720934 MPL720934 MZH720934 NJD720934 NSZ720934 OCV720934 OMR720934 OWN720934 PGJ720934 PQF720934 QAB720934 QJX720934 QTT720934 RDP720934 RNL720934 RXH720934 SHD720934 SQZ720934 TAV720934 TKR720934 TUN720934 UEJ720934 UOF720934 UYB720934 VHX720934 VRT720934 WBP720934 WLL720934 WVH720934 IV786470 SR786470 ACN786470 AMJ786470 AWF786470 BGB786470 BPX786470 BZT786470 CJP786470 CTL786470 DDH786470 DND786470 DWZ786470 EGV786470 EQR786470 FAN786470 FKJ786470 FUF786470 GEB786470 GNX786470 GXT786470 HHP786470 HRL786470 IBH786470 ILD786470 IUZ786470 JEV786470 JOR786470 JYN786470 KIJ786470 KSF786470 LCB786470 LLX786470 LVT786470 MFP786470 MPL786470 MZH786470 NJD786470 NSZ786470 OCV786470 OMR786470 OWN786470 PGJ786470 PQF786470 QAB786470 QJX786470 QTT786470 RDP786470 RNL786470 RXH786470 SHD786470 SQZ786470 TAV786470 TKR786470 TUN786470 UEJ786470 UOF786470 UYB786470 VHX786470 VRT786470 WBP786470 WLL786470 WVH786470 IV852006 SR852006 ACN852006 AMJ852006 AWF852006 BGB852006 BPX852006 BZT852006 CJP852006 CTL852006 DDH852006 DND852006 DWZ852006 EGV852006 EQR852006 FAN852006 FKJ852006 FUF852006 GEB852006 GNX852006 GXT852006 HHP852006 HRL852006 IBH852006 ILD852006 IUZ852006 JEV852006 JOR852006 JYN852006 KIJ852006 KSF852006 LCB852006 LLX852006 LVT852006 MFP852006 MPL852006 MZH852006 NJD852006 NSZ852006 OCV852006 OMR852006 OWN852006 PGJ852006 PQF852006 QAB852006 QJX852006 QTT852006 RDP852006 RNL852006 RXH852006 SHD852006 SQZ852006 TAV852006 TKR852006 TUN852006 UEJ852006 UOF852006 UYB852006 VHX852006 VRT852006 WBP852006 WLL852006 WVH852006 IV917542 SR917542 ACN917542 AMJ917542 AWF917542 BGB917542 BPX917542 BZT917542 CJP917542 CTL917542 DDH917542 DND917542 DWZ917542 EGV917542 EQR917542 FAN917542 FKJ917542 FUF917542 GEB917542 GNX917542 GXT917542 HHP917542 HRL917542 IBH917542 ILD917542 IUZ917542 JEV917542 JOR917542 JYN917542 KIJ917542 KSF917542 LCB917542 LLX917542 LVT917542 MFP917542 MPL917542 MZH917542 NJD917542 NSZ917542 OCV917542 OMR917542 OWN917542 PGJ917542 PQF917542 QAB917542 QJX917542 QTT917542 RDP917542 RNL917542 RXH917542 SHD917542 SQZ917542 TAV917542 TKR917542 TUN917542 UEJ917542 UOF917542 UYB917542 VHX917542 VRT917542 WBP917542 WLL917542 WVH917542 IV983078 SR983078 ACN983078 AMJ983078 AWF983078 BGB983078 BPX983078 BZT983078 CJP983078 CTL983078 DDH983078 DND983078 DWZ983078 EGV983078 EQR983078 FAN983078 FKJ983078 FUF983078 GEB983078 GNX983078 GXT983078 HHP983078 HRL983078 IBH983078 ILD983078 IUZ983078 JEV983078 JOR983078 JYN983078 KIJ983078 KSF983078 LCB983078 LLX983078 LVT983078 MFP983078 MPL983078 MZH983078 NJD983078 NSZ983078 OCV983078 OMR983078 OWN983078 PGJ983078 PQF983078 QAB983078 QJX983078 QTT983078 RDP983078 RNL983078 RXH983078 SHD983078 SQZ983078 TAV983078 TKR983078 TUN983078 UEJ983078 UOF983078 UYB983078 VHX983078 VRT983078 WBP983078 WLL983078 WVH983078 IP65538 SL65538 ACH65538 AMD65538 AVZ65538 BFV65538 BPR65538 BZN65538 CJJ65538 CTF65538 DDB65538 DMX65538 DWT65538 EGP65538 EQL65538 FAH65538 FKD65538 FTZ65538 GDV65538 GNR65538 GXN65538 HHJ65538 HRF65538 IBB65538 IKX65538 IUT65538 JEP65538 JOL65538 JYH65538 KID65538 KRZ65538 LBV65538 LLR65538 LVN65538 MFJ65538 MPF65538 MZB65538 NIX65538 NST65538 OCP65538 OML65538 OWH65538 PGD65538 PPZ65538 PZV65538 QJR65538 QTN65538 RDJ65538 RNF65538 RXB65538 SGX65538 SQT65538 TAP65538 TKL65538 TUH65538 UED65538 UNZ65538 UXV65538 VHR65538 VRN65538 WBJ65538 WLF65538 WVB65538 IP131074 SL131074 ACH131074 AMD131074 AVZ131074 BFV131074 BPR131074 BZN131074 CJJ131074 CTF131074 DDB131074 DMX131074 DWT131074 EGP131074 EQL131074 FAH131074 FKD131074 FTZ131074 GDV131074 GNR131074 GXN131074 HHJ131074 HRF131074 IBB131074 IKX131074 IUT131074 JEP131074 JOL131074 JYH131074 KID131074 KRZ131074 LBV131074 LLR131074 LVN131074 MFJ131074 MPF131074 MZB131074 NIX131074 NST131074 OCP131074 OML131074 OWH131074 PGD131074 PPZ131074 PZV131074 QJR131074 QTN131074 RDJ131074 RNF131074 RXB131074 SGX131074 SQT131074 TAP131074 TKL131074 TUH131074 UED131074 UNZ131074 UXV131074 VHR131074 VRN131074 WBJ131074 WLF131074 WVB131074 IP196610 SL196610 ACH196610 AMD196610 AVZ196610 BFV196610 BPR196610 BZN196610 CJJ196610 CTF196610 DDB196610 DMX196610 DWT196610 EGP196610 EQL196610 FAH196610 FKD196610 FTZ196610 GDV196610 GNR196610 GXN196610 HHJ196610 HRF196610 IBB196610 IKX196610 IUT196610 JEP196610 JOL196610 JYH196610 KID196610 KRZ196610 LBV196610 LLR196610 LVN196610 MFJ196610 MPF196610 MZB196610 NIX196610 NST196610 OCP196610 OML196610 OWH196610 PGD196610 PPZ196610 PZV196610 QJR196610 QTN196610 RDJ196610 RNF196610 RXB196610 SGX196610 SQT196610 TAP196610 TKL196610 TUH196610 UED196610 UNZ196610 UXV196610 VHR196610 VRN196610 WBJ196610 WLF196610 WVB196610 IP262146 SL262146 ACH262146 AMD262146 AVZ262146 BFV262146 BPR262146 BZN262146 CJJ262146 CTF262146 DDB262146 DMX262146 DWT262146 EGP262146 EQL262146 FAH262146 FKD262146 FTZ262146 GDV262146 GNR262146 GXN262146 HHJ262146 HRF262146 IBB262146 IKX262146 IUT262146 JEP262146 JOL262146 JYH262146 KID262146 KRZ262146 LBV262146 LLR262146 LVN262146 MFJ262146 MPF262146 MZB262146 NIX262146 NST262146 OCP262146 OML262146 OWH262146 PGD262146 PPZ262146 PZV262146 QJR262146 QTN262146 RDJ262146 RNF262146 RXB262146 SGX262146 SQT262146 TAP262146 TKL262146 TUH262146 UED262146 UNZ262146 UXV262146 VHR262146 VRN262146 WBJ262146 WLF262146 WVB262146 IP327682 SL327682 ACH327682 AMD327682 AVZ327682 BFV327682 BPR327682 BZN327682 CJJ327682 CTF327682 DDB327682 DMX327682 DWT327682 EGP327682 EQL327682 FAH327682 FKD327682 FTZ327682 GDV327682 GNR327682 GXN327682 HHJ327682 HRF327682 IBB327682 IKX327682 IUT327682 JEP327682 JOL327682 JYH327682 KID327682 KRZ327682 LBV327682 LLR327682 LVN327682 MFJ327682 MPF327682 MZB327682 NIX327682 NST327682 OCP327682 OML327682 OWH327682 PGD327682 PPZ327682 PZV327682 QJR327682 QTN327682 RDJ327682 RNF327682 RXB327682 SGX327682 SQT327682 TAP327682 TKL327682 TUH327682 UED327682 UNZ327682 UXV327682 VHR327682 VRN327682 WBJ327682 WLF327682 WVB327682 IP393218 SL393218 ACH393218 AMD393218 AVZ393218 BFV393218 BPR393218 BZN393218 CJJ393218 CTF393218 DDB393218 DMX393218 DWT393218 EGP393218 EQL393218 FAH393218 FKD393218 FTZ393218 GDV393218 GNR393218 GXN393218 HHJ393218 HRF393218 IBB393218 IKX393218 IUT393218 JEP393218 JOL393218 JYH393218 KID393218 KRZ393218 LBV393218 LLR393218 LVN393218 MFJ393218 MPF393218 MZB393218 NIX393218 NST393218 OCP393218 OML393218 OWH393218 PGD393218 PPZ393218 PZV393218 QJR393218 QTN393218 RDJ393218 RNF393218 RXB393218 SGX393218 SQT393218 TAP393218 TKL393218 TUH393218 UED393218 UNZ393218 UXV393218 VHR393218 VRN393218 WBJ393218 WLF393218 WVB393218 IP458754 SL458754 ACH458754 AMD458754 AVZ458754 BFV458754 BPR458754 BZN458754 CJJ458754 CTF458754 DDB458754 DMX458754 DWT458754 EGP458754 EQL458754 FAH458754 FKD458754 FTZ458754 GDV458754 GNR458754 GXN458754 HHJ458754 HRF458754 IBB458754 IKX458754 IUT458754 JEP458754 JOL458754 JYH458754 KID458754 KRZ458754 LBV458754 LLR458754 LVN458754 MFJ458754 MPF458754 MZB458754 NIX458754 NST458754 OCP458754 OML458754 OWH458754 PGD458754 PPZ458754 PZV458754 QJR458754 QTN458754 RDJ458754 RNF458754 RXB458754 SGX458754 SQT458754 TAP458754 TKL458754 TUH458754 UED458754 UNZ458754 UXV458754 VHR458754 VRN458754 WBJ458754 WLF458754 WVB458754 IP524290 SL524290 ACH524290 AMD524290 AVZ524290 BFV524290 BPR524290 BZN524290 CJJ524290 CTF524290 DDB524290 DMX524290 DWT524290 EGP524290 EQL524290 FAH524290 FKD524290 FTZ524290 GDV524290 GNR524290 GXN524290 HHJ524290 HRF524290 IBB524290 IKX524290 IUT524290 JEP524290 JOL524290 JYH524290 KID524290 KRZ524290 LBV524290 LLR524290 LVN524290 MFJ524290 MPF524290 MZB524290 NIX524290 NST524290 OCP524290 OML524290 OWH524290 PGD524290 PPZ524290 PZV524290 QJR524290 QTN524290 RDJ524290 RNF524290 RXB524290 SGX524290 SQT524290 TAP524290 TKL524290 TUH524290 UED524290 UNZ524290 UXV524290 VHR524290 VRN524290 WBJ524290 WLF524290 WVB524290 IP589826 SL589826 ACH589826 AMD589826 AVZ589826 BFV589826 BPR589826 BZN589826 CJJ589826 CTF589826 DDB589826 DMX589826 DWT589826 EGP589826 EQL589826 FAH589826 FKD589826 FTZ589826 GDV589826 GNR589826 GXN589826 HHJ589826 HRF589826 IBB589826 IKX589826 IUT589826 JEP589826 JOL589826 JYH589826 KID589826 KRZ589826 LBV589826 LLR589826 LVN589826 MFJ589826 MPF589826 MZB589826 NIX589826 NST589826 OCP589826 OML589826 OWH589826 PGD589826 PPZ589826 PZV589826 QJR589826 QTN589826 RDJ589826 RNF589826 RXB589826 SGX589826 SQT589826 TAP589826 TKL589826 TUH589826 UED589826 UNZ589826 UXV589826 VHR589826 VRN589826 WBJ589826 WLF589826 WVB589826 IP655362 SL655362 ACH655362 AMD655362 AVZ655362 BFV655362 BPR655362 BZN655362 CJJ655362 CTF655362 DDB655362 DMX655362 DWT655362 EGP655362 EQL655362 FAH655362 FKD655362 FTZ655362 GDV655362 GNR655362 GXN655362 HHJ655362 HRF655362 IBB655362 IKX655362 IUT655362 JEP655362 JOL655362 JYH655362 KID655362 KRZ655362 LBV655362 LLR655362 LVN655362 MFJ655362 MPF655362 MZB655362 NIX655362 NST655362 OCP655362 OML655362 OWH655362 PGD655362 PPZ655362 PZV655362 QJR655362 QTN655362 RDJ655362 RNF655362 RXB655362 SGX655362 SQT655362 TAP655362 TKL655362 TUH655362 UED655362 UNZ655362 UXV655362 VHR655362 VRN655362 WBJ655362 WLF655362 WVB655362 IP720898 SL720898 ACH720898 AMD720898 AVZ720898 BFV720898 BPR720898 BZN720898 CJJ720898 CTF720898 DDB720898 DMX720898 DWT720898 EGP720898 EQL720898 FAH720898 FKD720898 FTZ720898 GDV720898 GNR720898 GXN720898 HHJ720898 HRF720898 IBB720898 IKX720898 IUT720898 JEP720898 JOL720898 JYH720898 KID720898 KRZ720898 LBV720898 LLR720898 LVN720898 MFJ720898 MPF720898 MZB720898 NIX720898 NST720898 OCP720898 OML720898 OWH720898 PGD720898 PPZ720898 PZV720898 QJR720898 QTN720898 RDJ720898 RNF720898 RXB720898 SGX720898 SQT720898 TAP720898 TKL720898 TUH720898 UED720898 UNZ720898 UXV720898 VHR720898 VRN720898 WBJ720898 WLF720898 WVB720898 IP786434 SL786434 ACH786434 AMD786434 AVZ786434 BFV786434 BPR786434 BZN786434 CJJ786434 CTF786434 DDB786434 DMX786434 DWT786434 EGP786434 EQL786434 FAH786434 FKD786434 FTZ786434 GDV786434 GNR786434 GXN786434 HHJ786434 HRF786434 IBB786434 IKX786434 IUT786434 JEP786434 JOL786434 JYH786434 KID786434 KRZ786434 LBV786434 LLR786434 LVN786434 MFJ786434 MPF786434 MZB786434 NIX786434 NST786434 OCP786434 OML786434 OWH786434 PGD786434 PPZ786434 PZV786434 QJR786434 QTN786434 RDJ786434 RNF786434 RXB786434 SGX786434 SQT786434 TAP786434 TKL786434 TUH786434 UED786434 UNZ786434 UXV786434 VHR786434 VRN786434 WBJ786434 WLF786434 WVB786434 IP851970 SL851970 ACH851970 AMD851970 AVZ851970 BFV851970 BPR851970 BZN851970 CJJ851970 CTF851970 DDB851970 DMX851970 DWT851970 EGP851970 EQL851970 FAH851970 FKD851970 FTZ851970 GDV851970 GNR851970 GXN851970 HHJ851970 HRF851970 IBB851970 IKX851970 IUT851970 JEP851970 JOL851970 JYH851970 KID851970 KRZ851970 LBV851970 LLR851970 LVN851970 MFJ851970 MPF851970 MZB851970 NIX851970 NST851970 OCP851970 OML851970 OWH851970 PGD851970 PPZ851970 PZV851970 QJR851970 QTN851970 RDJ851970 RNF851970 RXB851970 SGX851970 SQT851970 TAP851970 TKL851970 TUH851970 UED851970 UNZ851970 UXV851970 VHR851970 VRN851970 WBJ851970 WLF851970 WVB851970 IP917506 SL917506 ACH917506 AMD917506 AVZ917506 BFV917506 BPR917506 BZN917506 CJJ917506 CTF917506 DDB917506 DMX917506 DWT917506 EGP917506 EQL917506 FAH917506 FKD917506 FTZ917506 GDV917506 GNR917506 GXN917506 HHJ917506 HRF917506 IBB917506 IKX917506 IUT917506 JEP917506 JOL917506 JYH917506 KID917506 KRZ917506 LBV917506 LLR917506 LVN917506 MFJ917506 MPF917506 MZB917506 NIX917506 NST917506 OCP917506 OML917506 OWH917506 PGD917506 PPZ917506 PZV917506 QJR917506 QTN917506 RDJ917506 RNF917506 RXB917506 SGX917506 SQT917506 TAP917506 TKL917506 TUH917506 UED917506 UNZ917506 UXV917506 VHR917506 VRN917506 WBJ917506 WLF917506 WVB917506 IP983042 SL983042 ACH983042 AMD983042 AVZ983042 BFV983042 BPR983042 BZN983042 CJJ983042 CTF983042 DDB983042 DMX983042 DWT983042 EGP983042 EQL983042 FAH983042 FKD983042 FTZ983042 GDV983042 GNR983042 GXN983042 HHJ983042 HRF983042 IBB983042 IKX983042 IUT983042 JEP983042 JOL983042 JYH983042 KID983042 KRZ983042 LBV983042 LLR983042 LVN983042 MFJ983042 MPF983042 MZB983042 NIX983042 NST983042 OCP983042 OML983042 OWH983042 PGD983042 PPZ983042 PZV983042 QJR983042 QTN983042 RDJ983042 RNF983042 RXB983042 SGX983042 SQT983042 TAP983042 TKL983042 TUH983042 UED983042 UNZ983042 UXV983042 VHR983042 VRN983042 WBJ983042 WLF983042 WVB983042 IL65532 SH65532 ACD65532 ALZ65532 AVV65532 BFR65532 BPN65532 BZJ65532 CJF65532 CTB65532 DCX65532 DMT65532 DWP65532 EGL65532 EQH65532 FAD65532 FJZ65532 FTV65532 GDR65532 GNN65532 GXJ65532 HHF65532 HRB65532 IAX65532 IKT65532 IUP65532 JEL65532 JOH65532 JYD65532 KHZ65532 KRV65532 LBR65532 LLN65532 LVJ65532 MFF65532 MPB65532 MYX65532 NIT65532 NSP65532 OCL65532 OMH65532 OWD65532 PFZ65532 PPV65532 PZR65532 QJN65532 QTJ65532 RDF65532 RNB65532 RWX65532 SGT65532 SQP65532 TAL65532 TKH65532 TUD65532 UDZ65532 UNV65532 UXR65532 VHN65532 VRJ65532 WBF65532 WLB65532 WUX65532 IL131068 SH131068 ACD131068 ALZ131068 AVV131068 BFR131068 BPN131068 BZJ131068 CJF131068 CTB131068 DCX131068 DMT131068 DWP131068 EGL131068 EQH131068 FAD131068 FJZ131068 FTV131068 GDR131068 GNN131068 GXJ131068 HHF131068 HRB131068 IAX131068 IKT131068 IUP131068 JEL131068 JOH131068 JYD131068 KHZ131068 KRV131068 LBR131068 LLN131068 LVJ131068 MFF131068 MPB131068 MYX131068 NIT131068 NSP131068 OCL131068 OMH131068 OWD131068 PFZ131068 PPV131068 PZR131068 QJN131068 QTJ131068 RDF131068 RNB131068 RWX131068 SGT131068 SQP131068 TAL131068 TKH131068 TUD131068 UDZ131068 UNV131068 UXR131068 VHN131068 VRJ131068 WBF131068 WLB131068 WUX131068 IL196604 SH196604 ACD196604 ALZ196604 AVV196604 BFR196604 BPN196604 BZJ196604 CJF196604 CTB196604 DCX196604 DMT196604 DWP196604 EGL196604 EQH196604 FAD196604 FJZ196604 FTV196604 GDR196604 GNN196604 GXJ196604 HHF196604 HRB196604 IAX196604 IKT196604 IUP196604 JEL196604 JOH196604 JYD196604 KHZ196604 KRV196604 LBR196604 LLN196604 LVJ196604 MFF196604 MPB196604 MYX196604 NIT196604 NSP196604 OCL196604 OMH196604 OWD196604 PFZ196604 PPV196604 PZR196604 QJN196604 QTJ196604 RDF196604 RNB196604 RWX196604 SGT196604 SQP196604 TAL196604 TKH196604 TUD196604 UDZ196604 UNV196604 UXR196604 VHN196604 VRJ196604 WBF196604 WLB196604 WUX196604 IL262140 SH262140 ACD262140 ALZ262140 AVV262140 BFR262140 BPN262140 BZJ262140 CJF262140 CTB262140 DCX262140 DMT262140 DWP262140 EGL262140 EQH262140 FAD262140 FJZ262140 FTV262140 GDR262140 GNN262140 GXJ262140 HHF262140 HRB262140 IAX262140 IKT262140 IUP262140 JEL262140 JOH262140 JYD262140 KHZ262140 KRV262140 LBR262140 LLN262140 LVJ262140 MFF262140 MPB262140 MYX262140 NIT262140 NSP262140 OCL262140 OMH262140 OWD262140 PFZ262140 PPV262140 PZR262140 QJN262140 QTJ262140 RDF262140 RNB262140 RWX262140 SGT262140 SQP262140 TAL262140 TKH262140 TUD262140 UDZ262140 UNV262140 UXR262140 VHN262140 VRJ262140 WBF262140 WLB262140 WUX262140 IL327676 SH327676 ACD327676 ALZ327676 AVV327676 BFR327676 BPN327676 BZJ327676 CJF327676 CTB327676 DCX327676 DMT327676 DWP327676 EGL327676 EQH327676 FAD327676 FJZ327676 FTV327676 GDR327676 GNN327676 GXJ327676 HHF327676 HRB327676 IAX327676 IKT327676 IUP327676 JEL327676 JOH327676 JYD327676 KHZ327676 KRV327676 LBR327676 LLN327676 LVJ327676 MFF327676 MPB327676 MYX327676 NIT327676 NSP327676 OCL327676 OMH327676 OWD327676 PFZ327676 PPV327676 PZR327676 QJN327676 QTJ327676 RDF327676 RNB327676 RWX327676 SGT327676 SQP327676 TAL327676 TKH327676 TUD327676 UDZ327676 UNV327676 UXR327676 VHN327676 VRJ327676 WBF327676 WLB327676 WUX327676 IL393212 SH393212 ACD393212 ALZ393212 AVV393212 BFR393212 BPN393212 BZJ393212 CJF393212 CTB393212 DCX393212 DMT393212 DWP393212 EGL393212 EQH393212 FAD393212 FJZ393212 FTV393212 GDR393212 GNN393212 GXJ393212 HHF393212 HRB393212 IAX393212 IKT393212 IUP393212 JEL393212 JOH393212 JYD393212 KHZ393212 KRV393212 LBR393212 LLN393212 LVJ393212 MFF393212 MPB393212 MYX393212 NIT393212 NSP393212 OCL393212 OMH393212 OWD393212 PFZ393212 PPV393212 PZR393212 QJN393212 QTJ393212 RDF393212 RNB393212 RWX393212 SGT393212 SQP393212 TAL393212 TKH393212 TUD393212 UDZ393212 UNV393212 UXR393212 VHN393212 VRJ393212 WBF393212 WLB393212 WUX393212 IL458748 SH458748 ACD458748 ALZ458748 AVV458748 BFR458748 BPN458748 BZJ458748 CJF458748 CTB458748 DCX458748 DMT458748 DWP458748 EGL458748 EQH458748 FAD458748 FJZ458748 FTV458748 GDR458748 GNN458748 GXJ458748 HHF458748 HRB458748 IAX458748 IKT458748 IUP458748 JEL458748 JOH458748 JYD458748 KHZ458748 KRV458748 LBR458748 LLN458748 LVJ458748 MFF458748 MPB458748 MYX458748 NIT458748 NSP458748 OCL458748 OMH458748 OWD458748 PFZ458748 PPV458748 PZR458748 QJN458748 QTJ458748 RDF458748 RNB458748 RWX458748 SGT458748 SQP458748 TAL458748 TKH458748 TUD458748 UDZ458748 UNV458748 UXR458748 VHN458748 VRJ458748 WBF458748 WLB458748 WUX458748 IL524284 SH524284 ACD524284 ALZ524284 AVV524284 BFR524284 BPN524284 BZJ524284 CJF524284 CTB524284 DCX524284 DMT524284 DWP524284 EGL524284 EQH524284 FAD524284 FJZ524284 FTV524284 GDR524284 GNN524284 GXJ524284 HHF524284 HRB524284 IAX524284 IKT524284 IUP524284 JEL524284 JOH524284 JYD524284 KHZ524284 KRV524284 LBR524284 LLN524284 LVJ524284 MFF524284 MPB524284 MYX524284 NIT524284 NSP524284 OCL524284 OMH524284 OWD524284 PFZ524284 PPV524284 PZR524284 QJN524284 QTJ524284 RDF524284 RNB524284 RWX524284 SGT524284 SQP524284 TAL524284 TKH524284 TUD524284 UDZ524284 UNV524284 UXR524284 VHN524284 VRJ524284 WBF524284 WLB524284 WUX524284 IL589820 SH589820 ACD589820 ALZ589820 AVV589820 BFR589820 BPN589820 BZJ589820 CJF589820 CTB589820 DCX589820 DMT589820 DWP589820 EGL589820 EQH589820 FAD589820 FJZ589820 FTV589820 GDR589820 GNN589820 GXJ589820 HHF589820 HRB589820 IAX589820 IKT589820 IUP589820 JEL589820 JOH589820 JYD589820 KHZ589820 KRV589820 LBR589820 LLN589820 LVJ589820 MFF589820 MPB589820 MYX589820 NIT589820 NSP589820 OCL589820 OMH589820 OWD589820 PFZ589820 PPV589820 PZR589820 QJN589820 QTJ589820 RDF589820 RNB589820 RWX589820 SGT589820 SQP589820 TAL589820 TKH589820 TUD589820 UDZ589820 UNV589820 UXR589820 VHN589820 VRJ589820 WBF589820 WLB589820 WUX589820 IL655356 SH655356 ACD655356 ALZ655356 AVV655356 BFR655356 BPN655356 BZJ655356 CJF655356 CTB655356 DCX655356 DMT655356 DWP655356 EGL655356 EQH655356 FAD655356 FJZ655356 FTV655356 GDR655356 GNN655356 GXJ655356 HHF655356 HRB655356 IAX655356 IKT655356 IUP655356 JEL655356 JOH655356 JYD655356 KHZ655356 KRV655356 LBR655356 LLN655356 LVJ655356 MFF655356 MPB655356 MYX655356 NIT655356 NSP655356 OCL655356 OMH655356 OWD655356 PFZ655356 PPV655356 PZR655356 QJN655356 QTJ655356 RDF655356 RNB655356 RWX655356 SGT655356 SQP655356 TAL655356 TKH655356 TUD655356 UDZ655356 UNV655356 UXR655356 VHN655356 VRJ655356 WBF655356 WLB655356 WUX655356 IL720892 SH720892 ACD720892 ALZ720892 AVV720892 BFR720892 BPN720892 BZJ720892 CJF720892 CTB720892 DCX720892 DMT720892 DWP720892 EGL720892 EQH720892 FAD720892 FJZ720892 FTV720892 GDR720892 GNN720892 GXJ720892 HHF720892 HRB720892 IAX720892 IKT720892 IUP720892 JEL720892 JOH720892 JYD720892 KHZ720892 KRV720892 LBR720892 LLN720892 LVJ720892 MFF720892 MPB720892 MYX720892 NIT720892 NSP720892 OCL720892 OMH720892 OWD720892 PFZ720892 PPV720892 PZR720892 QJN720892 QTJ720892 RDF720892 RNB720892 RWX720892 SGT720892 SQP720892 TAL720892 TKH720892 TUD720892 UDZ720892 UNV720892 UXR720892 VHN720892 VRJ720892 WBF720892 WLB720892 WUX720892 IL786428 SH786428 ACD786428 ALZ786428 AVV786428 BFR786428 BPN786428 BZJ786428 CJF786428 CTB786428 DCX786428 DMT786428 DWP786428 EGL786428 EQH786428 FAD786428 FJZ786428 FTV786428 GDR786428 GNN786428 GXJ786428 HHF786428 HRB786428 IAX786428 IKT786428 IUP786428 JEL786428 JOH786428 JYD786428 KHZ786428 KRV786428 LBR786428 LLN786428 LVJ786428 MFF786428 MPB786428 MYX786428 NIT786428 NSP786428 OCL786428 OMH786428 OWD786428 PFZ786428 PPV786428 PZR786428 QJN786428 QTJ786428 RDF786428 RNB786428 RWX786428 SGT786428 SQP786428 TAL786428 TKH786428 TUD786428 UDZ786428 UNV786428 UXR786428 VHN786428 VRJ786428 WBF786428 WLB786428 WUX786428 IL851964 SH851964 ACD851964 ALZ851964 AVV851964 BFR851964 BPN851964 BZJ851964 CJF851964 CTB851964 DCX851964 DMT851964 DWP851964 EGL851964 EQH851964 FAD851964 FJZ851964 FTV851964 GDR851964 GNN851964 GXJ851964 HHF851964 HRB851964 IAX851964 IKT851964 IUP851964 JEL851964 JOH851964 JYD851964 KHZ851964 KRV851964 LBR851964 LLN851964 LVJ851964 MFF851964 MPB851964 MYX851964 NIT851964 NSP851964 OCL851964 OMH851964 OWD851964 PFZ851964 PPV851964 PZR851964 QJN851964 QTJ851964 RDF851964 RNB851964 RWX851964 SGT851964 SQP851964 TAL851964 TKH851964 TUD851964 UDZ851964 UNV851964 UXR851964 VHN851964 VRJ851964 WBF851964 WLB851964 WUX851964 IL917500 SH917500 ACD917500 ALZ917500 AVV917500 BFR917500 BPN917500 BZJ917500 CJF917500 CTB917500 DCX917500 DMT917500 DWP917500 EGL917500 EQH917500 FAD917500 FJZ917500 FTV917500 GDR917500 GNN917500 GXJ917500 HHF917500 HRB917500 IAX917500 IKT917500 IUP917500 JEL917500 JOH917500 JYD917500 KHZ917500 KRV917500 LBR917500 LLN917500 LVJ917500 MFF917500 MPB917500 MYX917500 NIT917500 NSP917500 OCL917500 OMH917500 OWD917500 PFZ917500 PPV917500 PZR917500 QJN917500 QTJ917500 RDF917500 RNB917500 RWX917500 SGT917500 SQP917500 TAL917500 TKH917500 TUD917500 UDZ917500 UNV917500 UXR917500 VHN917500 VRJ917500 WBF917500 WLB917500 WUX917500 IL983036 SH983036 ACD983036 ALZ983036 AVV983036 BFR983036 BPN983036 BZJ983036 CJF983036 CTB983036 DCX983036 DMT983036 DWP983036 EGL983036 EQH983036 FAD983036 FJZ983036 FTV983036 GDR983036 GNN983036 GXJ983036 HHF983036 HRB983036 IAX983036 IKT983036 IUP983036 JEL983036 JOH983036 JYD983036 KHZ983036 KRV983036 LBR983036 LLN983036 LVJ983036 MFF983036 MPB983036 MYX983036 NIT983036 NSP983036 OCL983036 OMH983036 OWD983036 PFZ983036 PPV983036 PZR983036 QJN983036 QTJ983036 RDF983036 RNB983036 RWX983036 SGT983036 SQP983036 TAL983036 TKH983036 TUD983036 UDZ983036 UNV983036 UXR983036 VHN983036 VRJ983036 WBF983036 WLB983036 WUX983036</xm:sqref>
        </x14:dataValidation>
        <x14:dataValidation imeMode="hiragana" allowBlank="1" showInputMessage="1" showErrorMessage="1" xr:uid="{815BB7FF-B035-4504-BDD2-4429EBDC7E0D}">
          <xm:sqref>L65552:AA65553 HS65550:IK65551 RO65550:SG65551 ABK65550:ACC65551 ALG65550:ALY65551 AVC65550:AVU65551 BEY65550:BFQ65551 BOU65550:BPM65551 BYQ65550:BZI65551 CIM65550:CJE65551 CSI65550:CTA65551 DCE65550:DCW65551 DMA65550:DMS65551 DVW65550:DWO65551 EFS65550:EGK65551 EPO65550:EQG65551 EZK65550:FAC65551 FJG65550:FJY65551 FTC65550:FTU65551 GCY65550:GDQ65551 GMU65550:GNM65551 GWQ65550:GXI65551 HGM65550:HHE65551 HQI65550:HRA65551 IAE65550:IAW65551 IKA65550:IKS65551 ITW65550:IUO65551 JDS65550:JEK65551 JNO65550:JOG65551 JXK65550:JYC65551 KHG65550:KHY65551 KRC65550:KRU65551 LAY65550:LBQ65551 LKU65550:LLM65551 LUQ65550:LVI65551 MEM65550:MFE65551 MOI65550:MPA65551 MYE65550:MYW65551 NIA65550:NIS65551 NRW65550:NSO65551 OBS65550:OCK65551 OLO65550:OMG65551 OVK65550:OWC65551 PFG65550:PFY65551 PPC65550:PPU65551 PYY65550:PZQ65551 QIU65550:QJM65551 QSQ65550:QTI65551 RCM65550:RDE65551 RMI65550:RNA65551 RWE65550:RWW65551 SGA65550:SGS65551 SPW65550:SQO65551 SZS65550:TAK65551 TJO65550:TKG65551 TTK65550:TUC65551 UDG65550:UDY65551 UNC65550:UNU65551 UWY65550:UXQ65551 VGU65550:VHM65551 VQQ65550:VRI65551 WAM65550:WBE65551 WKI65550:WLA65551 WUE65550:WUW65551 L131088:AA131089 HS131086:IK131087 RO131086:SG131087 ABK131086:ACC131087 ALG131086:ALY131087 AVC131086:AVU131087 BEY131086:BFQ131087 BOU131086:BPM131087 BYQ131086:BZI131087 CIM131086:CJE131087 CSI131086:CTA131087 DCE131086:DCW131087 DMA131086:DMS131087 DVW131086:DWO131087 EFS131086:EGK131087 EPO131086:EQG131087 EZK131086:FAC131087 FJG131086:FJY131087 FTC131086:FTU131087 GCY131086:GDQ131087 GMU131086:GNM131087 GWQ131086:GXI131087 HGM131086:HHE131087 HQI131086:HRA131087 IAE131086:IAW131087 IKA131086:IKS131087 ITW131086:IUO131087 JDS131086:JEK131087 JNO131086:JOG131087 JXK131086:JYC131087 KHG131086:KHY131087 KRC131086:KRU131087 LAY131086:LBQ131087 LKU131086:LLM131087 LUQ131086:LVI131087 MEM131086:MFE131087 MOI131086:MPA131087 MYE131086:MYW131087 NIA131086:NIS131087 NRW131086:NSO131087 OBS131086:OCK131087 OLO131086:OMG131087 OVK131086:OWC131087 PFG131086:PFY131087 PPC131086:PPU131087 PYY131086:PZQ131087 QIU131086:QJM131087 QSQ131086:QTI131087 RCM131086:RDE131087 RMI131086:RNA131087 RWE131086:RWW131087 SGA131086:SGS131087 SPW131086:SQO131087 SZS131086:TAK131087 TJO131086:TKG131087 TTK131086:TUC131087 UDG131086:UDY131087 UNC131086:UNU131087 UWY131086:UXQ131087 VGU131086:VHM131087 VQQ131086:VRI131087 WAM131086:WBE131087 WKI131086:WLA131087 WUE131086:WUW131087 L196624:AA196625 HS196622:IK196623 RO196622:SG196623 ABK196622:ACC196623 ALG196622:ALY196623 AVC196622:AVU196623 BEY196622:BFQ196623 BOU196622:BPM196623 BYQ196622:BZI196623 CIM196622:CJE196623 CSI196622:CTA196623 DCE196622:DCW196623 DMA196622:DMS196623 DVW196622:DWO196623 EFS196622:EGK196623 EPO196622:EQG196623 EZK196622:FAC196623 FJG196622:FJY196623 FTC196622:FTU196623 GCY196622:GDQ196623 GMU196622:GNM196623 GWQ196622:GXI196623 HGM196622:HHE196623 HQI196622:HRA196623 IAE196622:IAW196623 IKA196622:IKS196623 ITW196622:IUO196623 JDS196622:JEK196623 JNO196622:JOG196623 JXK196622:JYC196623 KHG196622:KHY196623 KRC196622:KRU196623 LAY196622:LBQ196623 LKU196622:LLM196623 LUQ196622:LVI196623 MEM196622:MFE196623 MOI196622:MPA196623 MYE196622:MYW196623 NIA196622:NIS196623 NRW196622:NSO196623 OBS196622:OCK196623 OLO196622:OMG196623 OVK196622:OWC196623 PFG196622:PFY196623 PPC196622:PPU196623 PYY196622:PZQ196623 QIU196622:QJM196623 QSQ196622:QTI196623 RCM196622:RDE196623 RMI196622:RNA196623 RWE196622:RWW196623 SGA196622:SGS196623 SPW196622:SQO196623 SZS196622:TAK196623 TJO196622:TKG196623 TTK196622:TUC196623 UDG196622:UDY196623 UNC196622:UNU196623 UWY196622:UXQ196623 VGU196622:VHM196623 VQQ196622:VRI196623 WAM196622:WBE196623 WKI196622:WLA196623 WUE196622:WUW196623 L262160:AA262161 HS262158:IK262159 RO262158:SG262159 ABK262158:ACC262159 ALG262158:ALY262159 AVC262158:AVU262159 BEY262158:BFQ262159 BOU262158:BPM262159 BYQ262158:BZI262159 CIM262158:CJE262159 CSI262158:CTA262159 DCE262158:DCW262159 DMA262158:DMS262159 DVW262158:DWO262159 EFS262158:EGK262159 EPO262158:EQG262159 EZK262158:FAC262159 FJG262158:FJY262159 FTC262158:FTU262159 GCY262158:GDQ262159 GMU262158:GNM262159 GWQ262158:GXI262159 HGM262158:HHE262159 HQI262158:HRA262159 IAE262158:IAW262159 IKA262158:IKS262159 ITW262158:IUO262159 JDS262158:JEK262159 JNO262158:JOG262159 JXK262158:JYC262159 KHG262158:KHY262159 KRC262158:KRU262159 LAY262158:LBQ262159 LKU262158:LLM262159 LUQ262158:LVI262159 MEM262158:MFE262159 MOI262158:MPA262159 MYE262158:MYW262159 NIA262158:NIS262159 NRW262158:NSO262159 OBS262158:OCK262159 OLO262158:OMG262159 OVK262158:OWC262159 PFG262158:PFY262159 PPC262158:PPU262159 PYY262158:PZQ262159 QIU262158:QJM262159 QSQ262158:QTI262159 RCM262158:RDE262159 RMI262158:RNA262159 RWE262158:RWW262159 SGA262158:SGS262159 SPW262158:SQO262159 SZS262158:TAK262159 TJO262158:TKG262159 TTK262158:TUC262159 UDG262158:UDY262159 UNC262158:UNU262159 UWY262158:UXQ262159 VGU262158:VHM262159 VQQ262158:VRI262159 WAM262158:WBE262159 WKI262158:WLA262159 WUE262158:WUW262159 L327696:AA327697 HS327694:IK327695 RO327694:SG327695 ABK327694:ACC327695 ALG327694:ALY327695 AVC327694:AVU327695 BEY327694:BFQ327695 BOU327694:BPM327695 BYQ327694:BZI327695 CIM327694:CJE327695 CSI327694:CTA327695 DCE327694:DCW327695 DMA327694:DMS327695 DVW327694:DWO327695 EFS327694:EGK327695 EPO327694:EQG327695 EZK327694:FAC327695 FJG327694:FJY327695 FTC327694:FTU327695 GCY327694:GDQ327695 GMU327694:GNM327695 GWQ327694:GXI327695 HGM327694:HHE327695 HQI327694:HRA327695 IAE327694:IAW327695 IKA327694:IKS327695 ITW327694:IUO327695 JDS327694:JEK327695 JNO327694:JOG327695 JXK327694:JYC327695 KHG327694:KHY327695 KRC327694:KRU327695 LAY327694:LBQ327695 LKU327694:LLM327695 LUQ327694:LVI327695 MEM327694:MFE327695 MOI327694:MPA327695 MYE327694:MYW327695 NIA327694:NIS327695 NRW327694:NSO327695 OBS327694:OCK327695 OLO327694:OMG327695 OVK327694:OWC327695 PFG327694:PFY327695 PPC327694:PPU327695 PYY327694:PZQ327695 QIU327694:QJM327695 QSQ327694:QTI327695 RCM327694:RDE327695 RMI327694:RNA327695 RWE327694:RWW327695 SGA327694:SGS327695 SPW327694:SQO327695 SZS327694:TAK327695 TJO327694:TKG327695 TTK327694:TUC327695 UDG327694:UDY327695 UNC327694:UNU327695 UWY327694:UXQ327695 VGU327694:VHM327695 VQQ327694:VRI327695 WAM327694:WBE327695 WKI327694:WLA327695 WUE327694:WUW327695 L393232:AA393233 HS393230:IK393231 RO393230:SG393231 ABK393230:ACC393231 ALG393230:ALY393231 AVC393230:AVU393231 BEY393230:BFQ393231 BOU393230:BPM393231 BYQ393230:BZI393231 CIM393230:CJE393231 CSI393230:CTA393231 DCE393230:DCW393231 DMA393230:DMS393231 DVW393230:DWO393231 EFS393230:EGK393231 EPO393230:EQG393231 EZK393230:FAC393231 FJG393230:FJY393231 FTC393230:FTU393231 GCY393230:GDQ393231 GMU393230:GNM393231 GWQ393230:GXI393231 HGM393230:HHE393231 HQI393230:HRA393231 IAE393230:IAW393231 IKA393230:IKS393231 ITW393230:IUO393231 JDS393230:JEK393231 JNO393230:JOG393231 JXK393230:JYC393231 KHG393230:KHY393231 KRC393230:KRU393231 LAY393230:LBQ393231 LKU393230:LLM393231 LUQ393230:LVI393231 MEM393230:MFE393231 MOI393230:MPA393231 MYE393230:MYW393231 NIA393230:NIS393231 NRW393230:NSO393231 OBS393230:OCK393231 OLO393230:OMG393231 OVK393230:OWC393231 PFG393230:PFY393231 PPC393230:PPU393231 PYY393230:PZQ393231 QIU393230:QJM393231 QSQ393230:QTI393231 RCM393230:RDE393231 RMI393230:RNA393231 RWE393230:RWW393231 SGA393230:SGS393231 SPW393230:SQO393231 SZS393230:TAK393231 TJO393230:TKG393231 TTK393230:TUC393231 UDG393230:UDY393231 UNC393230:UNU393231 UWY393230:UXQ393231 VGU393230:VHM393231 VQQ393230:VRI393231 WAM393230:WBE393231 WKI393230:WLA393231 WUE393230:WUW393231 L458768:AA458769 HS458766:IK458767 RO458766:SG458767 ABK458766:ACC458767 ALG458766:ALY458767 AVC458766:AVU458767 BEY458766:BFQ458767 BOU458766:BPM458767 BYQ458766:BZI458767 CIM458766:CJE458767 CSI458766:CTA458767 DCE458766:DCW458767 DMA458766:DMS458767 DVW458766:DWO458767 EFS458766:EGK458767 EPO458766:EQG458767 EZK458766:FAC458767 FJG458766:FJY458767 FTC458766:FTU458767 GCY458766:GDQ458767 GMU458766:GNM458767 GWQ458766:GXI458767 HGM458766:HHE458767 HQI458766:HRA458767 IAE458766:IAW458767 IKA458766:IKS458767 ITW458766:IUO458767 JDS458766:JEK458767 JNO458766:JOG458767 JXK458766:JYC458767 KHG458766:KHY458767 KRC458766:KRU458767 LAY458766:LBQ458767 LKU458766:LLM458767 LUQ458766:LVI458767 MEM458766:MFE458767 MOI458766:MPA458767 MYE458766:MYW458767 NIA458766:NIS458767 NRW458766:NSO458767 OBS458766:OCK458767 OLO458766:OMG458767 OVK458766:OWC458767 PFG458766:PFY458767 PPC458766:PPU458767 PYY458766:PZQ458767 QIU458766:QJM458767 QSQ458766:QTI458767 RCM458766:RDE458767 RMI458766:RNA458767 RWE458766:RWW458767 SGA458766:SGS458767 SPW458766:SQO458767 SZS458766:TAK458767 TJO458766:TKG458767 TTK458766:TUC458767 UDG458766:UDY458767 UNC458766:UNU458767 UWY458766:UXQ458767 VGU458766:VHM458767 VQQ458766:VRI458767 WAM458766:WBE458767 WKI458766:WLA458767 WUE458766:WUW458767 L524304:AA524305 HS524302:IK524303 RO524302:SG524303 ABK524302:ACC524303 ALG524302:ALY524303 AVC524302:AVU524303 BEY524302:BFQ524303 BOU524302:BPM524303 BYQ524302:BZI524303 CIM524302:CJE524303 CSI524302:CTA524303 DCE524302:DCW524303 DMA524302:DMS524303 DVW524302:DWO524303 EFS524302:EGK524303 EPO524302:EQG524303 EZK524302:FAC524303 FJG524302:FJY524303 FTC524302:FTU524303 GCY524302:GDQ524303 GMU524302:GNM524303 GWQ524302:GXI524303 HGM524302:HHE524303 HQI524302:HRA524303 IAE524302:IAW524303 IKA524302:IKS524303 ITW524302:IUO524303 JDS524302:JEK524303 JNO524302:JOG524303 JXK524302:JYC524303 KHG524302:KHY524303 KRC524302:KRU524303 LAY524302:LBQ524303 LKU524302:LLM524303 LUQ524302:LVI524303 MEM524302:MFE524303 MOI524302:MPA524303 MYE524302:MYW524303 NIA524302:NIS524303 NRW524302:NSO524303 OBS524302:OCK524303 OLO524302:OMG524303 OVK524302:OWC524303 PFG524302:PFY524303 PPC524302:PPU524303 PYY524302:PZQ524303 QIU524302:QJM524303 QSQ524302:QTI524303 RCM524302:RDE524303 RMI524302:RNA524303 RWE524302:RWW524303 SGA524302:SGS524303 SPW524302:SQO524303 SZS524302:TAK524303 TJO524302:TKG524303 TTK524302:TUC524303 UDG524302:UDY524303 UNC524302:UNU524303 UWY524302:UXQ524303 VGU524302:VHM524303 VQQ524302:VRI524303 WAM524302:WBE524303 WKI524302:WLA524303 WUE524302:WUW524303 L589840:AA589841 HS589838:IK589839 RO589838:SG589839 ABK589838:ACC589839 ALG589838:ALY589839 AVC589838:AVU589839 BEY589838:BFQ589839 BOU589838:BPM589839 BYQ589838:BZI589839 CIM589838:CJE589839 CSI589838:CTA589839 DCE589838:DCW589839 DMA589838:DMS589839 DVW589838:DWO589839 EFS589838:EGK589839 EPO589838:EQG589839 EZK589838:FAC589839 FJG589838:FJY589839 FTC589838:FTU589839 GCY589838:GDQ589839 GMU589838:GNM589839 GWQ589838:GXI589839 HGM589838:HHE589839 HQI589838:HRA589839 IAE589838:IAW589839 IKA589838:IKS589839 ITW589838:IUO589839 JDS589838:JEK589839 JNO589838:JOG589839 JXK589838:JYC589839 KHG589838:KHY589839 KRC589838:KRU589839 LAY589838:LBQ589839 LKU589838:LLM589839 LUQ589838:LVI589839 MEM589838:MFE589839 MOI589838:MPA589839 MYE589838:MYW589839 NIA589838:NIS589839 NRW589838:NSO589839 OBS589838:OCK589839 OLO589838:OMG589839 OVK589838:OWC589839 PFG589838:PFY589839 PPC589838:PPU589839 PYY589838:PZQ589839 QIU589838:QJM589839 QSQ589838:QTI589839 RCM589838:RDE589839 RMI589838:RNA589839 RWE589838:RWW589839 SGA589838:SGS589839 SPW589838:SQO589839 SZS589838:TAK589839 TJO589838:TKG589839 TTK589838:TUC589839 UDG589838:UDY589839 UNC589838:UNU589839 UWY589838:UXQ589839 VGU589838:VHM589839 VQQ589838:VRI589839 WAM589838:WBE589839 WKI589838:WLA589839 WUE589838:WUW589839 L655376:AA655377 HS655374:IK655375 RO655374:SG655375 ABK655374:ACC655375 ALG655374:ALY655375 AVC655374:AVU655375 BEY655374:BFQ655375 BOU655374:BPM655375 BYQ655374:BZI655375 CIM655374:CJE655375 CSI655374:CTA655375 DCE655374:DCW655375 DMA655374:DMS655375 DVW655374:DWO655375 EFS655374:EGK655375 EPO655374:EQG655375 EZK655374:FAC655375 FJG655374:FJY655375 FTC655374:FTU655375 GCY655374:GDQ655375 GMU655374:GNM655375 GWQ655374:GXI655375 HGM655374:HHE655375 HQI655374:HRA655375 IAE655374:IAW655375 IKA655374:IKS655375 ITW655374:IUO655375 JDS655374:JEK655375 JNO655374:JOG655375 JXK655374:JYC655375 KHG655374:KHY655375 KRC655374:KRU655375 LAY655374:LBQ655375 LKU655374:LLM655375 LUQ655374:LVI655375 MEM655374:MFE655375 MOI655374:MPA655375 MYE655374:MYW655375 NIA655374:NIS655375 NRW655374:NSO655375 OBS655374:OCK655375 OLO655374:OMG655375 OVK655374:OWC655375 PFG655374:PFY655375 PPC655374:PPU655375 PYY655374:PZQ655375 QIU655374:QJM655375 QSQ655374:QTI655375 RCM655374:RDE655375 RMI655374:RNA655375 RWE655374:RWW655375 SGA655374:SGS655375 SPW655374:SQO655375 SZS655374:TAK655375 TJO655374:TKG655375 TTK655374:TUC655375 UDG655374:UDY655375 UNC655374:UNU655375 UWY655374:UXQ655375 VGU655374:VHM655375 VQQ655374:VRI655375 WAM655374:WBE655375 WKI655374:WLA655375 WUE655374:WUW655375 L720912:AA720913 HS720910:IK720911 RO720910:SG720911 ABK720910:ACC720911 ALG720910:ALY720911 AVC720910:AVU720911 BEY720910:BFQ720911 BOU720910:BPM720911 BYQ720910:BZI720911 CIM720910:CJE720911 CSI720910:CTA720911 DCE720910:DCW720911 DMA720910:DMS720911 DVW720910:DWO720911 EFS720910:EGK720911 EPO720910:EQG720911 EZK720910:FAC720911 FJG720910:FJY720911 FTC720910:FTU720911 GCY720910:GDQ720911 GMU720910:GNM720911 GWQ720910:GXI720911 HGM720910:HHE720911 HQI720910:HRA720911 IAE720910:IAW720911 IKA720910:IKS720911 ITW720910:IUO720911 JDS720910:JEK720911 JNO720910:JOG720911 JXK720910:JYC720911 KHG720910:KHY720911 KRC720910:KRU720911 LAY720910:LBQ720911 LKU720910:LLM720911 LUQ720910:LVI720911 MEM720910:MFE720911 MOI720910:MPA720911 MYE720910:MYW720911 NIA720910:NIS720911 NRW720910:NSO720911 OBS720910:OCK720911 OLO720910:OMG720911 OVK720910:OWC720911 PFG720910:PFY720911 PPC720910:PPU720911 PYY720910:PZQ720911 QIU720910:QJM720911 QSQ720910:QTI720911 RCM720910:RDE720911 RMI720910:RNA720911 RWE720910:RWW720911 SGA720910:SGS720911 SPW720910:SQO720911 SZS720910:TAK720911 TJO720910:TKG720911 TTK720910:TUC720911 UDG720910:UDY720911 UNC720910:UNU720911 UWY720910:UXQ720911 VGU720910:VHM720911 VQQ720910:VRI720911 WAM720910:WBE720911 WKI720910:WLA720911 WUE720910:WUW720911 L786448:AA786449 HS786446:IK786447 RO786446:SG786447 ABK786446:ACC786447 ALG786446:ALY786447 AVC786446:AVU786447 BEY786446:BFQ786447 BOU786446:BPM786447 BYQ786446:BZI786447 CIM786446:CJE786447 CSI786446:CTA786447 DCE786446:DCW786447 DMA786446:DMS786447 DVW786446:DWO786447 EFS786446:EGK786447 EPO786446:EQG786447 EZK786446:FAC786447 FJG786446:FJY786447 FTC786446:FTU786447 GCY786446:GDQ786447 GMU786446:GNM786447 GWQ786446:GXI786447 HGM786446:HHE786447 HQI786446:HRA786447 IAE786446:IAW786447 IKA786446:IKS786447 ITW786446:IUO786447 JDS786446:JEK786447 JNO786446:JOG786447 JXK786446:JYC786447 KHG786446:KHY786447 KRC786446:KRU786447 LAY786446:LBQ786447 LKU786446:LLM786447 LUQ786446:LVI786447 MEM786446:MFE786447 MOI786446:MPA786447 MYE786446:MYW786447 NIA786446:NIS786447 NRW786446:NSO786447 OBS786446:OCK786447 OLO786446:OMG786447 OVK786446:OWC786447 PFG786446:PFY786447 PPC786446:PPU786447 PYY786446:PZQ786447 QIU786446:QJM786447 QSQ786446:QTI786447 RCM786446:RDE786447 RMI786446:RNA786447 RWE786446:RWW786447 SGA786446:SGS786447 SPW786446:SQO786447 SZS786446:TAK786447 TJO786446:TKG786447 TTK786446:TUC786447 UDG786446:UDY786447 UNC786446:UNU786447 UWY786446:UXQ786447 VGU786446:VHM786447 VQQ786446:VRI786447 WAM786446:WBE786447 WKI786446:WLA786447 WUE786446:WUW786447 L851984:AA851985 HS851982:IK851983 RO851982:SG851983 ABK851982:ACC851983 ALG851982:ALY851983 AVC851982:AVU851983 BEY851982:BFQ851983 BOU851982:BPM851983 BYQ851982:BZI851983 CIM851982:CJE851983 CSI851982:CTA851983 DCE851982:DCW851983 DMA851982:DMS851983 DVW851982:DWO851983 EFS851982:EGK851983 EPO851982:EQG851983 EZK851982:FAC851983 FJG851982:FJY851983 FTC851982:FTU851983 GCY851982:GDQ851983 GMU851982:GNM851983 GWQ851982:GXI851983 HGM851982:HHE851983 HQI851982:HRA851983 IAE851982:IAW851983 IKA851982:IKS851983 ITW851982:IUO851983 JDS851982:JEK851983 JNO851982:JOG851983 JXK851982:JYC851983 KHG851982:KHY851983 KRC851982:KRU851983 LAY851982:LBQ851983 LKU851982:LLM851983 LUQ851982:LVI851983 MEM851982:MFE851983 MOI851982:MPA851983 MYE851982:MYW851983 NIA851982:NIS851983 NRW851982:NSO851983 OBS851982:OCK851983 OLO851982:OMG851983 OVK851982:OWC851983 PFG851982:PFY851983 PPC851982:PPU851983 PYY851982:PZQ851983 QIU851982:QJM851983 QSQ851982:QTI851983 RCM851982:RDE851983 RMI851982:RNA851983 RWE851982:RWW851983 SGA851982:SGS851983 SPW851982:SQO851983 SZS851982:TAK851983 TJO851982:TKG851983 TTK851982:TUC851983 UDG851982:UDY851983 UNC851982:UNU851983 UWY851982:UXQ851983 VGU851982:VHM851983 VQQ851982:VRI851983 WAM851982:WBE851983 WKI851982:WLA851983 WUE851982:WUW851983 L917520:AA917521 HS917518:IK917519 RO917518:SG917519 ABK917518:ACC917519 ALG917518:ALY917519 AVC917518:AVU917519 BEY917518:BFQ917519 BOU917518:BPM917519 BYQ917518:BZI917519 CIM917518:CJE917519 CSI917518:CTA917519 DCE917518:DCW917519 DMA917518:DMS917519 DVW917518:DWO917519 EFS917518:EGK917519 EPO917518:EQG917519 EZK917518:FAC917519 FJG917518:FJY917519 FTC917518:FTU917519 GCY917518:GDQ917519 GMU917518:GNM917519 GWQ917518:GXI917519 HGM917518:HHE917519 HQI917518:HRA917519 IAE917518:IAW917519 IKA917518:IKS917519 ITW917518:IUO917519 JDS917518:JEK917519 JNO917518:JOG917519 JXK917518:JYC917519 KHG917518:KHY917519 KRC917518:KRU917519 LAY917518:LBQ917519 LKU917518:LLM917519 LUQ917518:LVI917519 MEM917518:MFE917519 MOI917518:MPA917519 MYE917518:MYW917519 NIA917518:NIS917519 NRW917518:NSO917519 OBS917518:OCK917519 OLO917518:OMG917519 OVK917518:OWC917519 PFG917518:PFY917519 PPC917518:PPU917519 PYY917518:PZQ917519 QIU917518:QJM917519 QSQ917518:QTI917519 RCM917518:RDE917519 RMI917518:RNA917519 RWE917518:RWW917519 SGA917518:SGS917519 SPW917518:SQO917519 SZS917518:TAK917519 TJO917518:TKG917519 TTK917518:TUC917519 UDG917518:UDY917519 UNC917518:UNU917519 UWY917518:UXQ917519 VGU917518:VHM917519 VQQ917518:VRI917519 WAM917518:WBE917519 WKI917518:WLA917519 WUE917518:WUW917519 L983056:AA983057 HS983054:IK983055 RO983054:SG983055 ABK983054:ACC983055 ALG983054:ALY983055 AVC983054:AVU983055 BEY983054:BFQ983055 BOU983054:BPM983055 BYQ983054:BZI983055 CIM983054:CJE983055 CSI983054:CTA983055 DCE983054:DCW983055 DMA983054:DMS983055 DVW983054:DWO983055 EFS983054:EGK983055 EPO983054:EQG983055 EZK983054:FAC983055 FJG983054:FJY983055 FTC983054:FTU983055 GCY983054:GDQ983055 GMU983054:GNM983055 GWQ983054:GXI983055 HGM983054:HHE983055 HQI983054:HRA983055 IAE983054:IAW983055 IKA983054:IKS983055 ITW983054:IUO983055 JDS983054:JEK983055 JNO983054:JOG983055 JXK983054:JYC983055 KHG983054:KHY983055 KRC983054:KRU983055 LAY983054:LBQ983055 LKU983054:LLM983055 LUQ983054:LVI983055 MEM983054:MFE983055 MOI983054:MPA983055 MYE983054:MYW983055 NIA983054:NIS983055 NRW983054:NSO983055 OBS983054:OCK983055 OLO983054:OMG983055 OVK983054:OWC983055 PFG983054:PFY983055 PPC983054:PPU983055 PYY983054:PZQ983055 QIU983054:QJM983055 QSQ983054:QTI983055 RCM983054:RDE983055 RMI983054:RNA983055 RWE983054:RWW983055 SGA983054:SGS983055 SPW983054:SQO983055 SZS983054:TAK983055 TJO983054:TKG983055 TTK983054:TUC983055 UDG983054:UDY983055 UNC983054:UNU983055 UWY983054:UXQ983055 VGU983054:VHM983055 VQQ983054:VRI983055 WAM983054:WBE983055 WKI983054:WLA983055 WUE983054:WUW983055 H65567:AA65567 HO65565:IK65565 RK65565:SG65565 ABG65565:ACC65565 ALC65565:ALY65565 AUY65565:AVU65565 BEU65565:BFQ65565 BOQ65565:BPM65565 BYM65565:BZI65565 CII65565:CJE65565 CSE65565:CTA65565 DCA65565:DCW65565 DLW65565:DMS65565 DVS65565:DWO65565 EFO65565:EGK65565 EPK65565:EQG65565 EZG65565:FAC65565 FJC65565:FJY65565 FSY65565:FTU65565 GCU65565:GDQ65565 GMQ65565:GNM65565 GWM65565:GXI65565 HGI65565:HHE65565 HQE65565:HRA65565 IAA65565:IAW65565 IJW65565:IKS65565 ITS65565:IUO65565 JDO65565:JEK65565 JNK65565:JOG65565 JXG65565:JYC65565 KHC65565:KHY65565 KQY65565:KRU65565 LAU65565:LBQ65565 LKQ65565:LLM65565 LUM65565:LVI65565 MEI65565:MFE65565 MOE65565:MPA65565 MYA65565:MYW65565 NHW65565:NIS65565 NRS65565:NSO65565 OBO65565:OCK65565 OLK65565:OMG65565 OVG65565:OWC65565 PFC65565:PFY65565 POY65565:PPU65565 PYU65565:PZQ65565 QIQ65565:QJM65565 QSM65565:QTI65565 RCI65565:RDE65565 RME65565:RNA65565 RWA65565:RWW65565 SFW65565:SGS65565 SPS65565:SQO65565 SZO65565:TAK65565 TJK65565:TKG65565 TTG65565:TUC65565 UDC65565:UDY65565 UMY65565:UNU65565 UWU65565:UXQ65565 VGQ65565:VHM65565 VQM65565:VRI65565 WAI65565:WBE65565 WKE65565:WLA65565 WUA65565:WUW65565 H131103:AA131103 HO131101:IK131101 RK131101:SG131101 ABG131101:ACC131101 ALC131101:ALY131101 AUY131101:AVU131101 BEU131101:BFQ131101 BOQ131101:BPM131101 BYM131101:BZI131101 CII131101:CJE131101 CSE131101:CTA131101 DCA131101:DCW131101 DLW131101:DMS131101 DVS131101:DWO131101 EFO131101:EGK131101 EPK131101:EQG131101 EZG131101:FAC131101 FJC131101:FJY131101 FSY131101:FTU131101 GCU131101:GDQ131101 GMQ131101:GNM131101 GWM131101:GXI131101 HGI131101:HHE131101 HQE131101:HRA131101 IAA131101:IAW131101 IJW131101:IKS131101 ITS131101:IUO131101 JDO131101:JEK131101 JNK131101:JOG131101 JXG131101:JYC131101 KHC131101:KHY131101 KQY131101:KRU131101 LAU131101:LBQ131101 LKQ131101:LLM131101 LUM131101:LVI131101 MEI131101:MFE131101 MOE131101:MPA131101 MYA131101:MYW131101 NHW131101:NIS131101 NRS131101:NSO131101 OBO131101:OCK131101 OLK131101:OMG131101 OVG131101:OWC131101 PFC131101:PFY131101 POY131101:PPU131101 PYU131101:PZQ131101 QIQ131101:QJM131101 QSM131101:QTI131101 RCI131101:RDE131101 RME131101:RNA131101 RWA131101:RWW131101 SFW131101:SGS131101 SPS131101:SQO131101 SZO131101:TAK131101 TJK131101:TKG131101 TTG131101:TUC131101 UDC131101:UDY131101 UMY131101:UNU131101 UWU131101:UXQ131101 VGQ131101:VHM131101 VQM131101:VRI131101 WAI131101:WBE131101 WKE131101:WLA131101 WUA131101:WUW131101 H196639:AA196639 HO196637:IK196637 RK196637:SG196637 ABG196637:ACC196637 ALC196637:ALY196637 AUY196637:AVU196637 BEU196637:BFQ196637 BOQ196637:BPM196637 BYM196637:BZI196637 CII196637:CJE196637 CSE196637:CTA196637 DCA196637:DCW196637 DLW196637:DMS196637 DVS196637:DWO196637 EFO196637:EGK196637 EPK196637:EQG196637 EZG196637:FAC196637 FJC196637:FJY196637 FSY196637:FTU196637 GCU196637:GDQ196637 GMQ196637:GNM196637 GWM196637:GXI196637 HGI196637:HHE196637 HQE196637:HRA196637 IAA196637:IAW196637 IJW196637:IKS196637 ITS196637:IUO196637 JDO196637:JEK196637 JNK196637:JOG196637 JXG196637:JYC196637 KHC196637:KHY196637 KQY196637:KRU196637 LAU196637:LBQ196637 LKQ196637:LLM196637 LUM196637:LVI196637 MEI196637:MFE196637 MOE196637:MPA196637 MYA196637:MYW196637 NHW196637:NIS196637 NRS196637:NSO196637 OBO196637:OCK196637 OLK196637:OMG196637 OVG196637:OWC196637 PFC196637:PFY196637 POY196637:PPU196637 PYU196637:PZQ196637 QIQ196637:QJM196637 QSM196637:QTI196637 RCI196637:RDE196637 RME196637:RNA196637 RWA196637:RWW196637 SFW196637:SGS196637 SPS196637:SQO196637 SZO196637:TAK196637 TJK196637:TKG196637 TTG196637:TUC196637 UDC196637:UDY196637 UMY196637:UNU196637 UWU196637:UXQ196637 VGQ196637:VHM196637 VQM196637:VRI196637 WAI196637:WBE196637 WKE196637:WLA196637 WUA196637:WUW196637 H262175:AA262175 HO262173:IK262173 RK262173:SG262173 ABG262173:ACC262173 ALC262173:ALY262173 AUY262173:AVU262173 BEU262173:BFQ262173 BOQ262173:BPM262173 BYM262173:BZI262173 CII262173:CJE262173 CSE262173:CTA262173 DCA262173:DCW262173 DLW262173:DMS262173 DVS262173:DWO262173 EFO262173:EGK262173 EPK262173:EQG262173 EZG262173:FAC262173 FJC262173:FJY262173 FSY262173:FTU262173 GCU262173:GDQ262173 GMQ262173:GNM262173 GWM262173:GXI262173 HGI262173:HHE262173 HQE262173:HRA262173 IAA262173:IAW262173 IJW262173:IKS262173 ITS262173:IUO262173 JDO262173:JEK262173 JNK262173:JOG262173 JXG262173:JYC262173 KHC262173:KHY262173 KQY262173:KRU262173 LAU262173:LBQ262173 LKQ262173:LLM262173 LUM262173:LVI262173 MEI262173:MFE262173 MOE262173:MPA262173 MYA262173:MYW262173 NHW262173:NIS262173 NRS262173:NSO262173 OBO262173:OCK262173 OLK262173:OMG262173 OVG262173:OWC262173 PFC262173:PFY262173 POY262173:PPU262173 PYU262173:PZQ262173 QIQ262173:QJM262173 QSM262173:QTI262173 RCI262173:RDE262173 RME262173:RNA262173 RWA262173:RWW262173 SFW262173:SGS262173 SPS262173:SQO262173 SZO262173:TAK262173 TJK262173:TKG262173 TTG262173:TUC262173 UDC262173:UDY262173 UMY262173:UNU262173 UWU262173:UXQ262173 VGQ262173:VHM262173 VQM262173:VRI262173 WAI262173:WBE262173 WKE262173:WLA262173 WUA262173:WUW262173 H327711:AA327711 HO327709:IK327709 RK327709:SG327709 ABG327709:ACC327709 ALC327709:ALY327709 AUY327709:AVU327709 BEU327709:BFQ327709 BOQ327709:BPM327709 BYM327709:BZI327709 CII327709:CJE327709 CSE327709:CTA327709 DCA327709:DCW327709 DLW327709:DMS327709 DVS327709:DWO327709 EFO327709:EGK327709 EPK327709:EQG327709 EZG327709:FAC327709 FJC327709:FJY327709 FSY327709:FTU327709 GCU327709:GDQ327709 GMQ327709:GNM327709 GWM327709:GXI327709 HGI327709:HHE327709 HQE327709:HRA327709 IAA327709:IAW327709 IJW327709:IKS327709 ITS327709:IUO327709 JDO327709:JEK327709 JNK327709:JOG327709 JXG327709:JYC327709 KHC327709:KHY327709 KQY327709:KRU327709 LAU327709:LBQ327709 LKQ327709:LLM327709 LUM327709:LVI327709 MEI327709:MFE327709 MOE327709:MPA327709 MYA327709:MYW327709 NHW327709:NIS327709 NRS327709:NSO327709 OBO327709:OCK327709 OLK327709:OMG327709 OVG327709:OWC327709 PFC327709:PFY327709 POY327709:PPU327709 PYU327709:PZQ327709 QIQ327709:QJM327709 QSM327709:QTI327709 RCI327709:RDE327709 RME327709:RNA327709 RWA327709:RWW327709 SFW327709:SGS327709 SPS327709:SQO327709 SZO327709:TAK327709 TJK327709:TKG327709 TTG327709:TUC327709 UDC327709:UDY327709 UMY327709:UNU327709 UWU327709:UXQ327709 VGQ327709:VHM327709 VQM327709:VRI327709 WAI327709:WBE327709 WKE327709:WLA327709 WUA327709:WUW327709 H393247:AA393247 HO393245:IK393245 RK393245:SG393245 ABG393245:ACC393245 ALC393245:ALY393245 AUY393245:AVU393245 BEU393245:BFQ393245 BOQ393245:BPM393245 BYM393245:BZI393245 CII393245:CJE393245 CSE393245:CTA393245 DCA393245:DCW393245 DLW393245:DMS393245 DVS393245:DWO393245 EFO393245:EGK393245 EPK393245:EQG393245 EZG393245:FAC393245 FJC393245:FJY393245 FSY393245:FTU393245 GCU393245:GDQ393245 GMQ393245:GNM393245 GWM393245:GXI393245 HGI393245:HHE393245 HQE393245:HRA393245 IAA393245:IAW393245 IJW393245:IKS393245 ITS393245:IUO393245 JDO393245:JEK393245 JNK393245:JOG393245 JXG393245:JYC393245 KHC393245:KHY393245 KQY393245:KRU393245 LAU393245:LBQ393245 LKQ393245:LLM393245 LUM393245:LVI393245 MEI393245:MFE393245 MOE393245:MPA393245 MYA393245:MYW393245 NHW393245:NIS393245 NRS393245:NSO393245 OBO393245:OCK393245 OLK393245:OMG393245 OVG393245:OWC393245 PFC393245:PFY393245 POY393245:PPU393245 PYU393245:PZQ393245 QIQ393245:QJM393245 QSM393245:QTI393245 RCI393245:RDE393245 RME393245:RNA393245 RWA393245:RWW393245 SFW393245:SGS393245 SPS393245:SQO393245 SZO393245:TAK393245 TJK393245:TKG393245 TTG393245:TUC393245 UDC393245:UDY393245 UMY393245:UNU393245 UWU393245:UXQ393245 VGQ393245:VHM393245 VQM393245:VRI393245 WAI393245:WBE393245 WKE393245:WLA393245 WUA393245:WUW393245 H458783:AA458783 HO458781:IK458781 RK458781:SG458781 ABG458781:ACC458781 ALC458781:ALY458781 AUY458781:AVU458781 BEU458781:BFQ458781 BOQ458781:BPM458781 BYM458781:BZI458781 CII458781:CJE458781 CSE458781:CTA458781 DCA458781:DCW458781 DLW458781:DMS458781 DVS458781:DWO458781 EFO458781:EGK458781 EPK458781:EQG458781 EZG458781:FAC458781 FJC458781:FJY458781 FSY458781:FTU458781 GCU458781:GDQ458781 GMQ458781:GNM458781 GWM458781:GXI458781 HGI458781:HHE458781 HQE458781:HRA458781 IAA458781:IAW458781 IJW458781:IKS458781 ITS458781:IUO458781 JDO458781:JEK458781 JNK458781:JOG458781 JXG458781:JYC458781 KHC458781:KHY458781 KQY458781:KRU458781 LAU458781:LBQ458781 LKQ458781:LLM458781 LUM458781:LVI458781 MEI458781:MFE458781 MOE458781:MPA458781 MYA458781:MYW458781 NHW458781:NIS458781 NRS458781:NSO458781 OBO458781:OCK458781 OLK458781:OMG458781 OVG458781:OWC458781 PFC458781:PFY458781 POY458781:PPU458781 PYU458781:PZQ458781 QIQ458781:QJM458781 QSM458781:QTI458781 RCI458781:RDE458781 RME458781:RNA458781 RWA458781:RWW458781 SFW458781:SGS458781 SPS458781:SQO458781 SZO458781:TAK458781 TJK458781:TKG458781 TTG458781:TUC458781 UDC458781:UDY458781 UMY458781:UNU458781 UWU458781:UXQ458781 VGQ458781:VHM458781 VQM458781:VRI458781 WAI458781:WBE458781 WKE458781:WLA458781 WUA458781:WUW458781 H524319:AA524319 HO524317:IK524317 RK524317:SG524317 ABG524317:ACC524317 ALC524317:ALY524317 AUY524317:AVU524317 BEU524317:BFQ524317 BOQ524317:BPM524317 BYM524317:BZI524317 CII524317:CJE524317 CSE524317:CTA524317 DCA524317:DCW524317 DLW524317:DMS524317 DVS524317:DWO524317 EFO524317:EGK524317 EPK524317:EQG524317 EZG524317:FAC524317 FJC524317:FJY524317 FSY524317:FTU524317 GCU524317:GDQ524317 GMQ524317:GNM524317 GWM524317:GXI524317 HGI524317:HHE524317 HQE524317:HRA524317 IAA524317:IAW524317 IJW524317:IKS524317 ITS524317:IUO524317 JDO524317:JEK524317 JNK524317:JOG524317 JXG524317:JYC524317 KHC524317:KHY524317 KQY524317:KRU524317 LAU524317:LBQ524317 LKQ524317:LLM524317 LUM524317:LVI524317 MEI524317:MFE524317 MOE524317:MPA524317 MYA524317:MYW524317 NHW524317:NIS524317 NRS524317:NSO524317 OBO524317:OCK524317 OLK524317:OMG524317 OVG524317:OWC524317 PFC524317:PFY524317 POY524317:PPU524317 PYU524317:PZQ524317 QIQ524317:QJM524317 QSM524317:QTI524317 RCI524317:RDE524317 RME524317:RNA524317 RWA524317:RWW524317 SFW524317:SGS524317 SPS524317:SQO524317 SZO524317:TAK524317 TJK524317:TKG524317 TTG524317:TUC524317 UDC524317:UDY524317 UMY524317:UNU524317 UWU524317:UXQ524317 VGQ524317:VHM524317 VQM524317:VRI524317 WAI524317:WBE524317 WKE524317:WLA524317 WUA524317:WUW524317 H589855:AA589855 HO589853:IK589853 RK589853:SG589853 ABG589853:ACC589853 ALC589853:ALY589853 AUY589853:AVU589853 BEU589853:BFQ589853 BOQ589853:BPM589853 BYM589853:BZI589853 CII589853:CJE589853 CSE589853:CTA589853 DCA589853:DCW589853 DLW589853:DMS589853 DVS589853:DWO589853 EFO589853:EGK589853 EPK589853:EQG589853 EZG589853:FAC589853 FJC589853:FJY589853 FSY589853:FTU589853 GCU589853:GDQ589853 GMQ589853:GNM589853 GWM589853:GXI589853 HGI589853:HHE589853 HQE589853:HRA589853 IAA589853:IAW589853 IJW589853:IKS589853 ITS589853:IUO589853 JDO589853:JEK589853 JNK589853:JOG589853 JXG589853:JYC589853 KHC589853:KHY589853 KQY589853:KRU589853 LAU589853:LBQ589853 LKQ589853:LLM589853 LUM589853:LVI589853 MEI589853:MFE589853 MOE589853:MPA589853 MYA589853:MYW589853 NHW589853:NIS589853 NRS589853:NSO589853 OBO589853:OCK589853 OLK589853:OMG589853 OVG589853:OWC589853 PFC589853:PFY589853 POY589853:PPU589853 PYU589853:PZQ589853 QIQ589853:QJM589853 QSM589853:QTI589853 RCI589853:RDE589853 RME589853:RNA589853 RWA589853:RWW589853 SFW589853:SGS589853 SPS589853:SQO589853 SZO589853:TAK589853 TJK589853:TKG589853 TTG589853:TUC589853 UDC589853:UDY589853 UMY589853:UNU589853 UWU589853:UXQ589853 VGQ589853:VHM589853 VQM589853:VRI589853 WAI589853:WBE589853 WKE589853:WLA589853 WUA589853:WUW589853 H655391:AA655391 HO655389:IK655389 RK655389:SG655389 ABG655389:ACC655389 ALC655389:ALY655389 AUY655389:AVU655389 BEU655389:BFQ655389 BOQ655389:BPM655389 BYM655389:BZI655389 CII655389:CJE655389 CSE655389:CTA655389 DCA655389:DCW655389 DLW655389:DMS655389 DVS655389:DWO655389 EFO655389:EGK655389 EPK655389:EQG655389 EZG655389:FAC655389 FJC655389:FJY655389 FSY655389:FTU655389 GCU655389:GDQ655389 GMQ655389:GNM655389 GWM655389:GXI655389 HGI655389:HHE655389 HQE655389:HRA655389 IAA655389:IAW655389 IJW655389:IKS655389 ITS655389:IUO655389 JDO655389:JEK655389 JNK655389:JOG655389 JXG655389:JYC655389 KHC655389:KHY655389 KQY655389:KRU655389 LAU655389:LBQ655389 LKQ655389:LLM655389 LUM655389:LVI655389 MEI655389:MFE655389 MOE655389:MPA655389 MYA655389:MYW655389 NHW655389:NIS655389 NRS655389:NSO655389 OBO655389:OCK655389 OLK655389:OMG655389 OVG655389:OWC655389 PFC655389:PFY655389 POY655389:PPU655389 PYU655389:PZQ655389 QIQ655389:QJM655389 QSM655389:QTI655389 RCI655389:RDE655389 RME655389:RNA655389 RWA655389:RWW655389 SFW655389:SGS655389 SPS655389:SQO655389 SZO655389:TAK655389 TJK655389:TKG655389 TTG655389:TUC655389 UDC655389:UDY655389 UMY655389:UNU655389 UWU655389:UXQ655389 VGQ655389:VHM655389 VQM655389:VRI655389 WAI655389:WBE655389 WKE655389:WLA655389 WUA655389:WUW655389 H720927:AA720927 HO720925:IK720925 RK720925:SG720925 ABG720925:ACC720925 ALC720925:ALY720925 AUY720925:AVU720925 BEU720925:BFQ720925 BOQ720925:BPM720925 BYM720925:BZI720925 CII720925:CJE720925 CSE720925:CTA720925 DCA720925:DCW720925 DLW720925:DMS720925 DVS720925:DWO720925 EFO720925:EGK720925 EPK720925:EQG720925 EZG720925:FAC720925 FJC720925:FJY720925 FSY720925:FTU720925 GCU720925:GDQ720925 GMQ720925:GNM720925 GWM720925:GXI720925 HGI720925:HHE720925 HQE720925:HRA720925 IAA720925:IAW720925 IJW720925:IKS720925 ITS720925:IUO720925 JDO720925:JEK720925 JNK720925:JOG720925 JXG720925:JYC720925 KHC720925:KHY720925 KQY720925:KRU720925 LAU720925:LBQ720925 LKQ720925:LLM720925 LUM720925:LVI720925 MEI720925:MFE720925 MOE720925:MPA720925 MYA720925:MYW720925 NHW720925:NIS720925 NRS720925:NSO720925 OBO720925:OCK720925 OLK720925:OMG720925 OVG720925:OWC720925 PFC720925:PFY720925 POY720925:PPU720925 PYU720925:PZQ720925 QIQ720925:QJM720925 QSM720925:QTI720925 RCI720925:RDE720925 RME720925:RNA720925 RWA720925:RWW720925 SFW720925:SGS720925 SPS720925:SQO720925 SZO720925:TAK720925 TJK720925:TKG720925 TTG720925:TUC720925 UDC720925:UDY720925 UMY720925:UNU720925 UWU720925:UXQ720925 VGQ720925:VHM720925 VQM720925:VRI720925 WAI720925:WBE720925 WKE720925:WLA720925 WUA720925:WUW720925 H786463:AA786463 HO786461:IK786461 RK786461:SG786461 ABG786461:ACC786461 ALC786461:ALY786461 AUY786461:AVU786461 BEU786461:BFQ786461 BOQ786461:BPM786461 BYM786461:BZI786461 CII786461:CJE786461 CSE786461:CTA786461 DCA786461:DCW786461 DLW786461:DMS786461 DVS786461:DWO786461 EFO786461:EGK786461 EPK786461:EQG786461 EZG786461:FAC786461 FJC786461:FJY786461 FSY786461:FTU786461 GCU786461:GDQ786461 GMQ786461:GNM786461 GWM786461:GXI786461 HGI786461:HHE786461 HQE786461:HRA786461 IAA786461:IAW786461 IJW786461:IKS786461 ITS786461:IUO786461 JDO786461:JEK786461 JNK786461:JOG786461 JXG786461:JYC786461 KHC786461:KHY786461 KQY786461:KRU786461 LAU786461:LBQ786461 LKQ786461:LLM786461 LUM786461:LVI786461 MEI786461:MFE786461 MOE786461:MPA786461 MYA786461:MYW786461 NHW786461:NIS786461 NRS786461:NSO786461 OBO786461:OCK786461 OLK786461:OMG786461 OVG786461:OWC786461 PFC786461:PFY786461 POY786461:PPU786461 PYU786461:PZQ786461 QIQ786461:QJM786461 QSM786461:QTI786461 RCI786461:RDE786461 RME786461:RNA786461 RWA786461:RWW786461 SFW786461:SGS786461 SPS786461:SQO786461 SZO786461:TAK786461 TJK786461:TKG786461 TTG786461:TUC786461 UDC786461:UDY786461 UMY786461:UNU786461 UWU786461:UXQ786461 VGQ786461:VHM786461 VQM786461:VRI786461 WAI786461:WBE786461 WKE786461:WLA786461 WUA786461:WUW786461 H851999:AA851999 HO851997:IK851997 RK851997:SG851997 ABG851997:ACC851997 ALC851997:ALY851997 AUY851997:AVU851997 BEU851997:BFQ851997 BOQ851997:BPM851997 BYM851997:BZI851997 CII851997:CJE851997 CSE851997:CTA851997 DCA851997:DCW851997 DLW851997:DMS851997 DVS851997:DWO851997 EFO851997:EGK851997 EPK851997:EQG851997 EZG851997:FAC851997 FJC851997:FJY851997 FSY851997:FTU851997 GCU851997:GDQ851997 GMQ851997:GNM851997 GWM851997:GXI851997 HGI851997:HHE851997 HQE851997:HRA851997 IAA851997:IAW851997 IJW851997:IKS851997 ITS851997:IUO851997 JDO851997:JEK851997 JNK851997:JOG851997 JXG851997:JYC851997 KHC851997:KHY851997 KQY851997:KRU851997 LAU851997:LBQ851997 LKQ851997:LLM851997 LUM851997:LVI851997 MEI851997:MFE851997 MOE851997:MPA851997 MYA851997:MYW851997 NHW851997:NIS851997 NRS851997:NSO851997 OBO851997:OCK851997 OLK851997:OMG851997 OVG851997:OWC851997 PFC851997:PFY851997 POY851997:PPU851997 PYU851997:PZQ851997 QIQ851997:QJM851997 QSM851997:QTI851997 RCI851997:RDE851997 RME851997:RNA851997 RWA851997:RWW851997 SFW851997:SGS851997 SPS851997:SQO851997 SZO851997:TAK851997 TJK851997:TKG851997 TTG851997:TUC851997 UDC851997:UDY851997 UMY851997:UNU851997 UWU851997:UXQ851997 VGQ851997:VHM851997 VQM851997:VRI851997 WAI851997:WBE851997 WKE851997:WLA851997 WUA851997:WUW851997 H917535:AA917535 HO917533:IK917533 RK917533:SG917533 ABG917533:ACC917533 ALC917533:ALY917533 AUY917533:AVU917533 BEU917533:BFQ917533 BOQ917533:BPM917533 BYM917533:BZI917533 CII917533:CJE917533 CSE917533:CTA917533 DCA917533:DCW917533 DLW917533:DMS917533 DVS917533:DWO917533 EFO917533:EGK917533 EPK917533:EQG917533 EZG917533:FAC917533 FJC917533:FJY917533 FSY917533:FTU917533 GCU917533:GDQ917533 GMQ917533:GNM917533 GWM917533:GXI917533 HGI917533:HHE917533 HQE917533:HRA917533 IAA917533:IAW917533 IJW917533:IKS917533 ITS917533:IUO917533 JDO917533:JEK917533 JNK917533:JOG917533 JXG917533:JYC917533 KHC917533:KHY917533 KQY917533:KRU917533 LAU917533:LBQ917533 LKQ917533:LLM917533 LUM917533:LVI917533 MEI917533:MFE917533 MOE917533:MPA917533 MYA917533:MYW917533 NHW917533:NIS917533 NRS917533:NSO917533 OBO917533:OCK917533 OLK917533:OMG917533 OVG917533:OWC917533 PFC917533:PFY917533 POY917533:PPU917533 PYU917533:PZQ917533 QIQ917533:QJM917533 QSM917533:QTI917533 RCI917533:RDE917533 RME917533:RNA917533 RWA917533:RWW917533 SFW917533:SGS917533 SPS917533:SQO917533 SZO917533:TAK917533 TJK917533:TKG917533 TTG917533:TUC917533 UDC917533:UDY917533 UMY917533:UNU917533 UWU917533:UXQ917533 VGQ917533:VHM917533 VQM917533:VRI917533 WAI917533:WBE917533 WKE917533:WLA917533 WUA917533:WUW917533 H983071:AA983071 HO983069:IK983069 RK983069:SG983069 ABG983069:ACC983069 ALC983069:ALY983069 AUY983069:AVU983069 BEU983069:BFQ983069 BOQ983069:BPM983069 BYM983069:BZI983069 CII983069:CJE983069 CSE983069:CTA983069 DCA983069:DCW983069 DLW983069:DMS983069 DVS983069:DWO983069 EFO983069:EGK983069 EPK983069:EQG983069 EZG983069:FAC983069 FJC983069:FJY983069 FSY983069:FTU983069 GCU983069:GDQ983069 GMQ983069:GNM983069 GWM983069:GXI983069 HGI983069:HHE983069 HQE983069:HRA983069 IAA983069:IAW983069 IJW983069:IKS983069 ITS983069:IUO983069 JDO983069:JEK983069 JNK983069:JOG983069 JXG983069:JYC983069 KHC983069:KHY983069 KQY983069:KRU983069 LAU983069:LBQ983069 LKQ983069:LLM983069 LUM983069:LVI983069 MEI983069:MFE983069 MOE983069:MPA983069 MYA983069:MYW983069 NHW983069:NIS983069 NRS983069:NSO983069 OBO983069:OCK983069 OLK983069:OMG983069 OVG983069:OWC983069 PFC983069:PFY983069 POY983069:PPU983069 PYU983069:PZQ983069 QIQ983069:QJM983069 QSM983069:QTI983069 RCI983069:RDE983069 RME983069:RNA983069 RWA983069:RWW983069 SFW983069:SGS983069 SPS983069:SQO983069 SZO983069:TAK983069 TJK983069:TKG983069 TTG983069:TUC983069 UDC983069:UDY983069 UMY983069:UNU983069 UWU983069:UXQ983069 VGQ983069:VHM983069 VQM983069:VRI983069 WAI983069:WBE983069 WKE983069:WLA983069 WUA983069:WUW983069 L65562:AA65563 HS65560:IK65561 RO65560:SG65561 ABK65560:ACC65561 ALG65560:ALY65561 AVC65560:AVU65561 BEY65560:BFQ65561 BOU65560:BPM65561 BYQ65560:BZI65561 CIM65560:CJE65561 CSI65560:CTA65561 DCE65560:DCW65561 DMA65560:DMS65561 DVW65560:DWO65561 EFS65560:EGK65561 EPO65560:EQG65561 EZK65560:FAC65561 FJG65560:FJY65561 FTC65560:FTU65561 GCY65560:GDQ65561 GMU65560:GNM65561 GWQ65560:GXI65561 HGM65560:HHE65561 HQI65560:HRA65561 IAE65560:IAW65561 IKA65560:IKS65561 ITW65560:IUO65561 JDS65560:JEK65561 JNO65560:JOG65561 JXK65560:JYC65561 KHG65560:KHY65561 KRC65560:KRU65561 LAY65560:LBQ65561 LKU65560:LLM65561 LUQ65560:LVI65561 MEM65560:MFE65561 MOI65560:MPA65561 MYE65560:MYW65561 NIA65560:NIS65561 NRW65560:NSO65561 OBS65560:OCK65561 OLO65560:OMG65561 OVK65560:OWC65561 PFG65560:PFY65561 PPC65560:PPU65561 PYY65560:PZQ65561 QIU65560:QJM65561 QSQ65560:QTI65561 RCM65560:RDE65561 RMI65560:RNA65561 RWE65560:RWW65561 SGA65560:SGS65561 SPW65560:SQO65561 SZS65560:TAK65561 TJO65560:TKG65561 TTK65560:TUC65561 UDG65560:UDY65561 UNC65560:UNU65561 UWY65560:UXQ65561 VGU65560:VHM65561 VQQ65560:VRI65561 WAM65560:WBE65561 WKI65560:WLA65561 WUE65560:WUW65561 L131098:AA131099 HS131096:IK131097 RO131096:SG131097 ABK131096:ACC131097 ALG131096:ALY131097 AVC131096:AVU131097 BEY131096:BFQ131097 BOU131096:BPM131097 BYQ131096:BZI131097 CIM131096:CJE131097 CSI131096:CTA131097 DCE131096:DCW131097 DMA131096:DMS131097 DVW131096:DWO131097 EFS131096:EGK131097 EPO131096:EQG131097 EZK131096:FAC131097 FJG131096:FJY131097 FTC131096:FTU131097 GCY131096:GDQ131097 GMU131096:GNM131097 GWQ131096:GXI131097 HGM131096:HHE131097 HQI131096:HRA131097 IAE131096:IAW131097 IKA131096:IKS131097 ITW131096:IUO131097 JDS131096:JEK131097 JNO131096:JOG131097 JXK131096:JYC131097 KHG131096:KHY131097 KRC131096:KRU131097 LAY131096:LBQ131097 LKU131096:LLM131097 LUQ131096:LVI131097 MEM131096:MFE131097 MOI131096:MPA131097 MYE131096:MYW131097 NIA131096:NIS131097 NRW131096:NSO131097 OBS131096:OCK131097 OLO131096:OMG131097 OVK131096:OWC131097 PFG131096:PFY131097 PPC131096:PPU131097 PYY131096:PZQ131097 QIU131096:QJM131097 QSQ131096:QTI131097 RCM131096:RDE131097 RMI131096:RNA131097 RWE131096:RWW131097 SGA131096:SGS131097 SPW131096:SQO131097 SZS131096:TAK131097 TJO131096:TKG131097 TTK131096:TUC131097 UDG131096:UDY131097 UNC131096:UNU131097 UWY131096:UXQ131097 VGU131096:VHM131097 VQQ131096:VRI131097 WAM131096:WBE131097 WKI131096:WLA131097 WUE131096:WUW131097 L196634:AA196635 HS196632:IK196633 RO196632:SG196633 ABK196632:ACC196633 ALG196632:ALY196633 AVC196632:AVU196633 BEY196632:BFQ196633 BOU196632:BPM196633 BYQ196632:BZI196633 CIM196632:CJE196633 CSI196632:CTA196633 DCE196632:DCW196633 DMA196632:DMS196633 DVW196632:DWO196633 EFS196632:EGK196633 EPO196632:EQG196633 EZK196632:FAC196633 FJG196632:FJY196633 FTC196632:FTU196633 GCY196632:GDQ196633 GMU196632:GNM196633 GWQ196632:GXI196633 HGM196632:HHE196633 HQI196632:HRA196633 IAE196632:IAW196633 IKA196632:IKS196633 ITW196632:IUO196633 JDS196632:JEK196633 JNO196632:JOG196633 JXK196632:JYC196633 KHG196632:KHY196633 KRC196632:KRU196633 LAY196632:LBQ196633 LKU196632:LLM196633 LUQ196632:LVI196633 MEM196632:MFE196633 MOI196632:MPA196633 MYE196632:MYW196633 NIA196632:NIS196633 NRW196632:NSO196633 OBS196632:OCK196633 OLO196632:OMG196633 OVK196632:OWC196633 PFG196632:PFY196633 PPC196632:PPU196633 PYY196632:PZQ196633 QIU196632:QJM196633 QSQ196632:QTI196633 RCM196632:RDE196633 RMI196632:RNA196633 RWE196632:RWW196633 SGA196632:SGS196633 SPW196632:SQO196633 SZS196632:TAK196633 TJO196632:TKG196633 TTK196632:TUC196633 UDG196632:UDY196633 UNC196632:UNU196633 UWY196632:UXQ196633 VGU196632:VHM196633 VQQ196632:VRI196633 WAM196632:WBE196633 WKI196632:WLA196633 WUE196632:WUW196633 L262170:AA262171 HS262168:IK262169 RO262168:SG262169 ABK262168:ACC262169 ALG262168:ALY262169 AVC262168:AVU262169 BEY262168:BFQ262169 BOU262168:BPM262169 BYQ262168:BZI262169 CIM262168:CJE262169 CSI262168:CTA262169 DCE262168:DCW262169 DMA262168:DMS262169 DVW262168:DWO262169 EFS262168:EGK262169 EPO262168:EQG262169 EZK262168:FAC262169 FJG262168:FJY262169 FTC262168:FTU262169 GCY262168:GDQ262169 GMU262168:GNM262169 GWQ262168:GXI262169 HGM262168:HHE262169 HQI262168:HRA262169 IAE262168:IAW262169 IKA262168:IKS262169 ITW262168:IUO262169 JDS262168:JEK262169 JNO262168:JOG262169 JXK262168:JYC262169 KHG262168:KHY262169 KRC262168:KRU262169 LAY262168:LBQ262169 LKU262168:LLM262169 LUQ262168:LVI262169 MEM262168:MFE262169 MOI262168:MPA262169 MYE262168:MYW262169 NIA262168:NIS262169 NRW262168:NSO262169 OBS262168:OCK262169 OLO262168:OMG262169 OVK262168:OWC262169 PFG262168:PFY262169 PPC262168:PPU262169 PYY262168:PZQ262169 QIU262168:QJM262169 QSQ262168:QTI262169 RCM262168:RDE262169 RMI262168:RNA262169 RWE262168:RWW262169 SGA262168:SGS262169 SPW262168:SQO262169 SZS262168:TAK262169 TJO262168:TKG262169 TTK262168:TUC262169 UDG262168:UDY262169 UNC262168:UNU262169 UWY262168:UXQ262169 VGU262168:VHM262169 VQQ262168:VRI262169 WAM262168:WBE262169 WKI262168:WLA262169 WUE262168:WUW262169 L327706:AA327707 HS327704:IK327705 RO327704:SG327705 ABK327704:ACC327705 ALG327704:ALY327705 AVC327704:AVU327705 BEY327704:BFQ327705 BOU327704:BPM327705 BYQ327704:BZI327705 CIM327704:CJE327705 CSI327704:CTA327705 DCE327704:DCW327705 DMA327704:DMS327705 DVW327704:DWO327705 EFS327704:EGK327705 EPO327704:EQG327705 EZK327704:FAC327705 FJG327704:FJY327705 FTC327704:FTU327705 GCY327704:GDQ327705 GMU327704:GNM327705 GWQ327704:GXI327705 HGM327704:HHE327705 HQI327704:HRA327705 IAE327704:IAW327705 IKA327704:IKS327705 ITW327704:IUO327705 JDS327704:JEK327705 JNO327704:JOG327705 JXK327704:JYC327705 KHG327704:KHY327705 KRC327704:KRU327705 LAY327704:LBQ327705 LKU327704:LLM327705 LUQ327704:LVI327705 MEM327704:MFE327705 MOI327704:MPA327705 MYE327704:MYW327705 NIA327704:NIS327705 NRW327704:NSO327705 OBS327704:OCK327705 OLO327704:OMG327705 OVK327704:OWC327705 PFG327704:PFY327705 PPC327704:PPU327705 PYY327704:PZQ327705 QIU327704:QJM327705 QSQ327704:QTI327705 RCM327704:RDE327705 RMI327704:RNA327705 RWE327704:RWW327705 SGA327704:SGS327705 SPW327704:SQO327705 SZS327704:TAK327705 TJO327704:TKG327705 TTK327704:TUC327705 UDG327704:UDY327705 UNC327704:UNU327705 UWY327704:UXQ327705 VGU327704:VHM327705 VQQ327704:VRI327705 WAM327704:WBE327705 WKI327704:WLA327705 WUE327704:WUW327705 L393242:AA393243 HS393240:IK393241 RO393240:SG393241 ABK393240:ACC393241 ALG393240:ALY393241 AVC393240:AVU393241 BEY393240:BFQ393241 BOU393240:BPM393241 BYQ393240:BZI393241 CIM393240:CJE393241 CSI393240:CTA393241 DCE393240:DCW393241 DMA393240:DMS393241 DVW393240:DWO393241 EFS393240:EGK393241 EPO393240:EQG393241 EZK393240:FAC393241 FJG393240:FJY393241 FTC393240:FTU393241 GCY393240:GDQ393241 GMU393240:GNM393241 GWQ393240:GXI393241 HGM393240:HHE393241 HQI393240:HRA393241 IAE393240:IAW393241 IKA393240:IKS393241 ITW393240:IUO393241 JDS393240:JEK393241 JNO393240:JOG393241 JXK393240:JYC393241 KHG393240:KHY393241 KRC393240:KRU393241 LAY393240:LBQ393241 LKU393240:LLM393241 LUQ393240:LVI393241 MEM393240:MFE393241 MOI393240:MPA393241 MYE393240:MYW393241 NIA393240:NIS393241 NRW393240:NSO393241 OBS393240:OCK393241 OLO393240:OMG393241 OVK393240:OWC393241 PFG393240:PFY393241 PPC393240:PPU393241 PYY393240:PZQ393241 QIU393240:QJM393241 QSQ393240:QTI393241 RCM393240:RDE393241 RMI393240:RNA393241 RWE393240:RWW393241 SGA393240:SGS393241 SPW393240:SQO393241 SZS393240:TAK393241 TJO393240:TKG393241 TTK393240:TUC393241 UDG393240:UDY393241 UNC393240:UNU393241 UWY393240:UXQ393241 VGU393240:VHM393241 VQQ393240:VRI393241 WAM393240:WBE393241 WKI393240:WLA393241 WUE393240:WUW393241 L458778:AA458779 HS458776:IK458777 RO458776:SG458777 ABK458776:ACC458777 ALG458776:ALY458777 AVC458776:AVU458777 BEY458776:BFQ458777 BOU458776:BPM458777 BYQ458776:BZI458777 CIM458776:CJE458777 CSI458776:CTA458777 DCE458776:DCW458777 DMA458776:DMS458777 DVW458776:DWO458777 EFS458776:EGK458777 EPO458776:EQG458777 EZK458776:FAC458777 FJG458776:FJY458777 FTC458776:FTU458777 GCY458776:GDQ458777 GMU458776:GNM458777 GWQ458776:GXI458777 HGM458776:HHE458777 HQI458776:HRA458777 IAE458776:IAW458777 IKA458776:IKS458777 ITW458776:IUO458777 JDS458776:JEK458777 JNO458776:JOG458777 JXK458776:JYC458777 KHG458776:KHY458777 KRC458776:KRU458777 LAY458776:LBQ458777 LKU458776:LLM458777 LUQ458776:LVI458777 MEM458776:MFE458777 MOI458776:MPA458777 MYE458776:MYW458777 NIA458776:NIS458777 NRW458776:NSO458777 OBS458776:OCK458777 OLO458776:OMG458777 OVK458776:OWC458777 PFG458776:PFY458777 PPC458776:PPU458777 PYY458776:PZQ458777 QIU458776:QJM458777 QSQ458776:QTI458777 RCM458776:RDE458777 RMI458776:RNA458777 RWE458776:RWW458777 SGA458776:SGS458777 SPW458776:SQO458777 SZS458776:TAK458777 TJO458776:TKG458777 TTK458776:TUC458777 UDG458776:UDY458777 UNC458776:UNU458777 UWY458776:UXQ458777 VGU458776:VHM458777 VQQ458776:VRI458777 WAM458776:WBE458777 WKI458776:WLA458777 WUE458776:WUW458777 L524314:AA524315 HS524312:IK524313 RO524312:SG524313 ABK524312:ACC524313 ALG524312:ALY524313 AVC524312:AVU524313 BEY524312:BFQ524313 BOU524312:BPM524313 BYQ524312:BZI524313 CIM524312:CJE524313 CSI524312:CTA524313 DCE524312:DCW524313 DMA524312:DMS524313 DVW524312:DWO524313 EFS524312:EGK524313 EPO524312:EQG524313 EZK524312:FAC524313 FJG524312:FJY524313 FTC524312:FTU524313 GCY524312:GDQ524313 GMU524312:GNM524313 GWQ524312:GXI524313 HGM524312:HHE524313 HQI524312:HRA524313 IAE524312:IAW524313 IKA524312:IKS524313 ITW524312:IUO524313 JDS524312:JEK524313 JNO524312:JOG524313 JXK524312:JYC524313 KHG524312:KHY524313 KRC524312:KRU524313 LAY524312:LBQ524313 LKU524312:LLM524313 LUQ524312:LVI524313 MEM524312:MFE524313 MOI524312:MPA524313 MYE524312:MYW524313 NIA524312:NIS524313 NRW524312:NSO524313 OBS524312:OCK524313 OLO524312:OMG524313 OVK524312:OWC524313 PFG524312:PFY524313 PPC524312:PPU524313 PYY524312:PZQ524313 QIU524312:QJM524313 QSQ524312:QTI524313 RCM524312:RDE524313 RMI524312:RNA524313 RWE524312:RWW524313 SGA524312:SGS524313 SPW524312:SQO524313 SZS524312:TAK524313 TJO524312:TKG524313 TTK524312:TUC524313 UDG524312:UDY524313 UNC524312:UNU524313 UWY524312:UXQ524313 VGU524312:VHM524313 VQQ524312:VRI524313 WAM524312:WBE524313 WKI524312:WLA524313 WUE524312:WUW524313 L589850:AA589851 HS589848:IK589849 RO589848:SG589849 ABK589848:ACC589849 ALG589848:ALY589849 AVC589848:AVU589849 BEY589848:BFQ589849 BOU589848:BPM589849 BYQ589848:BZI589849 CIM589848:CJE589849 CSI589848:CTA589849 DCE589848:DCW589849 DMA589848:DMS589849 DVW589848:DWO589849 EFS589848:EGK589849 EPO589848:EQG589849 EZK589848:FAC589849 FJG589848:FJY589849 FTC589848:FTU589849 GCY589848:GDQ589849 GMU589848:GNM589849 GWQ589848:GXI589849 HGM589848:HHE589849 HQI589848:HRA589849 IAE589848:IAW589849 IKA589848:IKS589849 ITW589848:IUO589849 JDS589848:JEK589849 JNO589848:JOG589849 JXK589848:JYC589849 KHG589848:KHY589849 KRC589848:KRU589849 LAY589848:LBQ589849 LKU589848:LLM589849 LUQ589848:LVI589849 MEM589848:MFE589849 MOI589848:MPA589849 MYE589848:MYW589849 NIA589848:NIS589849 NRW589848:NSO589849 OBS589848:OCK589849 OLO589848:OMG589849 OVK589848:OWC589849 PFG589848:PFY589849 PPC589848:PPU589849 PYY589848:PZQ589849 QIU589848:QJM589849 QSQ589848:QTI589849 RCM589848:RDE589849 RMI589848:RNA589849 RWE589848:RWW589849 SGA589848:SGS589849 SPW589848:SQO589849 SZS589848:TAK589849 TJO589848:TKG589849 TTK589848:TUC589849 UDG589848:UDY589849 UNC589848:UNU589849 UWY589848:UXQ589849 VGU589848:VHM589849 VQQ589848:VRI589849 WAM589848:WBE589849 WKI589848:WLA589849 WUE589848:WUW589849 L655386:AA655387 HS655384:IK655385 RO655384:SG655385 ABK655384:ACC655385 ALG655384:ALY655385 AVC655384:AVU655385 BEY655384:BFQ655385 BOU655384:BPM655385 BYQ655384:BZI655385 CIM655384:CJE655385 CSI655384:CTA655385 DCE655384:DCW655385 DMA655384:DMS655385 DVW655384:DWO655385 EFS655384:EGK655385 EPO655384:EQG655385 EZK655384:FAC655385 FJG655384:FJY655385 FTC655384:FTU655385 GCY655384:GDQ655385 GMU655384:GNM655385 GWQ655384:GXI655385 HGM655384:HHE655385 HQI655384:HRA655385 IAE655384:IAW655385 IKA655384:IKS655385 ITW655384:IUO655385 JDS655384:JEK655385 JNO655384:JOG655385 JXK655384:JYC655385 KHG655384:KHY655385 KRC655384:KRU655385 LAY655384:LBQ655385 LKU655384:LLM655385 LUQ655384:LVI655385 MEM655384:MFE655385 MOI655384:MPA655385 MYE655384:MYW655385 NIA655384:NIS655385 NRW655384:NSO655385 OBS655384:OCK655385 OLO655384:OMG655385 OVK655384:OWC655385 PFG655384:PFY655385 PPC655384:PPU655385 PYY655384:PZQ655385 QIU655384:QJM655385 QSQ655384:QTI655385 RCM655384:RDE655385 RMI655384:RNA655385 RWE655384:RWW655385 SGA655384:SGS655385 SPW655384:SQO655385 SZS655384:TAK655385 TJO655384:TKG655385 TTK655384:TUC655385 UDG655384:UDY655385 UNC655384:UNU655385 UWY655384:UXQ655385 VGU655384:VHM655385 VQQ655384:VRI655385 WAM655384:WBE655385 WKI655384:WLA655385 WUE655384:WUW655385 L720922:AA720923 HS720920:IK720921 RO720920:SG720921 ABK720920:ACC720921 ALG720920:ALY720921 AVC720920:AVU720921 BEY720920:BFQ720921 BOU720920:BPM720921 BYQ720920:BZI720921 CIM720920:CJE720921 CSI720920:CTA720921 DCE720920:DCW720921 DMA720920:DMS720921 DVW720920:DWO720921 EFS720920:EGK720921 EPO720920:EQG720921 EZK720920:FAC720921 FJG720920:FJY720921 FTC720920:FTU720921 GCY720920:GDQ720921 GMU720920:GNM720921 GWQ720920:GXI720921 HGM720920:HHE720921 HQI720920:HRA720921 IAE720920:IAW720921 IKA720920:IKS720921 ITW720920:IUO720921 JDS720920:JEK720921 JNO720920:JOG720921 JXK720920:JYC720921 KHG720920:KHY720921 KRC720920:KRU720921 LAY720920:LBQ720921 LKU720920:LLM720921 LUQ720920:LVI720921 MEM720920:MFE720921 MOI720920:MPA720921 MYE720920:MYW720921 NIA720920:NIS720921 NRW720920:NSO720921 OBS720920:OCK720921 OLO720920:OMG720921 OVK720920:OWC720921 PFG720920:PFY720921 PPC720920:PPU720921 PYY720920:PZQ720921 QIU720920:QJM720921 QSQ720920:QTI720921 RCM720920:RDE720921 RMI720920:RNA720921 RWE720920:RWW720921 SGA720920:SGS720921 SPW720920:SQO720921 SZS720920:TAK720921 TJO720920:TKG720921 TTK720920:TUC720921 UDG720920:UDY720921 UNC720920:UNU720921 UWY720920:UXQ720921 VGU720920:VHM720921 VQQ720920:VRI720921 WAM720920:WBE720921 WKI720920:WLA720921 WUE720920:WUW720921 L786458:AA786459 HS786456:IK786457 RO786456:SG786457 ABK786456:ACC786457 ALG786456:ALY786457 AVC786456:AVU786457 BEY786456:BFQ786457 BOU786456:BPM786457 BYQ786456:BZI786457 CIM786456:CJE786457 CSI786456:CTA786457 DCE786456:DCW786457 DMA786456:DMS786457 DVW786456:DWO786457 EFS786456:EGK786457 EPO786456:EQG786457 EZK786456:FAC786457 FJG786456:FJY786457 FTC786456:FTU786457 GCY786456:GDQ786457 GMU786456:GNM786457 GWQ786456:GXI786457 HGM786456:HHE786457 HQI786456:HRA786457 IAE786456:IAW786457 IKA786456:IKS786457 ITW786456:IUO786457 JDS786456:JEK786457 JNO786456:JOG786457 JXK786456:JYC786457 KHG786456:KHY786457 KRC786456:KRU786457 LAY786456:LBQ786457 LKU786456:LLM786457 LUQ786456:LVI786457 MEM786456:MFE786457 MOI786456:MPA786457 MYE786456:MYW786457 NIA786456:NIS786457 NRW786456:NSO786457 OBS786456:OCK786457 OLO786456:OMG786457 OVK786456:OWC786457 PFG786456:PFY786457 PPC786456:PPU786457 PYY786456:PZQ786457 QIU786456:QJM786457 QSQ786456:QTI786457 RCM786456:RDE786457 RMI786456:RNA786457 RWE786456:RWW786457 SGA786456:SGS786457 SPW786456:SQO786457 SZS786456:TAK786457 TJO786456:TKG786457 TTK786456:TUC786457 UDG786456:UDY786457 UNC786456:UNU786457 UWY786456:UXQ786457 VGU786456:VHM786457 VQQ786456:VRI786457 WAM786456:WBE786457 WKI786456:WLA786457 WUE786456:WUW786457 L851994:AA851995 HS851992:IK851993 RO851992:SG851993 ABK851992:ACC851993 ALG851992:ALY851993 AVC851992:AVU851993 BEY851992:BFQ851993 BOU851992:BPM851993 BYQ851992:BZI851993 CIM851992:CJE851993 CSI851992:CTA851993 DCE851992:DCW851993 DMA851992:DMS851993 DVW851992:DWO851993 EFS851992:EGK851993 EPO851992:EQG851993 EZK851992:FAC851993 FJG851992:FJY851993 FTC851992:FTU851993 GCY851992:GDQ851993 GMU851992:GNM851993 GWQ851992:GXI851993 HGM851992:HHE851993 HQI851992:HRA851993 IAE851992:IAW851993 IKA851992:IKS851993 ITW851992:IUO851993 JDS851992:JEK851993 JNO851992:JOG851993 JXK851992:JYC851993 KHG851992:KHY851993 KRC851992:KRU851993 LAY851992:LBQ851993 LKU851992:LLM851993 LUQ851992:LVI851993 MEM851992:MFE851993 MOI851992:MPA851993 MYE851992:MYW851993 NIA851992:NIS851993 NRW851992:NSO851993 OBS851992:OCK851993 OLO851992:OMG851993 OVK851992:OWC851993 PFG851992:PFY851993 PPC851992:PPU851993 PYY851992:PZQ851993 QIU851992:QJM851993 QSQ851992:QTI851993 RCM851992:RDE851993 RMI851992:RNA851993 RWE851992:RWW851993 SGA851992:SGS851993 SPW851992:SQO851993 SZS851992:TAK851993 TJO851992:TKG851993 TTK851992:TUC851993 UDG851992:UDY851993 UNC851992:UNU851993 UWY851992:UXQ851993 VGU851992:VHM851993 VQQ851992:VRI851993 WAM851992:WBE851993 WKI851992:WLA851993 WUE851992:WUW851993 L917530:AA917531 HS917528:IK917529 RO917528:SG917529 ABK917528:ACC917529 ALG917528:ALY917529 AVC917528:AVU917529 BEY917528:BFQ917529 BOU917528:BPM917529 BYQ917528:BZI917529 CIM917528:CJE917529 CSI917528:CTA917529 DCE917528:DCW917529 DMA917528:DMS917529 DVW917528:DWO917529 EFS917528:EGK917529 EPO917528:EQG917529 EZK917528:FAC917529 FJG917528:FJY917529 FTC917528:FTU917529 GCY917528:GDQ917529 GMU917528:GNM917529 GWQ917528:GXI917529 HGM917528:HHE917529 HQI917528:HRA917529 IAE917528:IAW917529 IKA917528:IKS917529 ITW917528:IUO917529 JDS917528:JEK917529 JNO917528:JOG917529 JXK917528:JYC917529 KHG917528:KHY917529 KRC917528:KRU917529 LAY917528:LBQ917529 LKU917528:LLM917529 LUQ917528:LVI917529 MEM917528:MFE917529 MOI917528:MPA917529 MYE917528:MYW917529 NIA917528:NIS917529 NRW917528:NSO917529 OBS917528:OCK917529 OLO917528:OMG917529 OVK917528:OWC917529 PFG917528:PFY917529 PPC917528:PPU917529 PYY917528:PZQ917529 QIU917528:QJM917529 QSQ917528:QTI917529 RCM917528:RDE917529 RMI917528:RNA917529 RWE917528:RWW917529 SGA917528:SGS917529 SPW917528:SQO917529 SZS917528:TAK917529 TJO917528:TKG917529 TTK917528:TUC917529 UDG917528:UDY917529 UNC917528:UNU917529 UWY917528:UXQ917529 VGU917528:VHM917529 VQQ917528:VRI917529 WAM917528:WBE917529 WKI917528:WLA917529 WUE917528:WUW917529 L983066:AA983067 HS983064:IK983065 RO983064:SG983065 ABK983064:ACC983065 ALG983064:ALY983065 AVC983064:AVU983065 BEY983064:BFQ983065 BOU983064:BPM983065 BYQ983064:BZI983065 CIM983064:CJE983065 CSI983064:CTA983065 DCE983064:DCW983065 DMA983064:DMS983065 DVW983064:DWO983065 EFS983064:EGK983065 EPO983064:EQG983065 EZK983064:FAC983065 FJG983064:FJY983065 FTC983064:FTU983065 GCY983064:GDQ983065 GMU983064:GNM983065 GWQ983064:GXI983065 HGM983064:HHE983065 HQI983064:HRA983065 IAE983064:IAW983065 IKA983064:IKS983065 ITW983064:IUO983065 JDS983064:JEK983065 JNO983064:JOG983065 JXK983064:JYC983065 KHG983064:KHY983065 KRC983064:KRU983065 LAY983064:LBQ983065 LKU983064:LLM983065 LUQ983064:LVI983065 MEM983064:MFE983065 MOI983064:MPA983065 MYE983064:MYW983065 NIA983064:NIS983065 NRW983064:NSO983065 OBS983064:OCK983065 OLO983064:OMG983065 OVK983064:OWC983065 PFG983064:PFY983065 PPC983064:PPU983065 PYY983064:PZQ983065 QIU983064:QJM983065 QSQ983064:QTI983065 RCM983064:RDE983065 RMI983064:RNA983065 RWE983064:RWW983065 SGA983064:SGS983065 SPW983064:SQO983065 SZS983064:TAK983065 TJO983064:TKG983065 TTK983064:TUC983065 UDG983064:UDY983065 UNC983064:UNU983065 UWY983064:UXQ983065 VGU983064:VHM983065 VQQ983064:VRI983065 WAM983064:WBE983065 WKI983064:WLA983065 WUE983064:WUW983065 O65557:O65560 HV65555:HV65558 RR65555:RR65558 ABN65555:ABN65558 ALJ65555:ALJ65558 AVF65555:AVF65558 BFB65555:BFB65558 BOX65555:BOX65558 BYT65555:BYT65558 CIP65555:CIP65558 CSL65555:CSL65558 DCH65555:DCH65558 DMD65555:DMD65558 DVZ65555:DVZ65558 EFV65555:EFV65558 EPR65555:EPR65558 EZN65555:EZN65558 FJJ65555:FJJ65558 FTF65555:FTF65558 GDB65555:GDB65558 GMX65555:GMX65558 GWT65555:GWT65558 HGP65555:HGP65558 HQL65555:HQL65558 IAH65555:IAH65558 IKD65555:IKD65558 ITZ65555:ITZ65558 JDV65555:JDV65558 JNR65555:JNR65558 JXN65555:JXN65558 KHJ65555:KHJ65558 KRF65555:KRF65558 LBB65555:LBB65558 LKX65555:LKX65558 LUT65555:LUT65558 MEP65555:MEP65558 MOL65555:MOL65558 MYH65555:MYH65558 NID65555:NID65558 NRZ65555:NRZ65558 OBV65555:OBV65558 OLR65555:OLR65558 OVN65555:OVN65558 PFJ65555:PFJ65558 PPF65555:PPF65558 PZB65555:PZB65558 QIX65555:QIX65558 QST65555:QST65558 RCP65555:RCP65558 RML65555:RML65558 RWH65555:RWH65558 SGD65555:SGD65558 SPZ65555:SPZ65558 SZV65555:SZV65558 TJR65555:TJR65558 TTN65555:TTN65558 UDJ65555:UDJ65558 UNF65555:UNF65558 UXB65555:UXB65558 VGX65555:VGX65558 VQT65555:VQT65558 WAP65555:WAP65558 WKL65555:WKL65558 WUH65555:WUH65558 O131093:O131096 HV131091:HV131094 RR131091:RR131094 ABN131091:ABN131094 ALJ131091:ALJ131094 AVF131091:AVF131094 BFB131091:BFB131094 BOX131091:BOX131094 BYT131091:BYT131094 CIP131091:CIP131094 CSL131091:CSL131094 DCH131091:DCH131094 DMD131091:DMD131094 DVZ131091:DVZ131094 EFV131091:EFV131094 EPR131091:EPR131094 EZN131091:EZN131094 FJJ131091:FJJ131094 FTF131091:FTF131094 GDB131091:GDB131094 GMX131091:GMX131094 GWT131091:GWT131094 HGP131091:HGP131094 HQL131091:HQL131094 IAH131091:IAH131094 IKD131091:IKD131094 ITZ131091:ITZ131094 JDV131091:JDV131094 JNR131091:JNR131094 JXN131091:JXN131094 KHJ131091:KHJ131094 KRF131091:KRF131094 LBB131091:LBB131094 LKX131091:LKX131094 LUT131091:LUT131094 MEP131091:MEP131094 MOL131091:MOL131094 MYH131091:MYH131094 NID131091:NID131094 NRZ131091:NRZ131094 OBV131091:OBV131094 OLR131091:OLR131094 OVN131091:OVN131094 PFJ131091:PFJ131094 PPF131091:PPF131094 PZB131091:PZB131094 QIX131091:QIX131094 QST131091:QST131094 RCP131091:RCP131094 RML131091:RML131094 RWH131091:RWH131094 SGD131091:SGD131094 SPZ131091:SPZ131094 SZV131091:SZV131094 TJR131091:TJR131094 TTN131091:TTN131094 UDJ131091:UDJ131094 UNF131091:UNF131094 UXB131091:UXB131094 VGX131091:VGX131094 VQT131091:VQT131094 WAP131091:WAP131094 WKL131091:WKL131094 WUH131091:WUH131094 O196629:O196632 HV196627:HV196630 RR196627:RR196630 ABN196627:ABN196630 ALJ196627:ALJ196630 AVF196627:AVF196630 BFB196627:BFB196630 BOX196627:BOX196630 BYT196627:BYT196630 CIP196627:CIP196630 CSL196627:CSL196630 DCH196627:DCH196630 DMD196627:DMD196630 DVZ196627:DVZ196630 EFV196627:EFV196630 EPR196627:EPR196630 EZN196627:EZN196630 FJJ196627:FJJ196630 FTF196627:FTF196630 GDB196627:GDB196630 GMX196627:GMX196630 GWT196627:GWT196630 HGP196627:HGP196630 HQL196627:HQL196630 IAH196627:IAH196630 IKD196627:IKD196630 ITZ196627:ITZ196630 JDV196627:JDV196630 JNR196627:JNR196630 JXN196627:JXN196630 KHJ196627:KHJ196630 KRF196627:KRF196630 LBB196627:LBB196630 LKX196627:LKX196630 LUT196627:LUT196630 MEP196627:MEP196630 MOL196627:MOL196630 MYH196627:MYH196630 NID196627:NID196630 NRZ196627:NRZ196630 OBV196627:OBV196630 OLR196627:OLR196630 OVN196627:OVN196630 PFJ196627:PFJ196630 PPF196627:PPF196630 PZB196627:PZB196630 QIX196627:QIX196630 QST196627:QST196630 RCP196627:RCP196630 RML196627:RML196630 RWH196627:RWH196630 SGD196627:SGD196630 SPZ196627:SPZ196630 SZV196627:SZV196630 TJR196627:TJR196630 TTN196627:TTN196630 UDJ196627:UDJ196630 UNF196627:UNF196630 UXB196627:UXB196630 VGX196627:VGX196630 VQT196627:VQT196630 WAP196627:WAP196630 WKL196627:WKL196630 WUH196627:WUH196630 O262165:O262168 HV262163:HV262166 RR262163:RR262166 ABN262163:ABN262166 ALJ262163:ALJ262166 AVF262163:AVF262166 BFB262163:BFB262166 BOX262163:BOX262166 BYT262163:BYT262166 CIP262163:CIP262166 CSL262163:CSL262166 DCH262163:DCH262166 DMD262163:DMD262166 DVZ262163:DVZ262166 EFV262163:EFV262166 EPR262163:EPR262166 EZN262163:EZN262166 FJJ262163:FJJ262166 FTF262163:FTF262166 GDB262163:GDB262166 GMX262163:GMX262166 GWT262163:GWT262166 HGP262163:HGP262166 HQL262163:HQL262166 IAH262163:IAH262166 IKD262163:IKD262166 ITZ262163:ITZ262166 JDV262163:JDV262166 JNR262163:JNR262166 JXN262163:JXN262166 KHJ262163:KHJ262166 KRF262163:KRF262166 LBB262163:LBB262166 LKX262163:LKX262166 LUT262163:LUT262166 MEP262163:MEP262166 MOL262163:MOL262166 MYH262163:MYH262166 NID262163:NID262166 NRZ262163:NRZ262166 OBV262163:OBV262166 OLR262163:OLR262166 OVN262163:OVN262166 PFJ262163:PFJ262166 PPF262163:PPF262166 PZB262163:PZB262166 QIX262163:QIX262166 QST262163:QST262166 RCP262163:RCP262166 RML262163:RML262166 RWH262163:RWH262166 SGD262163:SGD262166 SPZ262163:SPZ262166 SZV262163:SZV262166 TJR262163:TJR262166 TTN262163:TTN262166 UDJ262163:UDJ262166 UNF262163:UNF262166 UXB262163:UXB262166 VGX262163:VGX262166 VQT262163:VQT262166 WAP262163:WAP262166 WKL262163:WKL262166 WUH262163:WUH262166 O327701:O327704 HV327699:HV327702 RR327699:RR327702 ABN327699:ABN327702 ALJ327699:ALJ327702 AVF327699:AVF327702 BFB327699:BFB327702 BOX327699:BOX327702 BYT327699:BYT327702 CIP327699:CIP327702 CSL327699:CSL327702 DCH327699:DCH327702 DMD327699:DMD327702 DVZ327699:DVZ327702 EFV327699:EFV327702 EPR327699:EPR327702 EZN327699:EZN327702 FJJ327699:FJJ327702 FTF327699:FTF327702 GDB327699:GDB327702 GMX327699:GMX327702 GWT327699:GWT327702 HGP327699:HGP327702 HQL327699:HQL327702 IAH327699:IAH327702 IKD327699:IKD327702 ITZ327699:ITZ327702 JDV327699:JDV327702 JNR327699:JNR327702 JXN327699:JXN327702 KHJ327699:KHJ327702 KRF327699:KRF327702 LBB327699:LBB327702 LKX327699:LKX327702 LUT327699:LUT327702 MEP327699:MEP327702 MOL327699:MOL327702 MYH327699:MYH327702 NID327699:NID327702 NRZ327699:NRZ327702 OBV327699:OBV327702 OLR327699:OLR327702 OVN327699:OVN327702 PFJ327699:PFJ327702 PPF327699:PPF327702 PZB327699:PZB327702 QIX327699:QIX327702 QST327699:QST327702 RCP327699:RCP327702 RML327699:RML327702 RWH327699:RWH327702 SGD327699:SGD327702 SPZ327699:SPZ327702 SZV327699:SZV327702 TJR327699:TJR327702 TTN327699:TTN327702 UDJ327699:UDJ327702 UNF327699:UNF327702 UXB327699:UXB327702 VGX327699:VGX327702 VQT327699:VQT327702 WAP327699:WAP327702 WKL327699:WKL327702 WUH327699:WUH327702 O393237:O393240 HV393235:HV393238 RR393235:RR393238 ABN393235:ABN393238 ALJ393235:ALJ393238 AVF393235:AVF393238 BFB393235:BFB393238 BOX393235:BOX393238 BYT393235:BYT393238 CIP393235:CIP393238 CSL393235:CSL393238 DCH393235:DCH393238 DMD393235:DMD393238 DVZ393235:DVZ393238 EFV393235:EFV393238 EPR393235:EPR393238 EZN393235:EZN393238 FJJ393235:FJJ393238 FTF393235:FTF393238 GDB393235:GDB393238 GMX393235:GMX393238 GWT393235:GWT393238 HGP393235:HGP393238 HQL393235:HQL393238 IAH393235:IAH393238 IKD393235:IKD393238 ITZ393235:ITZ393238 JDV393235:JDV393238 JNR393235:JNR393238 JXN393235:JXN393238 KHJ393235:KHJ393238 KRF393235:KRF393238 LBB393235:LBB393238 LKX393235:LKX393238 LUT393235:LUT393238 MEP393235:MEP393238 MOL393235:MOL393238 MYH393235:MYH393238 NID393235:NID393238 NRZ393235:NRZ393238 OBV393235:OBV393238 OLR393235:OLR393238 OVN393235:OVN393238 PFJ393235:PFJ393238 PPF393235:PPF393238 PZB393235:PZB393238 QIX393235:QIX393238 QST393235:QST393238 RCP393235:RCP393238 RML393235:RML393238 RWH393235:RWH393238 SGD393235:SGD393238 SPZ393235:SPZ393238 SZV393235:SZV393238 TJR393235:TJR393238 TTN393235:TTN393238 UDJ393235:UDJ393238 UNF393235:UNF393238 UXB393235:UXB393238 VGX393235:VGX393238 VQT393235:VQT393238 WAP393235:WAP393238 WKL393235:WKL393238 WUH393235:WUH393238 O458773:O458776 HV458771:HV458774 RR458771:RR458774 ABN458771:ABN458774 ALJ458771:ALJ458774 AVF458771:AVF458774 BFB458771:BFB458774 BOX458771:BOX458774 BYT458771:BYT458774 CIP458771:CIP458774 CSL458771:CSL458774 DCH458771:DCH458774 DMD458771:DMD458774 DVZ458771:DVZ458774 EFV458771:EFV458774 EPR458771:EPR458774 EZN458771:EZN458774 FJJ458771:FJJ458774 FTF458771:FTF458774 GDB458771:GDB458774 GMX458771:GMX458774 GWT458771:GWT458774 HGP458771:HGP458774 HQL458771:HQL458774 IAH458771:IAH458774 IKD458771:IKD458774 ITZ458771:ITZ458774 JDV458771:JDV458774 JNR458771:JNR458774 JXN458771:JXN458774 KHJ458771:KHJ458774 KRF458771:KRF458774 LBB458771:LBB458774 LKX458771:LKX458774 LUT458771:LUT458774 MEP458771:MEP458774 MOL458771:MOL458774 MYH458771:MYH458774 NID458771:NID458774 NRZ458771:NRZ458774 OBV458771:OBV458774 OLR458771:OLR458774 OVN458771:OVN458774 PFJ458771:PFJ458774 PPF458771:PPF458774 PZB458771:PZB458774 QIX458771:QIX458774 QST458771:QST458774 RCP458771:RCP458774 RML458771:RML458774 RWH458771:RWH458774 SGD458771:SGD458774 SPZ458771:SPZ458774 SZV458771:SZV458774 TJR458771:TJR458774 TTN458771:TTN458774 UDJ458771:UDJ458774 UNF458771:UNF458774 UXB458771:UXB458774 VGX458771:VGX458774 VQT458771:VQT458774 WAP458771:WAP458774 WKL458771:WKL458774 WUH458771:WUH458774 O524309:O524312 HV524307:HV524310 RR524307:RR524310 ABN524307:ABN524310 ALJ524307:ALJ524310 AVF524307:AVF524310 BFB524307:BFB524310 BOX524307:BOX524310 BYT524307:BYT524310 CIP524307:CIP524310 CSL524307:CSL524310 DCH524307:DCH524310 DMD524307:DMD524310 DVZ524307:DVZ524310 EFV524307:EFV524310 EPR524307:EPR524310 EZN524307:EZN524310 FJJ524307:FJJ524310 FTF524307:FTF524310 GDB524307:GDB524310 GMX524307:GMX524310 GWT524307:GWT524310 HGP524307:HGP524310 HQL524307:HQL524310 IAH524307:IAH524310 IKD524307:IKD524310 ITZ524307:ITZ524310 JDV524307:JDV524310 JNR524307:JNR524310 JXN524307:JXN524310 KHJ524307:KHJ524310 KRF524307:KRF524310 LBB524307:LBB524310 LKX524307:LKX524310 LUT524307:LUT524310 MEP524307:MEP524310 MOL524307:MOL524310 MYH524307:MYH524310 NID524307:NID524310 NRZ524307:NRZ524310 OBV524307:OBV524310 OLR524307:OLR524310 OVN524307:OVN524310 PFJ524307:PFJ524310 PPF524307:PPF524310 PZB524307:PZB524310 QIX524307:QIX524310 QST524307:QST524310 RCP524307:RCP524310 RML524307:RML524310 RWH524307:RWH524310 SGD524307:SGD524310 SPZ524307:SPZ524310 SZV524307:SZV524310 TJR524307:TJR524310 TTN524307:TTN524310 UDJ524307:UDJ524310 UNF524307:UNF524310 UXB524307:UXB524310 VGX524307:VGX524310 VQT524307:VQT524310 WAP524307:WAP524310 WKL524307:WKL524310 WUH524307:WUH524310 O589845:O589848 HV589843:HV589846 RR589843:RR589846 ABN589843:ABN589846 ALJ589843:ALJ589846 AVF589843:AVF589846 BFB589843:BFB589846 BOX589843:BOX589846 BYT589843:BYT589846 CIP589843:CIP589846 CSL589843:CSL589846 DCH589843:DCH589846 DMD589843:DMD589846 DVZ589843:DVZ589846 EFV589843:EFV589846 EPR589843:EPR589846 EZN589843:EZN589846 FJJ589843:FJJ589846 FTF589843:FTF589846 GDB589843:GDB589846 GMX589843:GMX589846 GWT589843:GWT589846 HGP589843:HGP589846 HQL589843:HQL589846 IAH589843:IAH589846 IKD589843:IKD589846 ITZ589843:ITZ589846 JDV589843:JDV589846 JNR589843:JNR589846 JXN589843:JXN589846 KHJ589843:KHJ589846 KRF589843:KRF589846 LBB589843:LBB589846 LKX589843:LKX589846 LUT589843:LUT589846 MEP589843:MEP589846 MOL589843:MOL589846 MYH589843:MYH589846 NID589843:NID589846 NRZ589843:NRZ589846 OBV589843:OBV589846 OLR589843:OLR589846 OVN589843:OVN589846 PFJ589843:PFJ589846 PPF589843:PPF589846 PZB589843:PZB589846 QIX589843:QIX589846 QST589843:QST589846 RCP589843:RCP589846 RML589843:RML589846 RWH589843:RWH589846 SGD589843:SGD589846 SPZ589843:SPZ589846 SZV589843:SZV589846 TJR589843:TJR589846 TTN589843:TTN589846 UDJ589843:UDJ589846 UNF589843:UNF589846 UXB589843:UXB589846 VGX589843:VGX589846 VQT589843:VQT589846 WAP589843:WAP589846 WKL589843:WKL589846 WUH589843:WUH589846 O655381:O655384 HV655379:HV655382 RR655379:RR655382 ABN655379:ABN655382 ALJ655379:ALJ655382 AVF655379:AVF655382 BFB655379:BFB655382 BOX655379:BOX655382 BYT655379:BYT655382 CIP655379:CIP655382 CSL655379:CSL655382 DCH655379:DCH655382 DMD655379:DMD655382 DVZ655379:DVZ655382 EFV655379:EFV655382 EPR655379:EPR655382 EZN655379:EZN655382 FJJ655379:FJJ655382 FTF655379:FTF655382 GDB655379:GDB655382 GMX655379:GMX655382 GWT655379:GWT655382 HGP655379:HGP655382 HQL655379:HQL655382 IAH655379:IAH655382 IKD655379:IKD655382 ITZ655379:ITZ655382 JDV655379:JDV655382 JNR655379:JNR655382 JXN655379:JXN655382 KHJ655379:KHJ655382 KRF655379:KRF655382 LBB655379:LBB655382 LKX655379:LKX655382 LUT655379:LUT655382 MEP655379:MEP655382 MOL655379:MOL655382 MYH655379:MYH655382 NID655379:NID655382 NRZ655379:NRZ655382 OBV655379:OBV655382 OLR655379:OLR655382 OVN655379:OVN655382 PFJ655379:PFJ655382 PPF655379:PPF655382 PZB655379:PZB655382 QIX655379:QIX655382 QST655379:QST655382 RCP655379:RCP655382 RML655379:RML655382 RWH655379:RWH655382 SGD655379:SGD655382 SPZ655379:SPZ655382 SZV655379:SZV655382 TJR655379:TJR655382 TTN655379:TTN655382 UDJ655379:UDJ655382 UNF655379:UNF655382 UXB655379:UXB655382 VGX655379:VGX655382 VQT655379:VQT655382 WAP655379:WAP655382 WKL655379:WKL655382 WUH655379:WUH655382 O720917:O720920 HV720915:HV720918 RR720915:RR720918 ABN720915:ABN720918 ALJ720915:ALJ720918 AVF720915:AVF720918 BFB720915:BFB720918 BOX720915:BOX720918 BYT720915:BYT720918 CIP720915:CIP720918 CSL720915:CSL720918 DCH720915:DCH720918 DMD720915:DMD720918 DVZ720915:DVZ720918 EFV720915:EFV720918 EPR720915:EPR720918 EZN720915:EZN720918 FJJ720915:FJJ720918 FTF720915:FTF720918 GDB720915:GDB720918 GMX720915:GMX720918 GWT720915:GWT720918 HGP720915:HGP720918 HQL720915:HQL720918 IAH720915:IAH720918 IKD720915:IKD720918 ITZ720915:ITZ720918 JDV720915:JDV720918 JNR720915:JNR720918 JXN720915:JXN720918 KHJ720915:KHJ720918 KRF720915:KRF720918 LBB720915:LBB720918 LKX720915:LKX720918 LUT720915:LUT720918 MEP720915:MEP720918 MOL720915:MOL720918 MYH720915:MYH720918 NID720915:NID720918 NRZ720915:NRZ720918 OBV720915:OBV720918 OLR720915:OLR720918 OVN720915:OVN720918 PFJ720915:PFJ720918 PPF720915:PPF720918 PZB720915:PZB720918 QIX720915:QIX720918 QST720915:QST720918 RCP720915:RCP720918 RML720915:RML720918 RWH720915:RWH720918 SGD720915:SGD720918 SPZ720915:SPZ720918 SZV720915:SZV720918 TJR720915:TJR720918 TTN720915:TTN720918 UDJ720915:UDJ720918 UNF720915:UNF720918 UXB720915:UXB720918 VGX720915:VGX720918 VQT720915:VQT720918 WAP720915:WAP720918 WKL720915:WKL720918 WUH720915:WUH720918 O786453:O786456 HV786451:HV786454 RR786451:RR786454 ABN786451:ABN786454 ALJ786451:ALJ786454 AVF786451:AVF786454 BFB786451:BFB786454 BOX786451:BOX786454 BYT786451:BYT786454 CIP786451:CIP786454 CSL786451:CSL786454 DCH786451:DCH786454 DMD786451:DMD786454 DVZ786451:DVZ786454 EFV786451:EFV786454 EPR786451:EPR786454 EZN786451:EZN786454 FJJ786451:FJJ786454 FTF786451:FTF786454 GDB786451:GDB786454 GMX786451:GMX786454 GWT786451:GWT786454 HGP786451:HGP786454 HQL786451:HQL786454 IAH786451:IAH786454 IKD786451:IKD786454 ITZ786451:ITZ786454 JDV786451:JDV786454 JNR786451:JNR786454 JXN786451:JXN786454 KHJ786451:KHJ786454 KRF786451:KRF786454 LBB786451:LBB786454 LKX786451:LKX786454 LUT786451:LUT786454 MEP786451:MEP786454 MOL786451:MOL786454 MYH786451:MYH786454 NID786451:NID786454 NRZ786451:NRZ786454 OBV786451:OBV786454 OLR786451:OLR786454 OVN786451:OVN786454 PFJ786451:PFJ786454 PPF786451:PPF786454 PZB786451:PZB786454 QIX786451:QIX786454 QST786451:QST786454 RCP786451:RCP786454 RML786451:RML786454 RWH786451:RWH786454 SGD786451:SGD786454 SPZ786451:SPZ786454 SZV786451:SZV786454 TJR786451:TJR786454 TTN786451:TTN786454 UDJ786451:UDJ786454 UNF786451:UNF786454 UXB786451:UXB786454 VGX786451:VGX786454 VQT786451:VQT786454 WAP786451:WAP786454 WKL786451:WKL786454 WUH786451:WUH786454 O851989:O851992 HV851987:HV851990 RR851987:RR851990 ABN851987:ABN851990 ALJ851987:ALJ851990 AVF851987:AVF851990 BFB851987:BFB851990 BOX851987:BOX851990 BYT851987:BYT851990 CIP851987:CIP851990 CSL851987:CSL851990 DCH851987:DCH851990 DMD851987:DMD851990 DVZ851987:DVZ851990 EFV851987:EFV851990 EPR851987:EPR851990 EZN851987:EZN851990 FJJ851987:FJJ851990 FTF851987:FTF851990 GDB851987:GDB851990 GMX851987:GMX851990 GWT851987:GWT851990 HGP851987:HGP851990 HQL851987:HQL851990 IAH851987:IAH851990 IKD851987:IKD851990 ITZ851987:ITZ851990 JDV851987:JDV851990 JNR851987:JNR851990 JXN851987:JXN851990 KHJ851987:KHJ851990 KRF851987:KRF851990 LBB851987:LBB851990 LKX851987:LKX851990 LUT851987:LUT851990 MEP851987:MEP851990 MOL851987:MOL851990 MYH851987:MYH851990 NID851987:NID851990 NRZ851987:NRZ851990 OBV851987:OBV851990 OLR851987:OLR851990 OVN851987:OVN851990 PFJ851987:PFJ851990 PPF851987:PPF851990 PZB851987:PZB851990 QIX851987:QIX851990 QST851987:QST851990 RCP851987:RCP851990 RML851987:RML851990 RWH851987:RWH851990 SGD851987:SGD851990 SPZ851987:SPZ851990 SZV851987:SZV851990 TJR851987:TJR851990 TTN851987:TTN851990 UDJ851987:UDJ851990 UNF851987:UNF851990 UXB851987:UXB851990 VGX851987:VGX851990 VQT851987:VQT851990 WAP851987:WAP851990 WKL851987:WKL851990 WUH851987:WUH851990 O917525:O917528 HV917523:HV917526 RR917523:RR917526 ABN917523:ABN917526 ALJ917523:ALJ917526 AVF917523:AVF917526 BFB917523:BFB917526 BOX917523:BOX917526 BYT917523:BYT917526 CIP917523:CIP917526 CSL917523:CSL917526 DCH917523:DCH917526 DMD917523:DMD917526 DVZ917523:DVZ917526 EFV917523:EFV917526 EPR917523:EPR917526 EZN917523:EZN917526 FJJ917523:FJJ917526 FTF917523:FTF917526 GDB917523:GDB917526 GMX917523:GMX917526 GWT917523:GWT917526 HGP917523:HGP917526 HQL917523:HQL917526 IAH917523:IAH917526 IKD917523:IKD917526 ITZ917523:ITZ917526 JDV917523:JDV917526 JNR917523:JNR917526 JXN917523:JXN917526 KHJ917523:KHJ917526 KRF917523:KRF917526 LBB917523:LBB917526 LKX917523:LKX917526 LUT917523:LUT917526 MEP917523:MEP917526 MOL917523:MOL917526 MYH917523:MYH917526 NID917523:NID917526 NRZ917523:NRZ917526 OBV917523:OBV917526 OLR917523:OLR917526 OVN917523:OVN917526 PFJ917523:PFJ917526 PPF917523:PPF917526 PZB917523:PZB917526 QIX917523:QIX917526 QST917523:QST917526 RCP917523:RCP917526 RML917523:RML917526 RWH917523:RWH917526 SGD917523:SGD917526 SPZ917523:SPZ917526 SZV917523:SZV917526 TJR917523:TJR917526 TTN917523:TTN917526 UDJ917523:UDJ917526 UNF917523:UNF917526 UXB917523:UXB917526 VGX917523:VGX917526 VQT917523:VQT917526 WAP917523:WAP917526 WKL917523:WKL917526 WUH917523:WUH917526 O983061:O983064 HV983059:HV983062 RR983059:RR983062 ABN983059:ABN983062 ALJ983059:ALJ983062 AVF983059:AVF983062 BFB983059:BFB983062 BOX983059:BOX983062 BYT983059:BYT983062 CIP983059:CIP983062 CSL983059:CSL983062 DCH983059:DCH983062 DMD983059:DMD983062 DVZ983059:DVZ983062 EFV983059:EFV983062 EPR983059:EPR983062 EZN983059:EZN983062 FJJ983059:FJJ983062 FTF983059:FTF983062 GDB983059:GDB983062 GMX983059:GMX983062 GWT983059:GWT983062 HGP983059:HGP983062 HQL983059:HQL983062 IAH983059:IAH983062 IKD983059:IKD983062 ITZ983059:ITZ983062 JDV983059:JDV983062 JNR983059:JNR983062 JXN983059:JXN983062 KHJ983059:KHJ983062 KRF983059:KRF983062 LBB983059:LBB983062 LKX983059:LKX983062 LUT983059:LUT983062 MEP983059:MEP983062 MOL983059:MOL983062 MYH983059:MYH983062 NID983059:NID983062 NRZ983059:NRZ983062 OBV983059:OBV983062 OLR983059:OLR983062 OVN983059:OVN983062 PFJ983059:PFJ983062 PPF983059:PPF983062 PZB983059:PZB983062 QIX983059:QIX983062 QST983059:QST983062 RCP983059:RCP983062 RML983059:RML983062 RWH983059:RWH983062 SGD983059:SGD983062 SPZ983059:SPZ983062 SZV983059:SZV983062 TJR983059:TJR983062 TTN983059:TTN983062 UDJ983059:UDJ983062 UNF983059:UNF983062 UXB983059:UXB983062 VGX983059:VGX983062 VQT983059:VQT983062 WAP983059:WAP983062 WKL983059:WKL983062 WUH983059:WUH983062 H65571:AA65573 HO65569:IK65571 RK65569:SG65571 ABG65569:ACC65571 ALC65569:ALY65571 AUY65569:AVU65571 BEU65569:BFQ65571 BOQ65569:BPM65571 BYM65569:BZI65571 CII65569:CJE65571 CSE65569:CTA65571 DCA65569:DCW65571 DLW65569:DMS65571 DVS65569:DWO65571 EFO65569:EGK65571 EPK65569:EQG65571 EZG65569:FAC65571 FJC65569:FJY65571 FSY65569:FTU65571 GCU65569:GDQ65571 GMQ65569:GNM65571 GWM65569:GXI65571 HGI65569:HHE65571 HQE65569:HRA65571 IAA65569:IAW65571 IJW65569:IKS65571 ITS65569:IUO65571 JDO65569:JEK65571 JNK65569:JOG65571 JXG65569:JYC65571 KHC65569:KHY65571 KQY65569:KRU65571 LAU65569:LBQ65571 LKQ65569:LLM65571 LUM65569:LVI65571 MEI65569:MFE65571 MOE65569:MPA65571 MYA65569:MYW65571 NHW65569:NIS65571 NRS65569:NSO65571 OBO65569:OCK65571 OLK65569:OMG65571 OVG65569:OWC65571 PFC65569:PFY65571 POY65569:PPU65571 PYU65569:PZQ65571 QIQ65569:QJM65571 QSM65569:QTI65571 RCI65569:RDE65571 RME65569:RNA65571 RWA65569:RWW65571 SFW65569:SGS65571 SPS65569:SQO65571 SZO65569:TAK65571 TJK65569:TKG65571 TTG65569:TUC65571 UDC65569:UDY65571 UMY65569:UNU65571 UWU65569:UXQ65571 VGQ65569:VHM65571 VQM65569:VRI65571 WAI65569:WBE65571 WKE65569:WLA65571 WUA65569:WUW65571 H131107:AA131109 HO131105:IK131107 RK131105:SG131107 ABG131105:ACC131107 ALC131105:ALY131107 AUY131105:AVU131107 BEU131105:BFQ131107 BOQ131105:BPM131107 BYM131105:BZI131107 CII131105:CJE131107 CSE131105:CTA131107 DCA131105:DCW131107 DLW131105:DMS131107 DVS131105:DWO131107 EFO131105:EGK131107 EPK131105:EQG131107 EZG131105:FAC131107 FJC131105:FJY131107 FSY131105:FTU131107 GCU131105:GDQ131107 GMQ131105:GNM131107 GWM131105:GXI131107 HGI131105:HHE131107 HQE131105:HRA131107 IAA131105:IAW131107 IJW131105:IKS131107 ITS131105:IUO131107 JDO131105:JEK131107 JNK131105:JOG131107 JXG131105:JYC131107 KHC131105:KHY131107 KQY131105:KRU131107 LAU131105:LBQ131107 LKQ131105:LLM131107 LUM131105:LVI131107 MEI131105:MFE131107 MOE131105:MPA131107 MYA131105:MYW131107 NHW131105:NIS131107 NRS131105:NSO131107 OBO131105:OCK131107 OLK131105:OMG131107 OVG131105:OWC131107 PFC131105:PFY131107 POY131105:PPU131107 PYU131105:PZQ131107 QIQ131105:QJM131107 QSM131105:QTI131107 RCI131105:RDE131107 RME131105:RNA131107 RWA131105:RWW131107 SFW131105:SGS131107 SPS131105:SQO131107 SZO131105:TAK131107 TJK131105:TKG131107 TTG131105:TUC131107 UDC131105:UDY131107 UMY131105:UNU131107 UWU131105:UXQ131107 VGQ131105:VHM131107 VQM131105:VRI131107 WAI131105:WBE131107 WKE131105:WLA131107 WUA131105:WUW131107 H196643:AA196645 HO196641:IK196643 RK196641:SG196643 ABG196641:ACC196643 ALC196641:ALY196643 AUY196641:AVU196643 BEU196641:BFQ196643 BOQ196641:BPM196643 BYM196641:BZI196643 CII196641:CJE196643 CSE196641:CTA196643 DCA196641:DCW196643 DLW196641:DMS196643 DVS196641:DWO196643 EFO196641:EGK196643 EPK196641:EQG196643 EZG196641:FAC196643 FJC196641:FJY196643 FSY196641:FTU196643 GCU196641:GDQ196643 GMQ196641:GNM196643 GWM196641:GXI196643 HGI196641:HHE196643 HQE196641:HRA196643 IAA196641:IAW196643 IJW196641:IKS196643 ITS196641:IUO196643 JDO196641:JEK196643 JNK196641:JOG196643 JXG196641:JYC196643 KHC196641:KHY196643 KQY196641:KRU196643 LAU196641:LBQ196643 LKQ196641:LLM196643 LUM196641:LVI196643 MEI196641:MFE196643 MOE196641:MPA196643 MYA196641:MYW196643 NHW196641:NIS196643 NRS196641:NSO196643 OBO196641:OCK196643 OLK196641:OMG196643 OVG196641:OWC196643 PFC196641:PFY196643 POY196641:PPU196643 PYU196641:PZQ196643 QIQ196641:QJM196643 QSM196641:QTI196643 RCI196641:RDE196643 RME196641:RNA196643 RWA196641:RWW196643 SFW196641:SGS196643 SPS196641:SQO196643 SZO196641:TAK196643 TJK196641:TKG196643 TTG196641:TUC196643 UDC196641:UDY196643 UMY196641:UNU196643 UWU196641:UXQ196643 VGQ196641:VHM196643 VQM196641:VRI196643 WAI196641:WBE196643 WKE196641:WLA196643 WUA196641:WUW196643 H262179:AA262181 HO262177:IK262179 RK262177:SG262179 ABG262177:ACC262179 ALC262177:ALY262179 AUY262177:AVU262179 BEU262177:BFQ262179 BOQ262177:BPM262179 BYM262177:BZI262179 CII262177:CJE262179 CSE262177:CTA262179 DCA262177:DCW262179 DLW262177:DMS262179 DVS262177:DWO262179 EFO262177:EGK262179 EPK262177:EQG262179 EZG262177:FAC262179 FJC262177:FJY262179 FSY262177:FTU262179 GCU262177:GDQ262179 GMQ262177:GNM262179 GWM262177:GXI262179 HGI262177:HHE262179 HQE262177:HRA262179 IAA262177:IAW262179 IJW262177:IKS262179 ITS262177:IUO262179 JDO262177:JEK262179 JNK262177:JOG262179 JXG262177:JYC262179 KHC262177:KHY262179 KQY262177:KRU262179 LAU262177:LBQ262179 LKQ262177:LLM262179 LUM262177:LVI262179 MEI262177:MFE262179 MOE262177:MPA262179 MYA262177:MYW262179 NHW262177:NIS262179 NRS262177:NSO262179 OBO262177:OCK262179 OLK262177:OMG262179 OVG262177:OWC262179 PFC262177:PFY262179 POY262177:PPU262179 PYU262177:PZQ262179 QIQ262177:QJM262179 QSM262177:QTI262179 RCI262177:RDE262179 RME262177:RNA262179 RWA262177:RWW262179 SFW262177:SGS262179 SPS262177:SQO262179 SZO262177:TAK262179 TJK262177:TKG262179 TTG262177:TUC262179 UDC262177:UDY262179 UMY262177:UNU262179 UWU262177:UXQ262179 VGQ262177:VHM262179 VQM262177:VRI262179 WAI262177:WBE262179 WKE262177:WLA262179 WUA262177:WUW262179 H327715:AA327717 HO327713:IK327715 RK327713:SG327715 ABG327713:ACC327715 ALC327713:ALY327715 AUY327713:AVU327715 BEU327713:BFQ327715 BOQ327713:BPM327715 BYM327713:BZI327715 CII327713:CJE327715 CSE327713:CTA327715 DCA327713:DCW327715 DLW327713:DMS327715 DVS327713:DWO327715 EFO327713:EGK327715 EPK327713:EQG327715 EZG327713:FAC327715 FJC327713:FJY327715 FSY327713:FTU327715 GCU327713:GDQ327715 GMQ327713:GNM327715 GWM327713:GXI327715 HGI327713:HHE327715 HQE327713:HRA327715 IAA327713:IAW327715 IJW327713:IKS327715 ITS327713:IUO327715 JDO327713:JEK327715 JNK327713:JOG327715 JXG327713:JYC327715 KHC327713:KHY327715 KQY327713:KRU327715 LAU327713:LBQ327715 LKQ327713:LLM327715 LUM327713:LVI327715 MEI327713:MFE327715 MOE327713:MPA327715 MYA327713:MYW327715 NHW327713:NIS327715 NRS327713:NSO327715 OBO327713:OCK327715 OLK327713:OMG327715 OVG327713:OWC327715 PFC327713:PFY327715 POY327713:PPU327715 PYU327713:PZQ327715 QIQ327713:QJM327715 QSM327713:QTI327715 RCI327713:RDE327715 RME327713:RNA327715 RWA327713:RWW327715 SFW327713:SGS327715 SPS327713:SQO327715 SZO327713:TAK327715 TJK327713:TKG327715 TTG327713:TUC327715 UDC327713:UDY327715 UMY327713:UNU327715 UWU327713:UXQ327715 VGQ327713:VHM327715 VQM327713:VRI327715 WAI327713:WBE327715 WKE327713:WLA327715 WUA327713:WUW327715 H393251:AA393253 HO393249:IK393251 RK393249:SG393251 ABG393249:ACC393251 ALC393249:ALY393251 AUY393249:AVU393251 BEU393249:BFQ393251 BOQ393249:BPM393251 BYM393249:BZI393251 CII393249:CJE393251 CSE393249:CTA393251 DCA393249:DCW393251 DLW393249:DMS393251 DVS393249:DWO393251 EFO393249:EGK393251 EPK393249:EQG393251 EZG393249:FAC393251 FJC393249:FJY393251 FSY393249:FTU393251 GCU393249:GDQ393251 GMQ393249:GNM393251 GWM393249:GXI393251 HGI393249:HHE393251 HQE393249:HRA393251 IAA393249:IAW393251 IJW393249:IKS393251 ITS393249:IUO393251 JDO393249:JEK393251 JNK393249:JOG393251 JXG393249:JYC393251 KHC393249:KHY393251 KQY393249:KRU393251 LAU393249:LBQ393251 LKQ393249:LLM393251 LUM393249:LVI393251 MEI393249:MFE393251 MOE393249:MPA393251 MYA393249:MYW393251 NHW393249:NIS393251 NRS393249:NSO393251 OBO393249:OCK393251 OLK393249:OMG393251 OVG393249:OWC393251 PFC393249:PFY393251 POY393249:PPU393251 PYU393249:PZQ393251 QIQ393249:QJM393251 QSM393249:QTI393251 RCI393249:RDE393251 RME393249:RNA393251 RWA393249:RWW393251 SFW393249:SGS393251 SPS393249:SQO393251 SZO393249:TAK393251 TJK393249:TKG393251 TTG393249:TUC393251 UDC393249:UDY393251 UMY393249:UNU393251 UWU393249:UXQ393251 VGQ393249:VHM393251 VQM393249:VRI393251 WAI393249:WBE393251 WKE393249:WLA393251 WUA393249:WUW393251 H458787:AA458789 HO458785:IK458787 RK458785:SG458787 ABG458785:ACC458787 ALC458785:ALY458787 AUY458785:AVU458787 BEU458785:BFQ458787 BOQ458785:BPM458787 BYM458785:BZI458787 CII458785:CJE458787 CSE458785:CTA458787 DCA458785:DCW458787 DLW458785:DMS458787 DVS458785:DWO458787 EFO458785:EGK458787 EPK458785:EQG458787 EZG458785:FAC458787 FJC458785:FJY458787 FSY458785:FTU458787 GCU458785:GDQ458787 GMQ458785:GNM458787 GWM458785:GXI458787 HGI458785:HHE458787 HQE458785:HRA458787 IAA458785:IAW458787 IJW458785:IKS458787 ITS458785:IUO458787 JDO458785:JEK458787 JNK458785:JOG458787 JXG458785:JYC458787 KHC458785:KHY458787 KQY458785:KRU458787 LAU458785:LBQ458787 LKQ458785:LLM458787 LUM458785:LVI458787 MEI458785:MFE458787 MOE458785:MPA458787 MYA458785:MYW458787 NHW458785:NIS458787 NRS458785:NSO458787 OBO458785:OCK458787 OLK458785:OMG458787 OVG458785:OWC458787 PFC458785:PFY458787 POY458785:PPU458787 PYU458785:PZQ458787 QIQ458785:QJM458787 QSM458785:QTI458787 RCI458785:RDE458787 RME458785:RNA458787 RWA458785:RWW458787 SFW458785:SGS458787 SPS458785:SQO458787 SZO458785:TAK458787 TJK458785:TKG458787 TTG458785:TUC458787 UDC458785:UDY458787 UMY458785:UNU458787 UWU458785:UXQ458787 VGQ458785:VHM458787 VQM458785:VRI458787 WAI458785:WBE458787 WKE458785:WLA458787 WUA458785:WUW458787 H524323:AA524325 HO524321:IK524323 RK524321:SG524323 ABG524321:ACC524323 ALC524321:ALY524323 AUY524321:AVU524323 BEU524321:BFQ524323 BOQ524321:BPM524323 BYM524321:BZI524323 CII524321:CJE524323 CSE524321:CTA524323 DCA524321:DCW524323 DLW524321:DMS524323 DVS524321:DWO524323 EFO524321:EGK524323 EPK524321:EQG524323 EZG524321:FAC524323 FJC524321:FJY524323 FSY524321:FTU524323 GCU524321:GDQ524323 GMQ524321:GNM524323 GWM524321:GXI524323 HGI524321:HHE524323 HQE524321:HRA524323 IAA524321:IAW524323 IJW524321:IKS524323 ITS524321:IUO524323 JDO524321:JEK524323 JNK524321:JOG524323 JXG524321:JYC524323 KHC524321:KHY524323 KQY524321:KRU524323 LAU524321:LBQ524323 LKQ524321:LLM524323 LUM524321:LVI524323 MEI524321:MFE524323 MOE524321:MPA524323 MYA524321:MYW524323 NHW524321:NIS524323 NRS524321:NSO524323 OBO524321:OCK524323 OLK524321:OMG524323 OVG524321:OWC524323 PFC524321:PFY524323 POY524321:PPU524323 PYU524321:PZQ524323 QIQ524321:QJM524323 QSM524321:QTI524323 RCI524321:RDE524323 RME524321:RNA524323 RWA524321:RWW524323 SFW524321:SGS524323 SPS524321:SQO524323 SZO524321:TAK524323 TJK524321:TKG524323 TTG524321:TUC524323 UDC524321:UDY524323 UMY524321:UNU524323 UWU524321:UXQ524323 VGQ524321:VHM524323 VQM524321:VRI524323 WAI524321:WBE524323 WKE524321:WLA524323 WUA524321:WUW524323 H589859:AA589861 HO589857:IK589859 RK589857:SG589859 ABG589857:ACC589859 ALC589857:ALY589859 AUY589857:AVU589859 BEU589857:BFQ589859 BOQ589857:BPM589859 BYM589857:BZI589859 CII589857:CJE589859 CSE589857:CTA589859 DCA589857:DCW589859 DLW589857:DMS589859 DVS589857:DWO589859 EFO589857:EGK589859 EPK589857:EQG589859 EZG589857:FAC589859 FJC589857:FJY589859 FSY589857:FTU589859 GCU589857:GDQ589859 GMQ589857:GNM589859 GWM589857:GXI589859 HGI589857:HHE589859 HQE589857:HRA589859 IAA589857:IAW589859 IJW589857:IKS589859 ITS589857:IUO589859 JDO589857:JEK589859 JNK589857:JOG589859 JXG589857:JYC589859 KHC589857:KHY589859 KQY589857:KRU589859 LAU589857:LBQ589859 LKQ589857:LLM589859 LUM589857:LVI589859 MEI589857:MFE589859 MOE589857:MPA589859 MYA589857:MYW589859 NHW589857:NIS589859 NRS589857:NSO589859 OBO589857:OCK589859 OLK589857:OMG589859 OVG589857:OWC589859 PFC589857:PFY589859 POY589857:PPU589859 PYU589857:PZQ589859 QIQ589857:QJM589859 QSM589857:QTI589859 RCI589857:RDE589859 RME589857:RNA589859 RWA589857:RWW589859 SFW589857:SGS589859 SPS589857:SQO589859 SZO589857:TAK589859 TJK589857:TKG589859 TTG589857:TUC589859 UDC589857:UDY589859 UMY589857:UNU589859 UWU589857:UXQ589859 VGQ589857:VHM589859 VQM589857:VRI589859 WAI589857:WBE589859 WKE589857:WLA589859 WUA589857:WUW589859 H655395:AA655397 HO655393:IK655395 RK655393:SG655395 ABG655393:ACC655395 ALC655393:ALY655395 AUY655393:AVU655395 BEU655393:BFQ655395 BOQ655393:BPM655395 BYM655393:BZI655395 CII655393:CJE655395 CSE655393:CTA655395 DCA655393:DCW655395 DLW655393:DMS655395 DVS655393:DWO655395 EFO655393:EGK655395 EPK655393:EQG655395 EZG655393:FAC655395 FJC655393:FJY655395 FSY655393:FTU655395 GCU655393:GDQ655395 GMQ655393:GNM655395 GWM655393:GXI655395 HGI655393:HHE655395 HQE655393:HRA655395 IAA655393:IAW655395 IJW655393:IKS655395 ITS655393:IUO655395 JDO655393:JEK655395 JNK655393:JOG655395 JXG655393:JYC655395 KHC655393:KHY655395 KQY655393:KRU655395 LAU655393:LBQ655395 LKQ655393:LLM655395 LUM655393:LVI655395 MEI655393:MFE655395 MOE655393:MPA655395 MYA655393:MYW655395 NHW655393:NIS655395 NRS655393:NSO655395 OBO655393:OCK655395 OLK655393:OMG655395 OVG655393:OWC655395 PFC655393:PFY655395 POY655393:PPU655395 PYU655393:PZQ655395 QIQ655393:QJM655395 QSM655393:QTI655395 RCI655393:RDE655395 RME655393:RNA655395 RWA655393:RWW655395 SFW655393:SGS655395 SPS655393:SQO655395 SZO655393:TAK655395 TJK655393:TKG655395 TTG655393:TUC655395 UDC655393:UDY655395 UMY655393:UNU655395 UWU655393:UXQ655395 VGQ655393:VHM655395 VQM655393:VRI655395 WAI655393:WBE655395 WKE655393:WLA655395 WUA655393:WUW655395 H720931:AA720933 HO720929:IK720931 RK720929:SG720931 ABG720929:ACC720931 ALC720929:ALY720931 AUY720929:AVU720931 BEU720929:BFQ720931 BOQ720929:BPM720931 BYM720929:BZI720931 CII720929:CJE720931 CSE720929:CTA720931 DCA720929:DCW720931 DLW720929:DMS720931 DVS720929:DWO720931 EFO720929:EGK720931 EPK720929:EQG720931 EZG720929:FAC720931 FJC720929:FJY720931 FSY720929:FTU720931 GCU720929:GDQ720931 GMQ720929:GNM720931 GWM720929:GXI720931 HGI720929:HHE720931 HQE720929:HRA720931 IAA720929:IAW720931 IJW720929:IKS720931 ITS720929:IUO720931 JDO720929:JEK720931 JNK720929:JOG720931 JXG720929:JYC720931 KHC720929:KHY720931 KQY720929:KRU720931 LAU720929:LBQ720931 LKQ720929:LLM720931 LUM720929:LVI720931 MEI720929:MFE720931 MOE720929:MPA720931 MYA720929:MYW720931 NHW720929:NIS720931 NRS720929:NSO720931 OBO720929:OCK720931 OLK720929:OMG720931 OVG720929:OWC720931 PFC720929:PFY720931 POY720929:PPU720931 PYU720929:PZQ720931 QIQ720929:QJM720931 QSM720929:QTI720931 RCI720929:RDE720931 RME720929:RNA720931 RWA720929:RWW720931 SFW720929:SGS720931 SPS720929:SQO720931 SZO720929:TAK720931 TJK720929:TKG720931 TTG720929:TUC720931 UDC720929:UDY720931 UMY720929:UNU720931 UWU720929:UXQ720931 VGQ720929:VHM720931 VQM720929:VRI720931 WAI720929:WBE720931 WKE720929:WLA720931 WUA720929:WUW720931 H786467:AA786469 HO786465:IK786467 RK786465:SG786467 ABG786465:ACC786467 ALC786465:ALY786467 AUY786465:AVU786467 BEU786465:BFQ786467 BOQ786465:BPM786467 BYM786465:BZI786467 CII786465:CJE786467 CSE786465:CTA786467 DCA786465:DCW786467 DLW786465:DMS786467 DVS786465:DWO786467 EFO786465:EGK786467 EPK786465:EQG786467 EZG786465:FAC786467 FJC786465:FJY786467 FSY786465:FTU786467 GCU786465:GDQ786467 GMQ786465:GNM786467 GWM786465:GXI786467 HGI786465:HHE786467 HQE786465:HRA786467 IAA786465:IAW786467 IJW786465:IKS786467 ITS786465:IUO786467 JDO786465:JEK786467 JNK786465:JOG786467 JXG786465:JYC786467 KHC786465:KHY786467 KQY786465:KRU786467 LAU786465:LBQ786467 LKQ786465:LLM786467 LUM786465:LVI786467 MEI786465:MFE786467 MOE786465:MPA786467 MYA786465:MYW786467 NHW786465:NIS786467 NRS786465:NSO786467 OBO786465:OCK786467 OLK786465:OMG786467 OVG786465:OWC786467 PFC786465:PFY786467 POY786465:PPU786467 PYU786465:PZQ786467 QIQ786465:QJM786467 QSM786465:QTI786467 RCI786465:RDE786467 RME786465:RNA786467 RWA786465:RWW786467 SFW786465:SGS786467 SPS786465:SQO786467 SZO786465:TAK786467 TJK786465:TKG786467 TTG786465:TUC786467 UDC786465:UDY786467 UMY786465:UNU786467 UWU786465:UXQ786467 VGQ786465:VHM786467 VQM786465:VRI786467 WAI786465:WBE786467 WKE786465:WLA786467 WUA786465:WUW786467 H852003:AA852005 HO852001:IK852003 RK852001:SG852003 ABG852001:ACC852003 ALC852001:ALY852003 AUY852001:AVU852003 BEU852001:BFQ852003 BOQ852001:BPM852003 BYM852001:BZI852003 CII852001:CJE852003 CSE852001:CTA852003 DCA852001:DCW852003 DLW852001:DMS852003 DVS852001:DWO852003 EFO852001:EGK852003 EPK852001:EQG852003 EZG852001:FAC852003 FJC852001:FJY852003 FSY852001:FTU852003 GCU852001:GDQ852003 GMQ852001:GNM852003 GWM852001:GXI852003 HGI852001:HHE852003 HQE852001:HRA852003 IAA852001:IAW852003 IJW852001:IKS852003 ITS852001:IUO852003 JDO852001:JEK852003 JNK852001:JOG852003 JXG852001:JYC852003 KHC852001:KHY852003 KQY852001:KRU852003 LAU852001:LBQ852003 LKQ852001:LLM852003 LUM852001:LVI852003 MEI852001:MFE852003 MOE852001:MPA852003 MYA852001:MYW852003 NHW852001:NIS852003 NRS852001:NSO852003 OBO852001:OCK852003 OLK852001:OMG852003 OVG852001:OWC852003 PFC852001:PFY852003 POY852001:PPU852003 PYU852001:PZQ852003 QIQ852001:QJM852003 QSM852001:QTI852003 RCI852001:RDE852003 RME852001:RNA852003 RWA852001:RWW852003 SFW852001:SGS852003 SPS852001:SQO852003 SZO852001:TAK852003 TJK852001:TKG852003 TTG852001:TUC852003 UDC852001:UDY852003 UMY852001:UNU852003 UWU852001:UXQ852003 VGQ852001:VHM852003 VQM852001:VRI852003 WAI852001:WBE852003 WKE852001:WLA852003 WUA852001:WUW852003 H917539:AA917541 HO917537:IK917539 RK917537:SG917539 ABG917537:ACC917539 ALC917537:ALY917539 AUY917537:AVU917539 BEU917537:BFQ917539 BOQ917537:BPM917539 BYM917537:BZI917539 CII917537:CJE917539 CSE917537:CTA917539 DCA917537:DCW917539 DLW917537:DMS917539 DVS917537:DWO917539 EFO917537:EGK917539 EPK917537:EQG917539 EZG917537:FAC917539 FJC917537:FJY917539 FSY917537:FTU917539 GCU917537:GDQ917539 GMQ917537:GNM917539 GWM917537:GXI917539 HGI917537:HHE917539 HQE917537:HRA917539 IAA917537:IAW917539 IJW917537:IKS917539 ITS917537:IUO917539 JDO917537:JEK917539 JNK917537:JOG917539 JXG917537:JYC917539 KHC917537:KHY917539 KQY917537:KRU917539 LAU917537:LBQ917539 LKQ917537:LLM917539 LUM917537:LVI917539 MEI917537:MFE917539 MOE917537:MPA917539 MYA917537:MYW917539 NHW917537:NIS917539 NRS917537:NSO917539 OBO917537:OCK917539 OLK917537:OMG917539 OVG917537:OWC917539 PFC917537:PFY917539 POY917537:PPU917539 PYU917537:PZQ917539 QIQ917537:QJM917539 QSM917537:QTI917539 RCI917537:RDE917539 RME917537:RNA917539 RWA917537:RWW917539 SFW917537:SGS917539 SPS917537:SQO917539 SZO917537:TAK917539 TJK917537:TKG917539 TTG917537:TUC917539 UDC917537:UDY917539 UMY917537:UNU917539 UWU917537:UXQ917539 VGQ917537:VHM917539 VQM917537:VRI917539 WAI917537:WBE917539 WKE917537:WLA917539 WUA917537:WUW917539 H983075:AA983077 HO983073:IK983075 RK983073:SG983075 ABG983073:ACC983075 ALC983073:ALY983075 AUY983073:AVU983075 BEU983073:BFQ983075 BOQ983073:BPM983075 BYM983073:BZI983075 CII983073:CJE983075 CSE983073:CTA983075 DCA983073:DCW983075 DLW983073:DMS983075 DVS983073:DWO983075 EFO983073:EGK983075 EPK983073:EQG983075 EZG983073:FAC983075 FJC983073:FJY983075 FSY983073:FTU983075 GCU983073:GDQ983075 GMQ983073:GNM983075 GWM983073:GXI983075 HGI983073:HHE983075 HQE983073:HRA983075 IAA983073:IAW983075 IJW983073:IKS983075 ITS983073:IUO983075 JDO983073:JEK983075 JNK983073:JOG983075 JXG983073:JYC983075 KHC983073:KHY983075 KQY983073:KRU983075 LAU983073:LBQ983075 LKQ983073:LLM983075 LUM983073:LVI983075 MEI983073:MFE983075 MOE983073:MPA983075 MYA983073:MYW983075 NHW983073:NIS983075 NRS983073:NSO983075 OBO983073:OCK983075 OLK983073:OMG983075 OVG983073:OWC983075 PFC983073:PFY983075 POY983073:PPU983075 PYU983073:PZQ983075 QIQ983073:QJM983075 QSM983073:QTI983075 RCI983073:RDE983075 RME983073:RNA983075 RWA983073:RWW983075 SFW983073:SGS983075 SPS983073:SQO983075 SZO983073:TAK983075 TJK983073:TKG983075 TTG983073:TUC983075 UDC983073:UDY983075 UMY983073:UNU983075 UWU983073:UXQ983075 VGQ983073:VHM983075 VQM983073:VRI983075 WAI983073:WBE983075 WKE983073:WLA983075 WUA983073:WUW983075 O65554:O65555 HV65552:HV65553 RR65552:RR65553 ABN65552:ABN65553 ALJ65552:ALJ65553 AVF65552:AVF65553 BFB65552:BFB65553 BOX65552:BOX65553 BYT65552:BYT65553 CIP65552:CIP65553 CSL65552:CSL65553 DCH65552:DCH65553 DMD65552:DMD65553 DVZ65552:DVZ65553 EFV65552:EFV65553 EPR65552:EPR65553 EZN65552:EZN65553 FJJ65552:FJJ65553 FTF65552:FTF65553 GDB65552:GDB65553 GMX65552:GMX65553 GWT65552:GWT65553 HGP65552:HGP65553 HQL65552:HQL65553 IAH65552:IAH65553 IKD65552:IKD65553 ITZ65552:ITZ65553 JDV65552:JDV65553 JNR65552:JNR65553 JXN65552:JXN65553 KHJ65552:KHJ65553 KRF65552:KRF65553 LBB65552:LBB65553 LKX65552:LKX65553 LUT65552:LUT65553 MEP65552:MEP65553 MOL65552:MOL65553 MYH65552:MYH65553 NID65552:NID65553 NRZ65552:NRZ65553 OBV65552:OBV65553 OLR65552:OLR65553 OVN65552:OVN65553 PFJ65552:PFJ65553 PPF65552:PPF65553 PZB65552:PZB65553 QIX65552:QIX65553 QST65552:QST65553 RCP65552:RCP65553 RML65552:RML65553 RWH65552:RWH65553 SGD65552:SGD65553 SPZ65552:SPZ65553 SZV65552:SZV65553 TJR65552:TJR65553 TTN65552:TTN65553 UDJ65552:UDJ65553 UNF65552:UNF65553 UXB65552:UXB65553 VGX65552:VGX65553 VQT65552:VQT65553 WAP65552:WAP65553 WKL65552:WKL65553 WUH65552:WUH65553 O131090:O131091 HV131088:HV131089 RR131088:RR131089 ABN131088:ABN131089 ALJ131088:ALJ131089 AVF131088:AVF131089 BFB131088:BFB131089 BOX131088:BOX131089 BYT131088:BYT131089 CIP131088:CIP131089 CSL131088:CSL131089 DCH131088:DCH131089 DMD131088:DMD131089 DVZ131088:DVZ131089 EFV131088:EFV131089 EPR131088:EPR131089 EZN131088:EZN131089 FJJ131088:FJJ131089 FTF131088:FTF131089 GDB131088:GDB131089 GMX131088:GMX131089 GWT131088:GWT131089 HGP131088:HGP131089 HQL131088:HQL131089 IAH131088:IAH131089 IKD131088:IKD131089 ITZ131088:ITZ131089 JDV131088:JDV131089 JNR131088:JNR131089 JXN131088:JXN131089 KHJ131088:KHJ131089 KRF131088:KRF131089 LBB131088:LBB131089 LKX131088:LKX131089 LUT131088:LUT131089 MEP131088:MEP131089 MOL131088:MOL131089 MYH131088:MYH131089 NID131088:NID131089 NRZ131088:NRZ131089 OBV131088:OBV131089 OLR131088:OLR131089 OVN131088:OVN131089 PFJ131088:PFJ131089 PPF131088:PPF131089 PZB131088:PZB131089 QIX131088:QIX131089 QST131088:QST131089 RCP131088:RCP131089 RML131088:RML131089 RWH131088:RWH131089 SGD131088:SGD131089 SPZ131088:SPZ131089 SZV131088:SZV131089 TJR131088:TJR131089 TTN131088:TTN131089 UDJ131088:UDJ131089 UNF131088:UNF131089 UXB131088:UXB131089 VGX131088:VGX131089 VQT131088:VQT131089 WAP131088:WAP131089 WKL131088:WKL131089 WUH131088:WUH131089 O196626:O196627 HV196624:HV196625 RR196624:RR196625 ABN196624:ABN196625 ALJ196624:ALJ196625 AVF196624:AVF196625 BFB196624:BFB196625 BOX196624:BOX196625 BYT196624:BYT196625 CIP196624:CIP196625 CSL196624:CSL196625 DCH196624:DCH196625 DMD196624:DMD196625 DVZ196624:DVZ196625 EFV196624:EFV196625 EPR196624:EPR196625 EZN196624:EZN196625 FJJ196624:FJJ196625 FTF196624:FTF196625 GDB196624:GDB196625 GMX196624:GMX196625 GWT196624:GWT196625 HGP196624:HGP196625 HQL196624:HQL196625 IAH196624:IAH196625 IKD196624:IKD196625 ITZ196624:ITZ196625 JDV196624:JDV196625 JNR196624:JNR196625 JXN196624:JXN196625 KHJ196624:KHJ196625 KRF196624:KRF196625 LBB196624:LBB196625 LKX196624:LKX196625 LUT196624:LUT196625 MEP196624:MEP196625 MOL196624:MOL196625 MYH196624:MYH196625 NID196624:NID196625 NRZ196624:NRZ196625 OBV196624:OBV196625 OLR196624:OLR196625 OVN196624:OVN196625 PFJ196624:PFJ196625 PPF196624:PPF196625 PZB196624:PZB196625 QIX196624:QIX196625 QST196624:QST196625 RCP196624:RCP196625 RML196624:RML196625 RWH196624:RWH196625 SGD196624:SGD196625 SPZ196624:SPZ196625 SZV196624:SZV196625 TJR196624:TJR196625 TTN196624:TTN196625 UDJ196624:UDJ196625 UNF196624:UNF196625 UXB196624:UXB196625 VGX196624:VGX196625 VQT196624:VQT196625 WAP196624:WAP196625 WKL196624:WKL196625 WUH196624:WUH196625 O262162:O262163 HV262160:HV262161 RR262160:RR262161 ABN262160:ABN262161 ALJ262160:ALJ262161 AVF262160:AVF262161 BFB262160:BFB262161 BOX262160:BOX262161 BYT262160:BYT262161 CIP262160:CIP262161 CSL262160:CSL262161 DCH262160:DCH262161 DMD262160:DMD262161 DVZ262160:DVZ262161 EFV262160:EFV262161 EPR262160:EPR262161 EZN262160:EZN262161 FJJ262160:FJJ262161 FTF262160:FTF262161 GDB262160:GDB262161 GMX262160:GMX262161 GWT262160:GWT262161 HGP262160:HGP262161 HQL262160:HQL262161 IAH262160:IAH262161 IKD262160:IKD262161 ITZ262160:ITZ262161 JDV262160:JDV262161 JNR262160:JNR262161 JXN262160:JXN262161 KHJ262160:KHJ262161 KRF262160:KRF262161 LBB262160:LBB262161 LKX262160:LKX262161 LUT262160:LUT262161 MEP262160:MEP262161 MOL262160:MOL262161 MYH262160:MYH262161 NID262160:NID262161 NRZ262160:NRZ262161 OBV262160:OBV262161 OLR262160:OLR262161 OVN262160:OVN262161 PFJ262160:PFJ262161 PPF262160:PPF262161 PZB262160:PZB262161 QIX262160:QIX262161 QST262160:QST262161 RCP262160:RCP262161 RML262160:RML262161 RWH262160:RWH262161 SGD262160:SGD262161 SPZ262160:SPZ262161 SZV262160:SZV262161 TJR262160:TJR262161 TTN262160:TTN262161 UDJ262160:UDJ262161 UNF262160:UNF262161 UXB262160:UXB262161 VGX262160:VGX262161 VQT262160:VQT262161 WAP262160:WAP262161 WKL262160:WKL262161 WUH262160:WUH262161 O327698:O327699 HV327696:HV327697 RR327696:RR327697 ABN327696:ABN327697 ALJ327696:ALJ327697 AVF327696:AVF327697 BFB327696:BFB327697 BOX327696:BOX327697 BYT327696:BYT327697 CIP327696:CIP327697 CSL327696:CSL327697 DCH327696:DCH327697 DMD327696:DMD327697 DVZ327696:DVZ327697 EFV327696:EFV327697 EPR327696:EPR327697 EZN327696:EZN327697 FJJ327696:FJJ327697 FTF327696:FTF327697 GDB327696:GDB327697 GMX327696:GMX327697 GWT327696:GWT327697 HGP327696:HGP327697 HQL327696:HQL327697 IAH327696:IAH327697 IKD327696:IKD327697 ITZ327696:ITZ327697 JDV327696:JDV327697 JNR327696:JNR327697 JXN327696:JXN327697 KHJ327696:KHJ327697 KRF327696:KRF327697 LBB327696:LBB327697 LKX327696:LKX327697 LUT327696:LUT327697 MEP327696:MEP327697 MOL327696:MOL327697 MYH327696:MYH327697 NID327696:NID327697 NRZ327696:NRZ327697 OBV327696:OBV327697 OLR327696:OLR327697 OVN327696:OVN327697 PFJ327696:PFJ327697 PPF327696:PPF327697 PZB327696:PZB327697 QIX327696:QIX327697 QST327696:QST327697 RCP327696:RCP327697 RML327696:RML327697 RWH327696:RWH327697 SGD327696:SGD327697 SPZ327696:SPZ327697 SZV327696:SZV327697 TJR327696:TJR327697 TTN327696:TTN327697 UDJ327696:UDJ327697 UNF327696:UNF327697 UXB327696:UXB327697 VGX327696:VGX327697 VQT327696:VQT327697 WAP327696:WAP327697 WKL327696:WKL327697 WUH327696:WUH327697 O393234:O393235 HV393232:HV393233 RR393232:RR393233 ABN393232:ABN393233 ALJ393232:ALJ393233 AVF393232:AVF393233 BFB393232:BFB393233 BOX393232:BOX393233 BYT393232:BYT393233 CIP393232:CIP393233 CSL393232:CSL393233 DCH393232:DCH393233 DMD393232:DMD393233 DVZ393232:DVZ393233 EFV393232:EFV393233 EPR393232:EPR393233 EZN393232:EZN393233 FJJ393232:FJJ393233 FTF393232:FTF393233 GDB393232:GDB393233 GMX393232:GMX393233 GWT393232:GWT393233 HGP393232:HGP393233 HQL393232:HQL393233 IAH393232:IAH393233 IKD393232:IKD393233 ITZ393232:ITZ393233 JDV393232:JDV393233 JNR393232:JNR393233 JXN393232:JXN393233 KHJ393232:KHJ393233 KRF393232:KRF393233 LBB393232:LBB393233 LKX393232:LKX393233 LUT393232:LUT393233 MEP393232:MEP393233 MOL393232:MOL393233 MYH393232:MYH393233 NID393232:NID393233 NRZ393232:NRZ393233 OBV393232:OBV393233 OLR393232:OLR393233 OVN393232:OVN393233 PFJ393232:PFJ393233 PPF393232:PPF393233 PZB393232:PZB393233 QIX393232:QIX393233 QST393232:QST393233 RCP393232:RCP393233 RML393232:RML393233 RWH393232:RWH393233 SGD393232:SGD393233 SPZ393232:SPZ393233 SZV393232:SZV393233 TJR393232:TJR393233 TTN393232:TTN393233 UDJ393232:UDJ393233 UNF393232:UNF393233 UXB393232:UXB393233 VGX393232:VGX393233 VQT393232:VQT393233 WAP393232:WAP393233 WKL393232:WKL393233 WUH393232:WUH393233 O458770:O458771 HV458768:HV458769 RR458768:RR458769 ABN458768:ABN458769 ALJ458768:ALJ458769 AVF458768:AVF458769 BFB458768:BFB458769 BOX458768:BOX458769 BYT458768:BYT458769 CIP458768:CIP458769 CSL458768:CSL458769 DCH458768:DCH458769 DMD458768:DMD458769 DVZ458768:DVZ458769 EFV458768:EFV458769 EPR458768:EPR458769 EZN458768:EZN458769 FJJ458768:FJJ458769 FTF458768:FTF458769 GDB458768:GDB458769 GMX458768:GMX458769 GWT458768:GWT458769 HGP458768:HGP458769 HQL458768:HQL458769 IAH458768:IAH458769 IKD458768:IKD458769 ITZ458768:ITZ458769 JDV458768:JDV458769 JNR458768:JNR458769 JXN458768:JXN458769 KHJ458768:KHJ458769 KRF458768:KRF458769 LBB458768:LBB458769 LKX458768:LKX458769 LUT458768:LUT458769 MEP458768:MEP458769 MOL458768:MOL458769 MYH458768:MYH458769 NID458768:NID458769 NRZ458768:NRZ458769 OBV458768:OBV458769 OLR458768:OLR458769 OVN458768:OVN458769 PFJ458768:PFJ458769 PPF458768:PPF458769 PZB458768:PZB458769 QIX458768:QIX458769 QST458768:QST458769 RCP458768:RCP458769 RML458768:RML458769 RWH458768:RWH458769 SGD458768:SGD458769 SPZ458768:SPZ458769 SZV458768:SZV458769 TJR458768:TJR458769 TTN458768:TTN458769 UDJ458768:UDJ458769 UNF458768:UNF458769 UXB458768:UXB458769 VGX458768:VGX458769 VQT458768:VQT458769 WAP458768:WAP458769 WKL458768:WKL458769 WUH458768:WUH458769 O524306:O524307 HV524304:HV524305 RR524304:RR524305 ABN524304:ABN524305 ALJ524304:ALJ524305 AVF524304:AVF524305 BFB524304:BFB524305 BOX524304:BOX524305 BYT524304:BYT524305 CIP524304:CIP524305 CSL524304:CSL524305 DCH524304:DCH524305 DMD524304:DMD524305 DVZ524304:DVZ524305 EFV524304:EFV524305 EPR524304:EPR524305 EZN524304:EZN524305 FJJ524304:FJJ524305 FTF524304:FTF524305 GDB524304:GDB524305 GMX524304:GMX524305 GWT524304:GWT524305 HGP524304:HGP524305 HQL524304:HQL524305 IAH524304:IAH524305 IKD524304:IKD524305 ITZ524304:ITZ524305 JDV524304:JDV524305 JNR524304:JNR524305 JXN524304:JXN524305 KHJ524304:KHJ524305 KRF524304:KRF524305 LBB524304:LBB524305 LKX524304:LKX524305 LUT524304:LUT524305 MEP524304:MEP524305 MOL524304:MOL524305 MYH524304:MYH524305 NID524304:NID524305 NRZ524304:NRZ524305 OBV524304:OBV524305 OLR524304:OLR524305 OVN524304:OVN524305 PFJ524304:PFJ524305 PPF524304:PPF524305 PZB524304:PZB524305 QIX524304:QIX524305 QST524304:QST524305 RCP524304:RCP524305 RML524304:RML524305 RWH524304:RWH524305 SGD524304:SGD524305 SPZ524304:SPZ524305 SZV524304:SZV524305 TJR524304:TJR524305 TTN524304:TTN524305 UDJ524304:UDJ524305 UNF524304:UNF524305 UXB524304:UXB524305 VGX524304:VGX524305 VQT524304:VQT524305 WAP524304:WAP524305 WKL524304:WKL524305 WUH524304:WUH524305 O589842:O589843 HV589840:HV589841 RR589840:RR589841 ABN589840:ABN589841 ALJ589840:ALJ589841 AVF589840:AVF589841 BFB589840:BFB589841 BOX589840:BOX589841 BYT589840:BYT589841 CIP589840:CIP589841 CSL589840:CSL589841 DCH589840:DCH589841 DMD589840:DMD589841 DVZ589840:DVZ589841 EFV589840:EFV589841 EPR589840:EPR589841 EZN589840:EZN589841 FJJ589840:FJJ589841 FTF589840:FTF589841 GDB589840:GDB589841 GMX589840:GMX589841 GWT589840:GWT589841 HGP589840:HGP589841 HQL589840:HQL589841 IAH589840:IAH589841 IKD589840:IKD589841 ITZ589840:ITZ589841 JDV589840:JDV589841 JNR589840:JNR589841 JXN589840:JXN589841 KHJ589840:KHJ589841 KRF589840:KRF589841 LBB589840:LBB589841 LKX589840:LKX589841 LUT589840:LUT589841 MEP589840:MEP589841 MOL589840:MOL589841 MYH589840:MYH589841 NID589840:NID589841 NRZ589840:NRZ589841 OBV589840:OBV589841 OLR589840:OLR589841 OVN589840:OVN589841 PFJ589840:PFJ589841 PPF589840:PPF589841 PZB589840:PZB589841 QIX589840:QIX589841 QST589840:QST589841 RCP589840:RCP589841 RML589840:RML589841 RWH589840:RWH589841 SGD589840:SGD589841 SPZ589840:SPZ589841 SZV589840:SZV589841 TJR589840:TJR589841 TTN589840:TTN589841 UDJ589840:UDJ589841 UNF589840:UNF589841 UXB589840:UXB589841 VGX589840:VGX589841 VQT589840:VQT589841 WAP589840:WAP589841 WKL589840:WKL589841 WUH589840:WUH589841 O655378:O655379 HV655376:HV655377 RR655376:RR655377 ABN655376:ABN655377 ALJ655376:ALJ655377 AVF655376:AVF655377 BFB655376:BFB655377 BOX655376:BOX655377 BYT655376:BYT655377 CIP655376:CIP655377 CSL655376:CSL655377 DCH655376:DCH655377 DMD655376:DMD655377 DVZ655376:DVZ655377 EFV655376:EFV655377 EPR655376:EPR655377 EZN655376:EZN655377 FJJ655376:FJJ655377 FTF655376:FTF655377 GDB655376:GDB655377 GMX655376:GMX655377 GWT655376:GWT655377 HGP655376:HGP655377 HQL655376:HQL655377 IAH655376:IAH655377 IKD655376:IKD655377 ITZ655376:ITZ655377 JDV655376:JDV655377 JNR655376:JNR655377 JXN655376:JXN655377 KHJ655376:KHJ655377 KRF655376:KRF655377 LBB655376:LBB655377 LKX655376:LKX655377 LUT655376:LUT655377 MEP655376:MEP655377 MOL655376:MOL655377 MYH655376:MYH655377 NID655376:NID655377 NRZ655376:NRZ655377 OBV655376:OBV655377 OLR655376:OLR655377 OVN655376:OVN655377 PFJ655376:PFJ655377 PPF655376:PPF655377 PZB655376:PZB655377 QIX655376:QIX655377 QST655376:QST655377 RCP655376:RCP655377 RML655376:RML655377 RWH655376:RWH655377 SGD655376:SGD655377 SPZ655376:SPZ655377 SZV655376:SZV655377 TJR655376:TJR655377 TTN655376:TTN655377 UDJ655376:UDJ655377 UNF655376:UNF655377 UXB655376:UXB655377 VGX655376:VGX655377 VQT655376:VQT655377 WAP655376:WAP655377 WKL655376:WKL655377 WUH655376:WUH655377 O720914:O720915 HV720912:HV720913 RR720912:RR720913 ABN720912:ABN720913 ALJ720912:ALJ720913 AVF720912:AVF720913 BFB720912:BFB720913 BOX720912:BOX720913 BYT720912:BYT720913 CIP720912:CIP720913 CSL720912:CSL720913 DCH720912:DCH720913 DMD720912:DMD720913 DVZ720912:DVZ720913 EFV720912:EFV720913 EPR720912:EPR720913 EZN720912:EZN720913 FJJ720912:FJJ720913 FTF720912:FTF720913 GDB720912:GDB720913 GMX720912:GMX720913 GWT720912:GWT720913 HGP720912:HGP720913 HQL720912:HQL720913 IAH720912:IAH720913 IKD720912:IKD720913 ITZ720912:ITZ720913 JDV720912:JDV720913 JNR720912:JNR720913 JXN720912:JXN720913 KHJ720912:KHJ720913 KRF720912:KRF720913 LBB720912:LBB720913 LKX720912:LKX720913 LUT720912:LUT720913 MEP720912:MEP720913 MOL720912:MOL720913 MYH720912:MYH720913 NID720912:NID720913 NRZ720912:NRZ720913 OBV720912:OBV720913 OLR720912:OLR720913 OVN720912:OVN720913 PFJ720912:PFJ720913 PPF720912:PPF720913 PZB720912:PZB720913 QIX720912:QIX720913 QST720912:QST720913 RCP720912:RCP720913 RML720912:RML720913 RWH720912:RWH720913 SGD720912:SGD720913 SPZ720912:SPZ720913 SZV720912:SZV720913 TJR720912:TJR720913 TTN720912:TTN720913 UDJ720912:UDJ720913 UNF720912:UNF720913 UXB720912:UXB720913 VGX720912:VGX720913 VQT720912:VQT720913 WAP720912:WAP720913 WKL720912:WKL720913 WUH720912:WUH720913 O786450:O786451 HV786448:HV786449 RR786448:RR786449 ABN786448:ABN786449 ALJ786448:ALJ786449 AVF786448:AVF786449 BFB786448:BFB786449 BOX786448:BOX786449 BYT786448:BYT786449 CIP786448:CIP786449 CSL786448:CSL786449 DCH786448:DCH786449 DMD786448:DMD786449 DVZ786448:DVZ786449 EFV786448:EFV786449 EPR786448:EPR786449 EZN786448:EZN786449 FJJ786448:FJJ786449 FTF786448:FTF786449 GDB786448:GDB786449 GMX786448:GMX786449 GWT786448:GWT786449 HGP786448:HGP786449 HQL786448:HQL786449 IAH786448:IAH786449 IKD786448:IKD786449 ITZ786448:ITZ786449 JDV786448:JDV786449 JNR786448:JNR786449 JXN786448:JXN786449 KHJ786448:KHJ786449 KRF786448:KRF786449 LBB786448:LBB786449 LKX786448:LKX786449 LUT786448:LUT786449 MEP786448:MEP786449 MOL786448:MOL786449 MYH786448:MYH786449 NID786448:NID786449 NRZ786448:NRZ786449 OBV786448:OBV786449 OLR786448:OLR786449 OVN786448:OVN786449 PFJ786448:PFJ786449 PPF786448:PPF786449 PZB786448:PZB786449 QIX786448:QIX786449 QST786448:QST786449 RCP786448:RCP786449 RML786448:RML786449 RWH786448:RWH786449 SGD786448:SGD786449 SPZ786448:SPZ786449 SZV786448:SZV786449 TJR786448:TJR786449 TTN786448:TTN786449 UDJ786448:UDJ786449 UNF786448:UNF786449 UXB786448:UXB786449 VGX786448:VGX786449 VQT786448:VQT786449 WAP786448:WAP786449 WKL786448:WKL786449 WUH786448:WUH786449 O851986:O851987 HV851984:HV851985 RR851984:RR851985 ABN851984:ABN851985 ALJ851984:ALJ851985 AVF851984:AVF851985 BFB851984:BFB851985 BOX851984:BOX851985 BYT851984:BYT851985 CIP851984:CIP851985 CSL851984:CSL851985 DCH851984:DCH851985 DMD851984:DMD851985 DVZ851984:DVZ851985 EFV851984:EFV851985 EPR851984:EPR851985 EZN851984:EZN851985 FJJ851984:FJJ851985 FTF851984:FTF851985 GDB851984:GDB851985 GMX851984:GMX851985 GWT851984:GWT851985 HGP851984:HGP851985 HQL851984:HQL851985 IAH851984:IAH851985 IKD851984:IKD851985 ITZ851984:ITZ851985 JDV851984:JDV851985 JNR851984:JNR851985 JXN851984:JXN851985 KHJ851984:KHJ851985 KRF851984:KRF851985 LBB851984:LBB851985 LKX851984:LKX851985 LUT851984:LUT851985 MEP851984:MEP851985 MOL851984:MOL851985 MYH851984:MYH851985 NID851984:NID851985 NRZ851984:NRZ851985 OBV851984:OBV851985 OLR851984:OLR851985 OVN851984:OVN851985 PFJ851984:PFJ851985 PPF851984:PPF851985 PZB851984:PZB851985 QIX851984:QIX851985 QST851984:QST851985 RCP851984:RCP851985 RML851984:RML851985 RWH851984:RWH851985 SGD851984:SGD851985 SPZ851984:SPZ851985 SZV851984:SZV851985 TJR851984:TJR851985 TTN851984:TTN851985 UDJ851984:UDJ851985 UNF851984:UNF851985 UXB851984:UXB851985 VGX851984:VGX851985 VQT851984:VQT851985 WAP851984:WAP851985 WKL851984:WKL851985 WUH851984:WUH851985 O917522:O917523 HV917520:HV917521 RR917520:RR917521 ABN917520:ABN917521 ALJ917520:ALJ917521 AVF917520:AVF917521 BFB917520:BFB917521 BOX917520:BOX917521 BYT917520:BYT917521 CIP917520:CIP917521 CSL917520:CSL917521 DCH917520:DCH917521 DMD917520:DMD917521 DVZ917520:DVZ917521 EFV917520:EFV917521 EPR917520:EPR917521 EZN917520:EZN917521 FJJ917520:FJJ917521 FTF917520:FTF917521 GDB917520:GDB917521 GMX917520:GMX917521 GWT917520:GWT917521 HGP917520:HGP917521 HQL917520:HQL917521 IAH917520:IAH917521 IKD917520:IKD917521 ITZ917520:ITZ917521 JDV917520:JDV917521 JNR917520:JNR917521 JXN917520:JXN917521 KHJ917520:KHJ917521 KRF917520:KRF917521 LBB917520:LBB917521 LKX917520:LKX917521 LUT917520:LUT917521 MEP917520:MEP917521 MOL917520:MOL917521 MYH917520:MYH917521 NID917520:NID917521 NRZ917520:NRZ917521 OBV917520:OBV917521 OLR917520:OLR917521 OVN917520:OVN917521 PFJ917520:PFJ917521 PPF917520:PPF917521 PZB917520:PZB917521 QIX917520:QIX917521 QST917520:QST917521 RCP917520:RCP917521 RML917520:RML917521 RWH917520:RWH917521 SGD917520:SGD917521 SPZ917520:SPZ917521 SZV917520:SZV917521 TJR917520:TJR917521 TTN917520:TTN917521 UDJ917520:UDJ917521 UNF917520:UNF917521 UXB917520:UXB917521 VGX917520:VGX917521 VQT917520:VQT917521 WAP917520:WAP917521 WKL917520:WKL917521 WUH917520:WUH917521 O983058:O983059 HV983056:HV983057 RR983056:RR983057 ABN983056:ABN983057 ALJ983056:ALJ983057 AVF983056:AVF983057 BFB983056:BFB983057 BOX983056:BOX983057 BYT983056:BYT983057 CIP983056:CIP983057 CSL983056:CSL983057 DCH983056:DCH983057 DMD983056:DMD983057 DVZ983056:DVZ983057 EFV983056:EFV983057 EPR983056:EPR983057 EZN983056:EZN983057 FJJ983056:FJJ983057 FTF983056:FTF983057 GDB983056:GDB983057 GMX983056:GMX983057 GWT983056:GWT983057 HGP983056:HGP983057 HQL983056:HQL983057 IAH983056:IAH983057 IKD983056:IKD983057 ITZ983056:ITZ983057 JDV983056:JDV983057 JNR983056:JNR983057 JXN983056:JXN983057 KHJ983056:KHJ983057 KRF983056:KRF983057 LBB983056:LBB983057 LKX983056:LKX983057 LUT983056:LUT983057 MEP983056:MEP983057 MOL983056:MOL983057 MYH983056:MYH983057 NID983056:NID983057 NRZ983056:NRZ983057 OBV983056:OBV983057 OLR983056:OLR983057 OVN983056:OVN983057 PFJ983056:PFJ983057 PPF983056:PPF983057 PZB983056:PZB983057 QIX983056:QIX983057 QST983056:QST983057 RCP983056:RCP983057 RML983056:RML983057 RWH983056:RWH983057 SGD983056:SGD983057 SPZ983056:SPZ983057 SZV983056:SZV983057 TJR983056:TJR983057 TTN983056:TTN983057 UDJ983056:UDJ983057 UNF983056:UNF983057 UXB983056:UXB983057 VGX983056:VGX983057 VQT983056:VQT983057 WAP983056:WAP983057 WKL983056:WKL983057 WUH983056:WUH983057 L65548:L65550 HS65546:HS65548 RO65546:RO65548 ABK65546:ABK65548 ALG65546:ALG65548 AVC65546:AVC65548 BEY65546:BEY65548 BOU65546:BOU65548 BYQ65546:BYQ65548 CIM65546:CIM65548 CSI65546:CSI65548 DCE65546:DCE65548 DMA65546:DMA65548 DVW65546:DVW65548 EFS65546:EFS65548 EPO65546:EPO65548 EZK65546:EZK65548 FJG65546:FJG65548 FTC65546:FTC65548 GCY65546:GCY65548 GMU65546:GMU65548 GWQ65546:GWQ65548 HGM65546:HGM65548 HQI65546:HQI65548 IAE65546:IAE65548 IKA65546:IKA65548 ITW65546:ITW65548 JDS65546:JDS65548 JNO65546:JNO65548 JXK65546:JXK65548 KHG65546:KHG65548 KRC65546:KRC65548 LAY65546:LAY65548 LKU65546:LKU65548 LUQ65546:LUQ65548 MEM65546:MEM65548 MOI65546:MOI65548 MYE65546:MYE65548 NIA65546:NIA65548 NRW65546:NRW65548 OBS65546:OBS65548 OLO65546:OLO65548 OVK65546:OVK65548 PFG65546:PFG65548 PPC65546:PPC65548 PYY65546:PYY65548 QIU65546:QIU65548 QSQ65546:QSQ65548 RCM65546:RCM65548 RMI65546:RMI65548 RWE65546:RWE65548 SGA65546:SGA65548 SPW65546:SPW65548 SZS65546:SZS65548 TJO65546:TJO65548 TTK65546:TTK65548 UDG65546:UDG65548 UNC65546:UNC65548 UWY65546:UWY65548 VGU65546:VGU65548 VQQ65546:VQQ65548 WAM65546:WAM65548 WKI65546:WKI65548 WUE65546:WUE65548 L131084:L131086 HS131082:HS131084 RO131082:RO131084 ABK131082:ABK131084 ALG131082:ALG131084 AVC131082:AVC131084 BEY131082:BEY131084 BOU131082:BOU131084 BYQ131082:BYQ131084 CIM131082:CIM131084 CSI131082:CSI131084 DCE131082:DCE131084 DMA131082:DMA131084 DVW131082:DVW131084 EFS131082:EFS131084 EPO131082:EPO131084 EZK131082:EZK131084 FJG131082:FJG131084 FTC131082:FTC131084 GCY131082:GCY131084 GMU131082:GMU131084 GWQ131082:GWQ131084 HGM131082:HGM131084 HQI131082:HQI131084 IAE131082:IAE131084 IKA131082:IKA131084 ITW131082:ITW131084 JDS131082:JDS131084 JNO131082:JNO131084 JXK131082:JXK131084 KHG131082:KHG131084 KRC131082:KRC131084 LAY131082:LAY131084 LKU131082:LKU131084 LUQ131082:LUQ131084 MEM131082:MEM131084 MOI131082:MOI131084 MYE131082:MYE131084 NIA131082:NIA131084 NRW131082:NRW131084 OBS131082:OBS131084 OLO131082:OLO131084 OVK131082:OVK131084 PFG131082:PFG131084 PPC131082:PPC131084 PYY131082:PYY131084 QIU131082:QIU131084 QSQ131082:QSQ131084 RCM131082:RCM131084 RMI131082:RMI131084 RWE131082:RWE131084 SGA131082:SGA131084 SPW131082:SPW131084 SZS131082:SZS131084 TJO131082:TJO131084 TTK131082:TTK131084 UDG131082:UDG131084 UNC131082:UNC131084 UWY131082:UWY131084 VGU131082:VGU131084 VQQ131082:VQQ131084 WAM131082:WAM131084 WKI131082:WKI131084 WUE131082:WUE131084 L196620:L196622 HS196618:HS196620 RO196618:RO196620 ABK196618:ABK196620 ALG196618:ALG196620 AVC196618:AVC196620 BEY196618:BEY196620 BOU196618:BOU196620 BYQ196618:BYQ196620 CIM196618:CIM196620 CSI196618:CSI196620 DCE196618:DCE196620 DMA196618:DMA196620 DVW196618:DVW196620 EFS196618:EFS196620 EPO196618:EPO196620 EZK196618:EZK196620 FJG196618:FJG196620 FTC196618:FTC196620 GCY196618:GCY196620 GMU196618:GMU196620 GWQ196618:GWQ196620 HGM196618:HGM196620 HQI196618:HQI196620 IAE196618:IAE196620 IKA196618:IKA196620 ITW196618:ITW196620 JDS196618:JDS196620 JNO196618:JNO196620 JXK196618:JXK196620 KHG196618:KHG196620 KRC196618:KRC196620 LAY196618:LAY196620 LKU196618:LKU196620 LUQ196618:LUQ196620 MEM196618:MEM196620 MOI196618:MOI196620 MYE196618:MYE196620 NIA196618:NIA196620 NRW196618:NRW196620 OBS196618:OBS196620 OLO196618:OLO196620 OVK196618:OVK196620 PFG196618:PFG196620 PPC196618:PPC196620 PYY196618:PYY196620 QIU196618:QIU196620 QSQ196618:QSQ196620 RCM196618:RCM196620 RMI196618:RMI196620 RWE196618:RWE196620 SGA196618:SGA196620 SPW196618:SPW196620 SZS196618:SZS196620 TJO196618:TJO196620 TTK196618:TTK196620 UDG196618:UDG196620 UNC196618:UNC196620 UWY196618:UWY196620 VGU196618:VGU196620 VQQ196618:VQQ196620 WAM196618:WAM196620 WKI196618:WKI196620 WUE196618:WUE196620 L262156:L262158 HS262154:HS262156 RO262154:RO262156 ABK262154:ABK262156 ALG262154:ALG262156 AVC262154:AVC262156 BEY262154:BEY262156 BOU262154:BOU262156 BYQ262154:BYQ262156 CIM262154:CIM262156 CSI262154:CSI262156 DCE262154:DCE262156 DMA262154:DMA262156 DVW262154:DVW262156 EFS262154:EFS262156 EPO262154:EPO262156 EZK262154:EZK262156 FJG262154:FJG262156 FTC262154:FTC262156 GCY262154:GCY262156 GMU262154:GMU262156 GWQ262154:GWQ262156 HGM262154:HGM262156 HQI262154:HQI262156 IAE262154:IAE262156 IKA262154:IKA262156 ITW262154:ITW262156 JDS262154:JDS262156 JNO262154:JNO262156 JXK262154:JXK262156 KHG262154:KHG262156 KRC262154:KRC262156 LAY262154:LAY262156 LKU262154:LKU262156 LUQ262154:LUQ262156 MEM262154:MEM262156 MOI262154:MOI262156 MYE262154:MYE262156 NIA262154:NIA262156 NRW262154:NRW262156 OBS262154:OBS262156 OLO262154:OLO262156 OVK262154:OVK262156 PFG262154:PFG262156 PPC262154:PPC262156 PYY262154:PYY262156 QIU262154:QIU262156 QSQ262154:QSQ262156 RCM262154:RCM262156 RMI262154:RMI262156 RWE262154:RWE262156 SGA262154:SGA262156 SPW262154:SPW262156 SZS262154:SZS262156 TJO262154:TJO262156 TTK262154:TTK262156 UDG262154:UDG262156 UNC262154:UNC262156 UWY262154:UWY262156 VGU262154:VGU262156 VQQ262154:VQQ262156 WAM262154:WAM262156 WKI262154:WKI262156 WUE262154:WUE262156 L327692:L327694 HS327690:HS327692 RO327690:RO327692 ABK327690:ABK327692 ALG327690:ALG327692 AVC327690:AVC327692 BEY327690:BEY327692 BOU327690:BOU327692 BYQ327690:BYQ327692 CIM327690:CIM327692 CSI327690:CSI327692 DCE327690:DCE327692 DMA327690:DMA327692 DVW327690:DVW327692 EFS327690:EFS327692 EPO327690:EPO327692 EZK327690:EZK327692 FJG327690:FJG327692 FTC327690:FTC327692 GCY327690:GCY327692 GMU327690:GMU327692 GWQ327690:GWQ327692 HGM327690:HGM327692 HQI327690:HQI327692 IAE327690:IAE327692 IKA327690:IKA327692 ITW327690:ITW327692 JDS327690:JDS327692 JNO327690:JNO327692 JXK327690:JXK327692 KHG327690:KHG327692 KRC327690:KRC327692 LAY327690:LAY327692 LKU327690:LKU327692 LUQ327690:LUQ327692 MEM327690:MEM327692 MOI327690:MOI327692 MYE327690:MYE327692 NIA327690:NIA327692 NRW327690:NRW327692 OBS327690:OBS327692 OLO327690:OLO327692 OVK327690:OVK327692 PFG327690:PFG327692 PPC327690:PPC327692 PYY327690:PYY327692 QIU327690:QIU327692 QSQ327690:QSQ327692 RCM327690:RCM327692 RMI327690:RMI327692 RWE327690:RWE327692 SGA327690:SGA327692 SPW327690:SPW327692 SZS327690:SZS327692 TJO327690:TJO327692 TTK327690:TTK327692 UDG327690:UDG327692 UNC327690:UNC327692 UWY327690:UWY327692 VGU327690:VGU327692 VQQ327690:VQQ327692 WAM327690:WAM327692 WKI327690:WKI327692 WUE327690:WUE327692 L393228:L393230 HS393226:HS393228 RO393226:RO393228 ABK393226:ABK393228 ALG393226:ALG393228 AVC393226:AVC393228 BEY393226:BEY393228 BOU393226:BOU393228 BYQ393226:BYQ393228 CIM393226:CIM393228 CSI393226:CSI393228 DCE393226:DCE393228 DMA393226:DMA393228 DVW393226:DVW393228 EFS393226:EFS393228 EPO393226:EPO393228 EZK393226:EZK393228 FJG393226:FJG393228 FTC393226:FTC393228 GCY393226:GCY393228 GMU393226:GMU393228 GWQ393226:GWQ393228 HGM393226:HGM393228 HQI393226:HQI393228 IAE393226:IAE393228 IKA393226:IKA393228 ITW393226:ITW393228 JDS393226:JDS393228 JNO393226:JNO393228 JXK393226:JXK393228 KHG393226:KHG393228 KRC393226:KRC393228 LAY393226:LAY393228 LKU393226:LKU393228 LUQ393226:LUQ393228 MEM393226:MEM393228 MOI393226:MOI393228 MYE393226:MYE393228 NIA393226:NIA393228 NRW393226:NRW393228 OBS393226:OBS393228 OLO393226:OLO393228 OVK393226:OVK393228 PFG393226:PFG393228 PPC393226:PPC393228 PYY393226:PYY393228 QIU393226:QIU393228 QSQ393226:QSQ393228 RCM393226:RCM393228 RMI393226:RMI393228 RWE393226:RWE393228 SGA393226:SGA393228 SPW393226:SPW393228 SZS393226:SZS393228 TJO393226:TJO393228 TTK393226:TTK393228 UDG393226:UDG393228 UNC393226:UNC393228 UWY393226:UWY393228 VGU393226:VGU393228 VQQ393226:VQQ393228 WAM393226:WAM393228 WKI393226:WKI393228 WUE393226:WUE393228 L458764:L458766 HS458762:HS458764 RO458762:RO458764 ABK458762:ABK458764 ALG458762:ALG458764 AVC458762:AVC458764 BEY458762:BEY458764 BOU458762:BOU458764 BYQ458762:BYQ458764 CIM458762:CIM458764 CSI458762:CSI458764 DCE458762:DCE458764 DMA458762:DMA458764 DVW458762:DVW458764 EFS458762:EFS458764 EPO458762:EPO458764 EZK458762:EZK458764 FJG458762:FJG458764 FTC458762:FTC458764 GCY458762:GCY458764 GMU458762:GMU458764 GWQ458762:GWQ458764 HGM458762:HGM458764 HQI458762:HQI458764 IAE458762:IAE458764 IKA458762:IKA458764 ITW458762:ITW458764 JDS458762:JDS458764 JNO458762:JNO458764 JXK458762:JXK458764 KHG458762:KHG458764 KRC458762:KRC458764 LAY458762:LAY458764 LKU458762:LKU458764 LUQ458762:LUQ458764 MEM458762:MEM458764 MOI458762:MOI458764 MYE458762:MYE458764 NIA458762:NIA458764 NRW458762:NRW458764 OBS458762:OBS458764 OLO458762:OLO458764 OVK458762:OVK458764 PFG458762:PFG458764 PPC458762:PPC458764 PYY458762:PYY458764 QIU458762:QIU458764 QSQ458762:QSQ458764 RCM458762:RCM458764 RMI458762:RMI458764 RWE458762:RWE458764 SGA458762:SGA458764 SPW458762:SPW458764 SZS458762:SZS458764 TJO458762:TJO458764 TTK458762:TTK458764 UDG458762:UDG458764 UNC458762:UNC458764 UWY458762:UWY458764 VGU458762:VGU458764 VQQ458762:VQQ458764 WAM458762:WAM458764 WKI458762:WKI458764 WUE458762:WUE458764 L524300:L524302 HS524298:HS524300 RO524298:RO524300 ABK524298:ABK524300 ALG524298:ALG524300 AVC524298:AVC524300 BEY524298:BEY524300 BOU524298:BOU524300 BYQ524298:BYQ524300 CIM524298:CIM524300 CSI524298:CSI524300 DCE524298:DCE524300 DMA524298:DMA524300 DVW524298:DVW524300 EFS524298:EFS524300 EPO524298:EPO524300 EZK524298:EZK524300 FJG524298:FJG524300 FTC524298:FTC524300 GCY524298:GCY524300 GMU524298:GMU524300 GWQ524298:GWQ524300 HGM524298:HGM524300 HQI524298:HQI524300 IAE524298:IAE524300 IKA524298:IKA524300 ITW524298:ITW524300 JDS524298:JDS524300 JNO524298:JNO524300 JXK524298:JXK524300 KHG524298:KHG524300 KRC524298:KRC524300 LAY524298:LAY524300 LKU524298:LKU524300 LUQ524298:LUQ524300 MEM524298:MEM524300 MOI524298:MOI524300 MYE524298:MYE524300 NIA524298:NIA524300 NRW524298:NRW524300 OBS524298:OBS524300 OLO524298:OLO524300 OVK524298:OVK524300 PFG524298:PFG524300 PPC524298:PPC524300 PYY524298:PYY524300 QIU524298:QIU524300 QSQ524298:QSQ524300 RCM524298:RCM524300 RMI524298:RMI524300 RWE524298:RWE524300 SGA524298:SGA524300 SPW524298:SPW524300 SZS524298:SZS524300 TJO524298:TJO524300 TTK524298:TTK524300 UDG524298:UDG524300 UNC524298:UNC524300 UWY524298:UWY524300 VGU524298:VGU524300 VQQ524298:VQQ524300 WAM524298:WAM524300 WKI524298:WKI524300 WUE524298:WUE524300 L589836:L589838 HS589834:HS589836 RO589834:RO589836 ABK589834:ABK589836 ALG589834:ALG589836 AVC589834:AVC589836 BEY589834:BEY589836 BOU589834:BOU589836 BYQ589834:BYQ589836 CIM589834:CIM589836 CSI589834:CSI589836 DCE589834:DCE589836 DMA589834:DMA589836 DVW589834:DVW589836 EFS589834:EFS589836 EPO589834:EPO589836 EZK589834:EZK589836 FJG589834:FJG589836 FTC589834:FTC589836 GCY589834:GCY589836 GMU589834:GMU589836 GWQ589834:GWQ589836 HGM589834:HGM589836 HQI589834:HQI589836 IAE589834:IAE589836 IKA589834:IKA589836 ITW589834:ITW589836 JDS589834:JDS589836 JNO589834:JNO589836 JXK589834:JXK589836 KHG589834:KHG589836 KRC589834:KRC589836 LAY589834:LAY589836 LKU589834:LKU589836 LUQ589834:LUQ589836 MEM589834:MEM589836 MOI589834:MOI589836 MYE589834:MYE589836 NIA589834:NIA589836 NRW589834:NRW589836 OBS589834:OBS589836 OLO589834:OLO589836 OVK589834:OVK589836 PFG589834:PFG589836 PPC589834:PPC589836 PYY589834:PYY589836 QIU589834:QIU589836 QSQ589834:QSQ589836 RCM589834:RCM589836 RMI589834:RMI589836 RWE589834:RWE589836 SGA589834:SGA589836 SPW589834:SPW589836 SZS589834:SZS589836 TJO589834:TJO589836 TTK589834:TTK589836 UDG589834:UDG589836 UNC589834:UNC589836 UWY589834:UWY589836 VGU589834:VGU589836 VQQ589834:VQQ589836 WAM589834:WAM589836 WKI589834:WKI589836 WUE589834:WUE589836 L655372:L655374 HS655370:HS655372 RO655370:RO655372 ABK655370:ABK655372 ALG655370:ALG655372 AVC655370:AVC655372 BEY655370:BEY655372 BOU655370:BOU655372 BYQ655370:BYQ655372 CIM655370:CIM655372 CSI655370:CSI655372 DCE655370:DCE655372 DMA655370:DMA655372 DVW655370:DVW655372 EFS655370:EFS655372 EPO655370:EPO655372 EZK655370:EZK655372 FJG655370:FJG655372 FTC655370:FTC655372 GCY655370:GCY655372 GMU655370:GMU655372 GWQ655370:GWQ655372 HGM655370:HGM655372 HQI655370:HQI655372 IAE655370:IAE655372 IKA655370:IKA655372 ITW655370:ITW655372 JDS655370:JDS655372 JNO655370:JNO655372 JXK655370:JXK655372 KHG655370:KHG655372 KRC655370:KRC655372 LAY655370:LAY655372 LKU655370:LKU655372 LUQ655370:LUQ655372 MEM655370:MEM655372 MOI655370:MOI655372 MYE655370:MYE655372 NIA655370:NIA655372 NRW655370:NRW655372 OBS655370:OBS655372 OLO655370:OLO655372 OVK655370:OVK655372 PFG655370:PFG655372 PPC655370:PPC655372 PYY655370:PYY655372 QIU655370:QIU655372 QSQ655370:QSQ655372 RCM655370:RCM655372 RMI655370:RMI655372 RWE655370:RWE655372 SGA655370:SGA655372 SPW655370:SPW655372 SZS655370:SZS655372 TJO655370:TJO655372 TTK655370:TTK655372 UDG655370:UDG655372 UNC655370:UNC655372 UWY655370:UWY655372 VGU655370:VGU655372 VQQ655370:VQQ655372 WAM655370:WAM655372 WKI655370:WKI655372 WUE655370:WUE655372 L720908:L720910 HS720906:HS720908 RO720906:RO720908 ABK720906:ABK720908 ALG720906:ALG720908 AVC720906:AVC720908 BEY720906:BEY720908 BOU720906:BOU720908 BYQ720906:BYQ720908 CIM720906:CIM720908 CSI720906:CSI720908 DCE720906:DCE720908 DMA720906:DMA720908 DVW720906:DVW720908 EFS720906:EFS720908 EPO720906:EPO720908 EZK720906:EZK720908 FJG720906:FJG720908 FTC720906:FTC720908 GCY720906:GCY720908 GMU720906:GMU720908 GWQ720906:GWQ720908 HGM720906:HGM720908 HQI720906:HQI720908 IAE720906:IAE720908 IKA720906:IKA720908 ITW720906:ITW720908 JDS720906:JDS720908 JNO720906:JNO720908 JXK720906:JXK720908 KHG720906:KHG720908 KRC720906:KRC720908 LAY720906:LAY720908 LKU720906:LKU720908 LUQ720906:LUQ720908 MEM720906:MEM720908 MOI720906:MOI720908 MYE720906:MYE720908 NIA720906:NIA720908 NRW720906:NRW720908 OBS720906:OBS720908 OLO720906:OLO720908 OVK720906:OVK720908 PFG720906:PFG720908 PPC720906:PPC720908 PYY720906:PYY720908 QIU720906:QIU720908 QSQ720906:QSQ720908 RCM720906:RCM720908 RMI720906:RMI720908 RWE720906:RWE720908 SGA720906:SGA720908 SPW720906:SPW720908 SZS720906:SZS720908 TJO720906:TJO720908 TTK720906:TTK720908 UDG720906:UDG720908 UNC720906:UNC720908 UWY720906:UWY720908 VGU720906:VGU720908 VQQ720906:VQQ720908 WAM720906:WAM720908 WKI720906:WKI720908 WUE720906:WUE720908 L786444:L786446 HS786442:HS786444 RO786442:RO786444 ABK786442:ABK786444 ALG786442:ALG786444 AVC786442:AVC786444 BEY786442:BEY786444 BOU786442:BOU786444 BYQ786442:BYQ786444 CIM786442:CIM786444 CSI786442:CSI786444 DCE786442:DCE786444 DMA786442:DMA786444 DVW786442:DVW786444 EFS786442:EFS786444 EPO786442:EPO786444 EZK786442:EZK786444 FJG786442:FJG786444 FTC786442:FTC786444 GCY786442:GCY786444 GMU786442:GMU786444 GWQ786442:GWQ786444 HGM786442:HGM786444 HQI786442:HQI786444 IAE786442:IAE786444 IKA786442:IKA786444 ITW786442:ITW786444 JDS786442:JDS786444 JNO786442:JNO786444 JXK786442:JXK786444 KHG786442:KHG786444 KRC786442:KRC786444 LAY786442:LAY786444 LKU786442:LKU786444 LUQ786442:LUQ786444 MEM786442:MEM786444 MOI786442:MOI786444 MYE786442:MYE786444 NIA786442:NIA786444 NRW786442:NRW786444 OBS786442:OBS786444 OLO786442:OLO786444 OVK786442:OVK786444 PFG786442:PFG786444 PPC786442:PPC786444 PYY786442:PYY786444 QIU786442:QIU786444 QSQ786442:QSQ786444 RCM786442:RCM786444 RMI786442:RMI786444 RWE786442:RWE786444 SGA786442:SGA786444 SPW786442:SPW786444 SZS786442:SZS786444 TJO786442:TJO786444 TTK786442:TTK786444 UDG786442:UDG786444 UNC786442:UNC786444 UWY786442:UWY786444 VGU786442:VGU786444 VQQ786442:VQQ786444 WAM786442:WAM786444 WKI786442:WKI786444 WUE786442:WUE786444 L851980:L851982 HS851978:HS851980 RO851978:RO851980 ABK851978:ABK851980 ALG851978:ALG851980 AVC851978:AVC851980 BEY851978:BEY851980 BOU851978:BOU851980 BYQ851978:BYQ851980 CIM851978:CIM851980 CSI851978:CSI851980 DCE851978:DCE851980 DMA851978:DMA851980 DVW851978:DVW851980 EFS851978:EFS851980 EPO851978:EPO851980 EZK851978:EZK851980 FJG851978:FJG851980 FTC851978:FTC851980 GCY851978:GCY851980 GMU851978:GMU851980 GWQ851978:GWQ851980 HGM851978:HGM851980 HQI851978:HQI851980 IAE851978:IAE851980 IKA851978:IKA851980 ITW851978:ITW851980 JDS851978:JDS851980 JNO851978:JNO851980 JXK851978:JXK851980 KHG851978:KHG851980 KRC851978:KRC851980 LAY851978:LAY851980 LKU851978:LKU851980 LUQ851978:LUQ851980 MEM851978:MEM851980 MOI851978:MOI851980 MYE851978:MYE851980 NIA851978:NIA851980 NRW851978:NRW851980 OBS851978:OBS851980 OLO851978:OLO851980 OVK851978:OVK851980 PFG851978:PFG851980 PPC851978:PPC851980 PYY851978:PYY851980 QIU851978:QIU851980 QSQ851978:QSQ851980 RCM851978:RCM851980 RMI851978:RMI851980 RWE851978:RWE851980 SGA851978:SGA851980 SPW851978:SPW851980 SZS851978:SZS851980 TJO851978:TJO851980 TTK851978:TTK851980 UDG851978:UDG851980 UNC851978:UNC851980 UWY851978:UWY851980 VGU851978:VGU851980 VQQ851978:VQQ851980 WAM851978:WAM851980 WKI851978:WKI851980 WUE851978:WUE851980 L917516:L917518 HS917514:HS917516 RO917514:RO917516 ABK917514:ABK917516 ALG917514:ALG917516 AVC917514:AVC917516 BEY917514:BEY917516 BOU917514:BOU917516 BYQ917514:BYQ917516 CIM917514:CIM917516 CSI917514:CSI917516 DCE917514:DCE917516 DMA917514:DMA917516 DVW917514:DVW917516 EFS917514:EFS917516 EPO917514:EPO917516 EZK917514:EZK917516 FJG917514:FJG917516 FTC917514:FTC917516 GCY917514:GCY917516 GMU917514:GMU917516 GWQ917514:GWQ917516 HGM917514:HGM917516 HQI917514:HQI917516 IAE917514:IAE917516 IKA917514:IKA917516 ITW917514:ITW917516 JDS917514:JDS917516 JNO917514:JNO917516 JXK917514:JXK917516 KHG917514:KHG917516 KRC917514:KRC917516 LAY917514:LAY917516 LKU917514:LKU917516 LUQ917514:LUQ917516 MEM917514:MEM917516 MOI917514:MOI917516 MYE917514:MYE917516 NIA917514:NIA917516 NRW917514:NRW917516 OBS917514:OBS917516 OLO917514:OLO917516 OVK917514:OVK917516 PFG917514:PFG917516 PPC917514:PPC917516 PYY917514:PYY917516 QIU917514:QIU917516 QSQ917514:QSQ917516 RCM917514:RCM917516 RMI917514:RMI917516 RWE917514:RWE917516 SGA917514:SGA917516 SPW917514:SPW917516 SZS917514:SZS917516 TJO917514:TJO917516 TTK917514:TTK917516 UDG917514:UDG917516 UNC917514:UNC917516 UWY917514:UWY917516 VGU917514:VGU917516 VQQ917514:VQQ917516 WAM917514:WAM917516 WKI917514:WKI917516 WUE917514:WUE917516 L983052:L983054 HS983050:HS983052 RO983050:RO983052 ABK983050:ABK983052 ALG983050:ALG983052 AVC983050:AVC983052 BEY983050:BEY983052 BOU983050:BOU983052 BYQ983050:BYQ983052 CIM983050:CIM983052 CSI983050:CSI983052 DCE983050:DCE983052 DMA983050:DMA983052 DVW983050:DVW983052 EFS983050:EFS983052 EPO983050:EPO983052 EZK983050:EZK983052 FJG983050:FJG983052 FTC983050:FTC983052 GCY983050:GCY983052 GMU983050:GMU983052 GWQ983050:GWQ983052 HGM983050:HGM983052 HQI983050:HQI983052 IAE983050:IAE983052 IKA983050:IKA983052 ITW983050:ITW983052 JDS983050:JDS983052 JNO983050:JNO983052 JXK983050:JXK983052 KHG983050:KHG983052 KRC983050:KRC983052 LAY983050:LAY983052 LKU983050:LKU983052 LUQ983050:LUQ983052 MEM983050:MEM983052 MOI983050:MOI983052 MYE983050:MYE983052 NIA983050:NIA983052 NRW983050:NRW983052 OBS983050:OBS983052 OLO983050:OLO983052 OVK983050:OVK983052 PFG983050:PFG983052 PPC983050:PPC983052 PYY983050:PYY983052 QIU983050:QIU983052 QSQ983050:QSQ983052 RCM983050:RCM983052 RMI983050:RMI983052 RWE983050:RWE983052 SGA983050:SGA983052 SPW983050:SPW983052 SZS983050:SZS983052 TJO983050:TJO983052 TTK983050:TTK983052 UDG983050:UDG983052 UNC983050:UNC983052 UWY983050:UWY983052 VGU983050:VGU983052 VQQ983050:VQQ983052 WAM983050:WAM983052 WKI983050:WKI983052 WUE983050:WUE983052 M65549:N65550 HT65547:HU65548 RP65547:RQ65548 ABL65547:ABM65548 ALH65547:ALI65548 AVD65547:AVE65548 BEZ65547:BFA65548 BOV65547:BOW65548 BYR65547:BYS65548 CIN65547:CIO65548 CSJ65547:CSK65548 DCF65547:DCG65548 DMB65547:DMC65548 DVX65547:DVY65548 EFT65547:EFU65548 EPP65547:EPQ65548 EZL65547:EZM65548 FJH65547:FJI65548 FTD65547:FTE65548 GCZ65547:GDA65548 GMV65547:GMW65548 GWR65547:GWS65548 HGN65547:HGO65548 HQJ65547:HQK65548 IAF65547:IAG65548 IKB65547:IKC65548 ITX65547:ITY65548 JDT65547:JDU65548 JNP65547:JNQ65548 JXL65547:JXM65548 KHH65547:KHI65548 KRD65547:KRE65548 LAZ65547:LBA65548 LKV65547:LKW65548 LUR65547:LUS65548 MEN65547:MEO65548 MOJ65547:MOK65548 MYF65547:MYG65548 NIB65547:NIC65548 NRX65547:NRY65548 OBT65547:OBU65548 OLP65547:OLQ65548 OVL65547:OVM65548 PFH65547:PFI65548 PPD65547:PPE65548 PYZ65547:PZA65548 QIV65547:QIW65548 QSR65547:QSS65548 RCN65547:RCO65548 RMJ65547:RMK65548 RWF65547:RWG65548 SGB65547:SGC65548 SPX65547:SPY65548 SZT65547:SZU65548 TJP65547:TJQ65548 TTL65547:TTM65548 UDH65547:UDI65548 UND65547:UNE65548 UWZ65547:UXA65548 VGV65547:VGW65548 VQR65547:VQS65548 WAN65547:WAO65548 WKJ65547:WKK65548 WUF65547:WUG65548 M131085:N131086 HT131083:HU131084 RP131083:RQ131084 ABL131083:ABM131084 ALH131083:ALI131084 AVD131083:AVE131084 BEZ131083:BFA131084 BOV131083:BOW131084 BYR131083:BYS131084 CIN131083:CIO131084 CSJ131083:CSK131084 DCF131083:DCG131084 DMB131083:DMC131084 DVX131083:DVY131084 EFT131083:EFU131084 EPP131083:EPQ131084 EZL131083:EZM131084 FJH131083:FJI131084 FTD131083:FTE131084 GCZ131083:GDA131084 GMV131083:GMW131084 GWR131083:GWS131084 HGN131083:HGO131084 HQJ131083:HQK131084 IAF131083:IAG131084 IKB131083:IKC131084 ITX131083:ITY131084 JDT131083:JDU131084 JNP131083:JNQ131084 JXL131083:JXM131084 KHH131083:KHI131084 KRD131083:KRE131084 LAZ131083:LBA131084 LKV131083:LKW131084 LUR131083:LUS131084 MEN131083:MEO131084 MOJ131083:MOK131084 MYF131083:MYG131084 NIB131083:NIC131084 NRX131083:NRY131084 OBT131083:OBU131084 OLP131083:OLQ131084 OVL131083:OVM131084 PFH131083:PFI131084 PPD131083:PPE131084 PYZ131083:PZA131084 QIV131083:QIW131084 QSR131083:QSS131084 RCN131083:RCO131084 RMJ131083:RMK131084 RWF131083:RWG131084 SGB131083:SGC131084 SPX131083:SPY131084 SZT131083:SZU131084 TJP131083:TJQ131084 TTL131083:TTM131084 UDH131083:UDI131084 UND131083:UNE131084 UWZ131083:UXA131084 VGV131083:VGW131084 VQR131083:VQS131084 WAN131083:WAO131084 WKJ131083:WKK131084 WUF131083:WUG131084 M196621:N196622 HT196619:HU196620 RP196619:RQ196620 ABL196619:ABM196620 ALH196619:ALI196620 AVD196619:AVE196620 BEZ196619:BFA196620 BOV196619:BOW196620 BYR196619:BYS196620 CIN196619:CIO196620 CSJ196619:CSK196620 DCF196619:DCG196620 DMB196619:DMC196620 DVX196619:DVY196620 EFT196619:EFU196620 EPP196619:EPQ196620 EZL196619:EZM196620 FJH196619:FJI196620 FTD196619:FTE196620 GCZ196619:GDA196620 GMV196619:GMW196620 GWR196619:GWS196620 HGN196619:HGO196620 HQJ196619:HQK196620 IAF196619:IAG196620 IKB196619:IKC196620 ITX196619:ITY196620 JDT196619:JDU196620 JNP196619:JNQ196620 JXL196619:JXM196620 KHH196619:KHI196620 KRD196619:KRE196620 LAZ196619:LBA196620 LKV196619:LKW196620 LUR196619:LUS196620 MEN196619:MEO196620 MOJ196619:MOK196620 MYF196619:MYG196620 NIB196619:NIC196620 NRX196619:NRY196620 OBT196619:OBU196620 OLP196619:OLQ196620 OVL196619:OVM196620 PFH196619:PFI196620 PPD196619:PPE196620 PYZ196619:PZA196620 QIV196619:QIW196620 QSR196619:QSS196620 RCN196619:RCO196620 RMJ196619:RMK196620 RWF196619:RWG196620 SGB196619:SGC196620 SPX196619:SPY196620 SZT196619:SZU196620 TJP196619:TJQ196620 TTL196619:TTM196620 UDH196619:UDI196620 UND196619:UNE196620 UWZ196619:UXA196620 VGV196619:VGW196620 VQR196619:VQS196620 WAN196619:WAO196620 WKJ196619:WKK196620 WUF196619:WUG196620 M262157:N262158 HT262155:HU262156 RP262155:RQ262156 ABL262155:ABM262156 ALH262155:ALI262156 AVD262155:AVE262156 BEZ262155:BFA262156 BOV262155:BOW262156 BYR262155:BYS262156 CIN262155:CIO262156 CSJ262155:CSK262156 DCF262155:DCG262156 DMB262155:DMC262156 DVX262155:DVY262156 EFT262155:EFU262156 EPP262155:EPQ262156 EZL262155:EZM262156 FJH262155:FJI262156 FTD262155:FTE262156 GCZ262155:GDA262156 GMV262155:GMW262156 GWR262155:GWS262156 HGN262155:HGO262156 HQJ262155:HQK262156 IAF262155:IAG262156 IKB262155:IKC262156 ITX262155:ITY262156 JDT262155:JDU262156 JNP262155:JNQ262156 JXL262155:JXM262156 KHH262155:KHI262156 KRD262155:KRE262156 LAZ262155:LBA262156 LKV262155:LKW262156 LUR262155:LUS262156 MEN262155:MEO262156 MOJ262155:MOK262156 MYF262155:MYG262156 NIB262155:NIC262156 NRX262155:NRY262156 OBT262155:OBU262156 OLP262155:OLQ262156 OVL262155:OVM262156 PFH262155:PFI262156 PPD262155:PPE262156 PYZ262155:PZA262156 QIV262155:QIW262156 QSR262155:QSS262156 RCN262155:RCO262156 RMJ262155:RMK262156 RWF262155:RWG262156 SGB262155:SGC262156 SPX262155:SPY262156 SZT262155:SZU262156 TJP262155:TJQ262156 TTL262155:TTM262156 UDH262155:UDI262156 UND262155:UNE262156 UWZ262155:UXA262156 VGV262155:VGW262156 VQR262155:VQS262156 WAN262155:WAO262156 WKJ262155:WKK262156 WUF262155:WUG262156 M327693:N327694 HT327691:HU327692 RP327691:RQ327692 ABL327691:ABM327692 ALH327691:ALI327692 AVD327691:AVE327692 BEZ327691:BFA327692 BOV327691:BOW327692 BYR327691:BYS327692 CIN327691:CIO327692 CSJ327691:CSK327692 DCF327691:DCG327692 DMB327691:DMC327692 DVX327691:DVY327692 EFT327691:EFU327692 EPP327691:EPQ327692 EZL327691:EZM327692 FJH327691:FJI327692 FTD327691:FTE327692 GCZ327691:GDA327692 GMV327691:GMW327692 GWR327691:GWS327692 HGN327691:HGO327692 HQJ327691:HQK327692 IAF327691:IAG327692 IKB327691:IKC327692 ITX327691:ITY327692 JDT327691:JDU327692 JNP327691:JNQ327692 JXL327691:JXM327692 KHH327691:KHI327692 KRD327691:KRE327692 LAZ327691:LBA327692 LKV327691:LKW327692 LUR327691:LUS327692 MEN327691:MEO327692 MOJ327691:MOK327692 MYF327691:MYG327692 NIB327691:NIC327692 NRX327691:NRY327692 OBT327691:OBU327692 OLP327691:OLQ327692 OVL327691:OVM327692 PFH327691:PFI327692 PPD327691:PPE327692 PYZ327691:PZA327692 QIV327691:QIW327692 QSR327691:QSS327692 RCN327691:RCO327692 RMJ327691:RMK327692 RWF327691:RWG327692 SGB327691:SGC327692 SPX327691:SPY327692 SZT327691:SZU327692 TJP327691:TJQ327692 TTL327691:TTM327692 UDH327691:UDI327692 UND327691:UNE327692 UWZ327691:UXA327692 VGV327691:VGW327692 VQR327691:VQS327692 WAN327691:WAO327692 WKJ327691:WKK327692 WUF327691:WUG327692 M393229:N393230 HT393227:HU393228 RP393227:RQ393228 ABL393227:ABM393228 ALH393227:ALI393228 AVD393227:AVE393228 BEZ393227:BFA393228 BOV393227:BOW393228 BYR393227:BYS393228 CIN393227:CIO393228 CSJ393227:CSK393228 DCF393227:DCG393228 DMB393227:DMC393228 DVX393227:DVY393228 EFT393227:EFU393228 EPP393227:EPQ393228 EZL393227:EZM393228 FJH393227:FJI393228 FTD393227:FTE393228 GCZ393227:GDA393228 GMV393227:GMW393228 GWR393227:GWS393228 HGN393227:HGO393228 HQJ393227:HQK393228 IAF393227:IAG393228 IKB393227:IKC393228 ITX393227:ITY393228 JDT393227:JDU393228 JNP393227:JNQ393228 JXL393227:JXM393228 KHH393227:KHI393228 KRD393227:KRE393228 LAZ393227:LBA393228 LKV393227:LKW393228 LUR393227:LUS393228 MEN393227:MEO393228 MOJ393227:MOK393228 MYF393227:MYG393228 NIB393227:NIC393228 NRX393227:NRY393228 OBT393227:OBU393228 OLP393227:OLQ393228 OVL393227:OVM393228 PFH393227:PFI393228 PPD393227:PPE393228 PYZ393227:PZA393228 QIV393227:QIW393228 QSR393227:QSS393228 RCN393227:RCO393228 RMJ393227:RMK393228 RWF393227:RWG393228 SGB393227:SGC393228 SPX393227:SPY393228 SZT393227:SZU393228 TJP393227:TJQ393228 TTL393227:TTM393228 UDH393227:UDI393228 UND393227:UNE393228 UWZ393227:UXA393228 VGV393227:VGW393228 VQR393227:VQS393228 WAN393227:WAO393228 WKJ393227:WKK393228 WUF393227:WUG393228 M458765:N458766 HT458763:HU458764 RP458763:RQ458764 ABL458763:ABM458764 ALH458763:ALI458764 AVD458763:AVE458764 BEZ458763:BFA458764 BOV458763:BOW458764 BYR458763:BYS458764 CIN458763:CIO458764 CSJ458763:CSK458764 DCF458763:DCG458764 DMB458763:DMC458764 DVX458763:DVY458764 EFT458763:EFU458764 EPP458763:EPQ458764 EZL458763:EZM458764 FJH458763:FJI458764 FTD458763:FTE458764 GCZ458763:GDA458764 GMV458763:GMW458764 GWR458763:GWS458764 HGN458763:HGO458764 HQJ458763:HQK458764 IAF458763:IAG458764 IKB458763:IKC458764 ITX458763:ITY458764 JDT458763:JDU458764 JNP458763:JNQ458764 JXL458763:JXM458764 KHH458763:KHI458764 KRD458763:KRE458764 LAZ458763:LBA458764 LKV458763:LKW458764 LUR458763:LUS458764 MEN458763:MEO458764 MOJ458763:MOK458764 MYF458763:MYG458764 NIB458763:NIC458764 NRX458763:NRY458764 OBT458763:OBU458764 OLP458763:OLQ458764 OVL458763:OVM458764 PFH458763:PFI458764 PPD458763:PPE458764 PYZ458763:PZA458764 QIV458763:QIW458764 QSR458763:QSS458764 RCN458763:RCO458764 RMJ458763:RMK458764 RWF458763:RWG458764 SGB458763:SGC458764 SPX458763:SPY458764 SZT458763:SZU458764 TJP458763:TJQ458764 TTL458763:TTM458764 UDH458763:UDI458764 UND458763:UNE458764 UWZ458763:UXA458764 VGV458763:VGW458764 VQR458763:VQS458764 WAN458763:WAO458764 WKJ458763:WKK458764 WUF458763:WUG458764 M524301:N524302 HT524299:HU524300 RP524299:RQ524300 ABL524299:ABM524300 ALH524299:ALI524300 AVD524299:AVE524300 BEZ524299:BFA524300 BOV524299:BOW524300 BYR524299:BYS524300 CIN524299:CIO524300 CSJ524299:CSK524300 DCF524299:DCG524300 DMB524299:DMC524300 DVX524299:DVY524300 EFT524299:EFU524300 EPP524299:EPQ524300 EZL524299:EZM524300 FJH524299:FJI524300 FTD524299:FTE524300 GCZ524299:GDA524300 GMV524299:GMW524300 GWR524299:GWS524300 HGN524299:HGO524300 HQJ524299:HQK524300 IAF524299:IAG524300 IKB524299:IKC524300 ITX524299:ITY524300 JDT524299:JDU524300 JNP524299:JNQ524300 JXL524299:JXM524300 KHH524299:KHI524300 KRD524299:KRE524300 LAZ524299:LBA524300 LKV524299:LKW524300 LUR524299:LUS524300 MEN524299:MEO524300 MOJ524299:MOK524300 MYF524299:MYG524300 NIB524299:NIC524300 NRX524299:NRY524300 OBT524299:OBU524300 OLP524299:OLQ524300 OVL524299:OVM524300 PFH524299:PFI524300 PPD524299:PPE524300 PYZ524299:PZA524300 QIV524299:QIW524300 QSR524299:QSS524300 RCN524299:RCO524300 RMJ524299:RMK524300 RWF524299:RWG524300 SGB524299:SGC524300 SPX524299:SPY524300 SZT524299:SZU524300 TJP524299:TJQ524300 TTL524299:TTM524300 UDH524299:UDI524300 UND524299:UNE524300 UWZ524299:UXA524300 VGV524299:VGW524300 VQR524299:VQS524300 WAN524299:WAO524300 WKJ524299:WKK524300 WUF524299:WUG524300 M589837:N589838 HT589835:HU589836 RP589835:RQ589836 ABL589835:ABM589836 ALH589835:ALI589836 AVD589835:AVE589836 BEZ589835:BFA589836 BOV589835:BOW589836 BYR589835:BYS589836 CIN589835:CIO589836 CSJ589835:CSK589836 DCF589835:DCG589836 DMB589835:DMC589836 DVX589835:DVY589836 EFT589835:EFU589836 EPP589835:EPQ589836 EZL589835:EZM589836 FJH589835:FJI589836 FTD589835:FTE589836 GCZ589835:GDA589836 GMV589835:GMW589836 GWR589835:GWS589836 HGN589835:HGO589836 HQJ589835:HQK589836 IAF589835:IAG589836 IKB589835:IKC589836 ITX589835:ITY589836 JDT589835:JDU589836 JNP589835:JNQ589836 JXL589835:JXM589836 KHH589835:KHI589836 KRD589835:KRE589836 LAZ589835:LBA589836 LKV589835:LKW589836 LUR589835:LUS589836 MEN589835:MEO589836 MOJ589835:MOK589836 MYF589835:MYG589836 NIB589835:NIC589836 NRX589835:NRY589836 OBT589835:OBU589836 OLP589835:OLQ589836 OVL589835:OVM589836 PFH589835:PFI589836 PPD589835:PPE589836 PYZ589835:PZA589836 QIV589835:QIW589836 QSR589835:QSS589836 RCN589835:RCO589836 RMJ589835:RMK589836 RWF589835:RWG589836 SGB589835:SGC589836 SPX589835:SPY589836 SZT589835:SZU589836 TJP589835:TJQ589836 TTL589835:TTM589836 UDH589835:UDI589836 UND589835:UNE589836 UWZ589835:UXA589836 VGV589835:VGW589836 VQR589835:VQS589836 WAN589835:WAO589836 WKJ589835:WKK589836 WUF589835:WUG589836 M655373:N655374 HT655371:HU655372 RP655371:RQ655372 ABL655371:ABM655372 ALH655371:ALI655372 AVD655371:AVE655372 BEZ655371:BFA655372 BOV655371:BOW655372 BYR655371:BYS655372 CIN655371:CIO655372 CSJ655371:CSK655372 DCF655371:DCG655372 DMB655371:DMC655372 DVX655371:DVY655372 EFT655371:EFU655372 EPP655371:EPQ655372 EZL655371:EZM655372 FJH655371:FJI655372 FTD655371:FTE655372 GCZ655371:GDA655372 GMV655371:GMW655372 GWR655371:GWS655372 HGN655371:HGO655372 HQJ655371:HQK655372 IAF655371:IAG655372 IKB655371:IKC655372 ITX655371:ITY655372 JDT655371:JDU655372 JNP655371:JNQ655372 JXL655371:JXM655372 KHH655371:KHI655372 KRD655371:KRE655372 LAZ655371:LBA655372 LKV655371:LKW655372 LUR655371:LUS655372 MEN655371:MEO655372 MOJ655371:MOK655372 MYF655371:MYG655372 NIB655371:NIC655372 NRX655371:NRY655372 OBT655371:OBU655372 OLP655371:OLQ655372 OVL655371:OVM655372 PFH655371:PFI655372 PPD655371:PPE655372 PYZ655371:PZA655372 QIV655371:QIW655372 QSR655371:QSS655372 RCN655371:RCO655372 RMJ655371:RMK655372 RWF655371:RWG655372 SGB655371:SGC655372 SPX655371:SPY655372 SZT655371:SZU655372 TJP655371:TJQ655372 TTL655371:TTM655372 UDH655371:UDI655372 UND655371:UNE655372 UWZ655371:UXA655372 VGV655371:VGW655372 VQR655371:VQS655372 WAN655371:WAO655372 WKJ655371:WKK655372 WUF655371:WUG655372 M720909:N720910 HT720907:HU720908 RP720907:RQ720908 ABL720907:ABM720908 ALH720907:ALI720908 AVD720907:AVE720908 BEZ720907:BFA720908 BOV720907:BOW720908 BYR720907:BYS720908 CIN720907:CIO720908 CSJ720907:CSK720908 DCF720907:DCG720908 DMB720907:DMC720908 DVX720907:DVY720908 EFT720907:EFU720908 EPP720907:EPQ720908 EZL720907:EZM720908 FJH720907:FJI720908 FTD720907:FTE720908 GCZ720907:GDA720908 GMV720907:GMW720908 GWR720907:GWS720908 HGN720907:HGO720908 HQJ720907:HQK720908 IAF720907:IAG720908 IKB720907:IKC720908 ITX720907:ITY720908 JDT720907:JDU720908 JNP720907:JNQ720908 JXL720907:JXM720908 KHH720907:KHI720908 KRD720907:KRE720908 LAZ720907:LBA720908 LKV720907:LKW720908 LUR720907:LUS720908 MEN720907:MEO720908 MOJ720907:MOK720908 MYF720907:MYG720908 NIB720907:NIC720908 NRX720907:NRY720908 OBT720907:OBU720908 OLP720907:OLQ720908 OVL720907:OVM720908 PFH720907:PFI720908 PPD720907:PPE720908 PYZ720907:PZA720908 QIV720907:QIW720908 QSR720907:QSS720908 RCN720907:RCO720908 RMJ720907:RMK720908 RWF720907:RWG720908 SGB720907:SGC720908 SPX720907:SPY720908 SZT720907:SZU720908 TJP720907:TJQ720908 TTL720907:TTM720908 UDH720907:UDI720908 UND720907:UNE720908 UWZ720907:UXA720908 VGV720907:VGW720908 VQR720907:VQS720908 WAN720907:WAO720908 WKJ720907:WKK720908 WUF720907:WUG720908 M786445:N786446 HT786443:HU786444 RP786443:RQ786444 ABL786443:ABM786444 ALH786443:ALI786444 AVD786443:AVE786444 BEZ786443:BFA786444 BOV786443:BOW786444 BYR786443:BYS786444 CIN786443:CIO786444 CSJ786443:CSK786444 DCF786443:DCG786444 DMB786443:DMC786444 DVX786443:DVY786444 EFT786443:EFU786444 EPP786443:EPQ786444 EZL786443:EZM786444 FJH786443:FJI786444 FTD786443:FTE786444 GCZ786443:GDA786444 GMV786443:GMW786444 GWR786443:GWS786444 HGN786443:HGO786444 HQJ786443:HQK786444 IAF786443:IAG786444 IKB786443:IKC786444 ITX786443:ITY786444 JDT786443:JDU786444 JNP786443:JNQ786444 JXL786443:JXM786444 KHH786443:KHI786444 KRD786443:KRE786444 LAZ786443:LBA786444 LKV786443:LKW786444 LUR786443:LUS786444 MEN786443:MEO786444 MOJ786443:MOK786444 MYF786443:MYG786444 NIB786443:NIC786444 NRX786443:NRY786444 OBT786443:OBU786444 OLP786443:OLQ786444 OVL786443:OVM786444 PFH786443:PFI786444 PPD786443:PPE786444 PYZ786443:PZA786444 QIV786443:QIW786444 QSR786443:QSS786444 RCN786443:RCO786444 RMJ786443:RMK786444 RWF786443:RWG786444 SGB786443:SGC786444 SPX786443:SPY786444 SZT786443:SZU786444 TJP786443:TJQ786444 TTL786443:TTM786444 UDH786443:UDI786444 UND786443:UNE786444 UWZ786443:UXA786444 VGV786443:VGW786444 VQR786443:VQS786444 WAN786443:WAO786444 WKJ786443:WKK786444 WUF786443:WUG786444 M851981:N851982 HT851979:HU851980 RP851979:RQ851980 ABL851979:ABM851980 ALH851979:ALI851980 AVD851979:AVE851980 BEZ851979:BFA851980 BOV851979:BOW851980 BYR851979:BYS851980 CIN851979:CIO851980 CSJ851979:CSK851980 DCF851979:DCG851980 DMB851979:DMC851980 DVX851979:DVY851980 EFT851979:EFU851980 EPP851979:EPQ851980 EZL851979:EZM851980 FJH851979:FJI851980 FTD851979:FTE851980 GCZ851979:GDA851980 GMV851979:GMW851980 GWR851979:GWS851980 HGN851979:HGO851980 HQJ851979:HQK851980 IAF851979:IAG851980 IKB851979:IKC851980 ITX851979:ITY851980 JDT851979:JDU851980 JNP851979:JNQ851980 JXL851979:JXM851980 KHH851979:KHI851980 KRD851979:KRE851980 LAZ851979:LBA851980 LKV851979:LKW851980 LUR851979:LUS851980 MEN851979:MEO851980 MOJ851979:MOK851980 MYF851979:MYG851980 NIB851979:NIC851980 NRX851979:NRY851980 OBT851979:OBU851980 OLP851979:OLQ851980 OVL851979:OVM851980 PFH851979:PFI851980 PPD851979:PPE851980 PYZ851979:PZA851980 QIV851979:QIW851980 QSR851979:QSS851980 RCN851979:RCO851980 RMJ851979:RMK851980 RWF851979:RWG851980 SGB851979:SGC851980 SPX851979:SPY851980 SZT851979:SZU851980 TJP851979:TJQ851980 TTL851979:TTM851980 UDH851979:UDI851980 UND851979:UNE851980 UWZ851979:UXA851980 VGV851979:VGW851980 VQR851979:VQS851980 WAN851979:WAO851980 WKJ851979:WKK851980 WUF851979:WUG851980 M917517:N917518 HT917515:HU917516 RP917515:RQ917516 ABL917515:ABM917516 ALH917515:ALI917516 AVD917515:AVE917516 BEZ917515:BFA917516 BOV917515:BOW917516 BYR917515:BYS917516 CIN917515:CIO917516 CSJ917515:CSK917516 DCF917515:DCG917516 DMB917515:DMC917516 DVX917515:DVY917516 EFT917515:EFU917516 EPP917515:EPQ917516 EZL917515:EZM917516 FJH917515:FJI917516 FTD917515:FTE917516 GCZ917515:GDA917516 GMV917515:GMW917516 GWR917515:GWS917516 HGN917515:HGO917516 HQJ917515:HQK917516 IAF917515:IAG917516 IKB917515:IKC917516 ITX917515:ITY917516 JDT917515:JDU917516 JNP917515:JNQ917516 JXL917515:JXM917516 KHH917515:KHI917516 KRD917515:KRE917516 LAZ917515:LBA917516 LKV917515:LKW917516 LUR917515:LUS917516 MEN917515:MEO917516 MOJ917515:MOK917516 MYF917515:MYG917516 NIB917515:NIC917516 NRX917515:NRY917516 OBT917515:OBU917516 OLP917515:OLQ917516 OVL917515:OVM917516 PFH917515:PFI917516 PPD917515:PPE917516 PYZ917515:PZA917516 QIV917515:QIW917516 QSR917515:QSS917516 RCN917515:RCO917516 RMJ917515:RMK917516 RWF917515:RWG917516 SGB917515:SGC917516 SPX917515:SPY917516 SZT917515:SZU917516 TJP917515:TJQ917516 TTL917515:TTM917516 UDH917515:UDI917516 UND917515:UNE917516 UWZ917515:UXA917516 VGV917515:VGW917516 VQR917515:VQS917516 WAN917515:WAO917516 WKJ917515:WKK917516 WUF917515:WUG917516 M983053:N983054 HT983051:HU983052 RP983051:RQ983052 ABL983051:ABM983052 ALH983051:ALI983052 AVD983051:AVE983052 BEZ983051:BFA983052 BOV983051:BOW983052 BYR983051:BYS983052 CIN983051:CIO983052 CSJ983051:CSK983052 DCF983051:DCG983052 DMB983051:DMC983052 DVX983051:DVY983052 EFT983051:EFU983052 EPP983051:EPQ983052 EZL983051:EZM983052 FJH983051:FJI983052 FTD983051:FTE983052 GCZ983051:GDA983052 GMV983051:GMW983052 GWR983051:GWS983052 HGN983051:HGO983052 HQJ983051:HQK983052 IAF983051:IAG983052 IKB983051:IKC983052 ITX983051:ITY983052 JDT983051:JDU983052 JNP983051:JNQ983052 JXL983051:JXM983052 KHH983051:KHI983052 KRD983051:KRE983052 LAZ983051:LBA983052 LKV983051:LKW983052 LUR983051:LUS983052 MEN983051:MEO983052 MOJ983051:MOK983052 MYF983051:MYG983052 NIB983051:NIC983052 NRX983051:NRY983052 OBT983051:OBU983052 OLP983051:OLQ983052 OVL983051:OVM983052 PFH983051:PFI983052 PPD983051:PPE983052 PYZ983051:PZA983052 QIV983051:QIW983052 QSR983051:QSS983052 RCN983051:RCO983052 RMJ983051:RMK983052 RWF983051:RWG983052 SGB983051:SGC983052 SPX983051:SPY983052 SZT983051:SZU983052 TJP983051:TJQ983052 TTL983051:TTM983052 UDH983051:UDI983052 UND983051:UNE983052 UWZ983051:UXA983052 VGV983051:VGW983052 VQR983051:VQS983052 WAN983051:WAO983052 WKJ983051:WKK983052 WUF983051:WUG983052 L65546 HS65544 RO65544 ABK65544 ALG65544 AVC65544 BEY65544 BOU65544 BYQ65544 CIM65544 CSI65544 DCE65544 DMA65544 DVW65544 EFS65544 EPO65544 EZK65544 FJG65544 FTC65544 GCY65544 GMU65544 GWQ65544 HGM65544 HQI65544 IAE65544 IKA65544 ITW65544 JDS65544 JNO65544 JXK65544 KHG65544 KRC65544 LAY65544 LKU65544 LUQ65544 MEM65544 MOI65544 MYE65544 NIA65544 NRW65544 OBS65544 OLO65544 OVK65544 PFG65544 PPC65544 PYY65544 QIU65544 QSQ65544 RCM65544 RMI65544 RWE65544 SGA65544 SPW65544 SZS65544 TJO65544 TTK65544 UDG65544 UNC65544 UWY65544 VGU65544 VQQ65544 WAM65544 WKI65544 WUE65544 L131082 HS131080 RO131080 ABK131080 ALG131080 AVC131080 BEY131080 BOU131080 BYQ131080 CIM131080 CSI131080 DCE131080 DMA131080 DVW131080 EFS131080 EPO131080 EZK131080 FJG131080 FTC131080 GCY131080 GMU131080 GWQ131080 HGM131080 HQI131080 IAE131080 IKA131080 ITW131080 JDS131080 JNO131080 JXK131080 KHG131080 KRC131080 LAY131080 LKU131080 LUQ131080 MEM131080 MOI131080 MYE131080 NIA131080 NRW131080 OBS131080 OLO131080 OVK131080 PFG131080 PPC131080 PYY131080 QIU131080 QSQ131080 RCM131080 RMI131080 RWE131080 SGA131080 SPW131080 SZS131080 TJO131080 TTK131080 UDG131080 UNC131080 UWY131080 VGU131080 VQQ131080 WAM131080 WKI131080 WUE131080 L196618 HS196616 RO196616 ABK196616 ALG196616 AVC196616 BEY196616 BOU196616 BYQ196616 CIM196616 CSI196616 DCE196616 DMA196616 DVW196616 EFS196616 EPO196616 EZK196616 FJG196616 FTC196616 GCY196616 GMU196616 GWQ196616 HGM196616 HQI196616 IAE196616 IKA196616 ITW196616 JDS196616 JNO196616 JXK196616 KHG196616 KRC196616 LAY196616 LKU196616 LUQ196616 MEM196616 MOI196616 MYE196616 NIA196616 NRW196616 OBS196616 OLO196616 OVK196616 PFG196616 PPC196616 PYY196616 QIU196616 QSQ196616 RCM196616 RMI196616 RWE196616 SGA196616 SPW196616 SZS196616 TJO196616 TTK196616 UDG196616 UNC196616 UWY196616 VGU196616 VQQ196616 WAM196616 WKI196616 WUE196616 L262154 HS262152 RO262152 ABK262152 ALG262152 AVC262152 BEY262152 BOU262152 BYQ262152 CIM262152 CSI262152 DCE262152 DMA262152 DVW262152 EFS262152 EPO262152 EZK262152 FJG262152 FTC262152 GCY262152 GMU262152 GWQ262152 HGM262152 HQI262152 IAE262152 IKA262152 ITW262152 JDS262152 JNO262152 JXK262152 KHG262152 KRC262152 LAY262152 LKU262152 LUQ262152 MEM262152 MOI262152 MYE262152 NIA262152 NRW262152 OBS262152 OLO262152 OVK262152 PFG262152 PPC262152 PYY262152 QIU262152 QSQ262152 RCM262152 RMI262152 RWE262152 SGA262152 SPW262152 SZS262152 TJO262152 TTK262152 UDG262152 UNC262152 UWY262152 VGU262152 VQQ262152 WAM262152 WKI262152 WUE262152 L327690 HS327688 RO327688 ABK327688 ALG327688 AVC327688 BEY327688 BOU327688 BYQ327688 CIM327688 CSI327688 DCE327688 DMA327688 DVW327688 EFS327688 EPO327688 EZK327688 FJG327688 FTC327688 GCY327688 GMU327688 GWQ327688 HGM327688 HQI327688 IAE327688 IKA327688 ITW327688 JDS327688 JNO327688 JXK327688 KHG327688 KRC327688 LAY327688 LKU327688 LUQ327688 MEM327688 MOI327688 MYE327688 NIA327688 NRW327688 OBS327688 OLO327688 OVK327688 PFG327688 PPC327688 PYY327688 QIU327688 QSQ327688 RCM327688 RMI327688 RWE327688 SGA327688 SPW327688 SZS327688 TJO327688 TTK327688 UDG327688 UNC327688 UWY327688 VGU327688 VQQ327688 WAM327688 WKI327688 WUE327688 L393226 HS393224 RO393224 ABK393224 ALG393224 AVC393224 BEY393224 BOU393224 BYQ393224 CIM393224 CSI393224 DCE393224 DMA393224 DVW393224 EFS393224 EPO393224 EZK393224 FJG393224 FTC393224 GCY393224 GMU393224 GWQ393224 HGM393224 HQI393224 IAE393224 IKA393224 ITW393224 JDS393224 JNO393224 JXK393224 KHG393224 KRC393224 LAY393224 LKU393224 LUQ393224 MEM393224 MOI393224 MYE393224 NIA393224 NRW393224 OBS393224 OLO393224 OVK393224 PFG393224 PPC393224 PYY393224 QIU393224 QSQ393224 RCM393224 RMI393224 RWE393224 SGA393224 SPW393224 SZS393224 TJO393224 TTK393224 UDG393224 UNC393224 UWY393224 VGU393224 VQQ393224 WAM393224 WKI393224 WUE393224 L458762 HS458760 RO458760 ABK458760 ALG458760 AVC458760 BEY458760 BOU458760 BYQ458760 CIM458760 CSI458760 DCE458760 DMA458760 DVW458760 EFS458760 EPO458760 EZK458760 FJG458760 FTC458760 GCY458760 GMU458760 GWQ458760 HGM458760 HQI458760 IAE458760 IKA458760 ITW458760 JDS458760 JNO458760 JXK458760 KHG458760 KRC458760 LAY458760 LKU458760 LUQ458760 MEM458760 MOI458760 MYE458760 NIA458760 NRW458760 OBS458760 OLO458760 OVK458760 PFG458760 PPC458760 PYY458760 QIU458760 QSQ458760 RCM458760 RMI458760 RWE458760 SGA458760 SPW458760 SZS458760 TJO458760 TTK458760 UDG458760 UNC458760 UWY458760 VGU458760 VQQ458760 WAM458760 WKI458760 WUE458760 L524298 HS524296 RO524296 ABK524296 ALG524296 AVC524296 BEY524296 BOU524296 BYQ524296 CIM524296 CSI524296 DCE524296 DMA524296 DVW524296 EFS524296 EPO524296 EZK524296 FJG524296 FTC524296 GCY524296 GMU524296 GWQ524296 HGM524296 HQI524296 IAE524296 IKA524296 ITW524296 JDS524296 JNO524296 JXK524296 KHG524296 KRC524296 LAY524296 LKU524296 LUQ524296 MEM524296 MOI524296 MYE524296 NIA524296 NRW524296 OBS524296 OLO524296 OVK524296 PFG524296 PPC524296 PYY524296 QIU524296 QSQ524296 RCM524296 RMI524296 RWE524296 SGA524296 SPW524296 SZS524296 TJO524296 TTK524296 UDG524296 UNC524296 UWY524296 VGU524296 VQQ524296 WAM524296 WKI524296 WUE524296 L589834 HS589832 RO589832 ABK589832 ALG589832 AVC589832 BEY589832 BOU589832 BYQ589832 CIM589832 CSI589832 DCE589832 DMA589832 DVW589832 EFS589832 EPO589832 EZK589832 FJG589832 FTC589832 GCY589832 GMU589832 GWQ589832 HGM589832 HQI589832 IAE589832 IKA589832 ITW589832 JDS589832 JNO589832 JXK589832 KHG589832 KRC589832 LAY589832 LKU589832 LUQ589832 MEM589832 MOI589832 MYE589832 NIA589832 NRW589832 OBS589832 OLO589832 OVK589832 PFG589832 PPC589832 PYY589832 QIU589832 QSQ589832 RCM589832 RMI589832 RWE589832 SGA589832 SPW589832 SZS589832 TJO589832 TTK589832 UDG589832 UNC589832 UWY589832 VGU589832 VQQ589832 WAM589832 WKI589832 WUE589832 L655370 HS655368 RO655368 ABK655368 ALG655368 AVC655368 BEY655368 BOU655368 BYQ655368 CIM655368 CSI655368 DCE655368 DMA655368 DVW655368 EFS655368 EPO655368 EZK655368 FJG655368 FTC655368 GCY655368 GMU655368 GWQ655368 HGM655368 HQI655368 IAE655368 IKA655368 ITW655368 JDS655368 JNO655368 JXK655368 KHG655368 KRC655368 LAY655368 LKU655368 LUQ655368 MEM655368 MOI655368 MYE655368 NIA655368 NRW655368 OBS655368 OLO655368 OVK655368 PFG655368 PPC655368 PYY655368 QIU655368 QSQ655368 RCM655368 RMI655368 RWE655368 SGA655368 SPW655368 SZS655368 TJO655368 TTK655368 UDG655368 UNC655368 UWY655368 VGU655368 VQQ655368 WAM655368 WKI655368 WUE655368 L720906 HS720904 RO720904 ABK720904 ALG720904 AVC720904 BEY720904 BOU720904 BYQ720904 CIM720904 CSI720904 DCE720904 DMA720904 DVW720904 EFS720904 EPO720904 EZK720904 FJG720904 FTC720904 GCY720904 GMU720904 GWQ720904 HGM720904 HQI720904 IAE720904 IKA720904 ITW720904 JDS720904 JNO720904 JXK720904 KHG720904 KRC720904 LAY720904 LKU720904 LUQ720904 MEM720904 MOI720904 MYE720904 NIA720904 NRW720904 OBS720904 OLO720904 OVK720904 PFG720904 PPC720904 PYY720904 QIU720904 QSQ720904 RCM720904 RMI720904 RWE720904 SGA720904 SPW720904 SZS720904 TJO720904 TTK720904 UDG720904 UNC720904 UWY720904 VGU720904 VQQ720904 WAM720904 WKI720904 WUE720904 L786442 HS786440 RO786440 ABK786440 ALG786440 AVC786440 BEY786440 BOU786440 BYQ786440 CIM786440 CSI786440 DCE786440 DMA786440 DVW786440 EFS786440 EPO786440 EZK786440 FJG786440 FTC786440 GCY786440 GMU786440 GWQ786440 HGM786440 HQI786440 IAE786440 IKA786440 ITW786440 JDS786440 JNO786440 JXK786440 KHG786440 KRC786440 LAY786440 LKU786440 LUQ786440 MEM786440 MOI786440 MYE786440 NIA786440 NRW786440 OBS786440 OLO786440 OVK786440 PFG786440 PPC786440 PYY786440 QIU786440 QSQ786440 RCM786440 RMI786440 RWE786440 SGA786440 SPW786440 SZS786440 TJO786440 TTK786440 UDG786440 UNC786440 UWY786440 VGU786440 VQQ786440 WAM786440 WKI786440 WUE786440 L851978 HS851976 RO851976 ABK851976 ALG851976 AVC851976 BEY851976 BOU851976 BYQ851976 CIM851976 CSI851976 DCE851976 DMA851976 DVW851976 EFS851976 EPO851976 EZK851976 FJG851976 FTC851976 GCY851976 GMU851976 GWQ851976 HGM851976 HQI851976 IAE851976 IKA851976 ITW851976 JDS851976 JNO851976 JXK851976 KHG851976 KRC851976 LAY851976 LKU851976 LUQ851976 MEM851976 MOI851976 MYE851976 NIA851976 NRW851976 OBS851976 OLO851976 OVK851976 PFG851976 PPC851976 PYY851976 QIU851976 QSQ851976 RCM851976 RMI851976 RWE851976 SGA851976 SPW851976 SZS851976 TJO851976 TTK851976 UDG851976 UNC851976 UWY851976 VGU851976 VQQ851976 WAM851976 WKI851976 WUE851976 L917514 HS917512 RO917512 ABK917512 ALG917512 AVC917512 BEY917512 BOU917512 BYQ917512 CIM917512 CSI917512 DCE917512 DMA917512 DVW917512 EFS917512 EPO917512 EZK917512 FJG917512 FTC917512 GCY917512 GMU917512 GWQ917512 HGM917512 HQI917512 IAE917512 IKA917512 ITW917512 JDS917512 JNO917512 JXK917512 KHG917512 KRC917512 LAY917512 LKU917512 LUQ917512 MEM917512 MOI917512 MYE917512 NIA917512 NRW917512 OBS917512 OLO917512 OVK917512 PFG917512 PPC917512 PYY917512 QIU917512 QSQ917512 RCM917512 RMI917512 RWE917512 SGA917512 SPW917512 SZS917512 TJO917512 TTK917512 UDG917512 UNC917512 UWY917512 VGU917512 VQQ917512 WAM917512 WKI917512 WUE917512 L983050 HS983048 RO983048 ABK983048 ALG983048 AVC983048 BEY983048 BOU983048 BYQ983048 CIM983048 CSI983048 DCE983048 DMA983048 DVW983048 EFS983048 EPO983048 EZK983048 FJG983048 FTC983048 GCY983048 GMU983048 GWQ983048 HGM983048 HQI983048 IAE983048 IKA983048 ITW983048 JDS983048 JNO983048 JXK983048 KHG983048 KRC983048 LAY983048 LKU983048 LUQ983048 MEM983048 MOI983048 MYE983048 NIA983048 NRW983048 OBS983048 OLO983048 OVK983048 PFG983048 PPC983048 PYY983048 QIU983048 QSQ983048 RCM983048 RMI983048 RWE983048 SGA983048 SPW983048 SZS983048 TJO983048 TTK983048 UDG983048 UNC983048 UWY983048 VGU983048 VQQ983048 WAM983048 WKI983048 WUE983048 O65546:O65550 HV65544:HV65548 RR65544:RR65548 ABN65544:ABN65548 ALJ65544:ALJ65548 AVF65544:AVF65548 BFB65544:BFB65548 BOX65544:BOX65548 BYT65544:BYT65548 CIP65544:CIP65548 CSL65544:CSL65548 DCH65544:DCH65548 DMD65544:DMD65548 DVZ65544:DVZ65548 EFV65544:EFV65548 EPR65544:EPR65548 EZN65544:EZN65548 FJJ65544:FJJ65548 FTF65544:FTF65548 GDB65544:GDB65548 GMX65544:GMX65548 GWT65544:GWT65548 HGP65544:HGP65548 HQL65544:HQL65548 IAH65544:IAH65548 IKD65544:IKD65548 ITZ65544:ITZ65548 JDV65544:JDV65548 JNR65544:JNR65548 JXN65544:JXN65548 KHJ65544:KHJ65548 KRF65544:KRF65548 LBB65544:LBB65548 LKX65544:LKX65548 LUT65544:LUT65548 MEP65544:MEP65548 MOL65544:MOL65548 MYH65544:MYH65548 NID65544:NID65548 NRZ65544:NRZ65548 OBV65544:OBV65548 OLR65544:OLR65548 OVN65544:OVN65548 PFJ65544:PFJ65548 PPF65544:PPF65548 PZB65544:PZB65548 QIX65544:QIX65548 QST65544:QST65548 RCP65544:RCP65548 RML65544:RML65548 RWH65544:RWH65548 SGD65544:SGD65548 SPZ65544:SPZ65548 SZV65544:SZV65548 TJR65544:TJR65548 TTN65544:TTN65548 UDJ65544:UDJ65548 UNF65544:UNF65548 UXB65544:UXB65548 VGX65544:VGX65548 VQT65544:VQT65548 WAP65544:WAP65548 WKL65544:WKL65548 WUH65544:WUH65548 O131082:O131086 HV131080:HV131084 RR131080:RR131084 ABN131080:ABN131084 ALJ131080:ALJ131084 AVF131080:AVF131084 BFB131080:BFB131084 BOX131080:BOX131084 BYT131080:BYT131084 CIP131080:CIP131084 CSL131080:CSL131084 DCH131080:DCH131084 DMD131080:DMD131084 DVZ131080:DVZ131084 EFV131080:EFV131084 EPR131080:EPR131084 EZN131080:EZN131084 FJJ131080:FJJ131084 FTF131080:FTF131084 GDB131080:GDB131084 GMX131080:GMX131084 GWT131080:GWT131084 HGP131080:HGP131084 HQL131080:HQL131084 IAH131080:IAH131084 IKD131080:IKD131084 ITZ131080:ITZ131084 JDV131080:JDV131084 JNR131080:JNR131084 JXN131080:JXN131084 KHJ131080:KHJ131084 KRF131080:KRF131084 LBB131080:LBB131084 LKX131080:LKX131084 LUT131080:LUT131084 MEP131080:MEP131084 MOL131080:MOL131084 MYH131080:MYH131084 NID131080:NID131084 NRZ131080:NRZ131084 OBV131080:OBV131084 OLR131080:OLR131084 OVN131080:OVN131084 PFJ131080:PFJ131084 PPF131080:PPF131084 PZB131080:PZB131084 QIX131080:QIX131084 QST131080:QST131084 RCP131080:RCP131084 RML131080:RML131084 RWH131080:RWH131084 SGD131080:SGD131084 SPZ131080:SPZ131084 SZV131080:SZV131084 TJR131080:TJR131084 TTN131080:TTN131084 UDJ131080:UDJ131084 UNF131080:UNF131084 UXB131080:UXB131084 VGX131080:VGX131084 VQT131080:VQT131084 WAP131080:WAP131084 WKL131080:WKL131084 WUH131080:WUH131084 O196618:O196622 HV196616:HV196620 RR196616:RR196620 ABN196616:ABN196620 ALJ196616:ALJ196620 AVF196616:AVF196620 BFB196616:BFB196620 BOX196616:BOX196620 BYT196616:BYT196620 CIP196616:CIP196620 CSL196616:CSL196620 DCH196616:DCH196620 DMD196616:DMD196620 DVZ196616:DVZ196620 EFV196616:EFV196620 EPR196616:EPR196620 EZN196616:EZN196620 FJJ196616:FJJ196620 FTF196616:FTF196620 GDB196616:GDB196620 GMX196616:GMX196620 GWT196616:GWT196620 HGP196616:HGP196620 HQL196616:HQL196620 IAH196616:IAH196620 IKD196616:IKD196620 ITZ196616:ITZ196620 JDV196616:JDV196620 JNR196616:JNR196620 JXN196616:JXN196620 KHJ196616:KHJ196620 KRF196616:KRF196620 LBB196616:LBB196620 LKX196616:LKX196620 LUT196616:LUT196620 MEP196616:MEP196620 MOL196616:MOL196620 MYH196616:MYH196620 NID196616:NID196620 NRZ196616:NRZ196620 OBV196616:OBV196620 OLR196616:OLR196620 OVN196616:OVN196620 PFJ196616:PFJ196620 PPF196616:PPF196620 PZB196616:PZB196620 QIX196616:QIX196620 QST196616:QST196620 RCP196616:RCP196620 RML196616:RML196620 RWH196616:RWH196620 SGD196616:SGD196620 SPZ196616:SPZ196620 SZV196616:SZV196620 TJR196616:TJR196620 TTN196616:TTN196620 UDJ196616:UDJ196620 UNF196616:UNF196620 UXB196616:UXB196620 VGX196616:VGX196620 VQT196616:VQT196620 WAP196616:WAP196620 WKL196616:WKL196620 WUH196616:WUH196620 O262154:O262158 HV262152:HV262156 RR262152:RR262156 ABN262152:ABN262156 ALJ262152:ALJ262156 AVF262152:AVF262156 BFB262152:BFB262156 BOX262152:BOX262156 BYT262152:BYT262156 CIP262152:CIP262156 CSL262152:CSL262156 DCH262152:DCH262156 DMD262152:DMD262156 DVZ262152:DVZ262156 EFV262152:EFV262156 EPR262152:EPR262156 EZN262152:EZN262156 FJJ262152:FJJ262156 FTF262152:FTF262156 GDB262152:GDB262156 GMX262152:GMX262156 GWT262152:GWT262156 HGP262152:HGP262156 HQL262152:HQL262156 IAH262152:IAH262156 IKD262152:IKD262156 ITZ262152:ITZ262156 JDV262152:JDV262156 JNR262152:JNR262156 JXN262152:JXN262156 KHJ262152:KHJ262156 KRF262152:KRF262156 LBB262152:LBB262156 LKX262152:LKX262156 LUT262152:LUT262156 MEP262152:MEP262156 MOL262152:MOL262156 MYH262152:MYH262156 NID262152:NID262156 NRZ262152:NRZ262156 OBV262152:OBV262156 OLR262152:OLR262156 OVN262152:OVN262156 PFJ262152:PFJ262156 PPF262152:PPF262156 PZB262152:PZB262156 QIX262152:QIX262156 QST262152:QST262156 RCP262152:RCP262156 RML262152:RML262156 RWH262152:RWH262156 SGD262152:SGD262156 SPZ262152:SPZ262156 SZV262152:SZV262156 TJR262152:TJR262156 TTN262152:TTN262156 UDJ262152:UDJ262156 UNF262152:UNF262156 UXB262152:UXB262156 VGX262152:VGX262156 VQT262152:VQT262156 WAP262152:WAP262156 WKL262152:WKL262156 WUH262152:WUH262156 O327690:O327694 HV327688:HV327692 RR327688:RR327692 ABN327688:ABN327692 ALJ327688:ALJ327692 AVF327688:AVF327692 BFB327688:BFB327692 BOX327688:BOX327692 BYT327688:BYT327692 CIP327688:CIP327692 CSL327688:CSL327692 DCH327688:DCH327692 DMD327688:DMD327692 DVZ327688:DVZ327692 EFV327688:EFV327692 EPR327688:EPR327692 EZN327688:EZN327692 FJJ327688:FJJ327692 FTF327688:FTF327692 GDB327688:GDB327692 GMX327688:GMX327692 GWT327688:GWT327692 HGP327688:HGP327692 HQL327688:HQL327692 IAH327688:IAH327692 IKD327688:IKD327692 ITZ327688:ITZ327692 JDV327688:JDV327692 JNR327688:JNR327692 JXN327688:JXN327692 KHJ327688:KHJ327692 KRF327688:KRF327692 LBB327688:LBB327692 LKX327688:LKX327692 LUT327688:LUT327692 MEP327688:MEP327692 MOL327688:MOL327692 MYH327688:MYH327692 NID327688:NID327692 NRZ327688:NRZ327692 OBV327688:OBV327692 OLR327688:OLR327692 OVN327688:OVN327692 PFJ327688:PFJ327692 PPF327688:PPF327692 PZB327688:PZB327692 QIX327688:QIX327692 QST327688:QST327692 RCP327688:RCP327692 RML327688:RML327692 RWH327688:RWH327692 SGD327688:SGD327692 SPZ327688:SPZ327692 SZV327688:SZV327692 TJR327688:TJR327692 TTN327688:TTN327692 UDJ327688:UDJ327692 UNF327688:UNF327692 UXB327688:UXB327692 VGX327688:VGX327692 VQT327688:VQT327692 WAP327688:WAP327692 WKL327688:WKL327692 WUH327688:WUH327692 O393226:O393230 HV393224:HV393228 RR393224:RR393228 ABN393224:ABN393228 ALJ393224:ALJ393228 AVF393224:AVF393228 BFB393224:BFB393228 BOX393224:BOX393228 BYT393224:BYT393228 CIP393224:CIP393228 CSL393224:CSL393228 DCH393224:DCH393228 DMD393224:DMD393228 DVZ393224:DVZ393228 EFV393224:EFV393228 EPR393224:EPR393228 EZN393224:EZN393228 FJJ393224:FJJ393228 FTF393224:FTF393228 GDB393224:GDB393228 GMX393224:GMX393228 GWT393224:GWT393228 HGP393224:HGP393228 HQL393224:HQL393228 IAH393224:IAH393228 IKD393224:IKD393228 ITZ393224:ITZ393228 JDV393224:JDV393228 JNR393224:JNR393228 JXN393224:JXN393228 KHJ393224:KHJ393228 KRF393224:KRF393228 LBB393224:LBB393228 LKX393224:LKX393228 LUT393224:LUT393228 MEP393224:MEP393228 MOL393224:MOL393228 MYH393224:MYH393228 NID393224:NID393228 NRZ393224:NRZ393228 OBV393224:OBV393228 OLR393224:OLR393228 OVN393224:OVN393228 PFJ393224:PFJ393228 PPF393224:PPF393228 PZB393224:PZB393228 QIX393224:QIX393228 QST393224:QST393228 RCP393224:RCP393228 RML393224:RML393228 RWH393224:RWH393228 SGD393224:SGD393228 SPZ393224:SPZ393228 SZV393224:SZV393228 TJR393224:TJR393228 TTN393224:TTN393228 UDJ393224:UDJ393228 UNF393224:UNF393228 UXB393224:UXB393228 VGX393224:VGX393228 VQT393224:VQT393228 WAP393224:WAP393228 WKL393224:WKL393228 WUH393224:WUH393228 O458762:O458766 HV458760:HV458764 RR458760:RR458764 ABN458760:ABN458764 ALJ458760:ALJ458764 AVF458760:AVF458764 BFB458760:BFB458764 BOX458760:BOX458764 BYT458760:BYT458764 CIP458760:CIP458764 CSL458760:CSL458764 DCH458760:DCH458764 DMD458760:DMD458764 DVZ458760:DVZ458764 EFV458760:EFV458764 EPR458760:EPR458764 EZN458760:EZN458764 FJJ458760:FJJ458764 FTF458760:FTF458764 GDB458760:GDB458764 GMX458760:GMX458764 GWT458760:GWT458764 HGP458760:HGP458764 HQL458760:HQL458764 IAH458760:IAH458764 IKD458760:IKD458764 ITZ458760:ITZ458764 JDV458760:JDV458764 JNR458760:JNR458764 JXN458760:JXN458764 KHJ458760:KHJ458764 KRF458760:KRF458764 LBB458760:LBB458764 LKX458760:LKX458764 LUT458760:LUT458764 MEP458760:MEP458764 MOL458760:MOL458764 MYH458760:MYH458764 NID458760:NID458764 NRZ458760:NRZ458764 OBV458760:OBV458764 OLR458760:OLR458764 OVN458760:OVN458764 PFJ458760:PFJ458764 PPF458760:PPF458764 PZB458760:PZB458764 QIX458760:QIX458764 QST458760:QST458764 RCP458760:RCP458764 RML458760:RML458764 RWH458760:RWH458764 SGD458760:SGD458764 SPZ458760:SPZ458764 SZV458760:SZV458764 TJR458760:TJR458764 TTN458760:TTN458764 UDJ458760:UDJ458764 UNF458760:UNF458764 UXB458760:UXB458764 VGX458760:VGX458764 VQT458760:VQT458764 WAP458760:WAP458764 WKL458760:WKL458764 WUH458760:WUH458764 O524298:O524302 HV524296:HV524300 RR524296:RR524300 ABN524296:ABN524300 ALJ524296:ALJ524300 AVF524296:AVF524300 BFB524296:BFB524300 BOX524296:BOX524300 BYT524296:BYT524300 CIP524296:CIP524300 CSL524296:CSL524300 DCH524296:DCH524300 DMD524296:DMD524300 DVZ524296:DVZ524300 EFV524296:EFV524300 EPR524296:EPR524300 EZN524296:EZN524300 FJJ524296:FJJ524300 FTF524296:FTF524300 GDB524296:GDB524300 GMX524296:GMX524300 GWT524296:GWT524300 HGP524296:HGP524300 HQL524296:HQL524300 IAH524296:IAH524300 IKD524296:IKD524300 ITZ524296:ITZ524300 JDV524296:JDV524300 JNR524296:JNR524300 JXN524296:JXN524300 KHJ524296:KHJ524300 KRF524296:KRF524300 LBB524296:LBB524300 LKX524296:LKX524300 LUT524296:LUT524300 MEP524296:MEP524300 MOL524296:MOL524300 MYH524296:MYH524300 NID524296:NID524300 NRZ524296:NRZ524300 OBV524296:OBV524300 OLR524296:OLR524300 OVN524296:OVN524300 PFJ524296:PFJ524300 PPF524296:PPF524300 PZB524296:PZB524300 QIX524296:QIX524300 QST524296:QST524300 RCP524296:RCP524300 RML524296:RML524300 RWH524296:RWH524300 SGD524296:SGD524300 SPZ524296:SPZ524300 SZV524296:SZV524300 TJR524296:TJR524300 TTN524296:TTN524300 UDJ524296:UDJ524300 UNF524296:UNF524300 UXB524296:UXB524300 VGX524296:VGX524300 VQT524296:VQT524300 WAP524296:WAP524300 WKL524296:WKL524300 WUH524296:WUH524300 O589834:O589838 HV589832:HV589836 RR589832:RR589836 ABN589832:ABN589836 ALJ589832:ALJ589836 AVF589832:AVF589836 BFB589832:BFB589836 BOX589832:BOX589836 BYT589832:BYT589836 CIP589832:CIP589836 CSL589832:CSL589836 DCH589832:DCH589836 DMD589832:DMD589836 DVZ589832:DVZ589836 EFV589832:EFV589836 EPR589832:EPR589836 EZN589832:EZN589836 FJJ589832:FJJ589836 FTF589832:FTF589836 GDB589832:GDB589836 GMX589832:GMX589836 GWT589832:GWT589836 HGP589832:HGP589836 HQL589832:HQL589836 IAH589832:IAH589836 IKD589832:IKD589836 ITZ589832:ITZ589836 JDV589832:JDV589836 JNR589832:JNR589836 JXN589832:JXN589836 KHJ589832:KHJ589836 KRF589832:KRF589836 LBB589832:LBB589836 LKX589832:LKX589836 LUT589832:LUT589836 MEP589832:MEP589836 MOL589832:MOL589836 MYH589832:MYH589836 NID589832:NID589836 NRZ589832:NRZ589836 OBV589832:OBV589836 OLR589832:OLR589836 OVN589832:OVN589836 PFJ589832:PFJ589836 PPF589832:PPF589836 PZB589832:PZB589836 QIX589832:QIX589836 QST589832:QST589836 RCP589832:RCP589836 RML589832:RML589836 RWH589832:RWH589836 SGD589832:SGD589836 SPZ589832:SPZ589836 SZV589832:SZV589836 TJR589832:TJR589836 TTN589832:TTN589836 UDJ589832:UDJ589836 UNF589832:UNF589836 UXB589832:UXB589836 VGX589832:VGX589836 VQT589832:VQT589836 WAP589832:WAP589836 WKL589832:WKL589836 WUH589832:WUH589836 O655370:O655374 HV655368:HV655372 RR655368:RR655372 ABN655368:ABN655372 ALJ655368:ALJ655372 AVF655368:AVF655372 BFB655368:BFB655372 BOX655368:BOX655372 BYT655368:BYT655372 CIP655368:CIP655372 CSL655368:CSL655372 DCH655368:DCH655372 DMD655368:DMD655372 DVZ655368:DVZ655372 EFV655368:EFV655372 EPR655368:EPR655372 EZN655368:EZN655372 FJJ655368:FJJ655372 FTF655368:FTF655372 GDB655368:GDB655372 GMX655368:GMX655372 GWT655368:GWT655372 HGP655368:HGP655372 HQL655368:HQL655372 IAH655368:IAH655372 IKD655368:IKD655372 ITZ655368:ITZ655372 JDV655368:JDV655372 JNR655368:JNR655372 JXN655368:JXN655372 KHJ655368:KHJ655372 KRF655368:KRF655372 LBB655368:LBB655372 LKX655368:LKX655372 LUT655368:LUT655372 MEP655368:MEP655372 MOL655368:MOL655372 MYH655368:MYH655372 NID655368:NID655372 NRZ655368:NRZ655372 OBV655368:OBV655372 OLR655368:OLR655372 OVN655368:OVN655372 PFJ655368:PFJ655372 PPF655368:PPF655372 PZB655368:PZB655372 QIX655368:QIX655372 QST655368:QST655372 RCP655368:RCP655372 RML655368:RML655372 RWH655368:RWH655372 SGD655368:SGD655372 SPZ655368:SPZ655372 SZV655368:SZV655372 TJR655368:TJR655372 TTN655368:TTN655372 UDJ655368:UDJ655372 UNF655368:UNF655372 UXB655368:UXB655372 VGX655368:VGX655372 VQT655368:VQT655372 WAP655368:WAP655372 WKL655368:WKL655372 WUH655368:WUH655372 O720906:O720910 HV720904:HV720908 RR720904:RR720908 ABN720904:ABN720908 ALJ720904:ALJ720908 AVF720904:AVF720908 BFB720904:BFB720908 BOX720904:BOX720908 BYT720904:BYT720908 CIP720904:CIP720908 CSL720904:CSL720908 DCH720904:DCH720908 DMD720904:DMD720908 DVZ720904:DVZ720908 EFV720904:EFV720908 EPR720904:EPR720908 EZN720904:EZN720908 FJJ720904:FJJ720908 FTF720904:FTF720908 GDB720904:GDB720908 GMX720904:GMX720908 GWT720904:GWT720908 HGP720904:HGP720908 HQL720904:HQL720908 IAH720904:IAH720908 IKD720904:IKD720908 ITZ720904:ITZ720908 JDV720904:JDV720908 JNR720904:JNR720908 JXN720904:JXN720908 KHJ720904:KHJ720908 KRF720904:KRF720908 LBB720904:LBB720908 LKX720904:LKX720908 LUT720904:LUT720908 MEP720904:MEP720908 MOL720904:MOL720908 MYH720904:MYH720908 NID720904:NID720908 NRZ720904:NRZ720908 OBV720904:OBV720908 OLR720904:OLR720908 OVN720904:OVN720908 PFJ720904:PFJ720908 PPF720904:PPF720908 PZB720904:PZB720908 QIX720904:QIX720908 QST720904:QST720908 RCP720904:RCP720908 RML720904:RML720908 RWH720904:RWH720908 SGD720904:SGD720908 SPZ720904:SPZ720908 SZV720904:SZV720908 TJR720904:TJR720908 TTN720904:TTN720908 UDJ720904:UDJ720908 UNF720904:UNF720908 UXB720904:UXB720908 VGX720904:VGX720908 VQT720904:VQT720908 WAP720904:WAP720908 WKL720904:WKL720908 WUH720904:WUH720908 O786442:O786446 HV786440:HV786444 RR786440:RR786444 ABN786440:ABN786444 ALJ786440:ALJ786444 AVF786440:AVF786444 BFB786440:BFB786444 BOX786440:BOX786444 BYT786440:BYT786444 CIP786440:CIP786444 CSL786440:CSL786444 DCH786440:DCH786444 DMD786440:DMD786444 DVZ786440:DVZ786444 EFV786440:EFV786444 EPR786440:EPR786444 EZN786440:EZN786444 FJJ786440:FJJ786444 FTF786440:FTF786444 GDB786440:GDB786444 GMX786440:GMX786444 GWT786440:GWT786444 HGP786440:HGP786444 HQL786440:HQL786444 IAH786440:IAH786444 IKD786440:IKD786444 ITZ786440:ITZ786444 JDV786440:JDV786444 JNR786440:JNR786444 JXN786440:JXN786444 KHJ786440:KHJ786444 KRF786440:KRF786444 LBB786440:LBB786444 LKX786440:LKX786444 LUT786440:LUT786444 MEP786440:MEP786444 MOL786440:MOL786444 MYH786440:MYH786444 NID786440:NID786444 NRZ786440:NRZ786444 OBV786440:OBV786444 OLR786440:OLR786444 OVN786440:OVN786444 PFJ786440:PFJ786444 PPF786440:PPF786444 PZB786440:PZB786444 QIX786440:QIX786444 QST786440:QST786444 RCP786440:RCP786444 RML786440:RML786444 RWH786440:RWH786444 SGD786440:SGD786444 SPZ786440:SPZ786444 SZV786440:SZV786444 TJR786440:TJR786444 TTN786440:TTN786444 UDJ786440:UDJ786444 UNF786440:UNF786444 UXB786440:UXB786444 VGX786440:VGX786444 VQT786440:VQT786444 WAP786440:WAP786444 WKL786440:WKL786444 WUH786440:WUH786444 O851978:O851982 HV851976:HV851980 RR851976:RR851980 ABN851976:ABN851980 ALJ851976:ALJ851980 AVF851976:AVF851980 BFB851976:BFB851980 BOX851976:BOX851980 BYT851976:BYT851980 CIP851976:CIP851980 CSL851976:CSL851980 DCH851976:DCH851980 DMD851976:DMD851980 DVZ851976:DVZ851980 EFV851976:EFV851980 EPR851976:EPR851980 EZN851976:EZN851980 FJJ851976:FJJ851980 FTF851976:FTF851980 GDB851976:GDB851980 GMX851976:GMX851980 GWT851976:GWT851980 HGP851976:HGP851980 HQL851976:HQL851980 IAH851976:IAH851980 IKD851976:IKD851980 ITZ851976:ITZ851980 JDV851976:JDV851980 JNR851976:JNR851980 JXN851976:JXN851980 KHJ851976:KHJ851980 KRF851976:KRF851980 LBB851976:LBB851980 LKX851976:LKX851980 LUT851976:LUT851980 MEP851976:MEP851980 MOL851976:MOL851980 MYH851976:MYH851980 NID851976:NID851980 NRZ851976:NRZ851980 OBV851976:OBV851980 OLR851976:OLR851980 OVN851976:OVN851980 PFJ851976:PFJ851980 PPF851976:PPF851980 PZB851976:PZB851980 QIX851976:QIX851980 QST851976:QST851980 RCP851976:RCP851980 RML851976:RML851980 RWH851976:RWH851980 SGD851976:SGD851980 SPZ851976:SPZ851980 SZV851976:SZV851980 TJR851976:TJR851980 TTN851976:TTN851980 UDJ851976:UDJ851980 UNF851976:UNF851980 UXB851976:UXB851980 VGX851976:VGX851980 VQT851976:VQT851980 WAP851976:WAP851980 WKL851976:WKL851980 WUH851976:WUH851980 O917514:O917518 HV917512:HV917516 RR917512:RR917516 ABN917512:ABN917516 ALJ917512:ALJ917516 AVF917512:AVF917516 BFB917512:BFB917516 BOX917512:BOX917516 BYT917512:BYT917516 CIP917512:CIP917516 CSL917512:CSL917516 DCH917512:DCH917516 DMD917512:DMD917516 DVZ917512:DVZ917516 EFV917512:EFV917516 EPR917512:EPR917516 EZN917512:EZN917516 FJJ917512:FJJ917516 FTF917512:FTF917516 GDB917512:GDB917516 GMX917512:GMX917516 GWT917512:GWT917516 HGP917512:HGP917516 HQL917512:HQL917516 IAH917512:IAH917516 IKD917512:IKD917516 ITZ917512:ITZ917516 JDV917512:JDV917516 JNR917512:JNR917516 JXN917512:JXN917516 KHJ917512:KHJ917516 KRF917512:KRF917516 LBB917512:LBB917516 LKX917512:LKX917516 LUT917512:LUT917516 MEP917512:MEP917516 MOL917512:MOL917516 MYH917512:MYH917516 NID917512:NID917516 NRZ917512:NRZ917516 OBV917512:OBV917516 OLR917512:OLR917516 OVN917512:OVN917516 PFJ917512:PFJ917516 PPF917512:PPF917516 PZB917512:PZB917516 QIX917512:QIX917516 QST917512:QST917516 RCP917512:RCP917516 RML917512:RML917516 RWH917512:RWH917516 SGD917512:SGD917516 SPZ917512:SPZ917516 SZV917512:SZV917516 TJR917512:TJR917516 TTN917512:TTN917516 UDJ917512:UDJ917516 UNF917512:UNF917516 UXB917512:UXB917516 VGX917512:VGX917516 VQT917512:VQT917516 WAP917512:WAP917516 WKL917512:WKL917516 WUH917512:WUH917516 O983050:O983054 HV983048:HV983052 RR983048:RR983052 ABN983048:ABN983052 ALJ983048:ALJ983052 AVF983048:AVF983052 BFB983048:BFB983052 BOX983048:BOX983052 BYT983048:BYT983052 CIP983048:CIP983052 CSL983048:CSL983052 DCH983048:DCH983052 DMD983048:DMD983052 DVZ983048:DVZ983052 EFV983048:EFV983052 EPR983048:EPR983052 EZN983048:EZN983052 FJJ983048:FJJ983052 FTF983048:FTF983052 GDB983048:GDB983052 GMX983048:GMX983052 GWT983048:GWT983052 HGP983048:HGP983052 HQL983048:HQL983052 IAH983048:IAH983052 IKD983048:IKD983052 ITZ983048:ITZ983052 JDV983048:JDV983052 JNR983048:JNR983052 JXN983048:JXN983052 KHJ983048:KHJ983052 KRF983048:KRF983052 LBB983048:LBB983052 LKX983048:LKX983052 LUT983048:LUT983052 MEP983048:MEP983052 MOL983048:MOL983052 MYH983048:MYH983052 NID983048:NID983052 NRZ983048:NRZ983052 OBV983048:OBV983052 OLR983048:OLR983052 OVN983048:OVN983052 PFJ983048:PFJ983052 PPF983048:PPF983052 PZB983048:PZB983052 QIX983048:QIX983052 QST983048:QST983052 RCP983048:RCP983052 RML983048:RML983052 RWH983048:RWH983052 SGD983048:SGD983052 SPZ983048:SPZ983052 SZV983048:SZV983052 TJR983048:TJR983052 TTN983048:TTN983052 UDJ983048:UDJ983052 UNF983048:UNF983052 UXB983048:UXB983052 VGX983048:VGX983052 VQT983048:VQT983052 WAP983048:WAP983052 WKL983048:WKL983052 WUH983048:WUH983052 P65549:AA65550 HW65547:IK65548 RS65547:SG65548 ABO65547:ACC65548 ALK65547:ALY65548 AVG65547:AVU65548 BFC65547:BFQ65548 BOY65547:BPM65548 BYU65547:BZI65548 CIQ65547:CJE65548 CSM65547:CTA65548 DCI65547:DCW65548 DME65547:DMS65548 DWA65547:DWO65548 EFW65547:EGK65548 EPS65547:EQG65548 EZO65547:FAC65548 FJK65547:FJY65548 FTG65547:FTU65548 GDC65547:GDQ65548 GMY65547:GNM65548 GWU65547:GXI65548 HGQ65547:HHE65548 HQM65547:HRA65548 IAI65547:IAW65548 IKE65547:IKS65548 IUA65547:IUO65548 JDW65547:JEK65548 JNS65547:JOG65548 JXO65547:JYC65548 KHK65547:KHY65548 KRG65547:KRU65548 LBC65547:LBQ65548 LKY65547:LLM65548 LUU65547:LVI65548 MEQ65547:MFE65548 MOM65547:MPA65548 MYI65547:MYW65548 NIE65547:NIS65548 NSA65547:NSO65548 OBW65547:OCK65548 OLS65547:OMG65548 OVO65547:OWC65548 PFK65547:PFY65548 PPG65547:PPU65548 PZC65547:PZQ65548 QIY65547:QJM65548 QSU65547:QTI65548 RCQ65547:RDE65548 RMM65547:RNA65548 RWI65547:RWW65548 SGE65547:SGS65548 SQA65547:SQO65548 SZW65547:TAK65548 TJS65547:TKG65548 TTO65547:TUC65548 UDK65547:UDY65548 UNG65547:UNU65548 UXC65547:UXQ65548 VGY65547:VHM65548 VQU65547:VRI65548 WAQ65547:WBE65548 WKM65547:WLA65548 WUI65547:WUW65548 P131085:AA131086 HW131083:IK131084 RS131083:SG131084 ABO131083:ACC131084 ALK131083:ALY131084 AVG131083:AVU131084 BFC131083:BFQ131084 BOY131083:BPM131084 BYU131083:BZI131084 CIQ131083:CJE131084 CSM131083:CTA131084 DCI131083:DCW131084 DME131083:DMS131084 DWA131083:DWO131084 EFW131083:EGK131084 EPS131083:EQG131084 EZO131083:FAC131084 FJK131083:FJY131084 FTG131083:FTU131084 GDC131083:GDQ131084 GMY131083:GNM131084 GWU131083:GXI131084 HGQ131083:HHE131084 HQM131083:HRA131084 IAI131083:IAW131084 IKE131083:IKS131084 IUA131083:IUO131084 JDW131083:JEK131084 JNS131083:JOG131084 JXO131083:JYC131084 KHK131083:KHY131084 KRG131083:KRU131084 LBC131083:LBQ131084 LKY131083:LLM131084 LUU131083:LVI131084 MEQ131083:MFE131084 MOM131083:MPA131084 MYI131083:MYW131084 NIE131083:NIS131084 NSA131083:NSO131084 OBW131083:OCK131084 OLS131083:OMG131084 OVO131083:OWC131084 PFK131083:PFY131084 PPG131083:PPU131084 PZC131083:PZQ131084 QIY131083:QJM131084 QSU131083:QTI131084 RCQ131083:RDE131084 RMM131083:RNA131084 RWI131083:RWW131084 SGE131083:SGS131084 SQA131083:SQO131084 SZW131083:TAK131084 TJS131083:TKG131084 TTO131083:TUC131084 UDK131083:UDY131084 UNG131083:UNU131084 UXC131083:UXQ131084 VGY131083:VHM131084 VQU131083:VRI131084 WAQ131083:WBE131084 WKM131083:WLA131084 WUI131083:WUW131084 P196621:AA196622 HW196619:IK196620 RS196619:SG196620 ABO196619:ACC196620 ALK196619:ALY196620 AVG196619:AVU196620 BFC196619:BFQ196620 BOY196619:BPM196620 BYU196619:BZI196620 CIQ196619:CJE196620 CSM196619:CTA196620 DCI196619:DCW196620 DME196619:DMS196620 DWA196619:DWO196620 EFW196619:EGK196620 EPS196619:EQG196620 EZO196619:FAC196620 FJK196619:FJY196620 FTG196619:FTU196620 GDC196619:GDQ196620 GMY196619:GNM196620 GWU196619:GXI196620 HGQ196619:HHE196620 HQM196619:HRA196620 IAI196619:IAW196620 IKE196619:IKS196620 IUA196619:IUO196620 JDW196619:JEK196620 JNS196619:JOG196620 JXO196619:JYC196620 KHK196619:KHY196620 KRG196619:KRU196620 LBC196619:LBQ196620 LKY196619:LLM196620 LUU196619:LVI196620 MEQ196619:MFE196620 MOM196619:MPA196620 MYI196619:MYW196620 NIE196619:NIS196620 NSA196619:NSO196620 OBW196619:OCK196620 OLS196619:OMG196620 OVO196619:OWC196620 PFK196619:PFY196620 PPG196619:PPU196620 PZC196619:PZQ196620 QIY196619:QJM196620 QSU196619:QTI196620 RCQ196619:RDE196620 RMM196619:RNA196620 RWI196619:RWW196620 SGE196619:SGS196620 SQA196619:SQO196620 SZW196619:TAK196620 TJS196619:TKG196620 TTO196619:TUC196620 UDK196619:UDY196620 UNG196619:UNU196620 UXC196619:UXQ196620 VGY196619:VHM196620 VQU196619:VRI196620 WAQ196619:WBE196620 WKM196619:WLA196620 WUI196619:WUW196620 P262157:AA262158 HW262155:IK262156 RS262155:SG262156 ABO262155:ACC262156 ALK262155:ALY262156 AVG262155:AVU262156 BFC262155:BFQ262156 BOY262155:BPM262156 BYU262155:BZI262156 CIQ262155:CJE262156 CSM262155:CTA262156 DCI262155:DCW262156 DME262155:DMS262156 DWA262155:DWO262156 EFW262155:EGK262156 EPS262155:EQG262156 EZO262155:FAC262156 FJK262155:FJY262156 FTG262155:FTU262156 GDC262155:GDQ262156 GMY262155:GNM262156 GWU262155:GXI262156 HGQ262155:HHE262156 HQM262155:HRA262156 IAI262155:IAW262156 IKE262155:IKS262156 IUA262155:IUO262156 JDW262155:JEK262156 JNS262155:JOG262156 JXO262155:JYC262156 KHK262155:KHY262156 KRG262155:KRU262156 LBC262155:LBQ262156 LKY262155:LLM262156 LUU262155:LVI262156 MEQ262155:MFE262156 MOM262155:MPA262156 MYI262155:MYW262156 NIE262155:NIS262156 NSA262155:NSO262156 OBW262155:OCK262156 OLS262155:OMG262156 OVO262155:OWC262156 PFK262155:PFY262156 PPG262155:PPU262156 PZC262155:PZQ262156 QIY262155:QJM262156 QSU262155:QTI262156 RCQ262155:RDE262156 RMM262155:RNA262156 RWI262155:RWW262156 SGE262155:SGS262156 SQA262155:SQO262156 SZW262155:TAK262156 TJS262155:TKG262156 TTO262155:TUC262156 UDK262155:UDY262156 UNG262155:UNU262156 UXC262155:UXQ262156 VGY262155:VHM262156 VQU262155:VRI262156 WAQ262155:WBE262156 WKM262155:WLA262156 WUI262155:WUW262156 P327693:AA327694 HW327691:IK327692 RS327691:SG327692 ABO327691:ACC327692 ALK327691:ALY327692 AVG327691:AVU327692 BFC327691:BFQ327692 BOY327691:BPM327692 BYU327691:BZI327692 CIQ327691:CJE327692 CSM327691:CTA327692 DCI327691:DCW327692 DME327691:DMS327692 DWA327691:DWO327692 EFW327691:EGK327692 EPS327691:EQG327692 EZO327691:FAC327692 FJK327691:FJY327692 FTG327691:FTU327692 GDC327691:GDQ327692 GMY327691:GNM327692 GWU327691:GXI327692 HGQ327691:HHE327692 HQM327691:HRA327692 IAI327691:IAW327692 IKE327691:IKS327692 IUA327691:IUO327692 JDW327691:JEK327692 JNS327691:JOG327692 JXO327691:JYC327692 KHK327691:KHY327692 KRG327691:KRU327692 LBC327691:LBQ327692 LKY327691:LLM327692 LUU327691:LVI327692 MEQ327691:MFE327692 MOM327691:MPA327692 MYI327691:MYW327692 NIE327691:NIS327692 NSA327691:NSO327692 OBW327691:OCK327692 OLS327691:OMG327692 OVO327691:OWC327692 PFK327691:PFY327692 PPG327691:PPU327692 PZC327691:PZQ327692 QIY327691:QJM327692 QSU327691:QTI327692 RCQ327691:RDE327692 RMM327691:RNA327692 RWI327691:RWW327692 SGE327691:SGS327692 SQA327691:SQO327692 SZW327691:TAK327692 TJS327691:TKG327692 TTO327691:TUC327692 UDK327691:UDY327692 UNG327691:UNU327692 UXC327691:UXQ327692 VGY327691:VHM327692 VQU327691:VRI327692 WAQ327691:WBE327692 WKM327691:WLA327692 WUI327691:WUW327692 P393229:AA393230 HW393227:IK393228 RS393227:SG393228 ABO393227:ACC393228 ALK393227:ALY393228 AVG393227:AVU393228 BFC393227:BFQ393228 BOY393227:BPM393228 BYU393227:BZI393228 CIQ393227:CJE393228 CSM393227:CTA393228 DCI393227:DCW393228 DME393227:DMS393228 DWA393227:DWO393228 EFW393227:EGK393228 EPS393227:EQG393228 EZO393227:FAC393228 FJK393227:FJY393228 FTG393227:FTU393228 GDC393227:GDQ393228 GMY393227:GNM393228 GWU393227:GXI393228 HGQ393227:HHE393228 HQM393227:HRA393228 IAI393227:IAW393228 IKE393227:IKS393228 IUA393227:IUO393228 JDW393227:JEK393228 JNS393227:JOG393228 JXO393227:JYC393228 KHK393227:KHY393228 KRG393227:KRU393228 LBC393227:LBQ393228 LKY393227:LLM393228 LUU393227:LVI393228 MEQ393227:MFE393228 MOM393227:MPA393228 MYI393227:MYW393228 NIE393227:NIS393228 NSA393227:NSO393228 OBW393227:OCK393228 OLS393227:OMG393228 OVO393227:OWC393228 PFK393227:PFY393228 PPG393227:PPU393228 PZC393227:PZQ393228 QIY393227:QJM393228 QSU393227:QTI393228 RCQ393227:RDE393228 RMM393227:RNA393228 RWI393227:RWW393228 SGE393227:SGS393228 SQA393227:SQO393228 SZW393227:TAK393228 TJS393227:TKG393228 TTO393227:TUC393228 UDK393227:UDY393228 UNG393227:UNU393228 UXC393227:UXQ393228 VGY393227:VHM393228 VQU393227:VRI393228 WAQ393227:WBE393228 WKM393227:WLA393228 WUI393227:WUW393228 P458765:AA458766 HW458763:IK458764 RS458763:SG458764 ABO458763:ACC458764 ALK458763:ALY458764 AVG458763:AVU458764 BFC458763:BFQ458764 BOY458763:BPM458764 BYU458763:BZI458764 CIQ458763:CJE458764 CSM458763:CTA458764 DCI458763:DCW458764 DME458763:DMS458764 DWA458763:DWO458764 EFW458763:EGK458764 EPS458763:EQG458764 EZO458763:FAC458764 FJK458763:FJY458764 FTG458763:FTU458764 GDC458763:GDQ458764 GMY458763:GNM458764 GWU458763:GXI458764 HGQ458763:HHE458764 HQM458763:HRA458764 IAI458763:IAW458764 IKE458763:IKS458764 IUA458763:IUO458764 JDW458763:JEK458764 JNS458763:JOG458764 JXO458763:JYC458764 KHK458763:KHY458764 KRG458763:KRU458764 LBC458763:LBQ458764 LKY458763:LLM458764 LUU458763:LVI458764 MEQ458763:MFE458764 MOM458763:MPA458764 MYI458763:MYW458764 NIE458763:NIS458764 NSA458763:NSO458764 OBW458763:OCK458764 OLS458763:OMG458764 OVO458763:OWC458764 PFK458763:PFY458764 PPG458763:PPU458764 PZC458763:PZQ458764 QIY458763:QJM458764 QSU458763:QTI458764 RCQ458763:RDE458764 RMM458763:RNA458764 RWI458763:RWW458764 SGE458763:SGS458764 SQA458763:SQO458764 SZW458763:TAK458764 TJS458763:TKG458764 TTO458763:TUC458764 UDK458763:UDY458764 UNG458763:UNU458764 UXC458763:UXQ458764 VGY458763:VHM458764 VQU458763:VRI458764 WAQ458763:WBE458764 WKM458763:WLA458764 WUI458763:WUW458764 P524301:AA524302 HW524299:IK524300 RS524299:SG524300 ABO524299:ACC524300 ALK524299:ALY524300 AVG524299:AVU524300 BFC524299:BFQ524300 BOY524299:BPM524300 BYU524299:BZI524300 CIQ524299:CJE524300 CSM524299:CTA524300 DCI524299:DCW524300 DME524299:DMS524300 DWA524299:DWO524300 EFW524299:EGK524300 EPS524299:EQG524300 EZO524299:FAC524300 FJK524299:FJY524300 FTG524299:FTU524300 GDC524299:GDQ524300 GMY524299:GNM524300 GWU524299:GXI524300 HGQ524299:HHE524300 HQM524299:HRA524300 IAI524299:IAW524300 IKE524299:IKS524300 IUA524299:IUO524300 JDW524299:JEK524300 JNS524299:JOG524300 JXO524299:JYC524300 KHK524299:KHY524300 KRG524299:KRU524300 LBC524299:LBQ524300 LKY524299:LLM524300 LUU524299:LVI524300 MEQ524299:MFE524300 MOM524299:MPA524300 MYI524299:MYW524300 NIE524299:NIS524300 NSA524299:NSO524300 OBW524299:OCK524300 OLS524299:OMG524300 OVO524299:OWC524300 PFK524299:PFY524300 PPG524299:PPU524300 PZC524299:PZQ524300 QIY524299:QJM524300 QSU524299:QTI524300 RCQ524299:RDE524300 RMM524299:RNA524300 RWI524299:RWW524300 SGE524299:SGS524300 SQA524299:SQO524300 SZW524299:TAK524300 TJS524299:TKG524300 TTO524299:TUC524300 UDK524299:UDY524300 UNG524299:UNU524300 UXC524299:UXQ524300 VGY524299:VHM524300 VQU524299:VRI524300 WAQ524299:WBE524300 WKM524299:WLA524300 WUI524299:WUW524300 P589837:AA589838 HW589835:IK589836 RS589835:SG589836 ABO589835:ACC589836 ALK589835:ALY589836 AVG589835:AVU589836 BFC589835:BFQ589836 BOY589835:BPM589836 BYU589835:BZI589836 CIQ589835:CJE589836 CSM589835:CTA589836 DCI589835:DCW589836 DME589835:DMS589836 DWA589835:DWO589836 EFW589835:EGK589836 EPS589835:EQG589836 EZO589835:FAC589836 FJK589835:FJY589836 FTG589835:FTU589836 GDC589835:GDQ589836 GMY589835:GNM589836 GWU589835:GXI589836 HGQ589835:HHE589836 HQM589835:HRA589836 IAI589835:IAW589836 IKE589835:IKS589836 IUA589835:IUO589836 JDW589835:JEK589836 JNS589835:JOG589836 JXO589835:JYC589836 KHK589835:KHY589836 KRG589835:KRU589836 LBC589835:LBQ589836 LKY589835:LLM589836 LUU589835:LVI589836 MEQ589835:MFE589836 MOM589835:MPA589836 MYI589835:MYW589836 NIE589835:NIS589836 NSA589835:NSO589836 OBW589835:OCK589836 OLS589835:OMG589836 OVO589835:OWC589836 PFK589835:PFY589836 PPG589835:PPU589836 PZC589835:PZQ589836 QIY589835:QJM589836 QSU589835:QTI589836 RCQ589835:RDE589836 RMM589835:RNA589836 RWI589835:RWW589836 SGE589835:SGS589836 SQA589835:SQO589836 SZW589835:TAK589836 TJS589835:TKG589836 TTO589835:TUC589836 UDK589835:UDY589836 UNG589835:UNU589836 UXC589835:UXQ589836 VGY589835:VHM589836 VQU589835:VRI589836 WAQ589835:WBE589836 WKM589835:WLA589836 WUI589835:WUW589836 P655373:AA655374 HW655371:IK655372 RS655371:SG655372 ABO655371:ACC655372 ALK655371:ALY655372 AVG655371:AVU655372 BFC655371:BFQ655372 BOY655371:BPM655372 BYU655371:BZI655372 CIQ655371:CJE655372 CSM655371:CTA655372 DCI655371:DCW655372 DME655371:DMS655372 DWA655371:DWO655372 EFW655371:EGK655372 EPS655371:EQG655372 EZO655371:FAC655372 FJK655371:FJY655372 FTG655371:FTU655372 GDC655371:GDQ655372 GMY655371:GNM655372 GWU655371:GXI655372 HGQ655371:HHE655372 HQM655371:HRA655372 IAI655371:IAW655372 IKE655371:IKS655372 IUA655371:IUO655372 JDW655371:JEK655372 JNS655371:JOG655372 JXO655371:JYC655372 KHK655371:KHY655372 KRG655371:KRU655372 LBC655371:LBQ655372 LKY655371:LLM655372 LUU655371:LVI655372 MEQ655371:MFE655372 MOM655371:MPA655372 MYI655371:MYW655372 NIE655371:NIS655372 NSA655371:NSO655372 OBW655371:OCK655372 OLS655371:OMG655372 OVO655371:OWC655372 PFK655371:PFY655372 PPG655371:PPU655372 PZC655371:PZQ655372 QIY655371:QJM655372 QSU655371:QTI655372 RCQ655371:RDE655372 RMM655371:RNA655372 RWI655371:RWW655372 SGE655371:SGS655372 SQA655371:SQO655372 SZW655371:TAK655372 TJS655371:TKG655372 TTO655371:TUC655372 UDK655371:UDY655372 UNG655371:UNU655372 UXC655371:UXQ655372 VGY655371:VHM655372 VQU655371:VRI655372 WAQ655371:WBE655372 WKM655371:WLA655372 WUI655371:WUW655372 P720909:AA720910 HW720907:IK720908 RS720907:SG720908 ABO720907:ACC720908 ALK720907:ALY720908 AVG720907:AVU720908 BFC720907:BFQ720908 BOY720907:BPM720908 BYU720907:BZI720908 CIQ720907:CJE720908 CSM720907:CTA720908 DCI720907:DCW720908 DME720907:DMS720908 DWA720907:DWO720908 EFW720907:EGK720908 EPS720907:EQG720908 EZO720907:FAC720908 FJK720907:FJY720908 FTG720907:FTU720908 GDC720907:GDQ720908 GMY720907:GNM720908 GWU720907:GXI720908 HGQ720907:HHE720908 HQM720907:HRA720908 IAI720907:IAW720908 IKE720907:IKS720908 IUA720907:IUO720908 JDW720907:JEK720908 JNS720907:JOG720908 JXO720907:JYC720908 KHK720907:KHY720908 KRG720907:KRU720908 LBC720907:LBQ720908 LKY720907:LLM720908 LUU720907:LVI720908 MEQ720907:MFE720908 MOM720907:MPA720908 MYI720907:MYW720908 NIE720907:NIS720908 NSA720907:NSO720908 OBW720907:OCK720908 OLS720907:OMG720908 OVO720907:OWC720908 PFK720907:PFY720908 PPG720907:PPU720908 PZC720907:PZQ720908 QIY720907:QJM720908 QSU720907:QTI720908 RCQ720907:RDE720908 RMM720907:RNA720908 RWI720907:RWW720908 SGE720907:SGS720908 SQA720907:SQO720908 SZW720907:TAK720908 TJS720907:TKG720908 TTO720907:TUC720908 UDK720907:UDY720908 UNG720907:UNU720908 UXC720907:UXQ720908 VGY720907:VHM720908 VQU720907:VRI720908 WAQ720907:WBE720908 WKM720907:WLA720908 WUI720907:WUW720908 P786445:AA786446 HW786443:IK786444 RS786443:SG786444 ABO786443:ACC786444 ALK786443:ALY786444 AVG786443:AVU786444 BFC786443:BFQ786444 BOY786443:BPM786444 BYU786443:BZI786444 CIQ786443:CJE786444 CSM786443:CTA786444 DCI786443:DCW786444 DME786443:DMS786444 DWA786443:DWO786444 EFW786443:EGK786444 EPS786443:EQG786444 EZO786443:FAC786444 FJK786443:FJY786444 FTG786443:FTU786444 GDC786443:GDQ786444 GMY786443:GNM786444 GWU786443:GXI786444 HGQ786443:HHE786444 HQM786443:HRA786444 IAI786443:IAW786444 IKE786443:IKS786444 IUA786443:IUO786444 JDW786443:JEK786444 JNS786443:JOG786444 JXO786443:JYC786444 KHK786443:KHY786444 KRG786443:KRU786444 LBC786443:LBQ786444 LKY786443:LLM786444 LUU786443:LVI786444 MEQ786443:MFE786444 MOM786443:MPA786444 MYI786443:MYW786444 NIE786443:NIS786444 NSA786443:NSO786444 OBW786443:OCK786444 OLS786443:OMG786444 OVO786443:OWC786444 PFK786443:PFY786444 PPG786443:PPU786444 PZC786443:PZQ786444 QIY786443:QJM786444 QSU786443:QTI786444 RCQ786443:RDE786444 RMM786443:RNA786444 RWI786443:RWW786444 SGE786443:SGS786444 SQA786443:SQO786444 SZW786443:TAK786444 TJS786443:TKG786444 TTO786443:TUC786444 UDK786443:UDY786444 UNG786443:UNU786444 UXC786443:UXQ786444 VGY786443:VHM786444 VQU786443:VRI786444 WAQ786443:WBE786444 WKM786443:WLA786444 WUI786443:WUW786444 P851981:AA851982 HW851979:IK851980 RS851979:SG851980 ABO851979:ACC851980 ALK851979:ALY851980 AVG851979:AVU851980 BFC851979:BFQ851980 BOY851979:BPM851980 BYU851979:BZI851980 CIQ851979:CJE851980 CSM851979:CTA851980 DCI851979:DCW851980 DME851979:DMS851980 DWA851979:DWO851980 EFW851979:EGK851980 EPS851979:EQG851980 EZO851979:FAC851980 FJK851979:FJY851980 FTG851979:FTU851980 GDC851979:GDQ851980 GMY851979:GNM851980 GWU851979:GXI851980 HGQ851979:HHE851980 HQM851979:HRA851980 IAI851979:IAW851980 IKE851979:IKS851980 IUA851979:IUO851980 JDW851979:JEK851980 JNS851979:JOG851980 JXO851979:JYC851980 KHK851979:KHY851980 KRG851979:KRU851980 LBC851979:LBQ851980 LKY851979:LLM851980 LUU851979:LVI851980 MEQ851979:MFE851980 MOM851979:MPA851980 MYI851979:MYW851980 NIE851979:NIS851980 NSA851979:NSO851980 OBW851979:OCK851980 OLS851979:OMG851980 OVO851979:OWC851980 PFK851979:PFY851980 PPG851979:PPU851980 PZC851979:PZQ851980 QIY851979:QJM851980 QSU851979:QTI851980 RCQ851979:RDE851980 RMM851979:RNA851980 RWI851979:RWW851980 SGE851979:SGS851980 SQA851979:SQO851980 SZW851979:TAK851980 TJS851979:TKG851980 TTO851979:TUC851980 UDK851979:UDY851980 UNG851979:UNU851980 UXC851979:UXQ851980 VGY851979:VHM851980 VQU851979:VRI851980 WAQ851979:WBE851980 WKM851979:WLA851980 WUI851979:WUW851980 P917517:AA917518 HW917515:IK917516 RS917515:SG917516 ABO917515:ACC917516 ALK917515:ALY917516 AVG917515:AVU917516 BFC917515:BFQ917516 BOY917515:BPM917516 BYU917515:BZI917516 CIQ917515:CJE917516 CSM917515:CTA917516 DCI917515:DCW917516 DME917515:DMS917516 DWA917515:DWO917516 EFW917515:EGK917516 EPS917515:EQG917516 EZO917515:FAC917516 FJK917515:FJY917516 FTG917515:FTU917516 GDC917515:GDQ917516 GMY917515:GNM917516 GWU917515:GXI917516 HGQ917515:HHE917516 HQM917515:HRA917516 IAI917515:IAW917516 IKE917515:IKS917516 IUA917515:IUO917516 JDW917515:JEK917516 JNS917515:JOG917516 JXO917515:JYC917516 KHK917515:KHY917516 KRG917515:KRU917516 LBC917515:LBQ917516 LKY917515:LLM917516 LUU917515:LVI917516 MEQ917515:MFE917516 MOM917515:MPA917516 MYI917515:MYW917516 NIE917515:NIS917516 NSA917515:NSO917516 OBW917515:OCK917516 OLS917515:OMG917516 OVO917515:OWC917516 PFK917515:PFY917516 PPG917515:PPU917516 PZC917515:PZQ917516 QIY917515:QJM917516 QSU917515:QTI917516 RCQ917515:RDE917516 RMM917515:RNA917516 RWI917515:RWW917516 SGE917515:SGS917516 SQA917515:SQO917516 SZW917515:TAK917516 TJS917515:TKG917516 TTO917515:TUC917516 UDK917515:UDY917516 UNG917515:UNU917516 UXC917515:UXQ917516 VGY917515:VHM917516 VQU917515:VRI917516 WAQ917515:WBE917516 WKM917515:WLA917516 WUI917515:WUW917516 P983053:AA983054 HW983051:IK983052 RS983051:SG983052 ABO983051:ACC983052 ALK983051:ALY983052 AVG983051:AVU983052 BFC983051:BFQ983052 BOY983051:BPM983052 BYU983051:BZI983052 CIQ983051:CJE983052 CSM983051:CTA983052 DCI983051:DCW983052 DME983051:DMS983052 DWA983051:DWO983052 EFW983051:EGK983052 EPS983051:EQG983052 EZO983051:FAC983052 FJK983051:FJY983052 FTG983051:FTU983052 GDC983051:GDQ983052 GMY983051:GNM983052 GWU983051:GXI983052 HGQ983051:HHE983052 HQM983051:HRA983052 IAI983051:IAW983052 IKE983051:IKS983052 IUA983051:IUO983052 JDW983051:JEK983052 JNS983051:JOG983052 JXO983051:JYC983052 KHK983051:KHY983052 KRG983051:KRU983052 LBC983051:LBQ983052 LKY983051:LLM983052 LUU983051:LVI983052 MEQ983051:MFE983052 MOM983051:MPA983052 MYI983051:MYW983052 NIE983051:NIS983052 NSA983051:NSO983052 OBW983051:OCK983052 OLS983051:OMG983052 OVO983051:OWC983052 PFK983051:PFY983052 PPG983051:PPU983052 PZC983051:PZQ983052 QIY983051:QJM983052 QSU983051:QTI983052 RCQ983051:RDE983052 RMM983051:RNA983052 RWI983051:RWW983052 SGE983051:SGS983052 SQA983051:SQO983052 SZW983051:TAK983052 TJS983051:TKG983052 TTO983051:TUC983052 UDK983051:UDY983052 UNG983051:UNU983052 UXC983051:UXQ983052 VGY983051:VHM983052 VQU983051:VRI983052 WAQ983051:WBE983052 WKM983051:WLA983052 WUI983051:WUW983052 O65541:AA65544 HV65539:IK65542 RR65539:SG65542 ABN65539:ACC65542 ALJ65539:ALY65542 AVF65539:AVU65542 BFB65539:BFQ65542 BOX65539:BPM65542 BYT65539:BZI65542 CIP65539:CJE65542 CSL65539:CTA65542 DCH65539:DCW65542 DMD65539:DMS65542 DVZ65539:DWO65542 EFV65539:EGK65542 EPR65539:EQG65542 EZN65539:FAC65542 FJJ65539:FJY65542 FTF65539:FTU65542 GDB65539:GDQ65542 GMX65539:GNM65542 GWT65539:GXI65542 HGP65539:HHE65542 HQL65539:HRA65542 IAH65539:IAW65542 IKD65539:IKS65542 ITZ65539:IUO65542 JDV65539:JEK65542 JNR65539:JOG65542 JXN65539:JYC65542 KHJ65539:KHY65542 KRF65539:KRU65542 LBB65539:LBQ65542 LKX65539:LLM65542 LUT65539:LVI65542 MEP65539:MFE65542 MOL65539:MPA65542 MYH65539:MYW65542 NID65539:NIS65542 NRZ65539:NSO65542 OBV65539:OCK65542 OLR65539:OMG65542 OVN65539:OWC65542 PFJ65539:PFY65542 PPF65539:PPU65542 PZB65539:PZQ65542 QIX65539:QJM65542 QST65539:QTI65542 RCP65539:RDE65542 RML65539:RNA65542 RWH65539:RWW65542 SGD65539:SGS65542 SPZ65539:SQO65542 SZV65539:TAK65542 TJR65539:TKG65542 TTN65539:TUC65542 UDJ65539:UDY65542 UNF65539:UNU65542 UXB65539:UXQ65542 VGX65539:VHM65542 VQT65539:VRI65542 WAP65539:WBE65542 WKL65539:WLA65542 WUH65539:WUW65542 O131077:AA131080 HV131075:IK131078 RR131075:SG131078 ABN131075:ACC131078 ALJ131075:ALY131078 AVF131075:AVU131078 BFB131075:BFQ131078 BOX131075:BPM131078 BYT131075:BZI131078 CIP131075:CJE131078 CSL131075:CTA131078 DCH131075:DCW131078 DMD131075:DMS131078 DVZ131075:DWO131078 EFV131075:EGK131078 EPR131075:EQG131078 EZN131075:FAC131078 FJJ131075:FJY131078 FTF131075:FTU131078 GDB131075:GDQ131078 GMX131075:GNM131078 GWT131075:GXI131078 HGP131075:HHE131078 HQL131075:HRA131078 IAH131075:IAW131078 IKD131075:IKS131078 ITZ131075:IUO131078 JDV131075:JEK131078 JNR131075:JOG131078 JXN131075:JYC131078 KHJ131075:KHY131078 KRF131075:KRU131078 LBB131075:LBQ131078 LKX131075:LLM131078 LUT131075:LVI131078 MEP131075:MFE131078 MOL131075:MPA131078 MYH131075:MYW131078 NID131075:NIS131078 NRZ131075:NSO131078 OBV131075:OCK131078 OLR131075:OMG131078 OVN131075:OWC131078 PFJ131075:PFY131078 PPF131075:PPU131078 PZB131075:PZQ131078 QIX131075:QJM131078 QST131075:QTI131078 RCP131075:RDE131078 RML131075:RNA131078 RWH131075:RWW131078 SGD131075:SGS131078 SPZ131075:SQO131078 SZV131075:TAK131078 TJR131075:TKG131078 TTN131075:TUC131078 UDJ131075:UDY131078 UNF131075:UNU131078 UXB131075:UXQ131078 VGX131075:VHM131078 VQT131075:VRI131078 WAP131075:WBE131078 WKL131075:WLA131078 WUH131075:WUW131078 O196613:AA196616 HV196611:IK196614 RR196611:SG196614 ABN196611:ACC196614 ALJ196611:ALY196614 AVF196611:AVU196614 BFB196611:BFQ196614 BOX196611:BPM196614 BYT196611:BZI196614 CIP196611:CJE196614 CSL196611:CTA196614 DCH196611:DCW196614 DMD196611:DMS196614 DVZ196611:DWO196614 EFV196611:EGK196614 EPR196611:EQG196614 EZN196611:FAC196614 FJJ196611:FJY196614 FTF196611:FTU196614 GDB196611:GDQ196614 GMX196611:GNM196614 GWT196611:GXI196614 HGP196611:HHE196614 HQL196611:HRA196614 IAH196611:IAW196614 IKD196611:IKS196614 ITZ196611:IUO196614 JDV196611:JEK196614 JNR196611:JOG196614 JXN196611:JYC196614 KHJ196611:KHY196614 KRF196611:KRU196614 LBB196611:LBQ196614 LKX196611:LLM196614 LUT196611:LVI196614 MEP196611:MFE196614 MOL196611:MPA196614 MYH196611:MYW196614 NID196611:NIS196614 NRZ196611:NSO196614 OBV196611:OCK196614 OLR196611:OMG196614 OVN196611:OWC196614 PFJ196611:PFY196614 PPF196611:PPU196614 PZB196611:PZQ196614 QIX196611:QJM196614 QST196611:QTI196614 RCP196611:RDE196614 RML196611:RNA196614 RWH196611:RWW196614 SGD196611:SGS196614 SPZ196611:SQO196614 SZV196611:TAK196614 TJR196611:TKG196614 TTN196611:TUC196614 UDJ196611:UDY196614 UNF196611:UNU196614 UXB196611:UXQ196614 VGX196611:VHM196614 VQT196611:VRI196614 WAP196611:WBE196614 WKL196611:WLA196614 WUH196611:WUW196614 O262149:AA262152 HV262147:IK262150 RR262147:SG262150 ABN262147:ACC262150 ALJ262147:ALY262150 AVF262147:AVU262150 BFB262147:BFQ262150 BOX262147:BPM262150 BYT262147:BZI262150 CIP262147:CJE262150 CSL262147:CTA262150 DCH262147:DCW262150 DMD262147:DMS262150 DVZ262147:DWO262150 EFV262147:EGK262150 EPR262147:EQG262150 EZN262147:FAC262150 FJJ262147:FJY262150 FTF262147:FTU262150 GDB262147:GDQ262150 GMX262147:GNM262150 GWT262147:GXI262150 HGP262147:HHE262150 HQL262147:HRA262150 IAH262147:IAW262150 IKD262147:IKS262150 ITZ262147:IUO262150 JDV262147:JEK262150 JNR262147:JOG262150 JXN262147:JYC262150 KHJ262147:KHY262150 KRF262147:KRU262150 LBB262147:LBQ262150 LKX262147:LLM262150 LUT262147:LVI262150 MEP262147:MFE262150 MOL262147:MPA262150 MYH262147:MYW262150 NID262147:NIS262150 NRZ262147:NSO262150 OBV262147:OCK262150 OLR262147:OMG262150 OVN262147:OWC262150 PFJ262147:PFY262150 PPF262147:PPU262150 PZB262147:PZQ262150 QIX262147:QJM262150 QST262147:QTI262150 RCP262147:RDE262150 RML262147:RNA262150 RWH262147:RWW262150 SGD262147:SGS262150 SPZ262147:SQO262150 SZV262147:TAK262150 TJR262147:TKG262150 TTN262147:TUC262150 UDJ262147:UDY262150 UNF262147:UNU262150 UXB262147:UXQ262150 VGX262147:VHM262150 VQT262147:VRI262150 WAP262147:WBE262150 WKL262147:WLA262150 WUH262147:WUW262150 O327685:AA327688 HV327683:IK327686 RR327683:SG327686 ABN327683:ACC327686 ALJ327683:ALY327686 AVF327683:AVU327686 BFB327683:BFQ327686 BOX327683:BPM327686 BYT327683:BZI327686 CIP327683:CJE327686 CSL327683:CTA327686 DCH327683:DCW327686 DMD327683:DMS327686 DVZ327683:DWO327686 EFV327683:EGK327686 EPR327683:EQG327686 EZN327683:FAC327686 FJJ327683:FJY327686 FTF327683:FTU327686 GDB327683:GDQ327686 GMX327683:GNM327686 GWT327683:GXI327686 HGP327683:HHE327686 HQL327683:HRA327686 IAH327683:IAW327686 IKD327683:IKS327686 ITZ327683:IUO327686 JDV327683:JEK327686 JNR327683:JOG327686 JXN327683:JYC327686 KHJ327683:KHY327686 KRF327683:KRU327686 LBB327683:LBQ327686 LKX327683:LLM327686 LUT327683:LVI327686 MEP327683:MFE327686 MOL327683:MPA327686 MYH327683:MYW327686 NID327683:NIS327686 NRZ327683:NSO327686 OBV327683:OCK327686 OLR327683:OMG327686 OVN327683:OWC327686 PFJ327683:PFY327686 PPF327683:PPU327686 PZB327683:PZQ327686 QIX327683:QJM327686 QST327683:QTI327686 RCP327683:RDE327686 RML327683:RNA327686 RWH327683:RWW327686 SGD327683:SGS327686 SPZ327683:SQO327686 SZV327683:TAK327686 TJR327683:TKG327686 TTN327683:TUC327686 UDJ327683:UDY327686 UNF327683:UNU327686 UXB327683:UXQ327686 VGX327683:VHM327686 VQT327683:VRI327686 WAP327683:WBE327686 WKL327683:WLA327686 WUH327683:WUW327686 O393221:AA393224 HV393219:IK393222 RR393219:SG393222 ABN393219:ACC393222 ALJ393219:ALY393222 AVF393219:AVU393222 BFB393219:BFQ393222 BOX393219:BPM393222 BYT393219:BZI393222 CIP393219:CJE393222 CSL393219:CTA393222 DCH393219:DCW393222 DMD393219:DMS393222 DVZ393219:DWO393222 EFV393219:EGK393222 EPR393219:EQG393222 EZN393219:FAC393222 FJJ393219:FJY393222 FTF393219:FTU393222 GDB393219:GDQ393222 GMX393219:GNM393222 GWT393219:GXI393222 HGP393219:HHE393222 HQL393219:HRA393222 IAH393219:IAW393222 IKD393219:IKS393222 ITZ393219:IUO393222 JDV393219:JEK393222 JNR393219:JOG393222 JXN393219:JYC393222 KHJ393219:KHY393222 KRF393219:KRU393222 LBB393219:LBQ393222 LKX393219:LLM393222 LUT393219:LVI393222 MEP393219:MFE393222 MOL393219:MPA393222 MYH393219:MYW393222 NID393219:NIS393222 NRZ393219:NSO393222 OBV393219:OCK393222 OLR393219:OMG393222 OVN393219:OWC393222 PFJ393219:PFY393222 PPF393219:PPU393222 PZB393219:PZQ393222 QIX393219:QJM393222 QST393219:QTI393222 RCP393219:RDE393222 RML393219:RNA393222 RWH393219:RWW393222 SGD393219:SGS393222 SPZ393219:SQO393222 SZV393219:TAK393222 TJR393219:TKG393222 TTN393219:TUC393222 UDJ393219:UDY393222 UNF393219:UNU393222 UXB393219:UXQ393222 VGX393219:VHM393222 VQT393219:VRI393222 WAP393219:WBE393222 WKL393219:WLA393222 WUH393219:WUW393222 O458757:AA458760 HV458755:IK458758 RR458755:SG458758 ABN458755:ACC458758 ALJ458755:ALY458758 AVF458755:AVU458758 BFB458755:BFQ458758 BOX458755:BPM458758 BYT458755:BZI458758 CIP458755:CJE458758 CSL458755:CTA458758 DCH458755:DCW458758 DMD458755:DMS458758 DVZ458755:DWO458758 EFV458755:EGK458758 EPR458755:EQG458758 EZN458755:FAC458758 FJJ458755:FJY458758 FTF458755:FTU458758 GDB458755:GDQ458758 GMX458755:GNM458758 GWT458755:GXI458758 HGP458755:HHE458758 HQL458755:HRA458758 IAH458755:IAW458758 IKD458755:IKS458758 ITZ458755:IUO458758 JDV458755:JEK458758 JNR458755:JOG458758 JXN458755:JYC458758 KHJ458755:KHY458758 KRF458755:KRU458758 LBB458755:LBQ458758 LKX458755:LLM458758 LUT458755:LVI458758 MEP458755:MFE458758 MOL458755:MPA458758 MYH458755:MYW458758 NID458755:NIS458758 NRZ458755:NSO458758 OBV458755:OCK458758 OLR458755:OMG458758 OVN458755:OWC458758 PFJ458755:PFY458758 PPF458755:PPU458758 PZB458755:PZQ458758 QIX458755:QJM458758 QST458755:QTI458758 RCP458755:RDE458758 RML458755:RNA458758 RWH458755:RWW458758 SGD458755:SGS458758 SPZ458755:SQO458758 SZV458755:TAK458758 TJR458755:TKG458758 TTN458755:TUC458758 UDJ458755:UDY458758 UNF458755:UNU458758 UXB458755:UXQ458758 VGX458755:VHM458758 VQT458755:VRI458758 WAP458755:WBE458758 WKL458755:WLA458758 WUH458755:WUW458758 O524293:AA524296 HV524291:IK524294 RR524291:SG524294 ABN524291:ACC524294 ALJ524291:ALY524294 AVF524291:AVU524294 BFB524291:BFQ524294 BOX524291:BPM524294 BYT524291:BZI524294 CIP524291:CJE524294 CSL524291:CTA524294 DCH524291:DCW524294 DMD524291:DMS524294 DVZ524291:DWO524294 EFV524291:EGK524294 EPR524291:EQG524294 EZN524291:FAC524294 FJJ524291:FJY524294 FTF524291:FTU524294 GDB524291:GDQ524294 GMX524291:GNM524294 GWT524291:GXI524294 HGP524291:HHE524294 HQL524291:HRA524294 IAH524291:IAW524294 IKD524291:IKS524294 ITZ524291:IUO524294 JDV524291:JEK524294 JNR524291:JOG524294 JXN524291:JYC524294 KHJ524291:KHY524294 KRF524291:KRU524294 LBB524291:LBQ524294 LKX524291:LLM524294 LUT524291:LVI524294 MEP524291:MFE524294 MOL524291:MPA524294 MYH524291:MYW524294 NID524291:NIS524294 NRZ524291:NSO524294 OBV524291:OCK524294 OLR524291:OMG524294 OVN524291:OWC524294 PFJ524291:PFY524294 PPF524291:PPU524294 PZB524291:PZQ524294 QIX524291:QJM524294 QST524291:QTI524294 RCP524291:RDE524294 RML524291:RNA524294 RWH524291:RWW524294 SGD524291:SGS524294 SPZ524291:SQO524294 SZV524291:TAK524294 TJR524291:TKG524294 TTN524291:TUC524294 UDJ524291:UDY524294 UNF524291:UNU524294 UXB524291:UXQ524294 VGX524291:VHM524294 VQT524291:VRI524294 WAP524291:WBE524294 WKL524291:WLA524294 WUH524291:WUW524294 O589829:AA589832 HV589827:IK589830 RR589827:SG589830 ABN589827:ACC589830 ALJ589827:ALY589830 AVF589827:AVU589830 BFB589827:BFQ589830 BOX589827:BPM589830 BYT589827:BZI589830 CIP589827:CJE589830 CSL589827:CTA589830 DCH589827:DCW589830 DMD589827:DMS589830 DVZ589827:DWO589830 EFV589827:EGK589830 EPR589827:EQG589830 EZN589827:FAC589830 FJJ589827:FJY589830 FTF589827:FTU589830 GDB589827:GDQ589830 GMX589827:GNM589830 GWT589827:GXI589830 HGP589827:HHE589830 HQL589827:HRA589830 IAH589827:IAW589830 IKD589827:IKS589830 ITZ589827:IUO589830 JDV589827:JEK589830 JNR589827:JOG589830 JXN589827:JYC589830 KHJ589827:KHY589830 KRF589827:KRU589830 LBB589827:LBQ589830 LKX589827:LLM589830 LUT589827:LVI589830 MEP589827:MFE589830 MOL589827:MPA589830 MYH589827:MYW589830 NID589827:NIS589830 NRZ589827:NSO589830 OBV589827:OCK589830 OLR589827:OMG589830 OVN589827:OWC589830 PFJ589827:PFY589830 PPF589827:PPU589830 PZB589827:PZQ589830 QIX589827:QJM589830 QST589827:QTI589830 RCP589827:RDE589830 RML589827:RNA589830 RWH589827:RWW589830 SGD589827:SGS589830 SPZ589827:SQO589830 SZV589827:TAK589830 TJR589827:TKG589830 TTN589827:TUC589830 UDJ589827:UDY589830 UNF589827:UNU589830 UXB589827:UXQ589830 VGX589827:VHM589830 VQT589827:VRI589830 WAP589827:WBE589830 WKL589827:WLA589830 WUH589827:WUW589830 O655365:AA655368 HV655363:IK655366 RR655363:SG655366 ABN655363:ACC655366 ALJ655363:ALY655366 AVF655363:AVU655366 BFB655363:BFQ655366 BOX655363:BPM655366 BYT655363:BZI655366 CIP655363:CJE655366 CSL655363:CTA655366 DCH655363:DCW655366 DMD655363:DMS655366 DVZ655363:DWO655366 EFV655363:EGK655366 EPR655363:EQG655366 EZN655363:FAC655366 FJJ655363:FJY655366 FTF655363:FTU655366 GDB655363:GDQ655366 GMX655363:GNM655366 GWT655363:GXI655366 HGP655363:HHE655366 HQL655363:HRA655366 IAH655363:IAW655366 IKD655363:IKS655366 ITZ655363:IUO655366 JDV655363:JEK655366 JNR655363:JOG655366 JXN655363:JYC655366 KHJ655363:KHY655366 KRF655363:KRU655366 LBB655363:LBQ655366 LKX655363:LLM655366 LUT655363:LVI655366 MEP655363:MFE655366 MOL655363:MPA655366 MYH655363:MYW655366 NID655363:NIS655366 NRZ655363:NSO655366 OBV655363:OCK655366 OLR655363:OMG655366 OVN655363:OWC655366 PFJ655363:PFY655366 PPF655363:PPU655366 PZB655363:PZQ655366 QIX655363:QJM655366 QST655363:QTI655366 RCP655363:RDE655366 RML655363:RNA655366 RWH655363:RWW655366 SGD655363:SGS655366 SPZ655363:SQO655366 SZV655363:TAK655366 TJR655363:TKG655366 TTN655363:TUC655366 UDJ655363:UDY655366 UNF655363:UNU655366 UXB655363:UXQ655366 VGX655363:VHM655366 VQT655363:VRI655366 WAP655363:WBE655366 WKL655363:WLA655366 WUH655363:WUW655366 O720901:AA720904 HV720899:IK720902 RR720899:SG720902 ABN720899:ACC720902 ALJ720899:ALY720902 AVF720899:AVU720902 BFB720899:BFQ720902 BOX720899:BPM720902 BYT720899:BZI720902 CIP720899:CJE720902 CSL720899:CTA720902 DCH720899:DCW720902 DMD720899:DMS720902 DVZ720899:DWO720902 EFV720899:EGK720902 EPR720899:EQG720902 EZN720899:FAC720902 FJJ720899:FJY720902 FTF720899:FTU720902 GDB720899:GDQ720902 GMX720899:GNM720902 GWT720899:GXI720902 HGP720899:HHE720902 HQL720899:HRA720902 IAH720899:IAW720902 IKD720899:IKS720902 ITZ720899:IUO720902 JDV720899:JEK720902 JNR720899:JOG720902 JXN720899:JYC720902 KHJ720899:KHY720902 KRF720899:KRU720902 LBB720899:LBQ720902 LKX720899:LLM720902 LUT720899:LVI720902 MEP720899:MFE720902 MOL720899:MPA720902 MYH720899:MYW720902 NID720899:NIS720902 NRZ720899:NSO720902 OBV720899:OCK720902 OLR720899:OMG720902 OVN720899:OWC720902 PFJ720899:PFY720902 PPF720899:PPU720902 PZB720899:PZQ720902 QIX720899:QJM720902 QST720899:QTI720902 RCP720899:RDE720902 RML720899:RNA720902 RWH720899:RWW720902 SGD720899:SGS720902 SPZ720899:SQO720902 SZV720899:TAK720902 TJR720899:TKG720902 TTN720899:TUC720902 UDJ720899:UDY720902 UNF720899:UNU720902 UXB720899:UXQ720902 VGX720899:VHM720902 VQT720899:VRI720902 WAP720899:WBE720902 WKL720899:WLA720902 WUH720899:WUW720902 O786437:AA786440 HV786435:IK786438 RR786435:SG786438 ABN786435:ACC786438 ALJ786435:ALY786438 AVF786435:AVU786438 BFB786435:BFQ786438 BOX786435:BPM786438 BYT786435:BZI786438 CIP786435:CJE786438 CSL786435:CTA786438 DCH786435:DCW786438 DMD786435:DMS786438 DVZ786435:DWO786438 EFV786435:EGK786438 EPR786435:EQG786438 EZN786435:FAC786438 FJJ786435:FJY786438 FTF786435:FTU786438 GDB786435:GDQ786438 GMX786435:GNM786438 GWT786435:GXI786438 HGP786435:HHE786438 HQL786435:HRA786438 IAH786435:IAW786438 IKD786435:IKS786438 ITZ786435:IUO786438 JDV786435:JEK786438 JNR786435:JOG786438 JXN786435:JYC786438 KHJ786435:KHY786438 KRF786435:KRU786438 LBB786435:LBQ786438 LKX786435:LLM786438 LUT786435:LVI786438 MEP786435:MFE786438 MOL786435:MPA786438 MYH786435:MYW786438 NID786435:NIS786438 NRZ786435:NSO786438 OBV786435:OCK786438 OLR786435:OMG786438 OVN786435:OWC786438 PFJ786435:PFY786438 PPF786435:PPU786438 PZB786435:PZQ786438 QIX786435:QJM786438 QST786435:QTI786438 RCP786435:RDE786438 RML786435:RNA786438 RWH786435:RWW786438 SGD786435:SGS786438 SPZ786435:SQO786438 SZV786435:TAK786438 TJR786435:TKG786438 TTN786435:TUC786438 UDJ786435:UDY786438 UNF786435:UNU786438 UXB786435:UXQ786438 VGX786435:VHM786438 VQT786435:VRI786438 WAP786435:WBE786438 WKL786435:WLA786438 WUH786435:WUW786438 O851973:AA851976 HV851971:IK851974 RR851971:SG851974 ABN851971:ACC851974 ALJ851971:ALY851974 AVF851971:AVU851974 BFB851971:BFQ851974 BOX851971:BPM851974 BYT851971:BZI851974 CIP851971:CJE851974 CSL851971:CTA851974 DCH851971:DCW851974 DMD851971:DMS851974 DVZ851971:DWO851974 EFV851971:EGK851974 EPR851971:EQG851974 EZN851971:FAC851974 FJJ851971:FJY851974 FTF851971:FTU851974 GDB851971:GDQ851974 GMX851971:GNM851974 GWT851971:GXI851974 HGP851971:HHE851974 HQL851971:HRA851974 IAH851971:IAW851974 IKD851971:IKS851974 ITZ851971:IUO851974 JDV851971:JEK851974 JNR851971:JOG851974 JXN851971:JYC851974 KHJ851971:KHY851974 KRF851971:KRU851974 LBB851971:LBQ851974 LKX851971:LLM851974 LUT851971:LVI851974 MEP851971:MFE851974 MOL851971:MPA851974 MYH851971:MYW851974 NID851971:NIS851974 NRZ851971:NSO851974 OBV851971:OCK851974 OLR851971:OMG851974 OVN851971:OWC851974 PFJ851971:PFY851974 PPF851971:PPU851974 PZB851971:PZQ851974 QIX851971:QJM851974 QST851971:QTI851974 RCP851971:RDE851974 RML851971:RNA851974 RWH851971:RWW851974 SGD851971:SGS851974 SPZ851971:SQO851974 SZV851971:TAK851974 TJR851971:TKG851974 TTN851971:TUC851974 UDJ851971:UDY851974 UNF851971:UNU851974 UXB851971:UXQ851974 VGX851971:VHM851974 VQT851971:VRI851974 WAP851971:WBE851974 WKL851971:WLA851974 WUH851971:WUW851974 O917509:AA917512 HV917507:IK917510 RR917507:SG917510 ABN917507:ACC917510 ALJ917507:ALY917510 AVF917507:AVU917510 BFB917507:BFQ917510 BOX917507:BPM917510 BYT917507:BZI917510 CIP917507:CJE917510 CSL917507:CTA917510 DCH917507:DCW917510 DMD917507:DMS917510 DVZ917507:DWO917510 EFV917507:EGK917510 EPR917507:EQG917510 EZN917507:FAC917510 FJJ917507:FJY917510 FTF917507:FTU917510 GDB917507:GDQ917510 GMX917507:GNM917510 GWT917507:GXI917510 HGP917507:HHE917510 HQL917507:HRA917510 IAH917507:IAW917510 IKD917507:IKS917510 ITZ917507:IUO917510 JDV917507:JEK917510 JNR917507:JOG917510 JXN917507:JYC917510 KHJ917507:KHY917510 KRF917507:KRU917510 LBB917507:LBQ917510 LKX917507:LLM917510 LUT917507:LVI917510 MEP917507:MFE917510 MOL917507:MPA917510 MYH917507:MYW917510 NID917507:NIS917510 NRZ917507:NSO917510 OBV917507:OCK917510 OLR917507:OMG917510 OVN917507:OWC917510 PFJ917507:PFY917510 PPF917507:PPU917510 PZB917507:PZQ917510 QIX917507:QJM917510 QST917507:QTI917510 RCP917507:RDE917510 RML917507:RNA917510 RWH917507:RWW917510 SGD917507:SGS917510 SPZ917507:SQO917510 SZV917507:TAK917510 TJR917507:TKG917510 TTN917507:TUC917510 UDJ917507:UDY917510 UNF917507:UNU917510 UXB917507:UXQ917510 VGX917507:VHM917510 VQT917507:VRI917510 WAP917507:WBE917510 WKL917507:WLA917510 WUH917507:WUW917510 O983045:AA983048 HV983043:IK983046 RR983043:SG983046 ABN983043:ACC983046 ALJ983043:ALY983046 AVF983043:AVU983046 BFB983043:BFQ983046 BOX983043:BPM983046 BYT983043:BZI983046 CIP983043:CJE983046 CSL983043:CTA983046 DCH983043:DCW983046 DMD983043:DMS983046 DVZ983043:DWO983046 EFV983043:EGK983046 EPR983043:EQG983046 EZN983043:FAC983046 FJJ983043:FJY983046 FTF983043:FTU983046 GDB983043:GDQ983046 GMX983043:GNM983046 GWT983043:GXI983046 HGP983043:HHE983046 HQL983043:HRA983046 IAH983043:IAW983046 IKD983043:IKS983046 ITZ983043:IUO983046 JDV983043:JEK983046 JNR983043:JOG983046 JXN983043:JYC983046 KHJ983043:KHY983046 KRF983043:KRU983046 LBB983043:LBQ983046 LKX983043:LLM983046 LUT983043:LVI983046 MEP983043:MFE983046 MOL983043:MPA983046 MYH983043:MYW983046 NID983043:NIS983046 NRZ983043:NSO983046 OBV983043:OCK983046 OLR983043:OMG983046 OVN983043:OWC983046 PFJ983043:PFY983046 PPF983043:PPU983046 PZB983043:PZQ983046 QIX983043:QJM983046 QST983043:QTI983046 RCP983043:RDE983046 RML983043:RNA983046 RWH983043:RWW983046 SGD983043:SGS983046 SPZ983043:SQO983046 SZV983043:TAK983046 TJR983043:TKG983046 TTN983043:TUC983046 UDJ983043:UDY983046 UNF983043:UNU983046 UXB983043:UXQ983046 VGX983043:VHM983046 VQT983043:VRI983046 WAP983043:WBE983046 WKL983043:WLA983046 WUH983043:WUW983046</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4AE7BD-C1DC-4535-820D-4B1FD6B53E64}">
  <sheetPr>
    <pageSetUpPr fitToPage="1"/>
  </sheetPr>
  <dimension ref="B1:R54"/>
  <sheetViews>
    <sheetView showGridLines="0" view="pageBreakPreview" zoomScale="85" zoomScaleNormal="100" zoomScaleSheetLayoutView="85" workbookViewId="0">
      <selection activeCell="C7" sqref="C7"/>
    </sheetView>
  </sheetViews>
  <sheetFormatPr defaultColWidth="9" defaultRowHeight="13.5"/>
  <cols>
    <col min="1" max="1" width="1.5" style="589" customWidth="1"/>
    <col min="2" max="2" width="6.875" style="591" customWidth="1"/>
    <col min="3" max="4" width="9.75" style="589" customWidth="1"/>
    <col min="5" max="5" width="9.75" style="590" customWidth="1"/>
    <col min="6" max="6" width="9.75" style="589" customWidth="1"/>
    <col min="7" max="7" width="12.25" style="589" customWidth="1"/>
    <col min="8" max="8" width="1.5" style="589" customWidth="1"/>
    <col min="9" max="9" width="6.625" style="591" customWidth="1"/>
    <col min="10" max="11" width="9.75" style="589" customWidth="1"/>
    <col min="12" max="12" width="9.75" style="590" customWidth="1"/>
    <col min="13" max="13" width="9.75" style="589" customWidth="1"/>
    <col min="14" max="14" width="12.5" style="589" customWidth="1"/>
    <col min="15" max="15" width="1.375" style="589" customWidth="1"/>
    <col min="16" max="16" width="9" style="589"/>
    <col min="17" max="17" width="18.25" style="589" hidden="1" customWidth="1"/>
    <col min="18" max="18" width="7.875" style="589" hidden="1" customWidth="1"/>
    <col min="19" max="16384" width="9" style="589"/>
  </cols>
  <sheetData>
    <row r="1" spans="2:18" ht="17.25">
      <c r="B1" s="875" t="s">
        <v>768</v>
      </c>
    </row>
    <row r="2" spans="2:18" ht="26.25" customHeight="1">
      <c r="B2" s="588" t="s">
        <v>747</v>
      </c>
    </row>
    <row r="3" spans="2:18" ht="30" customHeight="1">
      <c r="B3" s="592" t="s">
        <v>1157</v>
      </c>
      <c r="C3" s="593"/>
      <c r="D3" s="594"/>
      <c r="E3" s="595"/>
      <c r="F3" s="594"/>
      <c r="G3" s="594"/>
      <c r="H3" s="594"/>
      <c r="I3" s="596"/>
      <c r="J3" s="594"/>
      <c r="K3" s="594"/>
      <c r="L3" s="595"/>
      <c r="M3" s="594"/>
      <c r="N3" s="594"/>
    </row>
    <row r="4" spans="2:18" ht="12.75" customHeight="1" thickBot="1">
      <c r="B4" s="596"/>
      <c r="C4" s="597"/>
      <c r="D4" s="594"/>
      <c r="E4" s="595"/>
      <c r="F4" s="594"/>
      <c r="G4" s="594"/>
      <c r="H4" s="594"/>
      <c r="I4" s="596"/>
      <c r="J4" s="594"/>
      <c r="K4" s="594"/>
      <c r="L4" s="595"/>
      <c r="M4" s="594"/>
      <c r="N4" s="594"/>
      <c r="P4" s="598"/>
      <c r="Q4" s="589" t="s">
        <v>598</v>
      </c>
    </row>
    <row r="5" spans="2:18" ht="19.899999999999999" customHeight="1" thickBot="1">
      <c r="B5" s="2242" t="s">
        <v>620</v>
      </c>
      <c r="C5" s="2260" t="s">
        <v>599</v>
      </c>
      <c r="D5" s="2261"/>
      <c r="E5" s="2262"/>
      <c r="F5" s="2247" t="s">
        <v>600</v>
      </c>
      <c r="G5" s="2234" t="s">
        <v>494</v>
      </c>
      <c r="H5" s="599"/>
      <c r="I5" s="2263" t="s">
        <v>620</v>
      </c>
      <c r="J5" s="2244" t="s">
        <v>599</v>
      </c>
      <c r="K5" s="2245"/>
      <c r="L5" s="2246"/>
      <c r="M5" s="2247" t="s">
        <v>600</v>
      </c>
      <c r="N5" s="2234" t="s">
        <v>494</v>
      </c>
      <c r="O5" s="600"/>
    </row>
    <row r="6" spans="2:18" ht="19.899999999999999" customHeight="1" thickBot="1">
      <c r="B6" s="2243"/>
      <c r="C6" s="601" t="s">
        <v>744</v>
      </c>
      <c r="D6" s="602" t="s">
        <v>745</v>
      </c>
      <c r="E6" s="603" t="s">
        <v>746</v>
      </c>
      <c r="F6" s="2248"/>
      <c r="G6" s="2235"/>
      <c r="H6" s="599"/>
      <c r="I6" s="2264"/>
      <c r="J6" s="601" t="s">
        <v>744</v>
      </c>
      <c r="K6" s="602" t="s">
        <v>745</v>
      </c>
      <c r="L6" s="603" t="s">
        <v>746</v>
      </c>
      <c r="M6" s="2248"/>
      <c r="N6" s="2235"/>
      <c r="O6" s="604"/>
      <c r="Q6" s="605" t="s">
        <v>603</v>
      </c>
      <c r="R6" s="606" t="s">
        <v>604</v>
      </c>
    </row>
    <row r="7" spans="2:18" ht="30" customHeight="1" thickTop="1">
      <c r="B7" s="2249" t="s">
        <v>605</v>
      </c>
      <c r="C7" s="807"/>
      <c r="D7" s="808"/>
      <c r="E7" s="809"/>
      <c r="F7" s="810"/>
      <c r="G7" s="889">
        <f>IF(OR(C7="",D7="",E7="",F7=""),0,ROUNDDOWN(IF(C7*D7/1000000&lt;$Q$7,$R$7,IF(C7*D7/1000000&lt;$Q$8,$R$8,IF(C7*D7/1000000&lt;$Q$9,$R$9,IF(C7*D7/1000000&lt;$Q$10,$R$10,$R$11))))*IF(AND(D7&lt;=$Q$19,E7&gt;=$Q$20),$R$19,IF(E7&lt;$Q$16,$R$16,IF(E7&lt;$Q$17,$R$17,IF(E7&gt;=$Q$18,$R$18))))*(C7*D7/1000000*F7),0)+F7*$R$25)</f>
        <v>0</v>
      </c>
      <c r="H7" s="607"/>
      <c r="I7" s="2252" t="s">
        <v>606</v>
      </c>
      <c r="J7" s="807"/>
      <c r="K7" s="808"/>
      <c r="L7" s="809"/>
      <c r="M7" s="810"/>
      <c r="N7" s="889">
        <f>IF(OR(J7="",K7="",L7="",M7=""),0,ROUNDDOWN(IF(J7*K7/1000000&lt;$Q$7,$R$7,IF(J7*K7/1000000&lt;$Q$8,$R$8,IF(J7*K7/1000000&lt;$Q$9,$R$9,IF(J7*K7/1000000&lt;$Q$10,$R$10,$R$11))))*IF(AND(K7&lt;=$Q$19,L7&gt;=$Q$20),$R$19,IF(L7&lt;$Q$16,$R$16,IF(L7&lt;$Q$17,$R$17,IF(L7&gt;=$Q$18,$R$18))))*(J7*K7/1000000*M7),0)+M7*$R$25)</f>
        <v>0</v>
      </c>
      <c r="O7" s="604"/>
      <c r="Q7" s="608">
        <v>0.2</v>
      </c>
      <c r="R7" s="609">
        <v>220000</v>
      </c>
    </row>
    <row r="8" spans="2:18" ht="30" customHeight="1">
      <c r="B8" s="2250"/>
      <c r="C8" s="807"/>
      <c r="D8" s="808"/>
      <c r="E8" s="809"/>
      <c r="F8" s="810"/>
      <c r="G8" s="889">
        <f t="shared" ref="G8:G12" si="0">IF(OR(C8="",D8="",E8="",F8=""),0,ROUNDDOWN(IF(C8*D8/1000000&lt;$Q$7,$R$7,IF(C8*D8/1000000&lt;$Q$8,$R$8,IF(C8*D8/1000000&lt;$Q$9,$R$9,IF(C8*D8/1000000&lt;$Q$10,$R$10,$R$11))))*IF(AND(D8&lt;=$Q$19,E8&gt;=$Q$20),$R$19,IF(E8&lt;$Q$16,$R$16,IF(E8&lt;$Q$17,$R$17,IF(E8&gt;=$Q$18,$R$18))))*(C8*D8/1000000*F8),0)+F8*$R$25)</f>
        <v>0</v>
      </c>
      <c r="H8" s="607"/>
      <c r="I8" s="2253"/>
      <c r="J8" s="807"/>
      <c r="K8" s="808"/>
      <c r="L8" s="809"/>
      <c r="M8" s="810"/>
      <c r="N8" s="889">
        <f t="shared" ref="N8:N12" si="1">IF(OR(J8="",K8="",L8="",M8=""),0,ROUNDDOWN(IF(J8*K8/1000000&lt;$Q$7,$R$7,IF(J8*K8/1000000&lt;$Q$8,$R$8,IF(J8*K8/1000000&lt;$Q$9,$R$9,IF(J8*K8/1000000&lt;$Q$10,$R$10,$R$11))))*IF(AND(K8&lt;=$Q$19,L8&gt;=$Q$20),$R$19,IF(L8&lt;$Q$16,$R$16,IF(L8&lt;$Q$17,$R$17,IF(L8&gt;=$Q$18,$R$18))))*(J8*K8/1000000*M8),0)+M8*$R$25)</f>
        <v>0</v>
      </c>
      <c r="O8" s="604"/>
      <c r="Q8" s="610">
        <v>0.4</v>
      </c>
      <c r="R8" s="611">
        <v>130000</v>
      </c>
    </row>
    <row r="9" spans="2:18" ht="30" customHeight="1">
      <c r="B9" s="2250"/>
      <c r="C9" s="811"/>
      <c r="D9" s="812"/>
      <c r="E9" s="813"/>
      <c r="F9" s="814"/>
      <c r="G9" s="889">
        <f t="shared" si="0"/>
        <v>0</v>
      </c>
      <c r="H9" s="607"/>
      <c r="I9" s="2253"/>
      <c r="J9" s="811"/>
      <c r="K9" s="812"/>
      <c r="L9" s="813"/>
      <c r="M9" s="814"/>
      <c r="N9" s="889">
        <f t="shared" si="1"/>
        <v>0</v>
      </c>
      <c r="O9" s="604"/>
      <c r="Q9" s="610">
        <v>0.7</v>
      </c>
      <c r="R9" s="611">
        <v>90000</v>
      </c>
    </row>
    <row r="10" spans="2:18" ht="30" customHeight="1">
      <c r="B10" s="2250"/>
      <c r="C10" s="811"/>
      <c r="D10" s="812"/>
      <c r="E10" s="813"/>
      <c r="F10" s="814"/>
      <c r="G10" s="889">
        <f t="shared" si="0"/>
        <v>0</v>
      </c>
      <c r="H10" s="607"/>
      <c r="I10" s="2253"/>
      <c r="J10" s="811"/>
      <c r="K10" s="812"/>
      <c r="L10" s="813"/>
      <c r="M10" s="814"/>
      <c r="N10" s="889">
        <f t="shared" si="1"/>
        <v>0</v>
      </c>
      <c r="O10" s="604"/>
      <c r="Q10" s="610">
        <v>1</v>
      </c>
      <c r="R10" s="611">
        <v>70000</v>
      </c>
    </row>
    <row r="11" spans="2:18" ht="30" customHeight="1" thickBot="1">
      <c r="B11" s="2250"/>
      <c r="C11" s="811"/>
      <c r="D11" s="812"/>
      <c r="E11" s="813"/>
      <c r="F11" s="814"/>
      <c r="G11" s="889">
        <f t="shared" si="0"/>
        <v>0</v>
      </c>
      <c r="H11" s="612"/>
      <c r="I11" s="2250"/>
      <c r="J11" s="811"/>
      <c r="K11" s="812"/>
      <c r="L11" s="813"/>
      <c r="M11" s="814"/>
      <c r="N11" s="889">
        <f t="shared" si="1"/>
        <v>0</v>
      </c>
      <c r="O11" s="604"/>
      <c r="Q11" s="613">
        <v>1</v>
      </c>
      <c r="R11" s="614">
        <v>60000</v>
      </c>
    </row>
    <row r="12" spans="2:18" ht="30" customHeight="1" thickBot="1">
      <c r="B12" s="2250"/>
      <c r="C12" s="815"/>
      <c r="D12" s="816"/>
      <c r="E12" s="817"/>
      <c r="F12" s="818"/>
      <c r="G12" s="889">
        <f t="shared" si="0"/>
        <v>0</v>
      </c>
      <c r="H12" s="612"/>
      <c r="I12" s="2250"/>
      <c r="J12" s="815"/>
      <c r="K12" s="816"/>
      <c r="L12" s="817"/>
      <c r="M12" s="818"/>
      <c r="N12" s="889">
        <f t="shared" si="1"/>
        <v>0</v>
      </c>
      <c r="O12" s="604"/>
    </row>
    <row r="13" spans="2:18" ht="30" customHeight="1" thickTop="1" thickBot="1">
      <c r="B13" s="2251"/>
      <c r="C13" s="2254" t="s">
        <v>671</v>
      </c>
      <c r="D13" s="2255"/>
      <c r="E13" s="2255"/>
      <c r="F13" s="2256"/>
      <c r="G13" s="890">
        <f>SUM(G7:G12)</f>
        <v>0</v>
      </c>
      <c r="H13" s="612"/>
      <c r="I13" s="2251"/>
      <c r="J13" s="2257" t="s">
        <v>671</v>
      </c>
      <c r="K13" s="2258"/>
      <c r="L13" s="2258"/>
      <c r="M13" s="2259"/>
      <c r="N13" s="894">
        <f>SUM(N7:N12)</f>
        <v>0</v>
      </c>
      <c r="O13" s="604"/>
    </row>
    <row r="14" spans="2:18" s="620" customFormat="1" ht="9" customHeight="1" thickBot="1">
      <c r="B14" s="615"/>
      <c r="C14" s="616"/>
      <c r="D14" s="616"/>
      <c r="E14" s="616"/>
      <c r="F14" s="616"/>
      <c r="G14" s="617"/>
      <c r="H14" s="618"/>
      <c r="I14" s="616"/>
      <c r="J14" s="616"/>
      <c r="K14" s="616"/>
      <c r="L14" s="616"/>
      <c r="M14" s="615"/>
      <c r="N14" s="618"/>
      <c r="O14" s="619"/>
    </row>
    <row r="15" spans="2:18" ht="19.899999999999999" customHeight="1" thickBot="1">
      <c r="B15" s="2242" t="s">
        <v>620</v>
      </c>
      <c r="C15" s="2267" t="s">
        <v>599</v>
      </c>
      <c r="D15" s="2268"/>
      <c r="E15" s="2269"/>
      <c r="F15" s="2270" t="s">
        <v>600</v>
      </c>
      <c r="G15" s="2271" t="s">
        <v>494</v>
      </c>
      <c r="H15" s="599"/>
      <c r="I15" s="2272" t="s">
        <v>620</v>
      </c>
      <c r="J15" s="2267" t="s">
        <v>599</v>
      </c>
      <c r="K15" s="2268"/>
      <c r="L15" s="2269"/>
      <c r="M15" s="2247" t="s">
        <v>600</v>
      </c>
      <c r="N15" s="2265" t="s">
        <v>494</v>
      </c>
      <c r="O15" s="604"/>
      <c r="Q15" s="621" t="s">
        <v>607</v>
      </c>
      <c r="R15" s="622" t="s">
        <v>608</v>
      </c>
    </row>
    <row r="16" spans="2:18" ht="19.899999999999999" customHeight="1" thickBot="1">
      <c r="B16" s="2243"/>
      <c r="C16" s="601" t="s">
        <v>744</v>
      </c>
      <c r="D16" s="602" t="s">
        <v>745</v>
      </c>
      <c r="E16" s="603" t="s">
        <v>746</v>
      </c>
      <c r="F16" s="2248"/>
      <c r="G16" s="2235"/>
      <c r="H16" s="623"/>
      <c r="I16" s="2243"/>
      <c r="J16" s="601" t="s">
        <v>744</v>
      </c>
      <c r="K16" s="602" t="s">
        <v>745</v>
      </c>
      <c r="L16" s="603" t="s">
        <v>746</v>
      </c>
      <c r="M16" s="2248"/>
      <c r="N16" s="2266"/>
      <c r="O16" s="604"/>
      <c r="Q16" s="624">
        <v>75</v>
      </c>
      <c r="R16" s="625">
        <v>1</v>
      </c>
    </row>
    <row r="17" spans="2:18" ht="30" customHeight="1" thickTop="1">
      <c r="B17" s="2249" t="s">
        <v>609</v>
      </c>
      <c r="C17" s="819"/>
      <c r="D17" s="820"/>
      <c r="E17" s="821"/>
      <c r="F17" s="822"/>
      <c r="G17" s="889">
        <f>IF(OR(C17="",D17="",E17="",F17=""),0,ROUNDDOWN(IF(C17*D17/1000000&lt;$Q$7,$R$7,IF(C17*D17/1000000&lt;$Q$8,$R$8,IF(C17*D17/1000000&lt;$Q$9,$R$9,IF(C17*D17/1000000&lt;$Q$10,$R$10,$R$11))))*IF(AND(D17&lt;=$Q$19,E17&gt;=$Q$20),$R$19,IF(E17&lt;$Q$16,$R$16,IF(E17&lt;$Q$17,$R$17,IF(E17&gt;=$Q$18,$R$18))))*(C17*D17/1000000*F17),0)+F17*$R$25)</f>
        <v>0</v>
      </c>
      <c r="H17" s="607"/>
      <c r="I17" s="2249" t="s">
        <v>602</v>
      </c>
      <c r="J17" s="819"/>
      <c r="K17" s="820"/>
      <c r="L17" s="821"/>
      <c r="M17" s="822"/>
      <c r="N17" s="889">
        <f>IF(OR(J17="",K17="",L17="",M17=""),0,ROUNDDOWN(IF(J17*K17/1000000&lt;$Q$7,$R$7,IF(J17*K17/1000000&lt;$Q$8,$R$8,IF(J17*K17/1000000&lt;$Q$9,$R$9,IF(J17*K17/1000000&lt;$Q$10,$R$10,$R$11))))*IF(AND(K17&lt;=$Q$19,L17&gt;=$Q$20),$R$19,IF(L17&lt;$Q$16,$R$16,IF(L17&lt;$Q$17,$R$17,IF(L17&gt;=$Q$18,$R$18))))*(J17*K17/1000000*M17),0)+M17*$R$25)</f>
        <v>0</v>
      </c>
      <c r="O17" s="604"/>
      <c r="Q17" s="626">
        <v>150</v>
      </c>
      <c r="R17" s="627">
        <v>1.6</v>
      </c>
    </row>
    <row r="18" spans="2:18" ht="30" customHeight="1" thickBot="1">
      <c r="B18" s="2250"/>
      <c r="C18" s="823"/>
      <c r="D18" s="824"/>
      <c r="E18" s="824"/>
      <c r="F18" s="825"/>
      <c r="G18" s="889">
        <f t="shared" ref="G18:G22" si="2">IF(OR(C18="",D18="",E18="",F18=""),0,ROUNDDOWN(IF(C18*D18/1000000&lt;$Q$7,$R$7,IF(C18*D18/1000000&lt;$Q$8,$R$8,IF(C18*D18/1000000&lt;$Q$9,$R$9,IF(C18*D18/1000000&lt;$Q$10,$R$10,$R$11))))*IF(AND(D18&lt;=$Q$19,E18&gt;=$Q$20),$R$19,IF(E18&lt;$Q$16,$R$16,IF(E18&lt;$Q$17,$R$17,IF(E18&gt;=$Q$18,$R$18))))*(C18*D18/1000000*F18),0)+F18*$R$25)</f>
        <v>0</v>
      </c>
      <c r="H18" s="612"/>
      <c r="I18" s="2250"/>
      <c r="J18" s="823"/>
      <c r="K18" s="824"/>
      <c r="L18" s="824"/>
      <c r="M18" s="825"/>
      <c r="N18" s="889">
        <f t="shared" ref="N18:N22" si="3">IF(OR(J18="",K18="",L18="",M18=""),0,ROUNDDOWN(IF(J18*K18/1000000&lt;$Q$7,$R$7,IF(J18*K18/1000000&lt;$Q$8,$R$8,IF(J18*K18/1000000&lt;$Q$9,$R$9,IF(J18*K18/1000000&lt;$Q$10,$R$10,$R$11))))*IF(AND(K18&lt;=$Q$19,L18&gt;=$Q$20),$R$19,IF(L18&lt;$Q$16,$R$16,IF(L18&lt;$Q$17,$R$17,IF(L18&gt;=$Q$18,$R$18))))*(J18*K18/1000000*M18),0)+M18*$R$25)</f>
        <v>0</v>
      </c>
      <c r="O18" s="604"/>
      <c r="Q18" s="628">
        <v>150</v>
      </c>
      <c r="R18" s="629">
        <v>2.9</v>
      </c>
    </row>
    <row r="19" spans="2:18" ht="30" customHeight="1">
      <c r="B19" s="2250"/>
      <c r="C19" s="823"/>
      <c r="D19" s="824"/>
      <c r="E19" s="824"/>
      <c r="F19" s="825"/>
      <c r="G19" s="889">
        <f t="shared" si="2"/>
        <v>0</v>
      </c>
      <c r="H19" s="612"/>
      <c r="I19" s="2250"/>
      <c r="J19" s="823"/>
      <c r="K19" s="824"/>
      <c r="L19" s="824"/>
      <c r="M19" s="825"/>
      <c r="N19" s="889">
        <f t="shared" si="3"/>
        <v>0</v>
      </c>
      <c r="O19" s="604"/>
      <c r="Q19" s="630">
        <v>200</v>
      </c>
      <c r="R19" s="631">
        <v>3.4</v>
      </c>
    </row>
    <row r="20" spans="2:18" ht="30" customHeight="1" thickBot="1">
      <c r="B20" s="2250"/>
      <c r="C20" s="823"/>
      <c r="D20" s="824"/>
      <c r="E20" s="824"/>
      <c r="F20" s="825"/>
      <c r="G20" s="889">
        <f t="shared" si="2"/>
        <v>0</v>
      </c>
      <c r="H20" s="612"/>
      <c r="I20" s="2250"/>
      <c r="J20" s="823"/>
      <c r="K20" s="824"/>
      <c r="L20" s="824"/>
      <c r="M20" s="825"/>
      <c r="N20" s="889">
        <f t="shared" si="3"/>
        <v>0</v>
      </c>
      <c r="O20" s="604"/>
      <c r="Q20" s="632">
        <v>125</v>
      </c>
      <c r="R20" s="614"/>
    </row>
    <row r="21" spans="2:18" ht="30" customHeight="1" thickBot="1">
      <c r="B21" s="2250"/>
      <c r="C21" s="823"/>
      <c r="D21" s="824"/>
      <c r="E21" s="824"/>
      <c r="F21" s="825"/>
      <c r="G21" s="889">
        <f t="shared" si="2"/>
        <v>0</v>
      </c>
      <c r="H21" s="612"/>
      <c r="I21" s="2250"/>
      <c r="J21" s="823"/>
      <c r="K21" s="824"/>
      <c r="L21" s="824"/>
      <c r="M21" s="825"/>
      <c r="N21" s="889">
        <f t="shared" si="3"/>
        <v>0</v>
      </c>
      <c r="O21" s="604"/>
    </row>
    <row r="22" spans="2:18" ht="30" customHeight="1" thickBot="1">
      <c r="B22" s="2250"/>
      <c r="C22" s="826"/>
      <c r="D22" s="827"/>
      <c r="E22" s="827"/>
      <c r="F22" s="828"/>
      <c r="G22" s="889">
        <f t="shared" si="2"/>
        <v>0</v>
      </c>
      <c r="H22" s="612"/>
      <c r="I22" s="2250"/>
      <c r="J22" s="826"/>
      <c r="K22" s="827"/>
      <c r="L22" s="827"/>
      <c r="M22" s="828"/>
      <c r="N22" s="889">
        <f t="shared" si="3"/>
        <v>0</v>
      </c>
      <c r="O22" s="604"/>
      <c r="Q22" s="605" t="s">
        <v>610</v>
      </c>
      <c r="R22" s="606" t="s">
        <v>534</v>
      </c>
    </row>
    <row r="23" spans="2:18" ht="30" customHeight="1" thickTop="1" thickBot="1">
      <c r="B23" s="2251"/>
      <c r="C23" s="2239" t="s">
        <v>671</v>
      </c>
      <c r="D23" s="2240"/>
      <c r="E23" s="2240"/>
      <c r="F23" s="2241"/>
      <c r="G23" s="891">
        <f>SUM(G17:G22)</f>
        <v>0</v>
      </c>
      <c r="H23" s="612"/>
      <c r="I23" s="2251"/>
      <c r="J23" s="2239" t="s">
        <v>671</v>
      </c>
      <c r="K23" s="2240"/>
      <c r="L23" s="2240"/>
      <c r="M23" s="2241"/>
      <c r="N23" s="891">
        <f>SUM(N17:N22)</f>
        <v>0</v>
      </c>
      <c r="O23" s="604"/>
      <c r="Q23" s="633"/>
      <c r="R23" s="634"/>
    </row>
    <row r="24" spans="2:18" s="620" customFormat="1" ht="13.5" customHeight="1" thickBot="1">
      <c r="B24" s="615"/>
      <c r="C24" s="616"/>
      <c r="D24" s="616"/>
      <c r="E24" s="616"/>
      <c r="F24" s="616"/>
      <c r="G24" s="617"/>
      <c r="H24" s="618"/>
      <c r="I24" s="616"/>
      <c r="J24" s="616"/>
      <c r="K24" s="616"/>
      <c r="L24" s="616"/>
      <c r="M24" s="615"/>
      <c r="N24" s="618"/>
      <c r="O24" s="619"/>
    </row>
    <row r="25" spans="2:18" ht="19.899999999999999" customHeight="1">
      <c r="B25" s="2242" t="s">
        <v>620</v>
      </c>
      <c r="C25" s="2244" t="s">
        <v>599</v>
      </c>
      <c r="D25" s="2245"/>
      <c r="E25" s="2246"/>
      <c r="F25" s="2247" t="s">
        <v>600</v>
      </c>
      <c r="G25" s="2234" t="s">
        <v>494</v>
      </c>
      <c r="H25" s="599"/>
      <c r="I25" s="2242" t="s">
        <v>620</v>
      </c>
      <c r="J25" s="2244" t="s">
        <v>599</v>
      </c>
      <c r="K25" s="2245"/>
      <c r="L25" s="2246"/>
      <c r="M25" s="2247" t="s">
        <v>600</v>
      </c>
      <c r="N25" s="2234" t="s">
        <v>494</v>
      </c>
      <c r="O25" s="604"/>
      <c r="Q25" s="635">
        <v>1</v>
      </c>
      <c r="R25" s="609">
        <v>25000</v>
      </c>
    </row>
    <row r="26" spans="2:18" ht="19.899999999999999" customHeight="1" thickBot="1">
      <c r="B26" s="2243"/>
      <c r="C26" s="601" t="s">
        <v>744</v>
      </c>
      <c r="D26" s="602" t="s">
        <v>745</v>
      </c>
      <c r="E26" s="603" t="s">
        <v>746</v>
      </c>
      <c r="F26" s="2248"/>
      <c r="G26" s="2235"/>
      <c r="H26" s="623"/>
      <c r="I26" s="2243"/>
      <c r="J26" s="601" t="s">
        <v>744</v>
      </c>
      <c r="K26" s="602" t="s">
        <v>745</v>
      </c>
      <c r="L26" s="603" t="s">
        <v>746</v>
      </c>
      <c r="M26" s="2248"/>
      <c r="N26" s="2235"/>
      <c r="O26" s="604"/>
      <c r="Q26" s="636"/>
      <c r="R26" s="627"/>
    </row>
    <row r="27" spans="2:18" ht="30" customHeight="1" thickTop="1" thickBot="1">
      <c r="B27" s="2249" t="s">
        <v>611</v>
      </c>
      <c r="C27" s="819"/>
      <c r="D27" s="820"/>
      <c r="E27" s="821"/>
      <c r="F27" s="822"/>
      <c r="G27" s="889">
        <f>IF(OR(C27="",D27="",E27="",F27=""),0,ROUNDDOWN(IF(C27*D27/1000000&lt;$Q$7,$R$7,IF(C27*D27/1000000&lt;$Q$8,$R$8,IF(C27*D27/1000000&lt;$Q$9,$R$9,IF(C27*D27/1000000&lt;$Q$10,$R$10,$R$11))))*IF(AND(D27&lt;=$Q$19,E27&gt;=$Q$20),$R$19,IF(E27&lt;$Q$16,$R$16,IF(E27&lt;$Q$17,$R$17,IF(E27&gt;=$Q$18,$R$18))))*(C27*D27/1000000*F27),0)+F27*$R$25)</f>
        <v>0</v>
      </c>
      <c r="H27" s="607"/>
      <c r="I27" s="2249" t="s">
        <v>612</v>
      </c>
      <c r="J27" s="819"/>
      <c r="K27" s="820"/>
      <c r="L27" s="821"/>
      <c r="M27" s="822"/>
      <c r="N27" s="889">
        <f>IF(OR(J27="",K27="",L27="",M27=""),0,ROUNDDOWN(IF(J27*K27/1000000&lt;$Q$7,$R$7,IF(J27*K27/1000000&lt;$Q$8,$R$8,IF(J27*K27/1000000&lt;$Q$9,$R$9,IF(J27*K27/1000000&lt;$Q$10,$R$10,$R$11))))*IF(AND(K27&lt;=$Q$19,L27&gt;=$Q$20),$R$19,IF(L27&lt;$Q$16,$R$16,IF(L27&lt;$Q$17,$R$17,IF(L27&gt;=$Q$18,$R$18))))*(J27*K27/1000000*M27),0)+M27*$R$25)</f>
        <v>0</v>
      </c>
      <c r="O27" s="604"/>
      <c r="Q27" s="637"/>
      <c r="R27" s="629"/>
    </row>
    <row r="28" spans="2:18" ht="30" customHeight="1">
      <c r="B28" s="2250"/>
      <c r="C28" s="823"/>
      <c r="D28" s="824"/>
      <c r="E28" s="824"/>
      <c r="F28" s="825"/>
      <c r="G28" s="889">
        <f t="shared" ref="G28:G32" si="4">IF(OR(C28="",D28="",E28="",F28=""),0,ROUNDDOWN(IF(C28*D28/1000000&lt;$Q$7,$R$7,IF(C28*D28/1000000&lt;$Q$8,$R$8,IF(C28*D28/1000000&lt;$Q$9,$R$9,IF(C28*D28/1000000&lt;$Q$10,$R$10,$R$11))))*IF(AND(D28&lt;=$Q$19,E28&gt;=$Q$20),$R$19,IF(E28&lt;$Q$16,$R$16,IF(E28&lt;$Q$17,$R$17,IF(E28&gt;=$Q$18,$R$18))))*(C28*D28/1000000*F28),0)+F28*$R$25)</f>
        <v>0</v>
      </c>
      <c r="H28" s="612"/>
      <c r="I28" s="2250"/>
      <c r="J28" s="823"/>
      <c r="K28" s="824"/>
      <c r="L28" s="824"/>
      <c r="M28" s="825"/>
      <c r="N28" s="889">
        <f t="shared" ref="N28:N32" si="5">IF(OR(J28="",K28="",L28="",M28=""),0,ROUNDDOWN(IF(J28*K28/1000000&lt;$Q$7,$R$7,IF(J28*K28/1000000&lt;$Q$8,$R$8,IF(J28*K28/1000000&lt;$Q$9,$R$9,IF(J28*K28/1000000&lt;$Q$10,$R$10,$R$11))))*IF(AND(K28&lt;=$Q$19,L28&gt;=$Q$20),$R$19,IF(L28&lt;$Q$16,$R$16,IF(L28&lt;$Q$17,$R$17,IF(L28&gt;=$Q$18,$R$18))))*(J28*K28/1000000*M28),0)+M28*$R$25)</f>
        <v>0</v>
      </c>
      <c r="O28" s="604"/>
    </row>
    <row r="29" spans="2:18" ht="30" customHeight="1">
      <c r="B29" s="2250"/>
      <c r="C29" s="823"/>
      <c r="D29" s="824"/>
      <c r="E29" s="824"/>
      <c r="F29" s="825"/>
      <c r="G29" s="889">
        <f t="shared" si="4"/>
        <v>0</v>
      </c>
      <c r="H29" s="612"/>
      <c r="I29" s="2250"/>
      <c r="J29" s="823"/>
      <c r="K29" s="824"/>
      <c r="L29" s="824"/>
      <c r="M29" s="825"/>
      <c r="N29" s="889">
        <f t="shared" si="5"/>
        <v>0</v>
      </c>
      <c r="O29" s="604"/>
    </row>
    <row r="30" spans="2:18" ht="30" customHeight="1">
      <c r="B30" s="2250"/>
      <c r="C30" s="823"/>
      <c r="D30" s="824"/>
      <c r="E30" s="824"/>
      <c r="F30" s="825"/>
      <c r="G30" s="889">
        <f t="shared" si="4"/>
        <v>0</v>
      </c>
      <c r="H30" s="612"/>
      <c r="I30" s="2250"/>
      <c r="J30" s="823"/>
      <c r="K30" s="824"/>
      <c r="L30" s="824"/>
      <c r="M30" s="825"/>
      <c r="N30" s="889">
        <f t="shared" si="5"/>
        <v>0</v>
      </c>
      <c r="O30" s="604"/>
    </row>
    <row r="31" spans="2:18" ht="30" customHeight="1">
      <c r="B31" s="2250"/>
      <c r="C31" s="823"/>
      <c r="D31" s="824"/>
      <c r="E31" s="824"/>
      <c r="F31" s="825"/>
      <c r="G31" s="889">
        <f t="shared" si="4"/>
        <v>0</v>
      </c>
      <c r="H31" s="612"/>
      <c r="I31" s="2250"/>
      <c r="J31" s="823"/>
      <c r="K31" s="824"/>
      <c r="L31" s="824"/>
      <c r="M31" s="825"/>
      <c r="N31" s="889">
        <f t="shared" si="5"/>
        <v>0</v>
      </c>
      <c r="O31" s="604"/>
    </row>
    <row r="32" spans="2:18" ht="30" customHeight="1" thickBot="1">
      <c r="B32" s="2250"/>
      <c r="C32" s="826"/>
      <c r="D32" s="827"/>
      <c r="E32" s="827"/>
      <c r="F32" s="828"/>
      <c r="G32" s="889">
        <f t="shared" si="4"/>
        <v>0</v>
      </c>
      <c r="H32" s="612"/>
      <c r="I32" s="2250"/>
      <c r="J32" s="826"/>
      <c r="K32" s="827"/>
      <c r="L32" s="827"/>
      <c r="M32" s="828"/>
      <c r="N32" s="889">
        <f t="shared" si="5"/>
        <v>0</v>
      </c>
      <c r="O32" s="604"/>
    </row>
    <row r="33" spans="2:15" ht="30" customHeight="1" thickTop="1" thickBot="1">
      <c r="B33" s="2251"/>
      <c r="C33" s="2239" t="s">
        <v>671</v>
      </c>
      <c r="D33" s="2240"/>
      <c r="E33" s="2240"/>
      <c r="F33" s="2241"/>
      <c r="G33" s="891">
        <f>SUM(G27:G32)</f>
        <v>0</v>
      </c>
      <c r="H33" s="612"/>
      <c r="I33" s="2251"/>
      <c r="J33" s="2239" t="s">
        <v>671</v>
      </c>
      <c r="K33" s="2240"/>
      <c r="L33" s="2240"/>
      <c r="M33" s="2241"/>
      <c r="N33" s="891">
        <f>SUM(N27:N32)</f>
        <v>0</v>
      </c>
      <c r="O33" s="604"/>
    </row>
    <row r="34" spans="2:15" s="620" customFormat="1" ht="13.5" customHeight="1" thickBot="1">
      <c r="B34" s="615"/>
      <c r="C34" s="616"/>
      <c r="D34" s="616"/>
      <c r="E34" s="616"/>
      <c r="F34" s="616"/>
      <c r="G34" s="638"/>
      <c r="H34" s="618"/>
      <c r="I34" s="616"/>
      <c r="J34" s="616"/>
      <c r="K34" s="616"/>
      <c r="L34" s="616"/>
      <c r="M34" s="615"/>
      <c r="N34" s="618"/>
      <c r="O34" s="619"/>
    </row>
    <row r="35" spans="2:15" ht="19.899999999999999" customHeight="1">
      <c r="B35" s="2242" t="s">
        <v>620</v>
      </c>
      <c r="C35" s="2244" t="s">
        <v>599</v>
      </c>
      <c r="D35" s="2245"/>
      <c r="E35" s="2246"/>
      <c r="F35" s="2247" t="s">
        <v>600</v>
      </c>
      <c r="G35" s="2234" t="s">
        <v>494</v>
      </c>
      <c r="H35" s="599"/>
      <c r="I35" s="2242" t="s">
        <v>620</v>
      </c>
      <c r="J35" s="2244" t="s">
        <v>599</v>
      </c>
      <c r="K35" s="2245"/>
      <c r="L35" s="2246"/>
      <c r="M35" s="2247" t="s">
        <v>600</v>
      </c>
      <c r="N35" s="2234" t="s">
        <v>494</v>
      </c>
      <c r="O35" s="604"/>
    </row>
    <row r="36" spans="2:15" ht="19.899999999999999" customHeight="1" thickBot="1">
      <c r="B36" s="2243"/>
      <c r="C36" s="601" t="s">
        <v>744</v>
      </c>
      <c r="D36" s="602" t="s">
        <v>745</v>
      </c>
      <c r="E36" s="603" t="s">
        <v>746</v>
      </c>
      <c r="F36" s="2248"/>
      <c r="G36" s="2235"/>
      <c r="H36" s="623"/>
      <c r="I36" s="2243"/>
      <c r="J36" s="601" t="s">
        <v>744</v>
      </c>
      <c r="K36" s="602" t="s">
        <v>745</v>
      </c>
      <c r="L36" s="603" t="s">
        <v>746</v>
      </c>
      <c r="M36" s="2248"/>
      <c r="N36" s="2235"/>
      <c r="O36" s="604"/>
    </row>
    <row r="37" spans="2:15" ht="30" customHeight="1" thickTop="1">
      <c r="B37" s="2249" t="s">
        <v>613</v>
      </c>
      <c r="C37" s="819"/>
      <c r="D37" s="820"/>
      <c r="E37" s="821"/>
      <c r="F37" s="822"/>
      <c r="G37" s="889">
        <f>IF(OR(C37="",D37="",E37="",F37=""),0,ROUNDDOWN(IF(C37*D37/1000000&lt;$Q$7,$R$7,IF(C37*D37/1000000&lt;$Q$8,$R$8,IF(C37*D37/1000000&lt;$Q$9,$R$9,IF(C37*D37/1000000&lt;$Q$10,$R$10,$R$11))))*IF(AND(D37&lt;=$Q$19,E37&gt;=$Q$20),$R$19,IF(E37&lt;$Q$16,$R$16,IF(E37&lt;$Q$17,$R$17,IF(E37&gt;=$Q$18,$R$18))))*(C37*D37/1000000*F37),0)+F37*$R$25)</f>
        <v>0</v>
      </c>
      <c r="H37" s="607"/>
      <c r="I37" s="2236" t="s">
        <v>601</v>
      </c>
      <c r="J37" s="819"/>
      <c r="K37" s="820"/>
      <c r="L37" s="821"/>
      <c r="M37" s="822"/>
      <c r="N37" s="889">
        <f>IF(OR(J37="",K37="",L37="",M37=""),0,ROUNDDOWN(IF(J37*K37/1000000&lt;$Q$7,$R$7,IF(J37*K37/1000000&lt;$Q$8,$R$8,IF(J37*K37/1000000&lt;$Q$9,$R$9,IF(J37*K37/1000000&lt;$Q$10,$R$10,$R$11))))*IF(AND(K37&lt;=$Q$19,L37&gt;=$Q$20),$R$19,IF(L37&lt;$Q$16,$R$16,IF(L37&lt;$Q$17,$R$17,IF(L37&gt;=$Q$18,$R$18))))*(J37*K37/1000000*M37),0)+M37*$R$25)</f>
        <v>0</v>
      </c>
      <c r="O37" s="604"/>
    </row>
    <row r="38" spans="2:15" ht="30" customHeight="1">
      <c r="B38" s="2250"/>
      <c r="C38" s="823"/>
      <c r="D38" s="824"/>
      <c r="E38" s="824"/>
      <c r="F38" s="825"/>
      <c r="G38" s="889">
        <f t="shared" ref="G38:G42" si="6">IF(OR(C38="",D38="",E38="",F38=""),0,ROUNDDOWN(IF(C38*D38/1000000&lt;$Q$7,$R$7,IF(C38*D38/1000000&lt;$Q$8,$R$8,IF(C38*D38/1000000&lt;$Q$9,$R$9,IF(C38*D38/1000000&lt;$Q$10,$R$10,$R$11))))*IF(AND(D38&lt;=$Q$19,E38&gt;=$Q$20),$R$19,IF(E38&lt;$Q$16,$R$16,IF(E38&lt;$Q$17,$R$17,IF(E38&gt;=$Q$18,$R$18))))*(C38*D38/1000000*F38),0)+F38*$R$25)</f>
        <v>0</v>
      </c>
      <c r="H38" s="612"/>
      <c r="I38" s="2237"/>
      <c r="J38" s="823"/>
      <c r="K38" s="824"/>
      <c r="L38" s="824"/>
      <c r="M38" s="825"/>
      <c r="N38" s="889">
        <f t="shared" ref="N38:N42" si="7">IF(OR(J38="",K38="",L38="",M38=""),0,ROUNDDOWN(IF(J38*K38/1000000&lt;$Q$7,$R$7,IF(J38*K38/1000000&lt;$Q$8,$R$8,IF(J38*K38/1000000&lt;$Q$9,$R$9,IF(J38*K38/1000000&lt;$Q$10,$R$10,$R$11))))*IF(AND(K38&lt;=$Q$19,L38&gt;=$Q$20),$R$19,IF(L38&lt;$Q$16,$R$16,IF(L38&lt;$Q$17,$R$17,IF(L38&gt;=$Q$18,$R$18))))*(J38*K38/1000000*M38),0)+M38*$R$25)</f>
        <v>0</v>
      </c>
      <c r="O38" s="604"/>
    </row>
    <row r="39" spans="2:15" ht="30" customHeight="1">
      <c r="B39" s="2250"/>
      <c r="C39" s="895"/>
      <c r="D39" s="896"/>
      <c r="E39" s="897"/>
      <c r="F39" s="829"/>
      <c r="G39" s="889">
        <f t="shared" si="6"/>
        <v>0</v>
      </c>
      <c r="H39" s="612"/>
      <c r="I39" s="2237"/>
      <c r="J39" s="823"/>
      <c r="K39" s="824"/>
      <c r="L39" s="824"/>
      <c r="M39" s="825"/>
      <c r="N39" s="889">
        <f t="shared" si="7"/>
        <v>0</v>
      </c>
      <c r="O39" s="604"/>
    </row>
    <row r="40" spans="2:15" ht="30" customHeight="1">
      <c r="B40" s="2250"/>
      <c r="C40" s="823"/>
      <c r="D40" s="824"/>
      <c r="E40" s="824"/>
      <c r="F40" s="825"/>
      <c r="G40" s="889">
        <f t="shared" si="6"/>
        <v>0</v>
      </c>
      <c r="H40" s="612"/>
      <c r="I40" s="2237"/>
      <c r="J40" s="823"/>
      <c r="K40" s="824"/>
      <c r="L40" s="824"/>
      <c r="M40" s="825"/>
      <c r="N40" s="889">
        <f t="shared" si="7"/>
        <v>0</v>
      </c>
    </row>
    <row r="41" spans="2:15" ht="30" customHeight="1">
      <c r="B41" s="2250"/>
      <c r="C41" s="823"/>
      <c r="D41" s="824"/>
      <c r="E41" s="824"/>
      <c r="F41" s="825"/>
      <c r="G41" s="889">
        <f t="shared" si="6"/>
        <v>0</v>
      </c>
      <c r="H41" s="612"/>
      <c r="I41" s="2237"/>
      <c r="J41" s="823"/>
      <c r="K41" s="824"/>
      <c r="L41" s="824"/>
      <c r="M41" s="825"/>
      <c r="N41" s="889">
        <f t="shared" si="7"/>
        <v>0</v>
      </c>
    </row>
    <row r="42" spans="2:15" ht="30" customHeight="1" thickBot="1">
      <c r="B42" s="2250"/>
      <c r="C42" s="826"/>
      <c r="D42" s="827"/>
      <c r="E42" s="827"/>
      <c r="F42" s="828"/>
      <c r="G42" s="892">
        <f t="shared" si="6"/>
        <v>0</v>
      </c>
      <c r="H42" s="612"/>
      <c r="I42" s="2237"/>
      <c r="J42" s="826"/>
      <c r="K42" s="827"/>
      <c r="L42" s="827"/>
      <c r="M42" s="828"/>
      <c r="N42" s="889">
        <f t="shared" si="7"/>
        <v>0</v>
      </c>
    </row>
    <row r="43" spans="2:15" ht="30" customHeight="1" thickTop="1" thickBot="1">
      <c r="B43" s="2251"/>
      <c r="C43" s="2239" t="s">
        <v>671</v>
      </c>
      <c r="D43" s="2240"/>
      <c r="E43" s="2240"/>
      <c r="F43" s="2241"/>
      <c r="G43" s="893">
        <f>SUM(G37:G42)</f>
        <v>0</v>
      </c>
      <c r="H43" s="639"/>
      <c r="I43" s="2238"/>
      <c r="J43" s="2239" t="s">
        <v>671</v>
      </c>
      <c r="K43" s="2240"/>
      <c r="L43" s="2240"/>
      <c r="M43" s="2241"/>
      <c r="N43" s="891">
        <f>SUM(N37:N42)</f>
        <v>0</v>
      </c>
    </row>
    <row r="44" spans="2:15" ht="9" customHeight="1">
      <c r="H44" s="598"/>
    </row>
    <row r="45" spans="2:15" ht="14.25" thickBot="1"/>
    <row r="46" spans="2:15" ht="19.5" customHeight="1">
      <c r="B46" s="2242" t="s">
        <v>620</v>
      </c>
      <c r="C46" s="2244" t="s">
        <v>599</v>
      </c>
      <c r="D46" s="2245"/>
      <c r="E46" s="2246"/>
      <c r="F46" s="2247" t="s">
        <v>600</v>
      </c>
      <c r="G46" s="2234" t="s">
        <v>494</v>
      </c>
      <c r="I46" s="2242" t="s">
        <v>620</v>
      </c>
      <c r="J46" s="2244" t="s">
        <v>599</v>
      </c>
      <c r="K46" s="2245"/>
      <c r="L46" s="2246"/>
      <c r="M46" s="2247" t="s">
        <v>600</v>
      </c>
      <c r="N46" s="2234" t="s">
        <v>494</v>
      </c>
    </row>
    <row r="47" spans="2:15" ht="19.5" customHeight="1" thickBot="1">
      <c r="B47" s="2243"/>
      <c r="C47" s="601" t="s">
        <v>744</v>
      </c>
      <c r="D47" s="602" t="s">
        <v>745</v>
      </c>
      <c r="E47" s="603" t="s">
        <v>746</v>
      </c>
      <c r="F47" s="2248"/>
      <c r="G47" s="2235"/>
      <c r="I47" s="2243"/>
      <c r="J47" s="601" t="s">
        <v>744</v>
      </c>
      <c r="K47" s="602" t="s">
        <v>745</v>
      </c>
      <c r="L47" s="603" t="s">
        <v>746</v>
      </c>
      <c r="M47" s="2248"/>
      <c r="N47" s="2235"/>
    </row>
    <row r="48" spans="2:15" ht="30" customHeight="1" thickTop="1">
      <c r="B48" s="2249" t="s">
        <v>719</v>
      </c>
      <c r="C48" s="819"/>
      <c r="D48" s="820"/>
      <c r="E48" s="821"/>
      <c r="F48" s="822"/>
      <c r="G48" s="889">
        <f>IF(OR(C48="",D48="",E48="",F48=""),0,ROUNDDOWN(IF(C48*D48/1000000&lt;$Q$7,$R$7,IF(C48*D48/1000000&lt;$Q$8,$R$8,IF(C48*D48/1000000&lt;$Q$9,$R$9,IF(C48*D48/1000000&lt;$Q$10,$R$10,$R$11))))*IF(AND(D48&lt;=$Q$19,E48&gt;=$Q$20),$R$19,IF(E48&lt;$Q$16,$R$16,IF(E48&lt;$Q$17,$R$17,IF(E48&gt;=$Q$18,$R$18))))*(C48*D48/1000000*F48),0)+F48*$R$25)</f>
        <v>0</v>
      </c>
      <c r="I48" s="2236" t="s">
        <v>720</v>
      </c>
      <c r="J48" s="819"/>
      <c r="K48" s="820"/>
      <c r="L48" s="821"/>
      <c r="M48" s="822"/>
      <c r="N48" s="889">
        <f>IF(OR(J48="",K48="",L48="",M48=""),0,ROUNDDOWN(IF(J48*K48/1000000&lt;$Q$7,$R$7,IF(J48*K48/1000000&lt;$Q$8,$R$8,IF(J48*K48/1000000&lt;$Q$9,$R$9,IF(J48*K48/1000000&lt;$Q$10,$R$10,$R$11))))*IF(AND(K48&lt;=$Q$19,L48&gt;=$Q$20),$R$19,IF(L48&lt;$Q$16,$R$16,IF(L48&lt;$Q$17,$R$17,IF(L48&gt;=$Q$18,$R$18))))*(J48*K48/1000000*M48),0)+M48*$R$25)</f>
        <v>0</v>
      </c>
    </row>
    <row r="49" spans="2:14" ht="30" customHeight="1">
      <c r="B49" s="2250"/>
      <c r="C49" s="823"/>
      <c r="D49" s="824"/>
      <c r="E49" s="824"/>
      <c r="F49" s="825"/>
      <c r="G49" s="889">
        <f t="shared" ref="G49:G53" si="8">IF(OR(C49="",D49="",E49="",F49=""),0,ROUNDDOWN(IF(C49*D49/1000000&lt;$Q$7,$R$7,IF(C49*D49/1000000&lt;$Q$8,$R$8,IF(C49*D49/1000000&lt;$Q$9,$R$9,IF(C49*D49/1000000&lt;$Q$10,$R$10,$R$11))))*IF(AND(D49&lt;=$Q$19,E49&gt;=$Q$20),$R$19,IF(E49&lt;$Q$16,$R$16,IF(E49&lt;$Q$17,$R$17,IF(E49&gt;=$Q$18,$R$18))))*(C49*D49/1000000*F49),0)+F49*$R$25)</f>
        <v>0</v>
      </c>
      <c r="I49" s="2237"/>
      <c r="J49" s="823"/>
      <c r="K49" s="824"/>
      <c r="L49" s="824"/>
      <c r="M49" s="825"/>
      <c r="N49" s="889">
        <f t="shared" ref="N49:N53" si="9">IF(OR(J49="",K49="",L49="",M49=""),0,ROUNDDOWN(IF(J49*K49/1000000&lt;$Q$7,$R$7,IF(J49*K49/1000000&lt;$Q$8,$R$8,IF(J49*K49/1000000&lt;$Q$9,$R$9,IF(J49*K49/1000000&lt;$Q$10,$R$10,$R$11))))*IF(AND(K49&lt;=$Q$19,L49&gt;=$Q$20),$R$19,IF(L49&lt;$Q$16,$R$16,IF(L49&lt;$Q$17,$R$17,IF(L49&gt;=$Q$18,$R$18))))*(J49*K49/1000000*M49),0)+M49*$R$25)</f>
        <v>0</v>
      </c>
    </row>
    <row r="50" spans="2:14" ht="30" customHeight="1">
      <c r="B50" s="2250"/>
      <c r="C50" s="823"/>
      <c r="D50" s="824"/>
      <c r="E50" s="824"/>
      <c r="F50" s="829"/>
      <c r="G50" s="889">
        <f t="shared" si="8"/>
        <v>0</v>
      </c>
      <c r="I50" s="2237"/>
      <c r="J50" s="823"/>
      <c r="K50" s="824"/>
      <c r="L50" s="824"/>
      <c r="M50" s="825"/>
      <c r="N50" s="889">
        <f t="shared" si="9"/>
        <v>0</v>
      </c>
    </row>
    <row r="51" spans="2:14" ht="30" customHeight="1">
      <c r="B51" s="2250"/>
      <c r="C51" s="823"/>
      <c r="D51" s="824"/>
      <c r="E51" s="824"/>
      <c r="F51" s="825"/>
      <c r="G51" s="889">
        <f t="shared" si="8"/>
        <v>0</v>
      </c>
      <c r="I51" s="2237"/>
      <c r="J51" s="823"/>
      <c r="K51" s="824"/>
      <c r="L51" s="824"/>
      <c r="M51" s="825"/>
      <c r="N51" s="889">
        <f t="shared" si="9"/>
        <v>0</v>
      </c>
    </row>
    <row r="52" spans="2:14" ht="30" customHeight="1">
      <c r="B52" s="2250"/>
      <c r="C52" s="823"/>
      <c r="D52" s="824"/>
      <c r="E52" s="824"/>
      <c r="F52" s="825"/>
      <c r="G52" s="889">
        <f t="shared" si="8"/>
        <v>0</v>
      </c>
      <c r="I52" s="2237"/>
      <c r="J52" s="823"/>
      <c r="K52" s="824"/>
      <c r="L52" s="824"/>
      <c r="M52" s="825"/>
      <c r="N52" s="889">
        <f t="shared" si="9"/>
        <v>0</v>
      </c>
    </row>
    <row r="53" spans="2:14" ht="30" customHeight="1" thickBot="1">
      <c r="B53" s="2250"/>
      <c r="C53" s="826"/>
      <c r="D53" s="827"/>
      <c r="E53" s="827"/>
      <c r="F53" s="828"/>
      <c r="G53" s="892">
        <f t="shared" si="8"/>
        <v>0</v>
      </c>
      <c r="I53" s="2237"/>
      <c r="J53" s="826"/>
      <c r="K53" s="827"/>
      <c r="L53" s="827"/>
      <c r="M53" s="828"/>
      <c r="N53" s="889">
        <f t="shared" si="9"/>
        <v>0</v>
      </c>
    </row>
    <row r="54" spans="2:14" ht="30" customHeight="1" thickTop="1" thickBot="1">
      <c r="B54" s="2251"/>
      <c r="C54" s="2239" t="s">
        <v>310</v>
      </c>
      <c r="D54" s="2240"/>
      <c r="E54" s="2240"/>
      <c r="F54" s="2241"/>
      <c r="G54" s="893">
        <f>SUM(G48:G53)</f>
        <v>0</v>
      </c>
      <c r="H54" s="641"/>
      <c r="I54" s="2238"/>
      <c r="J54" s="2239" t="s">
        <v>310</v>
      </c>
      <c r="K54" s="2240"/>
      <c r="L54" s="2240"/>
      <c r="M54" s="2241"/>
      <c r="N54" s="891">
        <f>SUM(N48:N53)</f>
        <v>0</v>
      </c>
    </row>
  </sheetData>
  <sheetProtection algorithmName="SHA-512" hashValue="62IQSsXLqEKuclUeJzX6conE7KEXoAOaDXdCO4mpqBfbJHTmbL4mvwaePbul1i3aKxjqEulKbv8olXMFkj3hrw==" saltValue="N/Ebk1SRiyX7HKC0kr57VQ==" spinCount="100000" sheet="1" formatCells="0" formatRows="0" insertRows="0" deleteRows="0" selectLockedCells="1" autoFilter="0" pivotTables="0"/>
  <mergeCells count="60">
    <mergeCell ref="M35:M36"/>
    <mergeCell ref="N35:N36"/>
    <mergeCell ref="B37:B43"/>
    <mergeCell ref="I37:I43"/>
    <mergeCell ref="C43:F43"/>
    <mergeCell ref="J43:M43"/>
    <mergeCell ref="B35:B36"/>
    <mergeCell ref="C35:E35"/>
    <mergeCell ref="F35:F36"/>
    <mergeCell ref="G35:G36"/>
    <mergeCell ref="I35:I36"/>
    <mergeCell ref="J35:L35"/>
    <mergeCell ref="M25:M26"/>
    <mergeCell ref="N25:N26"/>
    <mergeCell ref="B27:B33"/>
    <mergeCell ref="I27:I33"/>
    <mergeCell ref="C33:F33"/>
    <mergeCell ref="J33:M33"/>
    <mergeCell ref="B25:B26"/>
    <mergeCell ref="C25:E25"/>
    <mergeCell ref="F25:F26"/>
    <mergeCell ref="G25:G26"/>
    <mergeCell ref="I25:I26"/>
    <mergeCell ref="J25:L25"/>
    <mergeCell ref="M15:M16"/>
    <mergeCell ref="N15:N16"/>
    <mergeCell ref="B17:B23"/>
    <mergeCell ref="I17:I23"/>
    <mergeCell ref="C23:F23"/>
    <mergeCell ref="J23:M23"/>
    <mergeCell ref="B15:B16"/>
    <mergeCell ref="C15:E15"/>
    <mergeCell ref="F15:F16"/>
    <mergeCell ref="G15:G16"/>
    <mergeCell ref="I15:I16"/>
    <mergeCell ref="J15:L15"/>
    <mergeCell ref="M5:M6"/>
    <mergeCell ref="N5:N6"/>
    <mergeCell ref="B7:B13"/>
    <mergeCell ref="I7:I13"/>
    <mergeCell ref="C13:F13"/>
    <mergeCell ref="J13:M13"/>
    <mergeCell ref="B5:B6"/>
    <mergeCell ref="C5:E5"/>
    <mergeCell ref="F5:F6"/>
    <mergeCell ref="G5:G6"/>
    <mergeCell ref="I5:I6"/>
    <mergeCell ref="J5:L5"/>
    <mergeCell ref="N46:N47"/>
    <mergeCell ref="I48:I54"/>
    <mergeCell ref="J54:M54"/>
    <mergeCell ref="B46:B47"/>
    <mergeCell ref="C46:E46"/>
    <mergeCell ref="F46:F47"/>
    <mergeCell ref="G46:G47"/>
    <mergeCell ref="B48:B54"/>
    <mergeCell ref="C54:F54"/>
    <mergeCell ref="I46:I47"/>
    <mergeCell ref="J46:L46"/>
    <mergeCell ref="M46:M47"/>
  </mergeCells>
  <phoneticPr fontId="18"/>
  <conditionalFormatting sqref="C8:F12 J17:M22 C17:F22 C27:F32 J27:M32 J37:M42 C37:F38 C40:F42 F39">
    <cfRule type="containsBlanks" dxfId="193" priority="11">
      <formula>LEN(TRIM(C8))=0</formula>
    </cfRule>
  </conditionalFormatting>
  <conditionalFormatting sqref="B2">
    <cfRule type="expression" dxfId="192" priority="10">
      <formula>_xlfn.ISFORMULA(B2)=TRUE</formula>
    </cfRule>
  </conditionalFormatting>
  <conditionalFormatting sqref="J49:M53">
    <cfRule type="containsBlanks" dxfId="191" priority="8">
      <formula>LEN(TRIM(J49))=0</formula>
    </cfRule>
  </conditionalFormatting>
  <conditionalFormatting sqref="C49:F53">
    <cfRule type="containsBlanks" dxfId="190" priority="9">
      <formula>LEN(TRIM(C49))=0</formula>
    </cfRule>
  </conditionalFormatting>
  <conditionalFormatting sqref="C48:F48">
    <cfRule type="containsBlanks" dxfId="189" priority="6">
      <formula>LEN(TRIM(C48))=0</formula>
    </cfRule>
  </conditionalFormatting>
  <conditionalFormatting sqref="J48:M48">
    <cfRule type="containsBlanks" dxfId="188" priority="5">
      <formula>LEN(TRIM(J48))=0</formula>
    </cfRule>
  </conditionalFormatting>
  <conditionalFormatting sqref="C7:F7">
    <cfRule type="containsBlanks" dxfId="187" priority="4">
      <formula>LEN(TRIM(C7))=0</formula>
    </cfRule>
  </conditionalFormatting>
  <conditionalFormatting sqref="J8:M12">
    <cfRule type="containsBlanks" dxfId="186" priority="3">
      <formula>LEN(TRIM(J8))=0</formula>
    </cfRule>
  </conditionalFormatting>
  <conditionalFormatting sqref="J7:M7">
    <cfRule type="containsBlanks" dxfId="185" priority="2">
      <formula>LEN(TRIM(J7))=0</formula>
    </cfRule>
  </conditionalFormatting>
  <conditionalFormatting sqref="C39:E39">
    <cfRule type="containsBlanks" dxfId="184" priority="1">
      <formula>LEN(TRIM(C39))=0</formula>
    </cfRule>
  </conditionalFormatting>
  <printOptions horizontalCentered="1"/>
  <pageMargins left="0.51181102362204722" right="0.11811023622047245" top="0.35433070866141736" bottom="0.35433070866141736" header="0.31496062992125984" footer="0.11811023622047245"/>
  <pageSetup paperSize="9" scale="57" orientation="portrait" r:id="rId1"/>
  <headerFooter scaleWithDoc="0">
    <oddFooter>&amp;R&amp;K00-044R5中層ZEH-M_ver.1.2</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019D05-6895-4FBF-A587-BEB884A23138}">
  <sheetPr>
    <pageSetUpPr fitToPage="1"/>
  </sheetPr>
  <dimension ref="A1:G52"/>
  <sheetViews>
    <sheetView showGridLines="0" view="pageBreakPreview" zoomScale="70" zoomScaleNormal="65" zoomScaleSheetLayoutView="70" workbookViewId="0"/>
  </sheetViews>
  <sheetFormatPr defaultColWidth="9" defaultRowHeight="40.5"/>
  <cols>
    <col min="1" max="1" width="2.625" style="498" customWidth="1"/>
    <col min="2" max="2" width="36.125" style="239" customWidth="1"/>
    <col min="3" max="3" width="86.875" style="239" customWidth="1"/>
    <col min="4" max="6" width="9.125" style="497" customWidth="1"/>
    <col min="7" max="7" width="58.5" style="500" customWidth="1"/>
    <col min="8" max="8" width="2.625" style="239" customWidth="1"/>
    <col min="9" max="16384" width="9" style="239"/>
  </cols>
  <sheetData>
    <row r="1" spans="1:7" ht="25.5">
      <c r="A1" s="300" t="s">
        <v>672</v>
      </c>
      <c r="B1" s="300"/>
      <c r="C1" s="300"/>
      <c r="D1" s="300"/>
      <c r="E1" s="300"/>
      <c r="F1" s="300"/>
      <c r="G1" s="300"/>
    </row>
    <row r="2" spans="1:7" ht="25.5">
      <c r="A2" s="300" t="s">
        <v>459</v>
      </c>
      <c r="B2" s="300"/>
      <c r="C2" s="300"/>
      <c r="D2" s="300"/>
      <c r="E2" s="300"/>
      <c r="F2" s="300"/>
      <c r="G2" s="300"/>
    </row>
    <row r="3" spans="1:7" s="489" customFormat="1" ht="25.5">
      <c r="A3" s="300" t="s">
        <v>418</v>
      </c>
      <c r="D3" s="490"/>
      <c r="E3" s="490"/>
      <c r="F3" s="490"/>
      <c r="G3" s="491"/>
    </row>
    <row r="4" spans="1:7" s="489" customFormat="1" ht="25.5">
      <c r="A4" s="1257" t="s">
        <v>1192</v>
      </c>
      <c r="D4" s="490"/>
      <c r="E4" s="490"/>
      <c r="F4" s="490"/>
      <c r="G4" s="491"/>
    </row>
    <row r="5" spans="1:7" ht="44.25" customHeight="1">
      <c r="A5" s="492"/>
      <c r="B5" s="493" t="s">
        <v>154</v>
      </c>
      <c r="C5" s="494" t="s">
        <v>155</v>
      </c>
      <c r="D5" s="495" t="s">
        <v>156</v>
      </c>
      <c r="E5" s="495" t="s">
        <v>157</v>
      </c>
      <c r="F5" s="495" t="s">
        <v>327</v>
      </c>
      <c r="G5" s="496" t="s">
        <v>158</v>
      </c>
    </row>
    <row r="6" spans="1:7">
      <c r="B6" s="1397" t="s">
        <v>159</v>
      </c>
      <c r="C6" s="1255" t="s">
        <v>160</v>
      </c>
      <c r="D6" s="497" t="s">
        <v>161</v>
      </c>
      <c r="E6" s="497" t="s">
        <v>162</v>
      </c>
      <c r="F6" s="42" t="s">
        <v>328</v>
      </c>
      <c r="G6" s="499" t="s">
        <v>388</v>
      </c>
    </row>
    <row r="7" spans="1:7">
      <c r="B7" s="1397"/>
      <c r="C7" s="1256" t="s">
        <v>1191</v>
      </c>
      <c r="D7" s="497" t="s">
        <v>161</v>
      </c>
      <c r="E7" s="497" t="s">
        <v>162</v>
      </c>
      <c r="F7" s="42" t="s">
        <v>328</v>
      </c>
      <c r="G7" s="501"/>
    </row>
    <row r="8" spans="1:7">
      <c r="B8" s="1397"/>
      <c r="C8" s="1255" t="s">
        <v>163</v>
      </c>
      <c r="D8" s="497" t="s">
        <v>161</v>
      </c>
      <c r="E8" s="497" t="s">
        <v>162</v>
      </c>
      <c r="F8" s="42" t="s">
        <v>328</v>
      </c>
      <c r="G8" s="501"/>
    </row>
    <row r="9" spans="1:7">
      <c r="B9" s="1397"/>
      <c r="C9" s="1255" t="s">
        <v>164</v>
      </c>
      <c r="D9" s="497" t="s">
        <v>161</v>
      </c>
      <c r="E9" s="497" t="s">
        <v>326</v>
      </c>
      <c r="F9" s="42" t="s">
        <v>328</v>
      </c>
      <c r="G9" s="501" t="s">
        <v>408</v>
      </c>
    </row>
    <row r="10" spans="1:7">
      <c r="B10" s="662" t="s">
        <v>165</v>
      </c>
      <c r="C10" s="1255" t="s">
        <v>166</v>
      </c>
      <c r="D10" s="497" t="s">
        <v>161</v>
      </c>
      <c r="E10" s="497" t="s">
        <v>162</v>
      </c>
      <c r="F10" s="42" t="s">
        <v>328</v>
      </c>
      <c r="G10" s="501" t="s">
        <v>1081</v>
      </c>
    </row>
    <row r="11" spans="1:7">
      <c r="B11" s="1398" t="s">
        <v>349</v>
      </c>
      <c r="C11" s="1255" t="s">
        <v>167</v>
      </c>
      <c r="D11" s="497" t="s">
        <v>161</v>
      </c>
      <c r="E11" s="497" t="s">
        <v>162</v>
      </c>
      <c r="F11" s="42" t="s">
        <v>328</v>
      </c>
      <c r="G11" s="501"/>
    </row>
    <row r="12" spans="1:7">
      <c r="B12" s="1398"/>
      <c r="C12" s="1255" t="s">
        <v>168</v>
      </c>
      <c r="D12" s="497" t="s">
        <v>161</v>
      </c>
      <c r="E12" s="497" t="s">
        <v>162</v>
      </c>
      <c r="F12" s="42" t="s">
        <v>328</v>
      </c>
      <c r="G12" s="501" t="s">
        <v>169</v>
      </c>
    </row>
    <row r="13" spans="1:7" hidden="1">
      <c r="B13" s="1398"/>
      <c r="C13" s="127" t="s">
        <v>341</v>
      </c>
      <c r="D13" s="497" t="s">
        <v>161</v>
      </c>
      <c r="E13" s="497" t="s">
        <v>162</v>
      </c>
      <c r="F13" s="42" t="s">
        <v>328</v>
      </c>
      <c r="G13" s="501"/>
    </row>
    <row r="14" spans="1:7">
      <c r="B14" s="1398"/>
      <c r="C14" s="1255" t="s">
        <v>1019</v>
      </c>
      <c r="D14" s="497" t="s">
        <v>161</v>
      </c>
      <c r="E14" s="497" t="s">
        <v>319</v>
      </c>
      <c r="F14" s="42" t="s">
        <v>328</v>
      </c>
      <c r="G14" s="501" t="s">
        <v>354</v>
      </c>
    </row>
    <row r="15" spans="1:7">
      <c r="B15" s="1398"/>
      <c r="C15" s="1256" t="s">
        <v>1076</v>
      </c>
      <c r="D15" s="497" t="s">
        <v>161</v>
      </c>
      <c r="E15" s="497" t="s">
        <v>162</v>
      </c>
      <c r="F15" s="42" t="s">
        <v>328</v>
      </c>
      <c r="G15" s="640"/>
    </row>
    <row r="16" spans="1:7">
      <c r="B16" s="1398"/>
      <c r="C16" s="1256" t="s">
        <v>1194</v>
      </c>
      <c r="D16" s="497" t="s">
        <v>161</v>
      </c>
      <c r="E16" s="497" t="s">
        <v>162</v>
      </c>
      <c r="F16" s="42" t="s">
        <v>328</v>
      </c>
      <c r="G16" s="640"/>
    </row>
    <row r="17" spans="2:7">
      <c r="B17" s="1398"/>
      <c r="C17" s="1256" t="s">
        <v>1075</v>
      </c>
      <c r="D17" s="664" t="s">
        <v>161</v>
      </c>
      <c r="E17" s="664" t="s">
        <v>170</v>
      </c>
      <c r="F17" s="42" t="s">
        <v>328</v>
      </c>
      <c r="G17" s="640"/>
    </row>
    <row r="18" spans="2:7">
      <c r="B18" s="1398"/>
      <c r="C18" s="1256" t="s">
        <v>1074</v>
      </c>
      <c r="D18" s="664" t="s">
        <v>161</v>
      </c>
      <c r="E18" s="664" t="s">
        <v>170</v>
      </c>
      <c r="F18" s="42" t="s">
        <v>328</v>
      </c>
      <c r="G18" s="640"/>
    </row>
    <row r="19" spans="2:7">
      <c r="B19" s="1398"/>
      <c r="C19" s="1256" t="s">
        <v>1073</v>
      </c>
      <c r="D19" s="664" t="s">
        <v>161</v>
      </c>
      <c r="E19" s="664" t="s">
        <v>170</v>
      </c>
      <c r="F19" s="665" t="s">
        <v>328</v>
      </c>
      <c r="G19" s="640"/>
    </row>
    <row r="20" spans="2:7">
      <c r="B20" s="1398"/>
      <c r="C20" s="127" t="s">
        <v>171</v>
      </c>
      <c r="D20" s="497" t="s">
        <v>172</v>
      </c>
      <c r="E20" s="497" t="s">
        <v>170</v>
      </c>
      <c r="F20" s="42"/>
      <c r="G20" s="666" t="s">
        <v>1072</v>
      </c>
    </row>
    <row r="21" spans="2:7">
      <c r="B21" s="1398"/>
      <c r="C21" s="1258" t="s">
        <v>1235</v>
      </c>
      <c r="D21" s="664" t="s">
        <v>161</v>
      </c>
      <c r="E21" s="664" t="s">
        <v>170</v>
      </c>
      <c r="F21" s="42" t="s">
        <v>328</v>
      </c>
      <c r="G21" s="666" t="s">
        <v>1070</v>
      </c>
    </row>
    <row r="22" spans="2:7">
      <c r="B22" s="1398"/>
      <c r="C22" s="1255" t="s">
        <v>1077</v>
      </c>
      <c r="D22" s="664" t="s">
        <v>161</v>
      </c>
      <c r="E22" s="664" t="s">
        <v>170</v>
      </c>
      <c r="F22" s="42" t="s">
        <v>328</v>
      </c>
      <c r="G22" s="666" t="s">
        <v>1069</v>
      </c>
    </row>
    <row r="23" spans="2:7">
      <c r="B23" s="1398"/>
      <c r="C23" s="1256" t="s">
        <v>1078</v>
      </c>
      <c r="D23" s="664" t="s">
        <v>161</v>
      </c>
      <c r="E23" s="664" t="s">
        <v>170</v>
      </c>
      <c r="F23" s="42" t="s">
        <v>328</v>
      </c>
      <c r="G23" s="441"/>
    </row>
    <row r="24" spans="2:7">
      <c r="B24" s="1398"/>
      <c r="C24" s="1256" t="s">
        <v>1079</v>
      </c>
      <c r="D24" s="497" t="s">
        <v>161</v>
      </c>
      <c r="E24" s="664" t="s">
        <v>170</v>
      </c>
      <c r="F24" s="42" t="s">
        <v>328</v>
      </c>
      <c r="G24" s="666" t="s">
        <v>983</v>
      </c>
    </row>
    <row r="25" spans="2:7">
      <c r="B25" s="1398"/>
      <c r="C25" s="1256" t="s">
        <v>1020</v>
      </c>
      <c r="D25" s="664" t="s">
        <v>161</v>
      </c>
      <c r="E25" s="664" t="s">
        <v>170</v>
      </c>
      <c r="F25" s="42" t="s">
        <v>328</v>
      </c>
      <c r="G25" s="666" t="s">
        <v>984</v>
      </c>
    </row>
    <row r="26" spans="2:7">
      <c r="B26" s="1398"/>
      <c r="C26" s="1255" t="s">
        <v>1021</v>
      </c>
      <c r="D26" s="664" t="s">
        <v>161</v>
      </c>
      <c r="E26" s="664" t="s">
        <v>170</v>
      </c>
      <c r="F26" s="42" t="s">
        <v>328</v>
      </c>
      <c r="G26" s="666" t="s">
        <v>985</v>
      </c>
    </row>
    <row r="27" spans="2:7">
      <c r="B27" s="1398"/>
      <c r="C27" s="1255" t="s">
        <v>1022</v>
      </c>
      <c r="D27" s="664" t="s">
        <v>161</v>
      </c>
      <c r="E27" s="664" t="s">
        <v>170</v>
      </c>
      <c r="F27" s="42" t="s">
        <v>328</v>
      </c>
      <c r="G27" s="666" t="s">
        <v>986</v>
      </c>
    </row>
    <row r="28" spans="2:7">
      <c r="B28" s="1398"/>
      <c r="C28" s="1255" t="s">
        <v>1023</v>
      </c>
      <c r="D28" s="664" t="s">
        <v>161</v>
      </c>
      <c r="E28" s="664" t="s">
        <v>170</v>
      </c>
      <c r="F28" s="42" t="s">
        <v>328</v>
      </c>
      <c r="G28" s="666" t="s">
        <v>1060</v>
      </c>
    </row>
    <row r="29" spans="2:7">
      <c r="B29" s="1398"/>
      <c r="C29" s="1255" t="s">
        <v>1024</v>
      </c>
      <c r="D29" s="664" t="s">
        <v>161</v>
      </c>
      <c r="E29" s="664" t="s">
        <v>170</v>
      </c>
      <c r="F29" s="42" t="s">
        <v>328</v>
      </c>
      <c r="G29" s="666" t="s">
        <v>987</v>
      </c>
    </row>
    <row r="30" spans="2:7">
      <c r="B30" s="1398"/>
      <c r="C30" s="1256" t="s">
        <v>1025</v>
      </c>
      <c r="D30" s="664" t="s">
        <v>161</v>
      </c>
      <c r="E30" s="664" t="s">
        <v>170</v>
      </c>
      <c r="F30" s="42" t="s">
        <v>328</v>
      </c>
      <c r="G30" s="666" t="s">
        <v>988</v>
      </c>
    </row>
    <row r="31" spans="2:7">
      <c r="B31" s="1398"/>
      <c r="C31" s="1255" t="s">
        <v>1026</v>
      </c>
      <c r="D31" s="664" t="s">
        <v>161</v>
      </c>
      <c r="E31" s="664" t="s">
        <v>170</v>
      </c>
      <c r="F31" s="42" t="s">
        <v>328</v>
      </c>
      <c r="G31" s="666" t="s">
        <v>989</v>
      </c>
    </row>
    <row r="32" spans="2:7">
      <c r="B32" s="1398"/>
      <c r="C32" s="1255" t="s">
        <v>1027</v>
      </c>
      <c r="D32" s="664" t="s">
        <v>161</v>
      </c>
      <c r="E32" s="502" t="s">
        <v>162</v>
      </c>
      <c r="F32" s="42" t="s">
        <v>328</v>
      </c>
      <c r="G32" s="666" t="s">
        <v>354</v>
      </c>
    </row>
    <row r="33" spans="2:7" ht="60.75">
      <c r="B33" s="662" t="s">
        <v>350</v>
      </c>
      <c r="C33" s="127" t="s">
        <v>990</v>
      </c>
      <c r="D33" s="497" t="s">
        <v>172</v>
      </c>
      <c r="E33" s="497" t="s">
        <v>326</v>
      </c>
      <c r="F33" s="42"/>
      <c r="G33" s="1183" t="s">
        <v>1071</v>
      </c>
    </row>
    <row r="34" spans="2:7">
      <c r="B34" s="1398" t="s">
        <v>351</v>
      </c>
      <c r="C34" s="127" t="s">
        <v>440</v>
      </c>
      <c r="D34" s="497" t="s">
        <v>172</v>
      </c>
      <c r="E34" s="497" t="s">
        <v>319</v>
      </c>
      <c r="F34" s="42"/>
      <c r="G34" s="501" t="s">
        <v>1061</v>
      </c>
    </row>
    <row r="35" spans="2:7">
      <c r="B35" s="1398"/>
      <c r="C35" s="127" t="s">
        <v>174</v>
      </c>
      <c r="D35" s="497" t="s">
        <v>172</v>
      </c>
      <c r="E35" s="497" t="s">
        <v>170</v>
      </c>
      <c r="F35" s="879"/>
      <c r="G35" s="501" t="s">
        <v>425</v>
      </c>
    </row>
    <row r="36" spans="2:7">
      <c r="B36" s="1399" t="s">
        <v>733</v>
      </c>
      <c r="C36" s="899" t="s">
        <v>175</v>
      </c>
      <c r="D36" s="880" t="s">
        <v>173</v>
      </c>
      <c r="E36" s="880" t="s">
        <v>162</v>
      </c>
      <c r="F36" s="42"/>
      <c r="G36" s="1394" t="s">
        <v>455</v>
      </c>
    </row>
    <row r="37" spans="2:7">
      <c r="B37" s="1399"/>
      <c r="C37" s="899" t="s">
        <v>176</v>
      </c>
      <c r="D37" s="880" t="s">
        <v>173</v>
      </c>
      <c r="E37" s="880" t="s">
        <v>162</v>
      </c>
      <c r="F37" s="42"/>
      <c r="G37" s="1394"/>
    </row>
    <row r="38" spans="2:7">
      <c r="B38" s="1399"/>
      <c r="C38" s="899" t="s">
        <v>177</v>
      </c>
      <c r="D38" s="880" t="s">
        <v>173</v>
      </c>
      <c r="E38" s="880" t="s">
        <v>162</v>
      </c>
      <c r="F38" s="42"/>
      <c r="G38" s="1394"/>
    </row>
    <row r="39" spans="2:7">
      <c r="B39" s="1399"/>
      <c r="C39" s="899" t="s">
        <v>352</v>
      </c>
      <c r="D39" s="880" t="s">
        <v>173</v>
      </c>
      <c r="E39" s="880" t="s">
        <v>162</v>
      </c>
      <c r="F39" s="42"/>
      <c r="G39" s="1394"/>
    </row>
    <row r="40" spans="2:7">
      <c r="B40" s="1399"/>
      <c r="C40" s="899" t="s">
        <v>343</v>
      </c>
      <c r="D40" s="880" t="s">
        <v>173</v>
      </c>
      <c r="E40" s="880" t="s">
        <v>162</v>
      </c>
      <c r="F40" s="42"/>
      <c r="G40" s="1394"/>
    </row>
    <row r="41" spans="2:7">
      <c r="B41" s="1399"/>
      <c r="C41" s="899" t="s">
        <v>342</v>
      </c>
      <c r="D41" s="880" t="s">
        <v>173</v>
      </c>
      <c r="E41" s="880" t="s">
        <v>162</v>
      </c>
      <c r="F41" s="42"/>
      <c r="G41" s="1394"/>
    </row>
    <row r="42" spans="2:7" ht="81">
      <c r="B42" s="899" t="s">
        <v>734</v>
      </c>
      <c r="C42" s="886" t="s">
        <v>438</v>
      </c>
      <c r="D42" s="880" t="s">
        <v>173</v>
      </c>
      <c r="E42" s="880" t="s">
        <v>162</v>
      </c>
      <c r="F42" s="42"/>
      <c r="G42" s="898" t="s">
        <v>1064</v>
      </c>
    </row>
    <row r="43" spans="2:7" s="503" customFormat="1" ht="101.25">
      <c r="B43" s="1395" t="s">
        <v>729</v>
      </c>
      <c r="C43" s="881" t="s">
        <v>673</v>
      </c>
      <c r="D43" s="882" t="s">
        <v>674</v>
      </c>
      <c r="E43" s="883" t="s">
        <v>675</v>
      </c>
      <c r="F43" s="884"/>
      <c r="G43" s="885" t="s">
        <v>1065</v>
      </c>
    </row>
    <row r="44" spans="2:7" s="503" customFormat="1" ht="101.25">
      <c r="B44" s="1395"/>
      <c r="C44" s="663" t="s">
        <v>676</v>
      </c>
      <c r="D44" s="667" t="s">
        <v>674</v>
      </c>
      <c r="E44" s="668" t="s">
        <v>675</v>
      </c>
      <c r="F44" s="669"/>
      <c r="G44" s="670" t="s">
        <v>1066</v>
      </c>
    </row>
    <row r="45" spans="2:7" s="503" customFormat="1" ht="81">
      <c r="B45" s="1395"/>
      <c r="C45" s="663" t="s">
        <v>677</v>
      </c>
      <c r="D45" s="667" t="s">
        <v>674</v>
      </c>
      <c r="E45" s="668" t="s">
        <v>675</v>
      </c>
      <c r="F45" s="669"/>
      <c r="G45" s="670" t="s">
        <v>1067</v>
      </c>
    </row>
    <row r="46" spans="2:7" s="503" customFormat="1" ht="121.5">
      <c r="B46" s="1395"/>
      <c r="C46" s="663" t="s">
        <v>678</v>
      </c>
      <c r="D46" s="667" t="s">
        <v>674</v>
      </c>
      <c r="E46" s="668" t="s">
        <v>675</v>
      </c>
      <c r="F46" s="669"/>
      <c r="G46" s="670" t="s">
        <v>1068</v>
      </c>
    </row>
    <row r="47" spans="2:7" s="503" customFormat="1" ht="81">
      <c r="B47" s="1395"/>
      <c r="C47" s="663" t="s">
        <v>679</v>
      </c>
      <c r="D47" s="667" t="s">
        <v>674</v>
      </c>
      <c r="E47" s="668" t="s">
        <v>675</v>
      </c>
      <c r="F47" s="669"/>
      <c r="G47" s="670" t="s">
        <v>1062</v>
      </c>
    </row>
    <row r="48" spans="2:7" s="503" customFormat="1" ht="81">
      <c r="B48" s="1396"/>
      <c r="C48" s="663" t="s">
        <v>680</v>
      </c>
      <c r="D48" s="667" t="s">
        <v>674</v>
      </c>
      <c r="E48" s="668" t="s">
        <v>675</v>
      </c>
      <c r="F48" s="669"/>
      <c r="G48" s="670" t="s">
        <v>1063</v>
      </c>
    </row>
    <row r="49" spans="2:7" ht="81">
      <c r="B49" s="662" t="s">
        <v>730</v>
      </c>
      <c r="C49" s="127" t="s">
        <v>441</v>
      </c>
      <c r="D49" s="497" t="s">
        <v>172</v>
      </c>
      <c r="E49" s="497" t="s">
        <v>162</v>
      </c>
      <c r="F49" s="42"/>
      <c r="G49" s="501" t="s">
        <v>728</v>
      </c>
    </row>
    <row r="50" spans="2:7">
      <c r="B50" s="1170" t="s">
        <v>1015</v>
      </c>
      <c r="C50" s="1258" t="s">
        <v>1193</v>
      </c>
      <c r="D50" s="497" t="s">
        <v>1016</v>
      </c>
      <c r="E50" s="497" t="s">
        <v>162</v>
      </c>
      <c r="F50" s="42" t="s">
        <v>328</v>
      </c>
      <c r="G50" s="1171" t="s">
        <v>1080</v>
      </c>
    </row>
    <row r="51" spans="2:7">
      <c r="B51" s="662" t="s">
        <v>1017</v>
      </c>
      <c r="C51" s="127"/>
      <c r="D51" s="497" t="s">
        <v>173</v>
      </c>
      <c r="E51" s="497" t="s">
        <v>170</v>
      </c>
      <c r="F51" s="42"/>
      <c r="G51" s="501" t="s">
        <v>178</v>
      </c>
    </row>
    <row r="52" spans="2:7" ht="39.75" customHeight="1">
      <c r="B52" s="446" t="s">
        <v>1018</v>
      </c>
      <c r="C52" s="504"/>
      <c r="D52" s="505" t="s">
        <v>439</v>
      </c>
      <c r="E52" s="505" t="s">
        <v>162</v>
      </c>
      <c r="F52" s="42"/>
      <c r="G52" s="506" t="s">
        <v>706</v>
      </c>
    </row>
  </sheetData>
  <sheetProtection algorithmName="SHA-512" hashValue="MYbePj/3Jv0I31Lbo+0nYvRfES0uEZ0LVNO0J06O6dTUcE4wlvBabhTR+XkFkI3NzWM+1fv3jWO7dXzub7Pdlg==" saltValue="dVmFoSdZ2hTXp3nVuix+Rg==" spinCount="100000" sheet="1" objects="1" formatCells="0" insertRows="0" insertHyperlinks="0"/>
  <mergeCells count="6">
    <mergeCell ref="G36:G41"/>
    <mergeCell ref="B43:B48"/>
    <mergeCell ref="B6:B9"/>
    <mergeCell ref="B11:B32"/>
    <mergeCell ref="B34:B35"/>
    <mergeCell ref="B36:B41"/>
  </mergeCells>
  <phoneticPr fontId="18"/>
  <conditionalFormatting sqref="B10:E11 C7:E9 B5:G5 B6:E6 B33 B36 C12:E12 D13:E13 G36 G42 G49 C14:E14 C26:C31 E26:E31 C24:D24 G26:G32 C32:E41 G51:G52 B42:E52 G24 C25:E25 C21:C22 G6:G22">
    <cfRule type="expression" dxfId="675" priority="103">
      <formula>$B$5&lt;&gt;""</formula>
    </cfRule>
  </conditionalFormatting>
  <conditionalFormatting sqref="E1:F5 E6:E14 E26:E52 E53:F1048576">
    <cfRule type="expression" dxfId="674" priority="102">
      <formula>$E1="必須"</formula>
    </cfRule>
  </conditionalFormatting>
  <conditionalFormatting sqref="G34">
    <cfRule type="expression" dxfId="673" priority="101">
      <formula>$B$5&lt;&gt;""</formula>
    </cfRule>
  </conditionalFormatting>
  <conditionalFormatting sqref="G35">
    <cfRule type="expression" dxfId="672" priority="98">
      <formula>$B$5&lt;&gt;""</formula>
    </cfRule>
  </conditionalFormatting>
  <conditionalFormatting sqref="C13">
    <cfRule type="expression" dxfId="671" priority="97">
      <formula>$B$5&lt;&gt;""</formula>
    </cfRule>
  </conditionalFormatting>
  <conditionalFormatting sqref="D26:D31">
    <cfRule type="expression" dxfId="670" priority="96">
      <formula>$B$5&lt;&gt;""</formula>
    </cfRule>
  </conditionalFormatting>
  <conditionalFormatting sqref="G23">
    <cfRule type="expression" dxfId="669" priority="91">
      <formula>$B$5&lt;&gt;""</formula>
    </cfRule>
  </conditionalFormatting>
  <conditionalFormatting sqref="G25">
    <cfRule type="expression" dxfId="668" priority="85">
      <formula>$B$5&lt;&gt;""</formula>
    </cfRule>
  </conditionalFormatting>
  <conditionalFormatting sqref="E25">
    <cfRule type="expression" dxfId="667" priority="84">
      <formula>$E25="必須"</formula>
    </cfRule>
  </conditionalFormatting>
  <conditionalFormatting sqref="E24">
    <cfRule type="expression" dxfId="666" priority="77">
      <formula>$B$5&lt;&gt;""</formula>
    </cfRule>
  </conditionalFormatting>
  <conditionalFormatting sqref="E24">
    <cfRule type="expression" dxfId="665" priority="76">
      <formula>$E24="必須"</formula>
    </cfRule>
  </conditionalFormatting>
  <conditionalFormatting sqref="G50">
    <cfRule type="expression" dxfId="664" priority="74">
      <formula>$B$5&lt;&gt;""</formula>
    </cfRule>
  </conditionalFormatting>
  <conditionalFormatting sqref="C15:E16">
    <cfRule type="expression" dxfId="663" priority="51">
      <formula>$B$5&lt;&gt;""</formula>
    </cfRule>
  </conditionalFormatting>
  <conditionalFormatting sqref="E15:E16">
    <cfRule type="expression" dxfId="662" priority="50">
      <formula>$E15="必須"</formula>
    </cfRule>
  </conditionalFormatting>
  <conditionalFormatting sqref="C17:E17">
    <cfRule type="expression" dxfId="661" priority="49">
      <formula>$B$5&lt;&gt;""</formula>
    </cfRule>
  </conditionalFormatting>
  <conditionalFormatting sqref="E17">
    <cfRule type="expression" dxfId="660" priority="48">
      <formula>$E17="必須"</formula>
    </cfRule>
  </conditionalFormatting>
  <conditionalFormatting sqref="C18:E18">
    <cfRule type="expression" dxfId="659" priority="47">
      <formula>$B$5&lt;&gt;""</formula>
    </cfRule>
  </conditionalFormatting>
  <conditionalFormatting sqref="E18">
    <cfRule type="expression" dxfId="658" priority="46">
      <formula>$E18="必須"</formula>
    </cfRule>
  </conditionalFormatting>
  <conditionalFormatting sqref="C19:E19">
    <cfRule type="expression" dxfId="657" priority="45">
      <formula>$B$5&lt;&gt;""</formula>
    </cfRule>
  </conditionalFormatting>
  <conditionalFormatting sqref="E19">
    <cfRule type="expression" dxfId="656" priority="44">
      <formula>$E19="必須"</formula>
    </cfRule>
  </conditionalFormatting>
  <conditionalFormatting sqref="C20:E20">
    <cfRule type="expression" dxfId="655" priority="41">
      <formula>$B$5&lt;&gt;""</formula>
    </cfRule>
  </conditionalFormatting>
  <conditionalFormatting sqref="E20">
    <cfRule type="expression" dxfId="654" priority="40">
      <formula>$E20="必須"</formula>
    </cfRule>
  </conditionalFormatting>
  <conditionalFormatting sqref="E21">
    <cfRule type="expression" dxfId="653" priority="39">
      <formula>$B$5&lt;&gt;""</formula>
    </cfRule>
  </conditionalFormatting>
  <conditionalFormatting sqref="E21">
    <cfRule type="expression" dxfId="652" priority="38">
      <formula>$E21="必須"</formula>
    </cfRule>
  </conditionalFormatting>
  <conditionalFormatting sqref="D21">
    <cfRule type="expression" dxfId="651" priority="37">
      <formula>$B$5&lt;&gt;""</formula>
    </cfRule>
  </conditionalFormatting>
  <conditionalFormatting sqref="E22">
    <cfRule type="expression" dxfId="650" priority="36">
      <formula>$B$5&lt;&gt;""</formula>
    </cfRule>
  </conditionalFormatting>
  <conditionalFormatting sqref="E22">
    <cfRule type="expression" dxfId="649" priority="35">
      <formula>$E22="必須"</formula>
    </cfRule>
  </conditionalFormatting>
  <conditionalFormatting sqref="D22">
    <cfRule type="expression" dxfId="648" priority="34">
      <formula>$B$5&lt;&gt;""</formula>
    </cfRule>
  </conditionalFormatting>
  <conditionalFormatting sqref="C23:E23">
    <cfRule type="expression" dxfId="647" priority="33">
      <formula>$B$5&lt;&gt;""</formula>
    </cfRule>
  </conditionalFormatting>
  <conditionalFormatting sqref="E23">
    <cfRule type="expression" dxfId="646" priority="32">
      <formula>$E23="必須"</formula>
    </cfRule>
  </conditionalFormatting>
  <dataValidations count="1">
    <dataValidation imeMode="hiragana" allowBlank="1" showInputMessage="1" showErrorMessage="1" sqref="G35" xr:uid="{3A8F97AA-DE3D-455D-A752-438684129A24}"/>
  </dataValidations>
  <hyperlinks>
    <hyperlink ref="C6" location="様式第1_交付申請書!A1" display="様式第１　交付申請書" xr:uid="{FCC227FE-8B7B-435C-8743-CD77D3C6C772}"/>
    <hyperlink ref="C7" location="様式第1_交付申請書!A1" display="様式第1_交付申請書!A1" xr:uid="{2CA3B4D0-FC98-458F-A6A9-677FF8CC02BB}"/>
    <hyperlink ref="C8" location="様式第1_交付申請書!A1" display="別紙２　暴力団排除に関する誓約事項" xr:uid="{9EF2BE7A-64CE-4C99-9866-0E4B8834C55F}"/>
    <hyperlink ref="C9" location="様式第1_交付申請書!A1" display="別紙３　役員名簿" xr:uid="{77DE3A0C-3058-481E-9BD5-4CE2281394EB}"/>
    <hyperlink ref="C10" location="誓約書!A1" display="誓約書" xr:uid="{D860939E-8D49-40DC-AE9B-0C02D21D5539}"/>
    <hyperlink ref="C11" location="'1.申請者の詳細'!A1" display="１．申請者の詳細" xr:uid="{B5875225-275F-4382-9357-7C60B851C8BF}"/>
    <hyperlink ref="C12" location="'2.全体概要'!A1" display="２．全体概要" xr:uid="{1FAC8BB9-2C8B-4719-8B73-663E7B11BB93}"/>
    <hyperlink ref="C14" location="'3.住戸情報入力'!A1" display="３．住戸情報入力" xr:uid="{CC2BF29F-793B-49ED-9B5F-CAF6B920F5BF}"/>
    <hyperlink ref="C15" location="'4.補助対象経費総括表（まとめ）'!A1" display="４．補助対象経費総括表（まとめ）" xr:uid="{74716AB7-C96F-4C64-902E-406F9F67A133}"/>
    <hyperlink ref="C16" location="'5-1.補助対象経費総括表（1年目） '!A1" display="'5-1.補助対象経費総括表（1年目） '!A1" xr:uid="{D3F7B966-6BDF-4A27-9E87-3F11C6B08E9C}"/>
    <hyperlink ref="C17" location="'6.共用部定額単価算出シート'!A1" display="６-１～４．共用部定額単価算出シート" xr:uid="{FDF2943D-0EC6-47B3-9B0F-D2A3DB63183D}"/>
    <hyperlink ref="C18" location="'7.共用部空調設備費用算出シート'!A1" display="７．共用部空調設備費用算出シート" xr:uid="{C76B5CB2-0EF9-45D1-A799-EC4EF54A4E70}"/>
    <hyperlink ref="C19" location="'8.費用明細書（共用部）'!A1" display="８-１～４．費用明細書（共用部）" xr:uid="{CD682E05-6A50-4839-97BF-302D2A5FD3AC}"/>
    <hyperlink ref="C21" location="'9-1.蓄電システム補助対象経費算出シート（専有部）'!A1" display="９-１～２．蓄電システム補助対象経費算出シート（専有部、共用部）" xr:uid="{22E07FF2-6B32-4C66-B8E2-12CAFEB4AEF2}"/>
    <hyperlink ref="C22" location="'10.MEMS補助対象経費算出シート '!A1" display="１０．ＭＥＭＳ補助対象経費算出シート" xr:uid="{B1B99939-C031-48D8-87D3-0A5C486C9F4F}"/>
    <hyperlink ref="C23" location="'11.パネルラジエーター設備費用算出シート'!A1" display="１１．パネルラジエーター設備費用算出シート" xr:uid="{F8FA1B5D-4960-4E30-805B-C8DB351E30DE}"/>
    <hyperlink ref="C24" location="'12.水害等の災害時の電源確保に配慮した蓄電システム導入計画'!A1" display="１２．水害等の災害時の電源確保に配慮した蓄電システム導入計画" xr:uid="{8EDC8A26-99BD-44DC-9086-6E83C27A3F42}"/>
    <hyperlink ref="C25" location="'13.追加補助対象となる設備等の補助金額集計表'!A1" display="　　１３．追加補助対象となる設備等の補助金額集計表" xr:uid="{E2B8D2BE-3E8C-463D-BF7B-7ABA16D8FACC}"/>
    <hyperlink ref="C26" location="'14.直交集成板（ＣＬＴ）明細'!A1" display="　　１４．直交集成板（ＣＬＴ）明細" xr:uid="{29488268-6C31-41F5-9529-C1AC5947523A}"/>
    <hyperlink ref="C27" location="'15.地中熱ヒートポンプ・システム明細'!A1" display="　　１５．地中熱ヒートポンプ・システム明細" xr:uid="{EF2E0073-E22E-4448-9CF3-4C98AFB84392}"/>
    <hyperlink ref="C28" location="'16.ＰＶＴシステム明細 '!A1" display="　　１６．ＰＶＴシステム明細" xr:uid="{7FBD4E5B-377A-49F3-A2C9-AE3617F2B082}"/>
    <hyperlink ref="C29" location="'17.液体集熱式太陽熱利用システム明細'!A1" display="　　１７．液体集熱式太陽熱利用システム明細" xr:uid="{0EA5F269-94D4-44FC-9B35-6873A5E991B8}"/>
    <hyperlink ref="C30" location="'18.V2H充電設備（充放電設備）補助金算出シート'!A1" display="　　１８．Ｖ２Ｈ充電設備（充放電設備）補助金算出シート" xr:uid="{A66F13B3-35A9-43A4-A80C-5055BEC45FA1}"/>
    <hyperlink ref="C31" location="'19.EV充電設備補助金算出シート'!A1" display="　　１９．ＥＶ充電設備補助金算出シート" xr:uid="{4A5E6EAC-37A3-4CFB-B902-9260123F38F9}"/>
    <hyperlink ref="C32" location="'20.工程表'!A1" display="２０．工程表" xr:uid="{9D6F9DB3-866E-49D6-8D9F-E5F5252C6BD8}"/>
    <hyperlink ref="C50" location="個人情報の取得と利用について!A1" display="個人情報の取得と利用について" xr:uid="{D64FBAB0-40A4-4E72-8F26-0B989147C8DD}"/>
  </hyperlinks>
  <printOptions horizontalCentered="1"/>
  <pageMargins left="0.51181102362204722" right="0.11811023622047245" top="0.35433070866141736" bottom="0.35433070866141736" header="0.31496062992125984" footer="0.11811023622047245"/>
  <pageSetup paperSize="9" scale="33" orientation="portrait" r:id="rId1"/>
  <headerFooter scaleWithDoc="0">
    <oddFooter>&amp;R&amp;K00-044R5中層ZEH-M_ver.1.2</oddFooter>
  </headerFooter>
  <rowBreaks count="1" manualBreakCount="1">
    <brk id="41" min="1" max="6"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2D243F-5C4B-4C91-8F48-383E6323034E}">
  <sheetPr>
    <pageSetUpPr fitToPage="1"/>
  </sheetPr>
  <dimension ref="B1:AE62"/>
  <sheetViews>
    <sheetView showGridLines="0" view="pageBreakPreview" zoomScale="115" zoomScaleNormal="90" zoomScaleSheetLayoutView="115" workbookViewId="0">
      <selection activeCell="R7" sqref="R7:T7"/>
    </sheetView>
  </sheetViews>
  <sheetFormatPr defaultColWidth="2.875" defaultRowHeight="16.5" customHeight="1"/>
  <cols>
    <col min="1" max="1" width="1" style="447" customWidth="1"/>
    <col min="2" max="2" width="2.875" style="447" customWidth="1"/>
    <col min="3" max="30" width="2.875" style="447"/>
    <col min="31" max="31" width="1" style="447" customWidth="1"/>
    <col min="32" max="16384" width="2.875" style="447"/>
  </cols>
  <sheetData>
    <row r="1" spans="2:31" ht="18" customHeight="1">
      <c r="B1" s="877" t="s">
        <v>548</v>
      </c>
      <c r="C1" s="876"/>
      <c r="D1" s="876"/>
      <c r="E1" s="876"/>
      <c r="F1" s="876"/>
      <c r="G1" s="876"/>
      <c r="H1" s="876"/>
      <c r="I1" s="876"/>
      <c r="J1" s="876"/>
      <c r="K1" s="876"/>
      <c r="L1" s="876"/>
      <c r="M1" s="876"/>
      <c r="N1" s="876"/>
      <c r="O1" s="876"/>
      <c r="P1" s="876"/>
      <c r="Q1" s="876"/>
      <c r="R1" s="876"/>
      <c r="S1" s="876"/>
      <c r="T1" s="876"/>
      <c r="U1" s="876"/>
      <c r="V1" s="876"/>
      <c r="W1" s="876"/>
      <c r="X1" s="876"/>
      <c r="Y1" s="876"/>
      <c r="Z1" s="876"/>
      <c r="AA1" s="876"/>
      <c r="AB1" s="876"/>
      <c r="AC1" s="876"/>
      <c r="AD1" s="876"/>
      <c r="AE1" s="876"/>
    </row>
    <row r="2" spans="2:31" ht="18" customHeight="1">
      <c r="B2" s="877" t="s">
        <v>549</v>
      </c>
      <c r="C2" s="876"/>
      <c r="D2" s="876"/>
      <c r="E2" s="876"/>
      <c r="F2" s="876"/>
      <c r="G2" s="876"/>
      <c r="H2" s="876"/>
      <c r="I2" s="876"/>
      <c r="J2" s="876"/>
      <c r="K2" s="876"/>
      <c r="L2" s="876"/>
      <c r="M2" s="876"/>
      <c r="N2" s="876"/>
      <c r="O2" s="876"/>
      <c r="P2" s="876"/>
      <c r="Q2" s="876"/>
      <c r="R2" s="876"/>
      <c r="S2" s="876"/>
      <c r="T2" s="876"/>
      <c r="U2" s="876"/>
      <c r="V2" s="876"/>
      <c r="W2" s="876"/>
      <c r="X2" s="876"/>
      <c r="Y2" s="876"/>
      <c r="Z2" s="876"/>
      <c r="AA2" s="876"/>
      <c r="AB2" s="876"/>
      <c r="AC2" s="876"/>
      <c r="AD2" s="876"/>
      <c r="AE2" s="876"/>
    </row>
    <row r="3" spans="2:31" ht="28.5" customHeight="1">
      <c r="B3" s="2276" t="s">
        <v>651</v>
      </c>
      <c r="C3" s="2276"/>
      <c r="D3" s="2276"/>
      <c r="E3" s="2276"/>
      <c r="F3" s="2276"/>
      <c r="G3" s="2276"/>
      <c r="H3" s="2276"/>
      <c r="I3" s="2276"/>
      <c r="J3" s="2276"/>
      <c r="K3" s="2276"/>
      <c r="L3" s="2276"/>
      <c r="M3" s="2276"/>
      <c r="N3" s="2276"/>
      <c r="O3" s="2276"/>
      <c r="P3" s="2276"/>
      <c r="Q3" s="2276"/>
      <c r="R3" s="2276"/>
      <c r="S3" s="2276"/>
      <c r="T3" s="2276"/>
      <c r="U3" s="2276"/>
      <c r="V3" s="2276"/>
      <c r="W3" s="2276"/>
      <c r="X3" s="2276"/>
      <c r="Y3" s="2276"/>
      <c r="Z3" s="2276"/>
      <c r="AA3" s="2276"/>
      <c r="AB3" s="2276"/>
      <c r="AC3" s="2276"/>
      <c r="AD3" s="2276"/>
      <c r="AE3" s="2276"/>
    </row>
    <row r="4" spans="2:31" ht="16.5" customHeight="1">
      <c r="B4" s="2277" t="s">
        <v>1158</v>
      </c>
      <c r="C4" s="2277"/>
      <c r="D4" s="2277"/>
      <c r="E4" s="2277"/>
      <c r="F4" s="2277"/>
      <c r="G4" s="2277"/>
      <c r="H4" s="2277"/>
      <c r="I4" s="2277"/>
      <c r="J4" s="2277"/>
      <c r="K4" s="2277"/>
      <c r="L4" s="2277"/>
      <c r="M4" s="2277"/>
      <c r="N4" s="2277"/>
      <c r="O4" s="2277"/>
      <c r="P4" s="2277"/>
      <c r="Q4" s="2277"/>
      <c r="R4" s="2277"/>
      <c r="S4" s="2277"/>
      <c r="T4" s="2277"/>
      <c r="U4" s="2277"/>
      <c r="V4" s="2277"/>
      <c r="W4" s="2277"/>
      <c r="X4" s="2277"/>
      <c r="Y4" s="2277"/>
      <c r="Z4" s="2277"/>
      <c r="AA4" s="2277"/>
      <c r="AB4" s="2277"/>
      <c r="AC4" s="2277"/>
      <c r="AD4" s="2277"/>
      <c r="AE4" s="2277"/>
    </row>
    <row r="5" spans="2:31" ht="5.25" customHeight="1">
      <c r="B5" s="448"/>
      <c r="C5" s="448"/>
      <c r="D5" s="448"/>
      <c r="E5" s="448"/>
      <c r="F5" s="448"/>
      <c r="G5" s="448"/>
      <c r="H5" s="448"/>
      <c r="I5" s="448"/>
      <c r="J5" s="448"/>
      <c r="K5" s="448"/>
      <c r="L5" s="448"/>
      <c r="M5" s="448"/>
      <c r="N5" s="448"/>
      <c r="O5" s="448"/>
      <c r="P5" s="448"/>
      <c r="Q5" s="448"/>
      <c r="R5" s="448"/>
      <c r="S5" s="448"/>
      <c r="T5" s="448"/>
      <c r="U5" s="448"/>
      <c r="V5" s="448"/>
      <c r="W5" s="448"/>
      <c r="X5" s="448"/>
      <c r="Y5" s="448"/>
      <c r="Z5" s="448"/>
      <c r="AA5" s="448"/>
      <c r="AB5" s="448"/>
      <c r="AC5" s="448"/>
      <c r="AD5" s="448"/>
      <c r="AE5" s="448"/>
    </row>
    <row r="6" spans="2:31" ht="20.25" customHeight="1">
      <c r="C6" s="449" t="s">
        <v>550</v>
      </c>
      <c r="D6" s="450"/>
      <c r="E6" s="450"/>
      <c r="F6" s="450"/>
      <c r="G6" s="450"/>
      <c r="H6" s="450"/>
      <c r="I6" s="450"/>
      <c r="J6" s="450"/>
      <c r="K6" s="450"/>
      <c r="L6" s="450"/>
      <c r="M6" s="450"/>
      <c r="N6" s="450"/>
      <c r="O6" s="450"/>
      <c r="P6" s="450"/>
      <c r="Q6" s="450"/>
      <c r="R6" s="450"/>
      <c r="S6" s="450"/>
      <c r="T6" s="450"/>
      <c r="U6" s="450"/>
      <c r="V6" s="450"/>
      <c r="W6" s="450"/>
      <c r="X6" s="450"/>
      <c r="Y6" s="450"/>
      <c r="Z6" s="450"/>
      <c r="AA6" s="450"/>
      <c r="AB6" s="450"/>
      <c r="AC6" s="450"/>
      <c r="AD6" s="450"/>
    </row>
    <row r="7" spans="2:31" ht="16.5" customHeight="1">
      <c r="C7" s="2273" t="s">
        <v>992</v>
      </c>
      <c r="D7" s="2273"/>
      <c r="E7" s="2273"/>
      <c r="F7" s="2273"/>
      <c r="G7" s="2273"/>
      <c r="H7" s="2273"/>
      <c r="I7" s="2273"/>
      <c r="J7" s="2273"/>
      <c r="K7" s="2273"/>
      <c r="L7" s="2273"/>
      <c r="M7" s="2273"/>
      <c r="N7" s="2273"/>
      <c r="O7" s="2273"/>
      <c r="P7" s="2273"/>
      <c r="Q7" s="2273"/>
      <c r="R7" s="2274"/>
      <c r="S7" s="2274"/>
      <c r="T7" s="2274"/>
      <c r="U7" s="451" t="s">
        <v>551</v>
      </c>
      <c r="V7" s="2275"/>
      <c r="W7" s="2275"/>
      <c r="X7" s="2275"/>
      <c r="Y7" s="2275"/>
      <c r="Z7" s="2275"/>
      <c r="AA7" s="2275"/>
      <c r="AB7" s="452"/>
    </row>
    <row r="8" spans="2:31" ht="16.5" customHeight="1">
      <c r="C8" s="2273" t="s">
        <v>993</v>
      </c>
      <c r="D8" s="2273"/>
      <c r="E8" s="2273"/>
      <c r="F8" s="2273"/>
      <c r="G8" s="2273"/>
      <c r="H8" s="2273"/>
      <c r="I8" s="2273"/>
      <c r="J8" s="2273"/>
      <c r="K8" s="2273"/>
      <c r="L8" s="2273"/>
      <c r="M8" s="2273"/>
      <c r="N8" s="2273"/>
      <c r="O8" s="2273"/>
      <c r="P8" s="2273"/>
      <c r="Q8" s="2273"/>
      <c r="R8" s="2274"/>
      <c r="S8" s="2274"/>
      <c r="T8" s="2274"/>
      <c r="U8" s="451" t="s">
        <v>551</v>
      </c>
      <c r="V8" s="2275"/>
      <c r="W8" s="2275"/>
      <c r="X8" s="2275"/>
      <c r="Y8" s="2275"/>
      <c r="Z8" s="2275"/>
      <c r="AA8" s="2275"/>
      <c r="AB8" s="452"/>
    </row>
    <row r="9" spans="2:31" ht="22.5" customHeight="1">
      <c r="C9" s="450" t="s">
        <v>552</v>
      </c>
      <c r="D9" s="450"/>
      <c r="E9" s="450"/>
      <c r="F9" s="450"/>
      <c r="G9" s="450"/>
      <c r="H9" s="450"/>
      <c r="I9" s="450"/>
      <c r="J9" s="450"/>
      <c r="K9" s="450"/>
      <c r="L9" s="450"/>
      <c r="M9" s="450"/>
      <c r="N9" s="450"/>
      <c r="O9" s="450"/>
      <c r="P9" s="450"/>
      <c r="Q9" s="450"/>
      <c r="R9" s="450"/>
      <c r="S9" s="450"/>
      <c r="T9" s="450"/>
      <c r="U9" s="450"/>
      <c r="V9" s="450"/>
      <c r="W9" s="450"/>
      <c r="X9" s="450"/>
      <c r="Y9" s="450"/>
      <c r="Z9" s="450"/>
      <c r="AA9" s="450"/>
      <c r="AB9" s="450"/>
      <c r="AC9" s="450"/>
      <c r="AD9" s="450"/>
    </row>
    <row r="10" spans="2:31" ht="16.5" customHeight="1">
      <c r="C10" s="453"/>
      <c r="D10" s="454"/>
      <c r="E10" s="454"/>
      <c r="F10" s="454"/>
      <c r="G10" s="454"/>
      <c r="H10" s="454"/>
      <c r="I10" s="454"/>
      <c r="J10" s="454"/>
      <c r="K10" s="454"/>
      <c r="L10" s="454"/>
      <c r="M10" s="454"/>
      <c r="N10" s="454"/>
      <c r="O10" s="454"/>
      <c r="P10" s="454"/>
      <c r="Q10" s="454"/>
      <c r="R10" s="454"/>
      <c r="S10" s="454"/>
      <c r="T10" s="454"/>
      <c r="U10" s="454"/>
      <c r="V10" s="454"/>
      <c r="W10" s="454"/>
      <c r="X10" s="454"/>
      <c r="Y10" s="454"/>
      <c r="Z10" s="454"/>
      <c r="AA10" s="454"/>
      <c r="AB10" s="454"/>
      <c r="AC10" s="454"/>
      <c r="AD10" s="455"/>
      <c r="AE10" s="888"/>
    </row>
    <row r="11" spans="2:31" ht="16.5" customHeight="1">
      <c r="C11" s="456"/>
      <c r="D11" s="433"/>
      <c r="E11" s="433"/>
      <c r="F11" s="433"/>
      <c r="G11" s="433"/>
      <c r="H11" s="433"/>
      <c r="I11" s="433"/>
      <c r="J11" s="433"/>
      <c r="K11" s="433"/>
      <c r="L11" s="433"/>
      <c r="M11" s="433"/>
      <c r="N11" s="433"/>
      <c r="O11" s="433"/>
      <c r="P11" s="433"/>
      <c r="Q11" s="433"/>
      <c r="R11" s="433"/>
      <c r="S11" s="433"/>
      <c r="T11" s="433"/>
      <c r="U11" s="433"/>
      <c r="V11" s="433"/>
      <c r="W11" s="433"/>
      <c r="X11" s="433"/>
      <c r="Y11" s="433"/>
      <c r="Z11" s="433"/>
      <c r="AA11" s="433"/>
      <c r="AB11" s="433"/>
      <c r="AC11" s="433"/>
      <c r="AD11" s="457"/>
      <c r="AE11" s="888"/>
    </row>
    <row r="12" spans="2:31" ht="16.5" customHeight="1">
      <c r="C12" s="456"/>
      <c r="D12" s="433"/>
      <c r="E12" s="433"/>
      <c r="F12" s="433"/>
      <c r="G12" s="433"/>
      <c r="H12" s="433"/>
      <c r="I12" s="433"/>
      <c r="J12" s="433"/>
      <c r="K12" s="433"/>
      <c r="L12" s="433"/>
      <c r="M12" s="433"/>
      <c r="N12" s="433"/>
      <c r="O12" s="433"/>
      <c r="P12" s="433"/>
      <c r="Q12" s="433"/>
      <c r="R12" s="433"/>
      <c r="S12" s="433"/>
      <c r="T12" s="433"/>
      <c r="U12" s="433"/>
      <c r="V12" s="433"/>
      <c r="W12" s="433"/>
      <c r="X12" s="433"/>
      <c r="Y12" s="433"/>
      <c r="Z12" s="433"/>
      <c r="AA12" s="433"/>
      <c r="AB12" s="433"/>
      <c r="AC12" s="433"/>
      <c r="AD12" s="457"/>
      <c r="AE12" s="888"/>
    </row>
    <row r="13" spans="2:31" ht="16.5" customHeight="1">
      <c r="C13" s="456"/>
      <c r="D13" s="433"/>
      <c r="E13" s="433"/>
      <c r="F13" s="433"/>
      <c r="G13" s="433"/>
      <c r="H13" s="433"/>
      <c r="I13" s="433"/>
      <c r="J13" s="433"/>
      <c r="K13" s="433"/>
      <c r="L13" s="433"/>
      <c r="M13" s="433"/>
      <c r="N13" s="433"/>
      <c r="O13" s="433"/>
      <c r="P13" s="433"/>
      <c r="Q13" s="433"/>
      <c r="R13" s="433"/>
      <c r="S13" s="433"/>
      <c r="T13" s="433"/>
      <c r="U13" s="433"/>
      <c r="V13" s="433"/>
      <c r="W13" s="433"/>
      <c r="X13" s="433"/>
      <c r="Y13" s="433"/>
      <c r="Z13" s="433"/>
      <c r="AA13" s="433"/>
      <c r="AB13" s="433"/>
      <c r="AC13" s="433"/>
      <c r="AD13" s="457"/>
      <c r="AE13" s="888"/>
    </row>
    <row r="14" spans="2:31" ht="16.5" customHeight="1">
      <c r="C14" s="456"/>
      <c r="D14" s="433"/>
      <c r="E14" s="433"/>
      <c r="F14" s="433"/>
      <c r="G14" s="433"/>
      <c r="H14" s="433"/>
      <c r="I14" s="433"/>
      <c r="J14" s="433"/>
      <c r="K14" s="433"/>
      <c r="L14" s="433"/>
      <c r="M14" s="433"/>
      <c r="N14" s="433"/>
      <c r="O14" s="433"/>
      <c r="P14" s="433"/>
      <c r="Q14" s="433"/>
      <c r="R14" s="433"/>
      <c r="S14" s="433"/>
      <c r="T14" s="433"/>
      <c r="U14" s="433"/>
      <c r="V14" s="433"/>
      <c r="W14" s="433"/>
      <c r="X14" s="433"/>
      <c r="Y14" s="433"/>
      <c r="Z14" s="433"/>
      <c r="AA14" s="433"/>
      <c r="AB14" s="433"/>
      <c r="AC14" s="433"/>
      <c r="AD14" s="457"/>
      <c r="AE14" s="888"/>
    </row>
    <row r="15" spans="2:31" ht="16.5" customHeight="1">
      <c r="C15" s="456"/>
      <c r="D15" s="433"/>
      <c r="E15" s="433"/>
      <c r="F15" s="433"/>
      <c r="G15" s="433"/>
      <c r="H15" s="433"/>
      <c r="I15" s="433"/>
      <c r="J15" s="433"/>
      <c r="K15" s="433"/>
      <c r="L15" s="433"/>
      <c r="M15" s="433"/>
      <c r="N15" s="433"/>
      <c r="O15" s="433"/>
      <c r="P15" s="433"/>
      <c r="Q15" s="433"/>
      <c r="R15" s="433"/>
      <c r="S15" s="433"/>
      <c r="T15" s="433"/>
      <c r="U15" s="433"/>
      <c r="V15" s="433"/>
      <c r="W15" s="433"/>
      <c r="X15" s="433"/>
      <c r="Y15" s="433"/>
      <c r="Z15" s="433"/>
      <c r="AA15" s="433"/>
      <c r="AB15" s="433"/>
      <c r="AC15" s="433"/>
      <c r="AD15" s="457"/>
      <c r="AE15" s="888"/>
    </row>
    <row r="16" spans="2:31" ht="16.5" customHeight="1">
      <c r="C16" s="456"/>
      <c r="D16" s="433"/>
      <c r="E16" s="433"/>
      <c r="F16" s="433"/>
      <c r="G16" s="433"/>
      <c r="H16" s="433"/>
      <c r="I16" s="433"/>
      <c r="J16" s="433"/>
      <c r="K16" s="433"/>
      <c r="L16" s="433"/>
      <c r="M16" s="433"/>
      <c r="N16" s="433"/>
      <c r="O16" s="433"/>
      <c r="P16" s="433"/>
      <c r="Q16" s="433"/>
      <c r="R16" s="433"/>
      <c r="S16" s="433"/>
      <c r="T16" s="433"/>
      <c r="U16" s="433"/>
      <c r="V16" s="433"/>
      <c r="W16" s="433"/>
      <c r="X16" s="433"/>
      <c r="Y16" s="433"/>
      <c r="Z16" s="433"/>
      <c r="AA16" s="433"/>
      <c r="AB16" s="433"/>
      <c r="AC16" s="433"/>
      <c r="AD16" s="457"/>
      <c r="AE16" s="888"/>
    </row>
    <row r="17" spans="3:31" ht="16.5" customHeight="1">
      <c r="C17" s="456"/>
      <c r="D17" s="433"/>
      <c r="E17" s="433"/>
      <c r="F17" s="433"/>
      <c r="G17" s="433"/>
      <c r="H17" s="433"/>
      <c r="I17" s="433"/>
      <c r="J17" s="433"/>
      <c r="K17" s="433"/>
      <c r="L17" s="433"/>
      <c r="M17" s="433"/>
      <c r="N17" s="433"/>
      <c r="O17" s="433"/>
      <c r="P17" s="433"/>
      <c r="Q17" s="433"/>
      <c r="R17" s="433"/>
      <c r="S17" s="433"/>
      <c r="T17" s="433"/>
      <c r="U17" s="433"/>
      <c r="V17" s="433"/>
      <c r="W17" s="433"/>
      <c r="X17" s="433"/>
      <c r="Y17" s="433"/>
      <c r="Z17" s="433"/>
      <c r="AA17" s="433"/>
      <c r="AB17" s="433"/>
      <c r="AC17" s="433"/>
      <c r="AD17" s="457"/>
      <c r="AE17" s="888"/>
    </row>
    <row r="18" spans="3:31" ht="16.5" customHeight="1">
      <c r="C18" s="456"/>
      <c r="D18" s="433"/>
      <c r="E18" s="433"/>
      <c r="F18" s="433"/>
      <c r="G18" s="433"/>
      <c r="H18" s="433"/>
      <c r="I18" s="433"/>
      <c r="J18" s="433"/>
      <c r="K18" s="433"/>
      <c r="L18" s="433"/>
      <c r="M18" s="433"/>
      <c r="N18" s="433"/>
      <c r="O18" s="433"/>
      <c r="P18" s="433"/>
      <c r="Q18" s="433"/>
      <c r="R18" s="433"/>
      <c r="S18" s="433"/>
      <c r="T18" s="433"/>
      <c r="U18" s="433"/>
      <c r="V18" s="433"/>
      <c r="W18" s="433"/>
      <c r="X18" s="433"/>
      <c r="Y18" s="433"/>
      <c r="Z18" s="433"/>
      <c r="AA18" s="433"/>
      <c r="AB18" s="433"/>
      <c r="AC18" s="433"/>
      <c r="AD18" s="457"/>
      <c r="AE18" s="888"/>
    </row>
    <row r="19" spans="3:31" ht="16.5" customHeight="1">
      <c r="C19" s="456"/>
      <c r="D19" s="433"/>
      <c r="E19" s="433"/>
      <c r="F19" s="433"/>
      <c r="G19" s="433"/>
      <c r="H19" s="433"/>
      <c r="I19" s="433"/>
      <c r="J19" s="433"/>
      <c r="K19" s="433"/>
      <c r="L19" s="433"/>
      <c r="M19" s="433"/>
      <c r="N19" s="433"/>
      <c r="O19" s="433"/>
      <c r="P19" s="433"/>
      <c r="Q19" s="433"/>
      <c r="R19" s="433"/>
      <c r="S19" s="433"/>
      <c r="T19" s="433"/>
      <c r="U19" s="433"/>
      <c r="V19" s="433"/>
      <c r="W19" s="433"/>
      <c r="X19" s="433"/>
      <c r="Y19" s="433"/>
      <c r="Z19" s="433"/>
      <c r="AA19" s="433"/>
      <c r="AB19" s="433"/>
      <c r="AC19" s="433"/>
      <c r="AD19" s="457"/>
      <c r="AE19" s="888"/>
    </row>
    <row r="20" spans="3:31" ht="16.5" customHeight="1">
      <c r="C20" s="456"/>
      <c r="D20" s="433"/>
      <c r="E20" s="433"/>
      <c r="F20" s="433"/>
      <c r="G20" s="433"/>
      <c r="H20" s="433"/>
      <c r="I20" s="433"/>
      <c r="J20" s="433"/>
      <c r="K20" s="433"/>
      <c r="L20" s="433"/>
      <c r="M20" s="433"/>
      <c r="N20" s="433"/>
      <c r="O20" s="433"/>
      <c r="P20" s="433"/>
      <c r="Q20" s="433"/>
      <c r="R20" s="433"/>
      <c r="S20" s="433"/>
      <c r="T20" s="433"/>
      <c r="U20" s="433"/>
      <c r="V20" s="433"/>
      <c r="W20" s="433"/>
      <c r="X20" s="433"/>
      <c r="Y20" s="433"/>
      <c r="Z20" s="433"/>
      <c r="AA20" s="433"/>
      <c r="AB20" s="433"/>
      <c r="AC20" s="433"/>
      <c r="AD20" s="457"/>
      <c r="AE20" s="888"/>
    </row>
    <row r="21" spans="3:31" ht="16.5" customHeight="1">
      <c r="C21" s="456"/>
      <c r="D21" s="458"/>
      <c r="E21" s="458"/>
      <c r="F21" s="458"/>
      <c r="G21" s="458"/>
      <c r="H21" s="458"/>
      <c r="I21" s="458"/>
      <c r="J21" s="458"/>
      <c r="K21" s="458"/>
      <c r="L21" s="458"/>
      <c r="M21" s="458"/>
      <c r="N21" s="458"/>
      <c r="O21" s="458"/>
      <c r="P21" s="458"/>
      <c r="Q21" s="458"/>
      <c r="R21" s="458"/>
      <c r="S21" s="458"/>
      <c r="T21" s="458"/>
      <c r="U21" s="458"/>
      <c r="V21" s="458"/>
      <c r="W21" s="458"/>
      <c r="X21" s="458"/>
      <c r="Y21" s="458"/>
      <c r="Z21" s="458"/>
      <c r="AA21" s="458"/>
      <c r="AB21" s="458"/>
      <c r="AC21" s="458"/>
      <c r="AD21" s="457"/>
      <c r="AE21" s="888"/>
    </row>
    <row r="22" spans="3:31" ht="16.5" customHeight="1">
      <c r="C22" s="456"/>
      <c r="D22" s="433"/>
      <c r="E22" s="433"/>
      <c r="F22" s="433"/>
      <c r="G22" s="433"/>
      <c r="H22" s="433"/>
      <c r="I22" s="433"/>
      <c r="J22" s="433"/>
      <c r="K22" s="433"/>
      <c r="L22" s="433"/>
      <c r="M22" s="433"/>
      <c r="N22" s="433"/>
      <c r="O22" s="433"/>
      <c r="P22" s="433"/>
      <c r="Q22" s="433"/>
      <c r="R22" s="433"/>
      <c r="S22" s="433"/>
      <c r="T22" s="433"/>
      <c r="U22" s="433"/>
      <c r="V22" s="433"/>
      <c r="W22" s="433"/>
      <c r="X22" s="433"/>
      <c r="Y22" s="433"/>
      <c r="Z22" s="433"/>
      <c r="AA22" s="433"/>
      <c r="AB22" s="433"/>
      <c r="AC22" s="433"/>
      <c r="AD22" s="457"/>
      <c r="AE22" s="888"/>
    </row>
    <row r="23" spans="3:31" ht="16.5" customHeight="1">
      <c r="C23" s="456"/>
      <c r="D23" s="433"/>
      <c r="E23" s="433"/>
      <c r="F23" s="433"/>
      <c r="G23" s="433"/>
      <c r="H23" s="433"/>
      <c r="I23" s="433"/>
      <c r="J23" s="433"/>
      <c r="K23" s="433"/>
      <c r="L23" s="433"/>
      <c r="M23" s="433"/>
      <c r="N23" s="433"/>
      <c r="O23" s="433"/>
      <c r="P23" s="433"/>
      <c r="Q23" s="433"/>
      <c r="R23" s="433"/>
      <c r="S23" s="433"/>
      <c r="T23" s="433"/>
      <c r="U23" s="433"/>
      <c r="V23" s="433"/>
      <c r="W23" s="433"/>
      <c r="X23" s="433"/>
      <c r="Y23" s="433"/>
      <c r="Z23" s="433"/>
      <c r="AA23" s="433"/>
      <c r="AB23" s="433"/>
      <c r="AC23" s="433"/>
      <c r="AD23" s="457"/>
      <c r="AE23" s="888"/>
    </row>
    <row r="24" spans="3:31" ht="16.5" customHeight="1">
      <c r="C24" s="456"/>
      <c r="D24" s="433"/>
      <c r="E24" s="433"/>
      <c r="F24" s="433"/>
      <c r="G24" s="433"/>
      <c r="H24" s="433"/>
      <c r="I24" s="433"/>
      <c r="J24" s="433"/>
      <c r="K24" s="433"/>
      <c r="L24" s="433"/>
      <c r="M24" s="433"/>
      <c r="N24" s="433"/>
      <c r="O24" s="433"/>
      <c r="P24" s="433"/>
      <c r="Q24" s="433"/>
      <c r="R24" s="433"/>
      <c r="S24" s="433"/>
      <c r="T24" s="433"/>
      <c r="U24" s="433"/>
      <c r="V24" s="433"/>
      <c r="W24" s="433"/>
      <c r="X24" s="433"/>
      <c r="Y24" s="433"/>
      <c r="Z24" s="433"/>
      <c r="AA24" s="433"/>
      <c r="AB24" s="433"/>
      <c r="AC24" s="433"/>
      <c r="AD24" s="457"/>
      <c r="AE24" s="888"/>
    </row>
    <row r="25" spans="3:31" ht="16.5" customHeight="1">
      <c r="C25" s="456"/>
      <c r="D25" s="433"/>
      <c r="E25" s="433"/>
      <c r="F25" s="433"/>
      <c r="G25" s="433"/>
      <c r="H25" s="433"/>
      <c r="I25" s="433"/>
      <c r="J25" s="433"/>
      <c r="K25" s="433"/>
      <c r="L25" s="433"/>
      <c r="M25" s="433"/>
      <c r="N25" s="433"/>
      <c r="O25" s="433"/>
      <c r="P25" s="433"/>
      <c r="Q25" s="433"/>
      <c r="R25" s="433"/>
      <c r="S25" s="433"/>
      <c r="T25" s="433"/>
      <c r="U25" s="433"/>
      <c r="V25" s="433"/>
      <c r="W25" s="433"/>
      <c r="X25" s="433"/>
      <c r="Y25" s="433"/>
      <c r="Z25" s="433"/>
      <c r="AA25" s="433"/>
      <c r="AB25" s="433"/>
      <c r="AC25" s="433"/>
      <c r="AD25" s="457"/>
      <c r="AE25" s="888"/>
    </row>
    <row r="26" spans="3:31" ht="16.5" customHeight="1">
      <c r="C26" s="456"/>
      <c r="D26" s="433"/>
      <c r="E26" s="433"/>
      <c r="F26" s="433"/>
      <c r="G26" s="433"/>
      <c r="H26" s="433"/>
      <c r="I26" s="433"/>
      <c r="J26" s="433"/>
      <c r="K26" s="433"/>
      <c r="L26" s="433"/>
      <c r="M26" s="433"/>
      <c r="N26" s="433"/>
      <c r="O26" s="433"/>
      <c r="P26" s="433"/>
      <c r="Q26" s="433"/>
      <c r="R26" s="433"/>
      <c r="S26" s="433"/>
      <c r="T26" s="433"/>
      <c r="U26" s="433"/>
      <c r="V26" s="433"/>
      <c r="W26" s="433"/>
      <c r="X26" s="433"/>
      <c r="Y26" s="433"/>
      <c r="Z26" s="433"/>
      <c r="AA26" s="433"/>
      <c r="AB26" s="433"/>
      <c r="AC26" s="433"/>
      <c r="AD26" s="457"/>
      <c r="AE26" s="888"/>
    </row>
    <row r="27" spans="3:31" ht="16.5" customHeight="1">
      <c r="C27" s="456"/>
      <c r="D27" s="433"/>
      <c r="E27" s="433"/>
      <c r="F27" s="433"/>
      <c r="G27" s="433"/>
      <c r="H27" s="433"/>
      <c r="I27" s="433"/>
      <c r="J27" s="433"/>
      <c r="K27" s="433"/>
      <c r="L27" s="433"/>
      <c r="M27" s="433"/>
      <c r="N27" s="433"/>
      <c r="O27" s="433"/>
      <c r="P27" s="433"/>
      <c r="Q27" s="433"/>
      <c r="R27" s="433"/>
      <c r="S27" s="433"/>
      <c r="T27" s="433"/>
      <c r="U27" s="433"/>
      <c r="V27" s="433"/>
      <c r="W27" s="433"/>
      <c r="X27" s="433"/>
      <c r="Y27" s="433"/>
      <c r="Z27" s="433"/>
      <c r="AA27" s="433"/>
      <c r="AB27" s="433"/>
      <c r="AC27" s="433"/>
      <c r="AD27" s="457"/>
      <c r="AE27" s="888"/>
    </row>
    <row r="28" spans="3:31" ht="16.5" customHeight="1">
      <c r="C28" s="456"/>
      <c r="D28" s="433"/>
      <c r="E28" s="433"/>
      <c r="F28" s="433"/>
      <c r="G28" s="433"/>
      <c r="H28" s="433"/>
      <c r="I28" s="433"/>
      <c r="J28" s="433"/>
      <c r="K28" s="433"/>
      <c r="L28" s="433"/>
      <c r="M28" s="433"/>
      <c r="N28" s="433"/>
      <c r="O28" s="433"/>
      <c r="P28" s="433"/>
      <c r="Q28" s="433"/>
      <c r="R28" s="433"/>
      <c r="S28" s="433"/>
      <c r="T28" s="433"/>
      <c r="U28" s="433"/>
      <c r="V28" s="433"/>
      <c r="W28" s="433"/>
      <c r="X28" s="433"/>
      <c r="Y28" s="433"/>
      <c r="Z28" s="433"/>
      <c r="AA28" s="433"/>
      <c r="AB28" s="433"/>
      <c r="AC28" s="433"/>
      <c r="AD28" s="457"/>
      <c r="AE28" s="888"/>
    </row>
    <row r="29" spans="3:31" ht="16.5" customHeight="1">
      <c r="C29" s="456"/>
      <c r="D29" s="433"/>
      <c r="E29" s="433"/>
      <c r="F29" s="433"/>
      <c r="G29" s="433"/>
      <c r="H29" s="433"/>
      <c r="I29" s="433"/>
      <c r="J29" s="433"/>
      <c r="K29" s="433"/>
      <c r="L29" s="433"/>
      <c r="M29" s="433"/>
      <c r="N29" s="433"/>
      <c r="O29" s="433"/>
      <c r="P29" s="433"/>
      <c r="Q29" s="433"/>
      <c r="R29" s="433"/>
      <c r="S29" s="433"/>
      <c r="T29" s="433"/>
      <c r="U29" s="433"/>
      <c r="V29" s="433"/>
      <c r="W29" s="433"/>
      <c r="X29" s="433"/>
      <c r="Y29" s="433"/>
      <c r="Z29" s="433"/>
      <c r="AA29" s="433"/>
      <c r="AB29" s="433"/>
      <c r="AC29" s="433"/>
      <c r="AD29" s="457"/>
      <c r="AE29" s="888"/>
    </row>
    <row r="30" spans="3:31" ht="16.5" customHeight="1">
      <c r="C30" s="456"/>
      <c r="D30" s="433"/>
      <c r="E30" s="433"/>
      <c r="F30" s="433"/>
      <c r="G30" s="433"/>
      <c r="H30" s="433"/>
      <c r="I30" s="433"/>
      <c r="J30" s="433"/>
      <c r="K30" s="433"/>
      <c r="L30" s="433"/>
      <c r="M30" s="433"/>
      <c r="N30" s="433"/>
      <c r="O30" s="433"/>
      <c r="P30" s="433"/>
      <c r="Q30" s="433"/>
      <c r="R30" s="433"/>
      <c r="S30" s="433"/>
      <c r="T30" s="433"/>
      <c r="U30" s="433"/>
      <c r="V30" s="433"/>
      <c r="W30" s="433"/>
      <c r="X30" s="433"/>
      <c r="Y30" s="433"/>
      <c r="Z30" s="433"/>
      <c r="AA30" s="433"/>
      <c r="AB30" s="433"/>
      <c r="AC30" s="433"/>
      <c r="AD30" s="457"/>
      <c r="AE30" s="888"/>
    </row>
    <row r="31" spans="3:31" ht="16.5" customHeight="1">
      <c r="C31" s="456"/>
      <c r="D31" s="458"/>
      <c r="E31" s="458"/>
      <c r="F31" s="458"/>
      <c r="G31" s="458"/>
      <c r="H31" s="458"/>
      <c r="I31" s="458"/>
      <c r="J31" s="458"/>
      <c r="K31" s="458"/>
      <c r="L31" s="458"/>
      <c r="M31" s="458"/>
      <c r="N31" s="458"/>
      <c r="O31" s="458"/>
      <c r="P31" s="458"/>
      <c r="Q31" s="458"/>
      <c r="R31" s="458"/>
      <c r="S31" s="458"/>
      <c r="T31" s="458"/>
      <c r="U31" s="458"/>
      <c r="V31" s="458"/>
      <c r="W31" s="458"/>
      <c r="X31" s="458"/>
      <c r="Y31" s="458"/>
      <c r="Z31" s="458"/>
      <c r="AA31" s="458"/>
      <c r="AB31" s="458"/>
      <c r="AC31" s="458"/>
      <c r="AD31" s="457"/>
      <c r="AE31" s="888"/>
    </row>
    <row r="32" spans="3:31" ht="16.5" customHeight="1">
      <c r="C32" s="456"/>
      <c r="D32" s="433"/>
      <c r="E32" s="433"/>
      <c r="F32" s="433"/>
      <c r="G32" s="433"/>
      <c r="H32" s="433"/>
      <c r="I32" s="433"/>
      <c r="J32" s="433"/>
      <c r="K32" s="433"/>
      <c r="L32" s="433"/>
      <c r="M32" s="433"/>
      <c r="N32" s="433"/>
      <c r="O32" s="433"/>
      <c r="P32" s="433"/>
      <c r="Q32" s="433"/>
      <c r="R32" s="433"/>
      <c r="S32" s="433"/>
      <c r="T32" s="433"/>
      <c r="U32" s="433"/>
      <c r="V32" s="433"/>
      <c r="W32" s="433"/>
      <c r="X32" s="433"/>
      <c r="Y32" s="433"/>
      <c r="Z32" s="433"/>
      <c r="AA32" s="433"/>
      <c r="AB32" s="433"/>
      <c r="AC32" s="433"/>
      <c r="AD32" s="457"/>
      <c r="AE32" s="888"/>
    </row>
    <row r="33" spans="3:31" ht="16.5" customHeight="1">
      <c r="C33" s="456"/>
      <c r="D33" s="433"/>
      <c r="E33" s="433"/>
      <c r="F33" s="433"/>
      <c r="G33" s="433"/>
      <c r="H33" s="433"/>
      <c r="I33" s="433"/>
      <c r="J33" s="433"/>
      <c r="K33" s="433"/>
      <c r="L33" s="433"/>
      <c r="M33" s="433"/>
      <c r="N33" s="433"/>
      <c r="O33" s="433"/>
      <c r="P33" s="433"/>
      <c r="Q33" s="433"/>
      <c r="R33" s="433"/>
      <c r="S33" s="433"/>
      <c r="T33" s="433"/>
      <c r="U33" s="433"/>
      <c r="V33" s="433"/>
      <c r="W33" s="433"/>
      <c r="X33" s="433"/>
      <c r="Y33" s="433"/>
      <c r="Z33" s="433"/>
      <c r="AA33" s="433"/>
      <c r="AB33" s="433"/>
      <c r="AC33" s="433"/>
      <c r="AD33" s="457"/>
      <c r="AE33" s="888"/>
    </row>
    <row r="34" spans="3:31" ht="16.5" customHeight="1">
      <c r="C34" s="456"/>
      <c r="D34" s="433"/>
      <c r="E34" s="433"/>
      <c r="F34" s="433"/>
      <c r="G34" s="433"/>
      <c r="H34" s="433"/>
      <c r="I34" s="433"/>
      <c r="J34" s="433"/>
      <c r="K34" s="433"/>
      <c r="L34" s="433"/>
      <c r="M34" s="433"/>
      <c r="N34" s="433"/>
      <c r="O34" s="433"/>
      <c r="P34" s="433"/>
      <c r="Q34" s="433"/>
      <c r="R34" s="433"/>
      <c r="S34" s="433"/>
      <c r="T34" s="433"/>
      <c r="U34" s="433"/>
      <c r="V34" s="433"/>
      <c r="W34" s="433"/>
      <c r="X34" s="433"/>
      <c r="Y34" s="433"/>
      <c r="Z34" s="433"/>
      <c r="AA34" s="433"/>
      <c r="AB34" s="433"/>
      <c r="AC34" s="433"/>
      <c r="AD34" s="457"/>
      <c r="AE34" s="888"/>
    </row>
    <row r="35" spans="3:31" ht="16.5" customHeight="1">
      <c r="C35" s="456"/>
      <c r="D35" s="433"/>
      <c r="E35" s="433"/>
      <c r="F35" s="433"/>
      <c r="G35" s="433"/>
      <c r="H35" s="433"/>
      <c r="I35" s="433"/>
      <c r="J35" s="433"/>
      <c r="K35" s="433"/>
      <c r="L35" s="433"/>
      <c r="M35" s="433"/>
      <c r="N35" s="433"/>
      <c r="O35" s="433"/>
      <c r="P35" s="433"/>
      <c r="Q35" s="433"/>
      <c r="R35" s="433"/>
      <c r="S35" s="433"/>
      <c r="T35" s="433"/>
      <c r="U35" s="433"/>
      <c r="V35" s="433"/>
      <c r="W35" s="433"/>
      <c r="X35" s="433"/>
      <c r="Y35" s="433"/>
      <c r="Z35" s="433"/>
      <c r="AA35" s="433"/>
      <c r="AB35" s="433"/>
      <c r="AC35" s="433"/>
      <c r="AD35" s="457"/>
      <c r="AE35" s="888"/>
    </row>
    <row r="36" spans="3:31" ht="16.5" customHeight="1">
      <c r="C36" s="456"/>
      <c r="D36" s="433"/>
      <c r="E36" s="433"/>
      <c r="F36" s="433"/>
      <c r="G36" s="433"/>
      <c r="H36" s="433"/>
      <c r="I36" s="433"/>
      <c r="J36" s="433"/>
      <c r="K36" s="433"/>
      <c r="L36" s="433"/>
      <c r="M36" s="433"/>
      <c r="N36" s="433"/>
      <c r="O36" s="433"/>
      <c r="P36" s="433"/>
      <c r="Q36" s="433"/>
      <c r="R36" s="433"/>
      <c r="S36" s="433"/>
      <c r="T36" s="433"/>
      <c r="U36" s="433"/>
      <c r="V36" s="433"/>
      <c r="W36" s="433"/>
      <c r="X36" s="433"/>
      <c r="Y36" s="433"/>
      <c r="Z36" s="433"/>
      <c r="AA36" s="433"/>
      <c r="AB36" s="433"/>
      <c r="AC36" s="433"/>
      <c r="AD36" s="457"/>
      <c r="AE36" s="888"/>
    </row>
    <row r="37" spans="3:31" ht="16.5" customHeight="1">
      <c r="C37" s="456"/>
      <c r="D37" s="433"/>
      <c r="E37" s="433"/>
      <c r="F37" s="433"/>
      <c r="G37" s="433"/>
      <c r="H37" s="433"/>
      <c r="I37" s="433"/>
      <c r="J37" s="433"/>
      <c r="K37" s="433"/>
      <c r="L37" s="433"/>
      <c r="M37" s="433"/>
      <c r="N37" s="433"/>
      <c r="O37" s="433"/>
      <c r="P37" s="433"/>
      <c r="Q37" s="433"/>
      <c r="R37" s="433"/>
      <c r="S37" s="433"/>
      <c r="T37" s="433"/>
      <c r="U37" s="433"/>
      <c r="V37" s="433"/>
      <c r="W37" s="433"/>
      <c r="X37" s="433"/>
      <c r="Y37" s="433"/>
      <c r="Z37" s="433"/>
      <c r="AA37" s="433"/>
      <c r="AB37" s="433"/>
      <c r="AC37" s="433"/>
      <c r="AD37" s="457"/>
      <c r="AE37" s="888"/>
    </row>
    <row r="38" spans="3:31" ht="16.5" customHeight="1">
      <c r="C38" s="456"/>
      <c r="D38" s="433"/>
      <c r="E38" s="433"/>
      <c r="F38" s="433"/>
      <c r="G38" s="433"/>
      <c r="H38" s="433"/>
      <c r="I38" s="433"/>
      <c r="J38" s="433"/>
      <c r="K38" s="433"/>
      <c r="L38" s="433"/>
      <c r="M38" s="433"/>
      <c r="N38" s="433"/>
      <c r="O38" s="433"/>
      <c r="P38" s="433"/>
      <c r="Q38" s="433"/>
      <c r="R38" s="433"/>
      <c r="S38" s="433"/>
      <c r="T38" s="433"/>
      <c r="U38" s="433"/>
      <c r="V38" s="433"/>
      <c r="W38" s="433"/>
      <c r="X38" s="433"/>
      <c r="Y38" s="433"/>
      <c r="Z38" s="433"/>
      <c r="AA38" s="433"/>
      <c r="AB38" s="433"/>
      <c r="AC38" s="433"/>
      <c r="AD38" s="457"/>
      <c r="AE38" s="888"/>
    </row>
    <row r="39" spans="3:31" ht="16.5" customHeight="1">
      <c r="C39" s="456"/>
      <c r="D39" s="433"/>
      <c r="E39" s="433"/>
      <c r="F39" s="433"/>
      <c r="G39" s="433"/>
      <c r="H39" s="433"/>
      <c r="I39" s="433"/>
      <c r="J39" s="433"/>
      <c r="K39" s="433"/>
      <c r="L39" s="433"/>
      <c r="M39" s="433"/>
      <c r="N39" s="433"/>
      <c r="O39" s="433"/>
      <c r="P39" s="433"/>
      <c r="Q39" s="433"/>
      <c r="R39" s="433"/>
      <c r="S39" s="433"/>
      <c r="T39" s="433"/>
      <c r="U39" s="433"/>
      <c r="V39" s="433"/>
      <c r="W39" s="433"/>
      <c r="X39" s="433"/>
      <c r="Y39" s="433"/>
      <c r="Z39" s="433"/>
      <c r="AA39" s="433"/>
      <c r="AB39" s="433"/>
      <c r="AC39" s="433"/>
      <c r="AD39" s="457"/>
      <c r="AE39" s="888"/>
    </row>
    <row r="40" spans="3:31" ht="16.5" customHeight="1">
      <c r="C40" s="456"/>
      <c r="D40" s="433"/>
      <c r="E40" s="433"/>
      <c r="F40" s="433"/>
      <c r="G40" s="433"/>
      <c r="H40" s="433"/>
      <c r="I40" s="433"/>
      <c r="J40" s="433"/>
      <c r="K40" s="433"/>
      <c r="L40" s="433"/>
      <c r="M40" s="433"/>
      <c r="N40" s="433"/>
      <c r="O40" s="433"/>
      <c r="P40" s="433"/>
      <c r="Q40" s="433"/>
      <c r="R40" s="433"/>
      <c r="S40" s="433"/>
      <c r="T40" s="433"/>
      <c r="U40" s="433"/>
      <c r="V40" s="433"/>
      <c r="W40" s="433"/>
      <c r="X40" s="433"/>
      <c r="Y40" s="433"/>
      <c r="Z40" s="433"/>
      <c r="AA40" s="433"/>
      <c r="AB40" s="433"/>
      <c r="AC40" s="433"/>
      <c r="AD40" s="457"/>
      <c r="AE40" s="888"/>
    </row>
    <row r="41" spans="3:31" ht="16.5" customHeight="1">
      <c r="C41" s="456"/>
      <c r="D41" s="433"/>
      <c r="E41" s="433"/>
      <c r="F41" s="433"/>
      <c r="G41" s="433"/>
      <c r="H41" s="433"/>
      <c r="I41" s="433"/>
      <c r="J41" s="433"/>
      <c r="K41" s="433"/>
      <c r="L41" s="433"/>
      <c r="M41" s="433"/>
      <c r="N41" s="433"/>
      <c r="O41" s="433"/>
      <c r="P41" s="433"/>
      <c r="Q41" s="433"/>
      <c r="R41" s="433"/>
      <c r="S41" s="433"/>
      <c r="T41" s="433"/>
      <c r="U41" s="433"/>
      <c r="V41" s="433"/>
      <c r="W41" s="433"/>
      <c r="X41" s="433"/>
      <c r="Y41" s="433"/>
      <c r="Z41" s="433"/>
      <c r="AA41" s="433"/>
      <c r="AB41" s="433"/>
      <c r="AC41" s="433"/>
      <c r="AD41" s="457"/>
      <c r="AE41" s="888"/>
    </row>
    <row r="42" spans="3:31" ht="16.5" customHeight="1">
      <c r="C42" s="456"/>
      <c r="D42" s="433"/>
      <c r="E42" s="433"/>
      <c r="F42" s="433"/>
      <c r="G42" s="433"/>
      <c r="H42" s="433"/>
      <c r="I42" s="433"/>
      <c r="J42" s="433"/>
      <c r="K42" s="433"/>
      <c r="L42" s="433"/>
      <c r="M42" s="433"/>
      <c r="N42" s="433"/>
      <c r="O42" s="433"/>
      <c r="P42" s="433"/>
      <c r="Q42" s="433"/>
      <c r="R42" s="433"/>
      <c r="S42" s="433"/>
      <c r="T42" s="433"/>
      <c r="U42" s="433"/>
      <c r="V42" s="433"/>
      <c r="W42" s="433"/>
      <c r="X42" s="433"/>
      <c r="Y42" s="433"/>
      <c r="Z42" s="433"/>
      <c r="AA42" s="433"/>
      <c r="AB42" s="433"/>
      <c r="AC42" s="433"/>
      <c r="AD42" s="457"/>
      <c r="AE42" s="888"/>
    </row>
    <row r="43" spans="3:31" ht="16.5" customHeight="1">
      <c r="C43" s="456"/>
      <c r="D43" s="433"/>
      <c r="E43" s="433"/>
      <c r="F43" s="433"/>
      <c r="G43" s="433"/>
      <c r="H43" s="433"/>
      <c r="I43" s="433"/>
      <c r="J43" s="433"/>
      <c r="K43" s="433"/>
      <c r="L43" s="433"/>
      <c r="M43" s="433"/>
      <c r="N43" s="433"/>
      <c r="O43" s="433"/>
      <c r="P43" s="433"/>
      <c r="Q43" s="433"/>
      <c r="R43" s="433"/>
      <c r="S43" s="433"/>
      <c r="T43" s="433"/>
      <c r="U43" s="433"/>
      <c r="V43" s="433"/>
      <c r="W43" s="433"/>
      <c r="X43" s="433"/>
      <c r="Y43" s="433"/>
      <c r="Z43" s="433"/>
      <c r="AA43" s="433"/>
      <c r="AB43" s="433"/>
      <c r="AC43" s="433"/>
      <c r="AD43" s="457"/>
      <c r="AE43" s="888"/>
    </row>
    <row r="44" spans="3:31" ht="16.5" customHeight="1">
      <c r="C44" s="456"/>
      <c r="D44" s="433"/>
      <c r="E44" s="433"/>
      <c r="F44" s="433"/>
      <c r="G44" s="433"/>
      <c r="H44" s="433"/>
      <c r="I44" s="433"/>
      <c r="J44" s="433"/>
      <c r="K44" s="433"/>
      <c r="L44" s="433"/>
      <c r="M44" s="433"/>
      <c r="N44" s="433"/>
      <c r="O44" s="433"/>
      <c r="P44" s="433"/>
      <c r="Q44" s="433"/>
      <c r="R44" s="433"/>
      <c r="S44" s="433"/>
      <c r="T44" s="433"/>
      <c r="U44" s="433"/>
      <c r="V44" s="433"/>
      <c r="W44" s="433"/>
      <c r="X44" s="433"/>
      <c r="Y44" s="433"/>
      <c r="Z44" s="433"/>
      <c r="AA44" s="433"/>
      <c r="AB44" s="433"/>
      <c r="AC44" s="433"/>
      <c r="AD44" s="457"/>
      <c r="AE44" s="888"/>
    </row>
    <row r="45" spans="3:31" ht="16.5" customHeight="1">
      <c r="C45" s="456"/>
      <c r="D45" s="433"/>
      <c r="E45" s="433"/>
      <c r="F45" s="433"/>
      <c r="G45" s="433"/>
      <c r="H45" s="433"/>
      <c r="I45" s="433"/>
      <c r="J45" s="433"/>
      <c r="K45" s="433"/>
      <c r="L45" s="433"/>
      <c r="M45" s="433"/>
      <c r="N45" s="433"/>
      <c r="O45" s="433"/>
      <c r="P45" s="433"/>
      <c r="Q45" s="433"/>
      <c r="R45" s="433"/>
      <c r="S45" s="433"/>
      <c r="T45" s="433"/>
      <c r="U45" s="433"/>
      <c r="V45" s="433"/>
      <c r="W45" s="433"/>
      <c r="X45" s="433"/>
      <c r="Y45" s="433"/>
      <c r="Z45" s="433"/>
      <c r="AA45" s="433"/>
      <c r="AB45" s="433"/>
      <c r="AC45" s="433"/>
      <c r="AD45" s="457"/>
      <c r="AE45" s="888"/>
    </row>
    <row r="46" spans="3:31" ht="16.5" customHeight="1">
      <c r="C46" s="456"/>
      <c r="D46" s="433"/>
      <c r="E46" s="433"/>
      <c r="F46" s="433"/>
      <c r="G46" s="433"/>
      <c r="H46" s="433"/>
      <c r="I46" s="433"/>
      <c r="J46" s="433"/>
      <c r="K46" s="433"/>
      <c r="L46" s="433"/>
      <c r="M46" s="433"/>
      <c r="N46" s="433"/>
      <c r="O46" s="433"/>
      <c r="P46" s="433"/>
      <c r="Q46" s="433"/>
      <c r="R46" s="433"/>
      <c r="S46" s="433"/>
      <c r="T46" s="433"/>
      <c r="U46" s="433"/>
      <c r="V46" s="433"/>
      <c r="W46" s="433"/>
      <c r="X46" s="433"/>
      <c r="Y46" s="433"/>
      <c r="Z46" s="433"/>
      <c r="AA46" s="433"/>
      <c r="AB46" s="433"/>
      <c r="AC46" s="433"/>
      <c r="AD46" s="457"/>
      <c r="AE46" s="888"/>
    </row>
    <row r="47" spans="3:31" ht="16.5" customHeight="1">
      <c r="C47" s="456"/>
      <c r="D47" s="433"/>
      <c r="E47" s="433"/>
      <c r="F47" s="433"/>
      <c r="G47" s="433"/>
      <c r="H47" s="433"/>
      <c r="I47" s="433"/>
      <c r="J47" s="433"/>
      <c r="K47" s="433"/>
      <c r="L47" s="433"/>
      <c r="M47" s="433"/>
      <c r="N47" s="433"/>
      <c r="O47" s="433"/>
      <c r="P47" s="433"/>
      <c r="Q47" s="433"/>
      <c r="R47" s="433"/>
      <c r="S47" s="433"/>
      <c r="T47" s="433"/>
      <c r="U47" s="433"/>
      <c r="V47" s="433"/>
      <c r="W47" s="433"/>
      <c r="X47" s="433"/>
      <c r="Y47" s="433"/>
      <c r="Z47" s="433"/>
      <c r="AA47" s="433"/>
      <c r="AB47" s="433"/>
      <c r="AC47" s="433"/>
      <c r="AD47" s="457"/>
      <c r="AE47" s="888"/>
    </row>
    <row r="48" spans="3:31" ht="16.5" customHeight="1">
      <c r="C48" s="456"/>
      <c r="D48" s="433"/>
      <c r="E48" s="433"/>
      <c r="F48" s="433"/>
      <c r="G48" s="433"/>
      <c r="H48" s="433"/>
      <c r="I48" s="433"/>
      <c r="J48" s="433"/>
      <c r="K48" s="433"/>
      <c r="L48" s="433"/>
      <c r="M48" s="433"/>
      <c r="N48" s="433"/>
      <c r="O48" s="433"/>
      <c r="P48" s="433"/>
      <c r="Q48" s="433"/>
      <c r="R48" s="433"/>
      <c r="S48" s="433"/>
      <c r="T48" s="433"/>
      <c r="U48" s="433"/>
      <c r="V48" s="433"/>
      <c r="W48" s="433"/>
      <c r="X48" s="433"/>
      <c r="Y48" s="433"/>
      <c r="Z48" s="433"/>
      <c r="AA48" s="433"/>
      <c r="AB48" s="433"/>
      <c r="AC48" s="433"/>
      <c r="AD48" s="457"/>
      <c r="AE48" s="888"/>
    </row>
    <row r="49" spans="3:31" ht="16.5" customHeight="1">
      <c r="C49" s="456"/>
      <c r="D49" s="433"/>
      <c r="E49" s="433"/>
      <c r="F49" s="433"/>
      <c r="G49" s="433"/>
      <c r="H49" s="433"/>
      <c r="I49" s="433"/>
      <c r="J49" s="433"/>
      <c r="K49" s="433"/>
      <c r="L49" s="433"/>
      <c r="M49" s="433"/>
      <c r="N49" s="433"/>
      <c r="O49" s="433"/>
      <c r="P49" s="433"/>
      <c r="Q49" s="433"/>
      <c r="R49" s="433"/>
      <c r="S49" s="433"/>
      <c r="T49" s="433"/>
      <c r="U49" s="433"/>
      <c r="V49" s="433"/>
      <c r="W49" s="433"/>
      <c r="X49" s="433"/>
      <c r="Y49" s="433"/>
      <c r="Z49" s="433"/>
      <c r="AA49" s="433"/>
      <c r="AB49" s="433"/>
      <c r="AC49" s="433"/>
      <c r="AD49" s="457"/>
      <c r="AE49" s="888"/>
    </row>
    <row r="50" spans="3:31" ht="16.5" customHeight="1">
      <c r="C50" s="456"/>
      <c r="D50" s="458"/>
      <c r="E50" s="458"/>
      <c r="F50" s="458"/>
      <c r="G50" s="458"/>
      <c r="H50" s="458"/>
      <c r="I50" s="458"/>
      <c r="J50" s="458"/>
      <c r="K50" s="458"/>
      <c r="L50" s="458"/>
      <c r="M50" s="458"/>
      <c r="N50" s="458"/>
      <c r="O50" s="458"/>
      <c r="P50" s="458"/>
      <c r="Q50" s="458"/>
      <c r="R50" s="458"/>
      <c r="S50" s="458"/>
      <c r="T50" s="458"/>
      <c r="U50" s="458"/>
      <c r="V50" s="458"/>
      <c r="W50" s="458"/>
      <c r="X50" s="458"/>
      <c r="Y50" s="458"/>
      <c r="Z50" s="458"/>
      <c r="AA50" s="458"/>
      <c r="AB50" s="458"/>
      <c r="AC50" s="458"/>
      <c r="AD50" s="457"/>
      <c r="AE50" s="888"/>
    </row>
    <row r="51" spans="3:31" ht="16.5" customHeight="1">
      <c r="C51" s="456"/>
      <c r="D51" s="433"/>
      <c r="E51" s="433"/>
      <c r="F51" s="433"/>
      <c r="G51" s="433"/>
      <c r="H51" s="433"/>
      <c r="I51" s="433"/>
      <c r="J51" s="433"/>
      <c r="K51" s="433"/>
      <c r="L51" s="433"/>
      <c r="M51" s="433"/>
      <c r="N51" s="433"/>
      <c r="O51" s="433"/>
      <c r="P51" s="433"/>
      <c r="Q51" s="433"/>
      <c r="R51" s="433"/>
      <c r="S51" s="433"/>
      <c r="T51" s="433"/>
      <c r="U51" s="433"/>
      <c r="V51" s="433"/>
      <c r="W51" s="433"/>
      <c r="X51" s="433"/>
      <c r="Y51" s="433"/>
      <c r="Z51" s="433"/>
      <c r="AA51" s="433"/>
      <c r="AB51" s="433"/>
      <c r="AC51" s="433"/>
      <c r="AD51" s="457"/>
      <c r="AE51" s="888"/>
    </row>
    <row r="52" spans="3:31" ht="16.5" customHeight="1">
      <c r="C52" s="456"/>
      <c r="D52" s="433"/>
      <c r="E52" s="433"/>
      <c r="F52" s="433"/>
      <c r="G52" s="433"/>
      <c r="H52" s="433"/>
      <c r="I52" s="433"/>
      <c r="J52" s="433"/>
      <c r="K52" s="433"/>
      <c r="L52" s="433"/>
      <c r="M52" s="433"/>
      <c r="N52" s="433"/>
      <c r="O52" s="433"/>
      <c r="P52" s="433"/>
      <c r="Q52" s="433"/>
      <c r="R52" s="433"/>
      <c r="S52" s="433"/>
      <c r="T52" s="433"/>
      <c r="U52" s="433"/>
      <c r="V52" s="433"/>
      <c r="W52" s="433"/>
      <c r="X52" s="433"/>
      <c r="Y52" s="433"/>
      <c r="Z52" s="433"/>
      <c r="AA52" s="433"/>
      <c r="AB52" s="433"/>
      <c r="AC52" s="433"/>
      <c r="AD52" s="457"/>
      <c r="AE52" s="888"/>
    </row>
    <row r="53" spans="3:31" ht="16.5" customHeight="1">
      <c r="C53" s="459"/>
      <c r="D53" s="434"/>
      <c r="E53" s="434"/>
      <c r="F53" s="434"/>
      <c r="G53" s="434"/>
      <c r="H53" s="434"/>
      <c r="I53" s="434"/>
      <c r="J53" s="434"/>
      <c r="K53" s="434"/>
      <c r="L53" s="434"/>
      <c r="M53" s="434"/>
      <c r="N53" s="434"/>
      <c r="O53" s="434"/>
      <c r="P53" s="434"/>
      <c r="Q53" s="434"/>
      <c r="R53" s="434"/>
      <c r="S53" s="434"/>
      <c r="T53" s="434"/>
      <c r="U53" s="434"/>
      <c r="V53" s="434"/>
      <c r="W53" s="434"/>
      <c r="X53" s="434"/>
      <c r="Y53" s="434"/>
      <c r="Z53" s="434"/>
      <c r="AA53" s="434"/>
      <c r="AB53" s="434"/>
      <c r="AC53" s="434"/>
      <c r="AD53" s="460"/>
      <c r="AE53" s="888"/>
    </row>
    <row r="54" spans="3:31" ht="6.75" customHeight="1">
      <c r="E54" s="461"/>
      <c r="F54" s="461"/>
      <c r="G54" s="461"/>
      <c r="H54" s="461"/>
      <c r="I54" s="461"/>
      <c r="J54" s="461"/>
      <c r="K54" s="461"/>
      <c r="L54" s="461"/>
      <c r="M54" s="461"/>
    </row>
    <row r="56" spans="3:31" ht="16.5" customHeight="1">
      <c r="E56" s="461"/>
      <c r="F56" s="461"/>
      <c r="G56" s="461"/>
      <c r="H56" s="461"/>
      <c r="I56" s="461"/>
      <c r="J56" s="461"/>
      <c r="K56" s="461"/>
      <c r="L56" s="461"/>
      <c r="M56" s="461"/>
    </row>
    <row r="57" spans="3:31" ht="16.5" customHeight="1">
      <c r="E57" s="461"/>
      <c r="F57" s="461"/>
      <c r="G57" s="461"/>
      <c r="H57" s="461"/>
      <c r="I57" s="461"/>
      <c r="J57" s="461"/>
      <c r="K57" s="461"/>
      <c r="L57" s="461"/>
      <c r="M57" s="461"/>
    </row>
    <row r="58" spans="3:31" ht="16.5" customHeight="1">
      <c r="E58" s="461"/>
      <c r="F58" s="461"/>
      <c r="G58" s="461"/>
      <c r="H58" s="461"/>
      <c r="I58" s="461"/>
      <c r="J58" s="461"/>
      <c r="K58" s="461"/>
      <c r="L58" s="461"/>
      <c r="M58" s="461"/>
    </row>
    <row r="59" spans="3:31" ht="16.5" customHeight="1">
      <c r="E59" s="461"/>
      <c r="F59" s="461"/>
      <c r="G59" s="461"/>
      <c r="H59" s="461"/>
      <c r="I59" s="461"/>
      <c r="J59" s="461"/>
      <c r="K59" s="461"/>
      <c r="L59" s="461"/>
      <c r="M59" s="461"/>
    </row>
    <row r="60" spans="3:31" ht="16.5" customHeight="1">
      <c r="E60" s="461"/>
      <c r="F60" s="461"/>
      <c r="G60" s="461"/>
      <c r="H60" s="461"/>
      <c r="I60" s="461"/>
      <c r="J60" s="461"/>
      <c r="K60" s="461"/>
      <c r="L60" s="461"/>
      <c r="M60" s="461"/>
    </row>
    <row r="61" spans="3:31" ht="16.5" customHeight="1">
      <c r="E61" s="461"/>
      <c r="F61" s="461"/>
      <c r="G61" s="461"/>
      <c r="H61" s="461"/>
      <c r="I61" s="461"/>
      <c r="J61" s="461"/>
      <c r="K61" s="461"/>
      <c r="L61" s="461"/>
      <c r="M61" s="461"/>
    </row>
    <row r="62" spans="3:31" ht="16.5" customHeight="1">
      <c r="E62" s="461"/>
      <c r="F62" s="461"/>
      <c r="G62" s="461"/>
      <c r="H62" s="461"/>
      <c r="I62" s="461"/>
      <c r="J62" s="461"/>
      <c r="K62" s="461"/>
      <c r="L62" s="461"/>
      <c r="M62" s="461"/>
    </row>
  </sheetData>
  <sheetProtection formatCells="0" formatRows="0" insertRows="0" selectLockedCells="1" autoFilter="0" pivotTables="0"/>
  <mergeCells count="8">
    <mergeCell ref="C8:Q8"/>
    <mergeCell ref="R8:T8"/>
    <mergeCell ref="V8:AA8"/>
    <mergeCell ref="B3:AE3"/>
    <mergeCell ref="B4:AE4"/>
    <mergeCell ref="C7:Q7"/>
    <mergeCell ref="R7:T7"/>
    <mergeCell ref="V7:AA7"/>
  </mergeCells>
  <phoneticPr fontId="18"/>
  <conditionalFormatting sqref="R7:T8">
    <cfRule type="containsBlanks" dxfId="183" priority="1">
      <formula>LEN(TRIM(R7))=0</formula>
    </cfRule>
  </conditionalFormatting>
  <printOptions horizontalCentered="1"/>
  <pageMargins left="0.51181102362204722" right="0.11811023622047245" top="0.35433070866141736" bottom="0.35433070866141736" header="0.31496062992125984" footer="0.11811023622047245"/>
  <pageSetup paperSize="9" scale="95" orientation="portrait" r:id="rId1"/>
  <headerFooter scaleWithDoc="0">
    <oddFooter>&amp;R&amp;K00-044R5中層ZEH-M_ver.1.2</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297E21-A433-4717-BAC5-5E942E008BB2}">
  <sheetPr>
    <pageSetUpPr fitToPage="1"/>
  </sheetPr>
  <dimension ref="B2:K56"/>
  <sheetViews>
    <sheetView showGridLines="0" view="pageBreakPreview" zoomScaleNormal="100" zoomScaleSheetLayoutView="100" workbookViewId="0">
      <selection activeCell="G13" sqref="G13"/>
    </sheetView>
  </sheetViews>
  <sheetFormatPr defaultColWidth="9" defaultRowHeight="16.5"/>
  <cols>
    <col min="1" max="1" width="1.875" style="541" customWidth="1"/>
    <col min="2" max="2" width="1.125" style="541" customWidth="1"/>
    <col min="3" max="3" width="4.5" style="541" customWidth="1"/>
    <col min="4" max="4" width="17.5" style="541" customWidth="1"/>
    <col min="5" max="6" width="9" style="541"/>
    <col min="7" max="7" width="11.75" style="541" customWidth="1"/>
    <col min="8" max="8" width="5.625" style="541" customWidth="1"/>
    <col min="9" max="9" width="18.375" style="541" customWidth="1"/>
    <col min="10" max="10" width="5.625" style="541" customWidth="1"/>
    <col min="11" max="11" width="43.125" style="541" customWidth="1"/>
    <col min="12" max="12" width="1.125" style="541" customWidth="1"/>
    <col min="13" max="16384" width="9" style="541"/>
  </cols>
  <sheetData>
    <row r="2" spans="2:11" ht="17.25">
      <c r="C2" s="878" t="s">
        <v>770</v>
      </c>
    </row>
    <row r="3" spans="2:11" ht="28.5" customHeight="1">
      <c r="B3" s="224"/>
      <c r="C3" s="560" t="s">
        <v>1029</v>
      </c>
      <c r="D3" s="224"/>
      <c r="E3" s="542"/>
      <c r="F3" s="542"/>
      <c r="G3" s="542"/>
      <c r="H3" s="542"/>
      <c r="I3" s="542"/>
      <c r="J3" s="542"/>
      <c r="K3" s="542"/>
    </row>
    <row r="4" spans="2:11" ht="9" customHeight="1">
      <c r="B4" s="224"/>
      <c r="C4" s="224"/>
      <c r="D4" s="543"/>
      <c r="E4" s="543"/>
      <c r="F4" s="543"/>
      <c r="G4" s="544"/>
      <c r="H4" s="543"/>
      <c r="I4" s="543"/>
      <c r="J4" s="543"/>
      <c r="K4" s="543"/>
    </row>
    <row r="5" spans="2:11" ht="21" customHeight="1">
      <c r="B5" s="224"/>
      <c r="C5" s="2278" t="s">
        <v>1208</v>
      </c>
      <c r="D5" s="2279"/>
      <c r="E5" s="2279"/>
      <c r="F5" s="2279"/>
      <c r="G5" s="2279"/>
      <c r="H5" s="2279"/>
      <c r="I5" s="2279"/>
      <c r="J5" s="2279"/>
      <c r="K5" s="2280"/>
    </row>
    <row r="6" spans="2:11" s="545" customFormat="1" ht="21" customHeight="1">
      <c r="B6" s="540"/>
      <c r="C6" s="2282" t="s">
        <v>690</v>
      </c>
      <c r="D6" s="2283"/>
      <c r="E6" s="2283"/>
      <c r="F6" s="2284"/>
      <c r="G6" s="2285" t="s">
        <v>695</v>
      </c>
      <c r="H6" s="2285"/>
      <c r="I6" s="2285" t="s">
        <v>689</v>
      </c>
      <c r="J6" s="2285"/>
      <c r="K6" s="546" t="s">
        <v>696</v>
      </c>
    </row>
    <row r="7" spans="2:11" ht="21" customHeight="1">
      <c r="B7" s="224"/>
      <c r="C7" s="2287" t="s">
        <v>742</v>
      </c>
      <c r="D7" s="2281" t="s">
        <v>686</v>
      </c>
      <c r="E7" s="2281"/>
      <c r="F7" s="2281"/>
      <c r="G7" s="651">
        <f>COUNTIFS('3.住戸情報入力'!AX:AX,"地中熱ヒートポンプ・システム",'3.住戸情報入力'!AZ:AZ,1)+COUNTIFS('3.住戸情報入力'!AX:AX,"地中熱ヒートポンプ・システム、V2H充電設備（充放電設備）",'3.住戸情報入力'!AZ:AZ,1)</f>
        <v>0</v>
      </c>
      <c r="H7" s="547" t="s">
        <v>692</v>
      </c>
      <c r="I7" s="651">
        <f>G7*900000</f>
        <v>0</v>
      </c>
      <c r="J7" s="548" t="s">
        <v>691</v>
      </c>
      <c r="K7" s="556" t="s">
        <v>1202</v>
      </c>
    </row>
    <row r="8" spans="2:11" ht="21" customHeight="1">
      <c r="B8" s="224"/>
      <c r="C8" s="2287"/>
      <c r="D8" s="2281" t="s">
        <v>687</v>
      </c>
      <c r="E8" s="2281"/>
      <c r="F8" s="2281"/>
      <c r="G8" s="651">
        <f>'16.ＰＶＴシステム明細 '!J23</f>
        <v>0</v>
      </c>
      <c r="H8" s="547" t="s">
        <v>462</v>
      </c>
      <c r="I8" s="651">
        <f>'16.ＰＶＴシステム明細 '!O23</f>
        <v>0</v>
      </c>
      <c r="J8" s="548" t="s">
        <v>691</v>
      </c>
      <c r="K8" s="556" t="s">
        <v>1203</v>
      </c>
    </row>
    <row r="9" spans="2:11" ht="21" customHeight="1">
      <c r="B9" s="224"/>
      <c r="C9" s="2287"/>
      <c r="D9" s="2281" t="s">
        <v>688</v>
      </c>
      <c r="E9" s="2281"/>
      <c r="F9" s="2281"/>
      <c r="G9" s="651">
        <f>'17.液体集熱式太陽熱利用システム明細'!J23</f>
        <v>0</v>
      </c>
      <c r="H9" s="547" t="s">
        <v>462</v>
      </c>
      <c r="I9" s="651">
        <f>'17.液体集熱式太陽熱利用システム明細'!O23</f>
        <v>0</v>
      </c>
      <c r="J9" s="548" t="s">
        <v>691</v>
      </c>
      <c r="K9" s="556" t="s">
        <v>1204</v>
      </c>
    </row>
    <row r="10" spans="2:11" ht="21" customHeight="1" thickBot="1">
      <c r="B10" s="224"/>
      <c r="C10" s="2287"/>
      <c r="D10" s="2286" t="s">
        <v>830</v>
      </c>
      <c r="E10" s="2286"/>
      <c r="F10" s="2286"/>
      <c r="G10" s="866">
        <f>COUNTIFS('3.住戸情報入力'!AX:AX,"V2H充電設備（充放電設備）",'3.住戸情報入力'!AZ:AZ,1)+COUNTIFS('3.住戸情報入力'!AX:AX,"地中熱ヒートポンプ・システム、V2H充電設備（充放電設備）",'3.住戸情報入力'!AZ:AZ,1)</f>
        <v>0</v>
      </c>
      <c r="H10" s="549" t="s">
        <v>693</v>
      </c>
      <c r="I10" s="867">
        <f>SUMIFS('3.住戸情報入力'!AY:AY,'3.住戸情報入力'!AX:AX,"V2H充電設備（充放電設備）",'3.住戸情報入力'!AZ:AZ,1)+SUMIFS('3.住戸情報入力'!AY:AY,'3.住戸情報入力'!AX:AX,"地中熱ヒートポンプ・システム、V2H充電設備（充放電設備）",'3.住戸情報入力'!AZ:AZ,1)-900000*COUNTIFS('3.住戸情報入力'!AX:AX,"地中熱ヒートポンプ・システム、V2H充電設備（充放電設備）",'3.住戸情報入力'!AZ:AZ,1)</f>
        <v>0</v>
      </c>
      <c r="J10" s="549" t="s">
        <v>691</v>
      </c>
      <c r="K10" s="865" t="s">
        <v>1205</v>
      </c>
    </row>
    <row r="11" spans="2:11" ht="21" customHeight="1" thickTop="1">
      <c r="B11" s="224"/>
      <c r="C11" s="2288"/>
      <c r="D11" s="2289" t="s">
        <v>553</v>
      </c>
      <c r="E11" s="2289"/>
      <c r="F11" s="2289"/>
      <c r="G11" s="2289"/>
      <c r="H11" s="2289"/>
      <c r="I11" s="655">
        <f>SUM(I7:I10)</f>
        <v>0</v>
      </c>
      <c r="J11" s="550" t="s">
        <v>691</v>
      </c>
      <c r="K11" s="557"/>
    </row>
    <row r="12" spans="2:11" ht="21" customHeight="1">
      <c r="B12" s="224"/>
      <c r="C12" s="2299" t="s">
        <v>694</v>
      </c>
      <c r="D12" s="2281" t="s">
        <v>685</v>
      </c>
      <c r="E12" s="2281"/>
      <c r="F12" s="2281"/>
      <c r="G12" s="651">
        <f>'14.直交集成板（ＣＬＴ）明細'!J16</f>
        <v>0</v>
      </c>
      <c r="H12" s="547" t="s">
        <v>752</v>
      </c>
      <c r="I12" s="651">
        <f>'14.直交集成板（ＣＬＴ）明細'!T16</f>
        <v>0</v>
      </c>
      <c r="J12" s="548" t="s">
        <v>691</v>
      </c>
      <c r="K12" s="556" t="s">
        <v>1206</v>
      </c>
    </row>
    <row r="13" spans="2:11" ht="21" customHeight="1">
      <c r="B13" s="224"/>
      <c r="C13" s="2300"/>
      <c r="D13" s="2294" t="s">
        <v>830</v>
      </c>
      <c r="E13" s="2294"/>
      <c r="F13" s="2295"/>
      <c r="G13" s="653"/>
      <c r="H13" s="551" t="s">
        <v>693</v>
      </c>
      <c r="I13" s="653"/>
      <c r="J13" s="552" t="s">
        <v>691</v>
      </c>
      <c r="K13" s="2292" t="s">
        <v>1207</v>
      </c>
    </row>
    <row r="14" spans="2:11" ht="21" customHeight="1" thickBot="1">
      <c r="B14" s="224"/>
      <c r="C14" s="2300"/>
      <c r="D14" s="2296" t="s">
        <v>831</v>
      </c>
      <c r="E14" s="2297"/>
      <c r="F14" s="2298"/>
      <c r="G14" s="656"/>
      <c r="H14" s="553" t="s">
        <v>693</v>
      </c>
      <c r="I14" s="656"/>
      <c r="J14" s="553" t="s">
        <v>691</v>
      </c>
      <c r="K14" s="2293"/>
    </row>
    <row r="15" spans="2:11" ht="21" customHeight="1" thickTop="1" thickBot="1">
      <c r="B15" s="224"/>
      <c r="C15" s="2301"/>
      <c r="D15" s="2291" t="s">
        <v>553</v>
      </c>
      <c r="E15" s="2291"/>
      <c r="F15" s="2291"/>
      <c r="G15" s="2291"/>
      <c r="H15" s="2291"/>
      <c r="I15" s="657">
        <f>SUM(I12:I14)</f>
        <v>0</v>
      </c>
      <c r="J15" s="554" t="s">
        <v>691</v>
      </c>
      <c r="K15" s="558"/>
    </row>
    <row r="16" spans="2:11" ht="21" customHeight="1" thickTop="1">
      <c r="B16" s="224"/>
      <c r="C16" s="2289" t="s">
        <v>697</v>
      </c>
      <c r="D16" s="2289"/>
      <c r="E16" s="2289"/>
      <c r="F16" s="2289"/>
      <c r="G16" s="2289"/>
      <c r="H16" s="2290"/>
      <c r="I16" s="658">
        <f>I11+I15</f>
        <v>0</v>
      </c>
      <c r="J16" s="555" t="s">
        <v>691</v>
      </c>
      <c r="K16" s="557"/>
    </row>
    <row r="17" spans="2:11" ht="9.75" customHeight="1">
      <c r="B17" s="224"/>
      <c r="C17" s="224"/>
      <c r="D17" s="224"/>
      <c r="E17" s="224"/>
      <c r="F17" s="224"/>
      <c r="G17" s="224"/>
      <c r="H17" s="224"/>
      <c r="I17" s="224"/>
      <c r="J17" s="224"/>
      <c r="K17" s="224"/>
    </row>
    <row r="18" spans="2:11" ht="21" customHeight="1">
      <c r="B18" s="224"/>
      <c r="C18" s="2278" t="s">
        <v>1209</v>
      </c>
      <c r="D18" s="2279"/>
      <c r="E18" s="2279"/>
      <c r="F18" s="2279"/>
      <c r="G18" s="2279"/>
      <c r="H18" s="2279"/>
      <c r="I18" s="2279"/>
      <c r="J18" s="2279"/>
      <c r="K18" s="2280"/>
    </row>
    <row r="19" spans="2:11" ht="21" customHeight="1">
      <c r="B19" s="224"/>
      <c r="C19" s="2282" t="s">
        <v>690</v>
      </c>
      <c r="D19" s="2283"/>
      <c r="E19" s="2283"/>
      <c r="F19" s="2284"/>
      <c r="G19" s="2285" t="s">
        <v>695</v>
      </c>
      <c r="H19" s="2285"/>
      <c r="I19" s="2285" t="s">
        <v>689</v>
      </c>
      <c r="J19" s="2285"/>
      <c r="K19" s="546" t="s">
        <v>696</v>
      </c>
    </row>
    <row r="20" spans="2:11" ht="21" customHeight="1">
      <c r="B20" s="224"/>
      <c r="C20" s="2287" t="s">
        <v>742</v>
      </c>
      <c r="D20" s="2281" t="s">
        <v>686</v>
      </c>
      <c r="E20" s="2281"/>
      <c r="F20" s="2281"/>
      <c r="G20" s="651">
        <f>COUNTIFS('3.住戸情報入力'!AX:AX,"地中熱ヒートポンプ・システム",'3.住戸情報入力'!AZ:AZ,2)+COUNTIFS('3.住戸情報入力'!AX:AX,"地中熱ヒートポンプ・システム、V2H充電設備（充放電設備）",'3.住戸情報入力'!AZ:AZ,2)</f>
        <v>0</v>
      </c>
      <c r="H20" s="547" t="s">
        <v>692</v>
      </c>
      <c r="I20" s="651">
        <f>G20*900000</f>
        <v>0</v>
      </c>
      <c r="J20" s="548" t="s">
        <v>691</v>
      </c>
      <c r="K20" s="556" t="s">
        <v>1202</v>
      </c>
    </row>
    <row r="21" spans="2:11" ht="21" customHeight="1">
      <c r="B21" s="224"/>
      <c r="C21" s="2287"/>
      <c r="D21" s="2281" t="s">
        <v>687</v>
      </c>
      <c r="E21" s="2281"/>
      <c r="F21" s="2281"/>
      <c r="G21" s="651">
        <f>'16.ＰＶＴシステム明細 '!J24</f>
        <v>0</v>
      </c>
      <c r="H21" s="547" t="s">
        <v>462</v>
      </c>
      <c r="I21" s="651">
        <f>'16.ＰＶＴシステム明細 '!O24</f>
        <v>0</v>
      </c>
      <c r="J21" s="548" t="s">
        <v>691</v>
      </c>
      <c r="K21" s="556" t="s">
        <v>1203</v>
      </c>
    </row>
    <row r="22" spans="2:11" ht="21" customHeight="1">
      <c r="B22" s="224"/>
      <c r="C22" s="2287"/>
      <c r="D22" s="2281" t="s">
        <v>688</v>
      </c>
      <c r="E22" s="2281"/>
      <c r="F22" s="2281"/>
      <c r="G22" s="651">
        <f>'17.液体集熱式太陽熱利用システム明細'!J24</f>
        <v>0</v>
      </c>
      <c r="H22" s="547" t="s">
        <v>462</v>
      </c>
      <c r="I22" s="651">
        <f>'17.液体集熱式太陽熱利用システム明細'!O24</f>
        <v>0</v>
      </c>
      <c r="J22" s="548" t="s">
        <v>691</v>
      </c>
      <c r="K22" s="556" t="s">
        <v>1204</v>
      </c>
    </row>
    <row r="23" spans="2:11" ht="21" customHeight="1" thickBot="1">
      <c r="B23" s="224"/>
      <c r="C23" s="2287"/>
      <c r="D23" s="2286" t="s">
        <v>830</v>
      </c>
      <c r="E23" s="2286"/>
      <c r="F23" s="2286"/>
      <c r="G23" s="652">
        <f>COUNTIFS('3.住戸情報入力'!AX:AX,"V2H充電設備（充放電設備）",'3.住戸情報入力'!AZ:AZ,2)+COUNTIFS('3.住戸情報入力'!AX:AX,"地中熱ヒートポンプ・システム、V2H充電設備（充放電設備）",'3.住戸情報入力'!AZ:AZ,2)</f>
        <v>0</v>
      </c>
      <c r="H23" s="864" t="s">
        <v>693</v>
      </c>
      <c r="I23" s="654">
        <f>SUMIFS('3.住戸情報入力'!AY:AY,'3.住戸情報入力'!AX:AX,"V2H充電設備（充放電設備）",'3.住戸情報入力'!AZ:AZ,2)+SUMIFS('3.住戸情報入力'!AY:AY,'3.住戸情報入力'!AX:AX,"地中熱ヒートポンプ・システム、V2H充電設備（充放電設備）",'3.住戸情報入力'!AZ:AZ,2)-900000*COUNTIFS('3.住戸情報入力'!AX:AX,"地中熱ヒートポンプ・システム、V2H充電設備（充放電設備）",'3.住戸情報入力'!AZ:AZ,2)</f>
        <v>0</v>
      </c>
      <c r="J23" s="864" t="s">
        <v>691</v>
      </c>
      <c r="K23" s="865" t="s">
        <v>1205</v>
      </c>
    </row>
    <row r="24" spans="2:11" ht="21" customHeight="1" thickTop="1">
      <c r="B24" s="224"/>
      <c r="C24" s="2288"/>
      <c r="D24" s="2289" t="s">
        <v>553</v>
      </c>
      <c r="E24" s="2289"/>
      <c r="F24" s="2289"/>
      <c r="G24" s="2289"/>
      <c r="H24" s="2289"/>
      <c r="I24" s="655">
        <f>SUM(I20:I23)</f>
        <v>0</v>
      </c>
      <c r="J24" s="550" t="s">
        <v>691</v>
      </c>
      <c r="K24" s="557"/>
    </row>
    <row r="25" spans="2:11" ht="21" customHeight="1">
      <c r="B25" s="224"/>
      <c r="C25" s="2299" t="s">
        <v>694</v>
      </c>
      <c r="D25" s="2281" t="s">
        <v>685</v>
      </c>
      <c r="E25" s="2281"/>
      <c r="F25" s="2281"/>
      <c r="G25" s="651">
        <f>'14.直交集成板（ＣＬＴ）明細'!J17</f>
        <v>0</v>
      </c>
      <c r="H25" s="547" t="s">
        <v>752</v>
      </c>
      <c r="I25" s="651">
        <f>'14.直交集成板（ＣＬＴ）明細'!T17</f>
        <v>0</v>
      </c>
      <c r="J25" s="548" t="s">
        <v>691</v>
      </c>
      <c r="K25" s="556" t="s">
        <v>1206</v>
      </c>
    </row>
    <row r="26" spans="2:11" ht="21" customHeight="1">
      <c r="B26" s="224"/>
      <c r="C26" s="2300"/>
      <c r="D26" s="2294" t="s">
        <v>830</v>
      </c>
      <c r="E26" s="2294"/>
      <c r="F26" s="2295"/>
      <c r="G26" s="653"/>
      <c r="H26" s="551" t="s">
        <v>693</v>
      </c>
      <c r="I26" s="653"/>
      <c r="J26" s="552" t="s">
        <v>691</v>
      </c>
      <c r="K26" s="2292" t="s">
        <v>1207</v>
      </c>
    </row>
    <row r="27" spans="2:11" ht="21" customHeight="1" thickBot="1">
      <c r="B27" s="224"/>
      <c r="C27" s="2300"/>
      <c r="D27" s="2296" t="s">
        <v>831</v>
      </c>
      <c r="E27" s="2297"/>
      <c r="F27" s="2298"/>
      <c r="G27" s="656"/>
      <c r="H27" s="553" t="s">
        <v>693</v>
      </c>
      <c r="I27" s="656"/>
      <c r="J27" s="553" t="s">
        <v>691</v>
      </c>
      <c r="K27" s="2293"/>
    </row>
    <row r="28" spans="2:11" ht="21" customHeight="1" thickTop="1" thickBot="1">
      <c r="B28" s="224"/>
      <c r="C28" s="2301"/>
      <c r="D28" s="2291" t="s">
        <v>553</v>
      </c>
      <c r="E28" s="2291"/>
      <c r="F28" s="2291"/>
      <c r="G28" s="2291"/>
      <c r="H28" s="2291"/>
      <c r="I28" s="655">
        <f>SUM(I25:I27)</f>
        <v>0</v>
      </c>
      <c r="J28" s="550" t="s">
        <v>691</v>
      </c>
      <c r="K28" s="559"/>
    </row>
    <row r="29" spans="2:11" ht="21" customHeight="1" thickTop="1">
      <c r="B29" s="224"/>
      <c r="C29" s="2289" t="s">
        <v>697</v>
      </c>
      <c r="D29" s="2289"/>
      <c r="E29" s="2289"/>
      <c r="F29" s="2289"/>
      <c r="G29" s="2289"/>
      <c r="H29" s="2290"/>
      <c r="I29" s="651">
        <f>I24+I28</f>
        <v>0</v>
      </c>
      <c r="J29" s="548" t="s">
        <v>691</v>
      </c>
      <c r="K29" s="556"/>
    </row>
    <row r="30" spans="2:11" ht="9.75" customHeight="1">
      <c r="B30" s="224"/>
      <c r="C30" s="224"/>
      <c r="D30" s="224"/>
      <c r="E30" s="224"/>
      <c r="F30" s="224"/>
      <c r="G30" s="224"/>
      <c r="H30" s="224"/>
      <c r="I30" s="224"/>
      <c r="J30" s="224"/>
      <c r="K30" s="224"/>
    </row>
    <row r="31" spans="2:11" ht="21" customHeight="1">
      <c r="B31" s="224"/>
      <c r="C31" s="2278" t="s">
        <v>1210</v>
      </c>
      <c r="D31" s="2279"/>
      <c r="E31" s="2279"/>
      <c r="F31" s="2279"/>
      <c r="G31" s="2279"/>
      <c r="H31" s="2279"/>
      <c r="I31" s="2279"/>
      <c r="J31" s="2279"/>
      <c r="K31" s="2280"/>
    </row>
    <row r="32" spans="2:11" ht="21" customHeight="1">
      <c r="B32" s="224"/>
      <c r="C32" s="2282" t="s">
        <v>690</v>
      </c>
      <c r="D32" s="2283"/>
      <c r="E32" s="2283"/>
      <c r="F32" s="2284"/>
      <c r="G32" s="2285" t="s">
        <v>695</v>
      </c>
      <c r="H32" s="2285"/>
      <c r="I32" s="2285" t="s">
        <v>689</v>
      </c>
      <c r="J32" s="2285"/>
      <c r="K32" s="546" t="s">
        <v>696</v>
      </c>
    </row>
    <row r="33" spans="2:11" ht="21" customHeight="1">
      <c r="B33" s="224"/>
      <c r="C33" s="2287" t="s">
        <v>742</v>
      </c>
      <c r="D33" s="2305" t="s">
        <v>686</v>
      </c>
      <c r="E33" s="2306"/>
      <c r="F33" s="2307"/>
      <c r="G33" s="651">
        <f>COUNTIFS('3.住戸情報入力'!AX:AX,"地中熱ヒートポンプ・システム",'3.住戸情報入力'!AZ:AZ,3)+COUNTIFS('3.住戸情報入力'!AX:AX,"地中熱ヒートポンプ・システム、V2H充電設備（充放電設備）",'3.住戸情報入力'!AZ:AZ,3)</f>
        <v>0</v>
      </c>
      <c r="H33" s="547" t="s">
        <v>692</v>
      </c>
      <c r="I33" s="651">
        <f>G33*900000</f>
        <v>0</v>
      </c>
      <c r="J33" s="548" t="s">
        <v>691</v>
      </c>
      <c r="K33" s="556" t="s">
        <v>1202</v>
      </c>
    </row>
    <row r="34" spans="2:11" ht="21" customHeight="1">
      <c r="B34" s="224"/>
      <c r="C34" s="2287"/>
      <c r="D34" s="2305" t="s">
        <v>687</v>
      </c>
      <c r="E34" s="2306"/>
      <c r="F34" s="2307"/>
      <c r="G34" s="651">
        <f>'16.ＰＶＴシステム明細 '!J25</f>
        <v>0</v>
      </c>
      <c r="H34" s="547" t="s">
        <v>462</v>
      </c>
      <c r="I34" s="651">
        <f>'16.ＰＶＴシステム明細 '!O25</f>
        <v>0</v>
      </c>
      <c r="J34" s="548" t="s">
        <v>691</v>
      </c>
      <c r="K34" s="556" t="s">
        <v>1203</v>
      </c>
    </row>
    <row r="35" spans="2:11" ht="21" customHeight="1">
      <c r="C35" s="2287"/>
      <c r="D35" s="2305" t="s">
        <v>688</v>
      </c>
      <c r="E35" s="2306"/>
      <c r="F35" s="2307"/>
      <c r="G35" s="651">
        <f>'17.液体集熱式太陽熱利用システム明細'!J25</f>
        <v>0</v>
      </c>
      <c r="H35" s="547" t="s">
        <v>462</v>
      </c>
      <c r="I35" s="651">
        <f>'17.液体集熱式太陽熱利用システム明細'!O25</f>
        <v>0</v>
      </c>
      <c r="J35" s="548" t="s">
        <v>691</v>
      </c>
      <c r="K35" s="556" t="s">
        <v>1204</v>
      </c>
    </row>
    <row r="36" spans="2:11" ht="21" customHeight="1" thickBot="1">
      <c r="C36" s="2287"/>
      <c r="D36" s="2296" t="s">
        <v>830</v>
      </c>
      <c r="E36" s="2297"/>
      <c r="F36" s="2298"/>
      <c r="G36" s="652">
        <f>COUNTIFS('3.住戸情報入力'!AX:AX,"V2H充電設備（充放電設備）",'3.住戸情報入力'!AZ:AZ,3)+COUNTIFS('3.住戸情報入力'!AX:AX,"地中熱ヒートポンプ・システム、V2H充電設備（充放電設備）",'3.住戸情報入力'!AZ:AZ,3)</f>
        <v>0</v>
      </c>
      <c r="H36" s="864" t="s">
        <v>693</v>
      </c>
      <c r="I36" s="654">
        <f>SUMIFS('3.住戸情報入力'!AY:AY,'3.住戸情報入力'!AX:AX,"V2H充電設備（充放電設備）",'3.住戸情報入力'!AZ:AZ,3)+SUMIFS('3.住戸情報入力'!AY:AY,'3.住戸情報入力'!AX:AX,"地中熱ヒートポンプ・システム、V2H充電設備（充放電設備）",'3.住戸情報入力'!AZ:AZ,3)-900000*COUNTIFS('3.住戸情報入力'!AX:AX,"地中熱ヒートポンプ・システム、V2H充電設備（充放電設備）",'3.住戸情報入力'!AZ:AZ,3)</f>
        <v>0</v>
      </c>
      <c r="J36" s="549" t="s">
        <v>691</v>
      </c>
      <c r="K36" s="865" t="s">
        <v>1205</v>
      </c>
    </row>
    <row r="37" spans="2:11" ht="21" customHeight="1" thickTop="1">
      <c r="C37" s="2288"/>
      <c r="D37" s="2289" t="s">
        <v>553</v>
      </c>
      <c r="E37" s="2289"/>
      <c r="F37" s="2289"/>
      <c r="G37" s="2289"/>
      <c r="H37" s="2289"/>
      <c r="I37" s="655">
        <f>SUM(I33:I36)</f>
        <v>0</v>
      </c>
      <c r="J37" s="550" t="s">
        <v>691</v>
      </c>
      <c r="K37" s="557"/>
    </row>
    <row r="38" spans="2:11" ht="21" customHeight="1">
      <c r="B38" s="224"/>
      <c r="C38" s="2299" t="s">
        <v>694</v>
      </c>
      <c r="D38" s="2281" t="s">
        <v>685</v>
      </c>
      <c r="E38" s="2281"/>
      <c r="F38" s="2281"/>
      <c r="G38" s="651">
        <f>'14.直交集成板（ＣＬＴ）明細'!J18</f>
        <v>0</v>
      </c>
      <c r="H38" s="547" t="s">
        <v>752</v>
      </c>
      <c r="I38" s="651">
        <f>'14.直交集成板（ＣＬＴ）明細'!T18</f>
        <v>0</v>
      </c>
      <c r="J38" s="548" t="s">
        <v>691</v>
      </c>
      <c r="K38" s="556" t="s">
        <v>1206</v>
      </c>
    </row>
    <row r="39" spans="2:11" ht="21" customHeight="1">
      <c r="C39" s="2300"/>
      <c r="D39" s="2294" t="s">
        <v>830</v>
      </c>
      <c r="E39" s="2294"/>
      <c r="F39" s="2295"/>
      <c r="G39" s="653"/>
      <c r="H39" s="551" t="s">
        <v>693</v>
      </c>
      <c r="I39" s="653"/>
      <c r="J39" s="552" t="s">
        <v>691</v>
      </c>
      <c r="K39" s="2292" t="s">
        <v>1207</v>
      </c>
    </row>
    <row r="40" spans="2:11" ht="21" customHeight="1" thickBot="1">
      <c r="C40" s="2300"/>
      <c r="D40" s="2296" t="s">
        <v>831</v>
      </c>
      <c r="E40" s="2297"/>
      <c r="F40" s="2298"/>
      <c r="G40" s="656"/>
      <c r="H40" s="553" t="s">
        <v>693</v>
      </c>
      <c r="I40" s="656"/>
      <c r="J40" s="553" t="s">
        <v>691</v>
      </c>
      <c r="K40" s="2293"/>
    </row>
    <row r="41" spans="2:11" ht="21" customHeight="1" thickTop="1" thickBot="1">
      <c r="C41" s="2301"/>
      <c r="D41" s="2291" t="s">
        <v>553</v>
      </c>
      <c r="E41" s="2291"/>
      <c r="F41" s="2291"/>
      <c r="G41" s="2291"/>
      <c r="H41" s="2291"/>
      <c r="I41" s="655">
        <f>SUM(I38:I40)</f>
        <v>0</v>
      </c>
      <c r="J41" s="550" t="s">
        <v>691</v>
      </c>
      <c r="K41" s="559"/>
    </row>
    <row r="42" spans="2:11" ht="21" customHeight="1" thickTop="1">
      <c r="C42" s="2289" t="s">
        <v>697</v>
      </c>
      <c r="D42" s="2289"/>
      <c r="E42" s="2289"/>
      <c r="F42" s="2289"/>
      <c r="G42" s="2289"/>
      <c r="H42" s="2290"/>
      <c r="I42" s="651">
        <f>I37+I41</f>
        <v>0</v>
      </c>
      <c r="J42" s="548" t="s">
        <v>691</v>
      </c>
      <c r="K42" s="556"/>
    </row>
    <row r="43" spans="2:11" ht="9.75" customHeight="1"/>
    <row r="44" spans="2:11" ht="21" customHeight="1">
      <c r="C44" s="2278" t="s">
        <v>1211</v>
      </c>
      <c r="D44" s="2279"/>
      <c r="E44" s="2279"/>
      <c r="F44" s="2279"/>
      <c r="G44" s="2279"/>
      <c r="H44" s="2279"/>
      <c r="I44" s="2279"/>
      <c r="J44" s="2279"/>
      <c r="K44" s="2280"/>
    </row>
    <row r="45" spans="2:11" ht="21" customHeight="1">
      <c r="C45" s="2282" t="s">
        <v>690</v>
      </c>
      <c r="D45" s="2283"/>
      <c r="E45" s="2283"/>
      <c r="F45" s="2284"/>
      <c r="G45" s="2285" t="s">
        <v>695</v>
      </c>
      <c r="H45" s="2285"/>
      <c r="I45" s="2285" t="s">
        <v>689</v>
      </c>
      <c r="J45" s="2285"/>
      <c r="K45" s="546" t="s">
        <v>696</v>
      </c>
    </row>
    <row r="46" spans="2:11" ht="21" customHeight="1">
      <c r="C46" s="2287" t="s">
        <v>742</v>
      </c>
      <c r="D46" s="2281" t="s">
        <v>686</v>
      </c>
      <c r="E46" s="2281"/>
      <c r="F46" s="2281"/>
      <c r="G46" s="651">
        <f>COUNTIFS('3.住戸情報入力'!AX:AX,"地中熱ヒートポンプ・システム",'3.住戸情報入力'!AZ:AZ,4)+COUNTIFS('3.住戸情報入力'!AX:AX,"地中熱ヒートポンプ・システム、V2H充電設備（充放電設備）",'3.住戸情報入力'!AZ:AZ,4)</f>
        <v>0</v>
      </c>
      <c r="H46" s="547" t="s">
        <v>692</v>
      </c>
      <c r="I46" s="651">
        <f>G46*900000</f>
        <v>0</v>
      </c>
      <c r="J46" s="548" t="s">
        <v>691</v>
      </c>
      <c r="K46" s="556" t="s">
        <v>1202</v>
      </c>
    </row>
    <row r="47" spans="2:11" ht="21" customHeight="1">
      <c r="C47" s="2287"/>
      <c r="D47" s="2281" t="s">
        <v>687</v>
      </c>
      <c r="E47" s="2281"/>
      <c r="F47" s="2281"/>
      <c r="G47" s="651">
        <f>'16.ＰＶＴシステム明細 '!J26</f>
        <v>0</v>
      </c>
      <c r="H47" s="547" t="s">
        <v>462</v>
      </c>
      <c r="I47" s="651">
        <f>'16.ＰＶＴシステム明細 '!O26</f>
        <v>0</v>
      </c>
      <c r="J47" s="548" t="s">
        <v>691</v>
      </c>
      <c r="K47" s="556" t="s">
        <v>1203</v>
      </c>
    </row>
    <row r="48" spans="2:11" ht="21" customHeight="1">
      <c r="C48" s="2287"/>
      <c r="D48" s="2281" t="s">
        <v>688</v>
      </c>
      <c r="E48" s="2281"/>
      <c r="F48" s="2281"/>
      <c r="G48" s="651">
        <f>'17.液体集熱式太陽熱利用システム明細'!J26</f>
        <v>0</v>
      </c>
      <c r="H48" s="547" t="s">
        <v>462</v>
      </c>
      <c r="I48" s="651">
        <f>'17.液体集熱式太陽熱利用システム明細'!O26</f>
        <v>0</v>
      </c>
      <c r="J48" s="548" t="s">
        <v>691</v>
      </c>
      <c r="K48" s="556" t="s">
        <v>1204</v>
      </c>
    </row>
    <row r="49" spans="3:11" ht="21" customHeight="1" thickBot="1">
      <c r="C49" s="2287"/>
      <c r="D49" s="2286" t="s">
        <v>830</v>
      </c>
      <c r="E49" s="2286"/>
      <c r="F49" s="2286"/>
      <c r="G49" s="652">
        <f>COUNTIFS('3.住戸情報入力'!AX:AX,"V2H充電設備（充放電設備）",'3.住戸情報入力'!AZ:AZ,4)+COUNTIFS('3.住戸情報入力'!AX:AX,"地中熱ヒートポンプ・システム、V2H充電設備（充放電設備）",'3.住戸情報入力'!AZ:AZ,4)</f>
        <v>0</v>
      </c>
      <c r="H49" s="864" t="s">
        <v>693</v>
      </c>
      <c r="I49" s="654">
        <f>SUMIFS('3.住戸情報入力'!AY:AY,'3.住戸情報入力'!AX:AX,"V2H充電設備（充放電設備）",'3.住戸情報入力'!AZ:AZ,4)+SUMIFS('3.住戸情報入力'!AY:AY,'3.住戸情報入力'!AX:AX,"地中熱ヒートポンプ・システム、V2H充電設備（充放電設備）",'3.住戸情報入力'!AZ:AZ,4)-900000*COUNTIFS('3.住戸情報入力'!AX:AX,"地中熱ヒートポンプ・システム、V2H充電設備（充放電設備）",'3.住戸情報入力'!AZ:AZ,4)</f>
        <v>0</v>
      </c>
      <c r="J49" s="549" t="s">
        <v>691</v>
      </c>
      <c r="K49" s="865" t="s">
        <v>1205</v>
      </c>
    </row>
    <row r="50" spans="3:11" ht="21" customHeight="1" thickTop="1">
      <c r="C50" s="2288"/>
      <c r="D50" s="2289" t="s">
        <v>553</v>
      </c>
      <c r="E50" s="2289"/>
      <c r="F50" s="2289"/>
      <c r="G50" s="2289"/>
      <c r="H50" s="2289"/>
      <c r="I50" s="655">
        <f>SUM(I46:I49)</f>
        <v>0</v>
      </c>
      <c r="J50" s="550" t="s">
        <v>691</v>
      </c>
      <c r="K50" s="557"/>
    </row>
    <row r="51" spans="3:11" ht="21" customHeight="1">
      <c r="C51" s="2302" t="s">
        <v>694</v>
      </c>
      <c r="D51" s="2281" t="s">
        <v>685</v>
      </c>
      <c r="E51" s="2281"/>
      <c r="F51" s="2281"/>
      <c r="G51" s="651">
        <f>'14.直交集成板（ＣＬＴ）明細'!J19</f>
        <v>0</v>
      </c>
      <c r="H51" s="547" t="s">
        <v>752</v>
      </c>
      <c r="I51" s="651">
        <f>'14.直交集成板（ＣＬＴ）明細'!T19</f>
        <v>0</v>
      </c>
      <c r="J51" s="548" t="s">
        <v>691</v>
      </c>
      <c r="K51" s="556" t="s">
        <v>1206</v>
      </c>
    </row>
    <row r="52" spans="3:11" ht="21" customHeight="1">
      <c r="C52" s="2303"/>
      <c r="D52" s="2294" t="s">
        <v>830</v>
      </c>
      <c r="E52" s="2294"/>
      <c r="F52" s="2295"/>
      <c r="G52" s="653"/>
      <c r="H52" s="551" t="s">
        <v>693</v>
      </c>
      <c r="I52" s="653"/>
      <c r="J52" s="552" t="s">
        <v>691</v>
      </c>
      <c r="K52" s="2292" t="s">
        <v>1207</v>
      </c>
    </row>
    <row r="53" spans="3:11" ht="21" customHeight="1" thickBot="1">
      <c r="C53" s="2303"/>
      <c r="D53" s="2296" t="s">
        <v>831</v>
      </c>
      <c r="E53" s="2297"/>
      <c r="F53" s="2298"/>
      <c r="G53" s="656"/>
      <c r="H53" s="553" t="s">
        <v>693</v>
      </c>
      <c r="I53" s="656"/>
      <c r="J53" s="553" t="s">
        <v>691</v>
      </c>
      <c r="K53" s="2293"/>
    </row>
    <row r="54" spans="3:11" ht="21" customHeight="1" thickTop="1" thickBot="1">
      <c r="C54" s="2304"/>
      <c r="D54" s="2291" t="s">
        <v>553</v>
      </c>
      <c r="E54" s="2291"/>
      <c r="F54" s="2291"/>
      <c r="G54" s="2291"/>
      <c r="H54" s="2291"/>
      <c r="I54" s="655">
        <f>SUM(I51:I53)</f>
        <v>0</v>
      </c>
      <c r="J54" s="550" t="s">
        <v>691</v>
      </c>
      <c r="K54" s="559"/>
    </row>
    <row r="55" spans="3:11" ht="21" customHeight="1" thickTop="1">
      <c r="C55" s="2289" t="s">
        <v>697</v>
      </c>
      <c r="D55" s="2289"/>
      <c r="E55" s="2289"/>
      <c r="F55" s="2289"/>
      <c r="G55" s="2289"/>
      <c r="H55" s="2290"/>
      <c r="I55" s="651">
        <f>I50+I54</f>
        <v>0</v>
      </c>
      <c r="J55" s="548" t="s">
        <v>691</v>
      </c>
      <c r="K55" s="556"/>
    </row>
    <row r="56" spans="3:11" ht="7.5" customHeight="1"/>
  </sheetData>
  <sheetProtection algorithmName="SHA-512" hashValue="6KvGLcMhEgxdwRqcDK1hYNaJPik56PHnmH/fSdKMkq10OTnB8QlisBQwHit4snTBg/xfk5x4pfcNBWMiN2cUeA==" saltValue="Fzw0pQHn9/LuApWCCQTspw==" spinCount="100000" sheet="1" formatCells="0" formatRows="0" insertRows="0" deleteRows="0" selectLockedCells="1" autoFilter="0" pivotTables="0"/>
  <mergeCells count="68">
    <mergeCell ref="D25:F25"/>
    <mergeCell ref="D38:F38"/>
    <mergeCell ref="D51:F51"/>
    <mergeCell ref="C51:C54"/>
    <mergeCell ref="C38:C41"/>
    <mergeCell ref="C25:C28"/>
    <mergeCell ref="D54:H54"/>
    <mergeCell ref="D33:F33"/>
    <mergeCell ref="D34:F34"/>
    <mergeCell ref="D35:F35"/>
    <mergeCell ref="D36:F36"/>
    <mergeCell ref="C29:H29"/>
    <mergeCell ref="D26:F26"/>
    <mergeCell ref="D27:F27"/>
    <mergeCell ref="D28:H28"/>
    <mergeCell ref="K26:K27"/>
    <mergeCell ref="K39:K40"/>
    <mergeCell ref="K52:K53"/>
    <mergeCell ref="D50:H50"/>
    <mergeCell ref="D52:F52"/>
    <mergeCell ref="D53:F53"/>
    <mergeCell ref="D37:H37"/>
    <mergeCell ref="D39:F39"/>
    <mergeCell ref="D40:F40"/>
    <mergeCell ref="D41:H41"/>
    <mergeCell ref="C42:H42"/>
    <mergeCell ref="C31:K31"/>
    <mergeCell ref="C32:F32"/>
    <mergeCell ref="G32:H32"/>
    <mergeCell ref="I32:J32"/>
    <mergeCell ref="C33:C37"/>
    <mergeCell ref="C55:H55"/>
    <mergeCell ref="C44:K44"/>
    <mergeCell ref="C45:F45"/>
    <mergeCell ref="G45:H45"/>
    <mergeCell ref="I45:J45"/>
    <mergeCell ref="C46:C50"/>
    <mergeCell ref="D46:F46"/>
    <mergeCell ref="D47:F47"/>
    <mergeCell ref="D48:F48"/>
    <mergeCell ref="D49:F49"/>
    <mergeCell ref="C18:K18"/>
    <mergeCell ref="C19:F19"/>
    <mergeCell ref="G19:H19"/>
    <mergeCell ref="I19:J19"/>
    <mergeCell ref="C20:C24"/>
    <mergeCell ref="D20:F20"/>
    <mergeCell ref="D21:F21"/>
    <mergeCell ref="D22:F22"/>
    <mergeCell ref="D23:F23"/>
    <mergeCell ref="D24:H24"/>
    <mergeCell ref="K13:K14"/>
    <mergeCell ref="D13:F13"/>
    <mergeCell ref="D14:F14"/>
    <mergeCell ref="D12:F12"/>
    <mergeCell ref="C12:C15"/>
    <mergeCell ref="D10:F10"/>
    <mergeCell ref="D9:F9"/>
    <mergeCell ref="D8:F8"/>
    <mergeCell ref="C7:C11"/>
    <mergeCell ref="C16:H16"/>
    <mergeCell ref="D15:H15"/>
    <mergeCell ref="D11:H11"/>
    <mergeCell ref="C5:K5"/>
    <mergeCell ref="D7:F7"/>
    <mergeCell ref="C6:F6"/>
    <mergeCell ref="G6:H6"/>
    <mergeCell ref="I6:J6"/>
  </mergeCells>
  <phoneticPr fontId="18"/>
  <conditionalFormatting sqref="G13:G14 I13:I14 G26:G27 I26:I27 G39:G40 I39:I40 G52:G53 I52:I53">
    <cfRule type="notContainsBlanks" dxfId="182" priority="37">
      <formula>LEN(TRIM(G13))&gt;0</formula>
    </cfRule>
  </conditionalFormatting>
  <conditionalFormatting sqref="C2">
    <cfRule type="expression" dxfId="181" priority="29">
      <formula>_xlfn.ISFORMULA(C2)=TRUE</formula>
    </cfRule>
  </conditionalFormatting>
  <dataValidations count="1">
    <dataValidation type="custom" imeMode="disabled" allowBlank="1" showInputMessage="1" showErrorMessage="1" sqref="G26:G27 G39:G40 G52:G53 I52:I53 I39:I40 I26:I27 G13:G14 I13:I14" xr:uid="{2C4C1EA2-E6DD-441C-B678-7BCB7FD13D43}">
      <formula1>INT(G13)&gt;=0</formula1>
    </dataValidation>
  </dataValidations>
  <printOptions horizontalCentered="1"/>
  <pageMargins left="0.51181102362204722" right="0.11811023622047245" top="0.35433070866141736" bottom="0.35433070866141736" header="0.31496062992125984" footer="0.11811023622047245"/>
  <pageSetup paperSize="9" scale="71" orientation="portrait" r:id="rId1"/>
  <headerFooter scaleWithDoc="0">
    <oddFooter>&amp;R&amp;K00-044R5中層ZEH-M_ver.1.2</oddFooter>
  </headerFooter>
  <extLst>
    <ext xmlns:x14="http://schemas.microsoft.com/office/spreadsheetml/2009/9/main" uri="{78C0D931-6437-407d-A8EE-F0AAD7539E65}">
      <x14:conditionalFormattings>
        <x14:conditionalFormatting xmlns:xm="http://schemas.microsoft.com/office/excel/2006/main">
          <x14:cfRule type="expression" priority="38" id="{11FC056C-5E73-461A-9047-AF932CB2DB64}">
            <xm:f>'2.全体概要'!$K$26="専有部・共用部"</xm:f>
            <x14:dxf>
              <fill>
                <patternFill>
                  <bgColor theme="5" tint="0.79998168889431442"/>
                </patternFill>
              </fill>
            </x14:dxf>
          </x14:cfRule>
          <x14:cfRule type="expression" priority="43" id="{27D46187-1A11-426B-948F-E55686E18B6B}">
            <xm:f>'2.全体概要'!$K$26:$L$26="共用部"</xm:f>
            <x14:dxf>
              <fill>
                <patternFill>
                  <bgColor theme="5" tint="0.79998168889431442"/>
                </patternFill>
              </fill>
            </x14:dxf>
          </x14:cfRule>
          <xm:sqref>G13 I13 G26 I26 G39 I39 G52 I52</xm:sqref>
        </x14:conditionalFormatting>
        <x14:conditionalFormatting xmlns:xm="http://schemas.microsoft.com/office/excel/2006/main">
          <x14:cfRule type="expression" priority="42" id="{FB15DD50-0957-41F8-BA71-5140BD2788A3}">
            <xm:f>'2.全体概要'!$K$26="共用部"</xm:f>
            <x14:dxf>
              <fill>
                <patternFill patternType="none">
                  <bgColor auto="1"/>
                </patternFill>
              </fill>
            </x14:dxf>
          </x14:cfRule>
          <xm:sqref>H13 J13 H26 J26 H39 J39 H52 J52</xm:sqref>
        </x14:conditionalFormatting>
        <x14:conditionalFormatting xmlns:xm="http://schemas.microsoft.com/office/excel/2006/main">
          <x14:cfRule type="expression" priority="41" id="{232368DC-8B9E-4A6B-9AFF-6DECA76EE537}">
            <xm:f>'2.全体概要'!$W$26="共用部"</xm:f>
            <x14:dxf>
              <fill>
                <patternFill>
                  <bgColor theme="5" tint="0.79998168889431442"/>
                </patternFill>
              </fill>
            </x14:dxf>
          </x14:cfRule>
          <xm:sqref>G14 I14 G27 I27 G40 I40 G53 I53</xm:sqref>
        </x14:conditionalFormatting>
        <x14:conditionalFormatting xmlns:xm="http://schemas.microsoft.com/office/excel/2006/main">
          <x14:cfRule type="expression" priority="40" id="{7EE2BCDF-F3F5-4E5C-8B08-9E552973FC6D}">
            <xm:f>'2.全体概要'!$W$26="共用部"</xm:f>
            <x14:dxf>
              <fill>
                <patternFill patternType="none">
                  <bgColor auto="1"/>
                </patternFill>
              </fill>
            </x14:dxf>
          </x14:cfRule>
          <xm:sqref>H53 J53 H40 J40 H27 J27 H14 J14</xm:sqref>
        </x14:conditionalFormatting>
        <x14:conditionalFormatting xmlns:xm="http://schemas.microsoft.com/office/excel/2006/main">
          <x14:cfRule type="expression" priority="39" id="{AB8F85AD-2386-42AB-B250-F204110EBF7E}">
            <xm:f>'2.全体概要'!$K$26="専有部・共用部"</xm:f>
            <x14:dxf>
              <fill>
                <patternFill patternType="none">
                  <bgColor auto="1"/>
                </patternFill>
              </fill>
            </x14:dxf>
          </x14:cfRule>
          <xm:sqref>G13:J13 G26:J26 G39:J39 G52:J52</xm:sqref>
        </x14:conditionalFormatting>
        <x14:conditionalFormatting xmlns:xm="http://schemas.microsoft.com/office/excel/2006/main">
          <x14:cfRule type="expression" priority="36" id="{8D9E4777-42C7-4D6D-A673-158E6F4CEE10}">
            <xm:f>入力シート!$F$13="単年度事業"</xm:f>
            <x14:dxf>
              <fill>
                <patternFill>
                  <bgColor theme="0" tint="-0.499984740745262"/>
                </patternFill>
              </fill>
            </x14:dxf>
          </x14:cfRule>
          <xm:sqref>C18:K19 C28:K29 C20:C23 G20:J23 C24:J27</xm:sqref>
        </x14:conditionalFormatting>
        <x14:conditionalFormatting xmlns:xm="http://schemas.microsoft.com/office/excel/2006/main">
          <x14:cfRule type="expression" priority="31" id="{B6804585-9510-4164-B033-AF0568F93ACC}">
            <xm:f>入力シート!$F$13="単年度事業"</xm:f>
            <x14:dxf>
              <fill>
                <patternFill>
                  <bgColor theme="0" tint="-0.499984740745262"/>
                </patternFill>
              </fill>
            </x14:dxf>
          </x14:cfRule>
          <x14:cfRule type="expression" priority="34" id="{6CF9BB4B-E3F0-4E75-B7C6-8D870CEFD66C}">
            <xm:f>入力シート!$F$13="3年度事業（1年目）"</xm:f>
            <x14:dxf>
              <fill>
                <patternFill>
                  <bgColor theme="0" tint="-0.499984740745262"/>
                </patternFill>
              </fill>
            </x14:dxf>
          </x14:cfRule>
          <x14:cfRule type="expression" priority="35" id="{9CF1FCFC-28C1-46E4-B958-7A500E2DBC34}">
            <xm:f>入力シート!$F$13="2年度事業（1年目）"</xm:f>
            <x14:dxf>
              <fill>
                <patternFill>
                  <bgColor theme="0" tint="-0.499984740745262"/>
                </patternFill>
              </fill>
            </x14:dxf>
          </x14:cfRule>
          <xm:sqref>C44:K45 C54:K55 C46:J53</xm:sqref>
        </x14:conditionalFormatting>
        <x14:conditionalFormatting xmlns:xm="http://schemas.microsoft.com/office/excel/2006/main">
          <x14:cfRule type="expression" priority="28" id="{CA0DD635-6FDB-41C8-A6D3-2371E12EC1DF}">
            <xm:f>入力シート!$F$13="単年度事業"</xm:f>
            <x14:dxf>
              <fill>
                <patternFill>
                  <bgColor theme="0" tint="-0.499984740745262"/>
                </patternFill>
              </fill>
            </x14:dxf>
          </x14:cfRule>
          <x14:cfRule type="expression" priority="32" id="{7C340BA6-E9D6-4FC9-8C9F-CB211DD4883B}">
            <xm:f>入力シート!$F$13="2年度事業（1年目）"</xm:f>
            <x14:dxf>
              <fill>
                <patternFill>
                  <bgColor theme="0" tint="-0.499984740745262"/>
                </patternFill>
              </fill>
            </x14:dxf>
          </x14:cfRule>
          <xm:sqref>C31:K32 C41:K42 C33:J40</xm:sqref>
        </x14:conditionalFormatting>
        <x14:conditionalFormatting xmlns:xm="http://schemas.microsoft.com/office/excel/2006/main">
          <x14:cfRule type="expression" priority="30" id="{DDD2A769-98D6-40CF-8FEE-60536C0743D1}">
            <xm:f>入力シート!$F$13="単年度事業"</xm:f>
            <x14:dxf>
              <fill>
                <patternFill>
                  <bgColor theme="0" tint="-0.499984740745262"/>
                </patternFill>
              </fill>
            </x14:dxf>
          </x14:cfRule>
          <xm:sqref>K13:K14</xm:sqref>
        </x14:conditionalFormatting>
        <x14:conditionalFormatting xmlns:xm="http://schemas.microsoft.com/office/excel/2006/main">
          <x14:cfRule type="expression" priority="15" id="{7C07DE22-E270-4A8D-8422-BF086DDB94AB}">
            <xm:f>入力シート!$F$13="単年度事業"</xm:f>
            <x14:dxf>
              <fill>
                <patternFill>
                  <bgColor theme="0" tint="-0.499984740745262"/>
                </patternFill>
              </fill>
            </x14:dxf>
          </x14:cfRule>
          <xm:sqref>C18:K19 C28:K29 C20:J27</xm:sqref>
        </x14:conditionalFormatting>
        <x14:conditionalFormatting xmlns:xm="http://schemas.microsoft.com/office/excel/2006/main">
          <x14:cfRule type="expression" priority="12" id="{12177730-0DE1-4BEB-84DA-EB54EBF9BB88}">
            <xm:f>入力シート!$F$13="2年度事業（1年目）"</xm:f>
            <x14:dxf>
              <fill>
                <patternFill>
                  <bgColor theme="0" tint="-0.499984740745262"/>
                </patternFill>
              </fill>
            </x14:dxf>
          </x14:cfRule>
          <x14:cfRule type="expression" priority="14" id="{95B03476-613C-4413-A8A2-C6CCFF56F85B}">
            <xm:f>入力シート!$F$13="単年度事業"</xm:f>
            <x14:dxf>
              <fill>
                <patternFill>
                  <bgColor theme="0" tint="-0.499984740745262"/>
                </patternFill>
              </fill>
            </x14:dxf>
          </x14:cfRule>
          <xm:sqref>C31:K32 C41:K42 C33:J40</xm:sqref>
        </x14:conditionalFormatting>
        <x14:conditionalFormatting xmlns:xm="http://schemas.microsoft.com/office/excel/2006/main">
          <x14:cfRule type="expression" priority="10" id="{EE2BCEAD-6FDD-4580-A140-7B6303A37ECF}">
            <xm:f>入力シート!$F$13="3年度事業（1年目）"</xm:f>
            <x14:dxf>
              <fill>
                <patternFill>
                  <bgColor theme="0" tint="-0.499984740745262"/>
                </patternFill>
              </fill>
            </x14:dxf>
          </x14:cfRule>
          <x14:cfRule type="expression" priority="11" id="{3F7D9743-CB6A-4FF3-A4D1-06A6E3B0CC1B}">
            <xm:f>入力シート!$F$13="2年度事業（1年目）"</xm:f>
            <x14:dxf>
              <fill>
                <patternFill>
                  <bgColor theme="0" tint="-0.499984740745262"/>
                </patternFill>
              </fill>
            </x14:dxf>
          </x14:cfRule>
          <x14:cfRule type="expression" priority="13" id="{009ABB1A-77A2-4768-AA3B-A1B36A487CD4}">
            <xm:f>入力シート!$F$13="単年度事業"</xm:f>
            <x14:dxf>
              <fill>
                <patternFill>
                  <bgColor theme="0" tint="-0.499984740745262"/>
                </patternFill>
              </fill>
            </x14:dxf>
          </x14:cfRule>
          <xm:sqref>C44:K45 C54:K55 C46:J53</xm:sqref>
        </x14:conditionalFormatting>
        <x14:conditionalFormatting xmlns:xm="http://schemas.microsoft.com/office/excel/2006/main">
          <x14:cfRule type="expression" priority="3" id="{218485D8-C44E-4EA1-A564-F32DBA6800E8}">
            <xm:f>入力シート!$F$13="単年度事業"</xm:f>
            <x14:dxf>
              <fill>
                <patternFill>
                  <bgColor theme="0" tint="-0.499984740745262"/>
                </patternFill>
              </fill>
            </x14:dxf>
          </x14:cfRule>
          <xm:sqref>K26:K27</xm:sqref>
        </x14:conditionalFormatting>
        <x14:conditionalFormatting xmlns:xm="http://schemas.microsoft.com/office/excel/2006/main">
          <x14:cfRule type="expression" priority="2" id="{772874E4-1212-42F1-A2BB-4E325B1885DC}">
            <xm:f>入力シート!$F$13="単年度事業"</xm:f>
            <x14:dxf>
              <fill>
                <patternFill>
                  <bgColor theme="0" tint="-0.499984740745262"/>
                </patternFill>
              </fill>
            </x14:dxf>
          </x14:cfRule>
          <xm:sqref>K39:K40</xm:sqref>
        </x14:conditionalFormatting>
        <x14:conditionalFormatting xmlns:xm="http://schemas.microsoft.com/office/excel/2006/main">
          <x14:cfRule type="expression" priority="1" id="{76BA42EE-5CC6-442F-AF7C-BD5E395BC3CF}">
            <xm:f>入力シート!$F$13="単年度事業"</xm:f>
            <x14:dxf>
              <fill>
                <patternFill>
                  <bgColor theme="0" tint="-0.499984740745262"/>
                </patternFill>
              </fill>
            </x14:dxf>
          </x14:cfRule>
          <xm:sqref>K52:K53</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B0016-0328-4919-9204-B98E9CD2ED90}">
  <sheetPr>
    <pageSetUpPr fitToPage="1"/>
  </sheetPr>
  <dimension ref="B1:AR185"/>
  <sheetViews>
    <sheetView showGridLines="0" view="pageBreakPreview" zoomScale="130" zoomScaleNormal="100" zoomScaleSheetLayoutView="130" workbookViewId="0">
      <selection activeCell="J10" sqref="J10"/>
    </sheetView>
  </sheetViews>
  <sheetFormatPr defaultRowHeight="20.100000000000001" customHeight="1"/>
  <cols>
    <col min="1" max="1" width="1.125" style="365" customWidth="1"/>
    <col min="2" max="2" width="1.375" style="365" customWidth="1"/>
    <col min="3" max="3" width="2.5" style="365" customWidth="1"/>
    <col min="4" max="23" width="3.875" style="365" customWidth="1"/>
    <col min="24" max="24" width="3.125" style="365" customWidth="1"/>
    <col min="25" max="25" width="1.625" style="365" customWidth="1"/>
    <col min="26" max="26" width="3.75" style="365" customWidth="1"/>
    <col min="27" max="27" width="9" style="307" customWidth="1"/>
    <col min="28" max="28" width="9" style="439" customWidth="1"/>
    <col min="29" max="29" width="9" style="440" customWidth="1"/>
    <col min="30" max="30" width="9" style="365" customWidth="1"/>
    <col min="31" max="42" width="9" style="365"/>
    <col min="43" max="43" width="16.875" style="365" bestFit="1" customWidth="1"/>
    <col min="44" max="44" width="13.375" style="365" customWidth="1"/>
    <col min="45" max="216" width="9" style="365"/>
    <col min="217" max="240" width="3.75" style="365" customWidth="1"/>
    <col min="241" max="249" width="9" style="365" customWidth="1"/>
    <col min="250" max="250" width="2" style="365" customWidth="1"/>
    <col min="251" max="472" width="9" style="365"/>
    <col min="473" max="496" width="3.75" style="365" customWidth="1"/>
    <col min="497" max="505" width="9" style="365" customWidth="1"/>
    <col min="506" max="506" width="2" style="365" customWidth="1"/>
    <col min="507" max="728" width="9" style="365"/>
    <col min="729" max="752" width="3.75" style="365" customWidth="1"/>
    <col min="753" max="761" width="9" style="365" customWidth="1"/>
    <col min="762" max="762" width="2" style="365" customWidth="1"/>
    <col min="763" max="984" width="9" style="365"/>
    <col min="985" max="1008" width="3.75" style="365" customWidth="1"/>
    <col min="1009" max="1017" width="9" style="365" customWidth="1"/>
    <col min="1018" max="1018" width="2" style="365" customWidth="1"/>
    <col min="1019" max="1240" width="9" style="365"/>
    <col min="1241" max="1264" width="3.75" style="365" customWidth="1"/>
    <col min="1265" max="1273" width="9" style="365" customWidth="1"/>
    <col min="1274" max="1274" width="2" style="365" customWidth="1"/>
    <col min="1275" max="1496" width="9" style="365"/>
    <col min="1497" max="1520" width="3.75" style="365" customWidth="1"/>
    <col min="1521" max="1529" width="9" style="365" customWidth="1"/>
    <col min="1530" max="1530" width="2" style="365" customWidth="1"/>
    <col min="1531" max="1752" width="9" style="365"/>
    <col min="1753" max="1776" width="3.75" style="365" customWidth="1"/>
    <col min="1777" max="1785" width="9" style="365" customWidth="1"/>
    <col min="1786" max="1786" width="2" style="365" customWidth="1"/>
    <col min="1787" max="2008" width="9" style="365"/>
    <col min="2009" max="2032" width="3.75" style="365" customWidth="1"/>
    <col min="2033" max="2041" width="9" style="365" customWidth="1"/>
    <col min="2042" max="2042" width="2" style="365" customWidth="1"/>
    <col min="2043" max="2264" width="9" style="365"/>
    <col min="2265" max="2288" width="3.75" style="365" customWidth="1"/>
    <col min="2289" max="2297" width="9" style="365" customWidth="1"/>
    <col min="2298" max="2298" width="2" style="365" customWidth="1"/>
    <col min="2299" max="2520" width="9" style="365"/>
    <col min="2521" max="2544" width="3.75" style="365" customWidth="1"/>
    <col min="2545" max="2553" width="9" style="365" customWidth="1"/>
    <col min="2554" max="2554" width="2" style="365" customWidth="1"/>
    <col min="2555" max="2776" width="9" style="365"/>
    <col min="2777" max="2800" width="3.75" style="365" customWidth="1"/>
    <col min="2801" max="2809" width="9" style="365" customWidth="1"/>
    <col min="2810" max="2810" width="2" style="365" customWidth="1"/>
    <col min="2811" max="3032" width="9" style="365"/>
    <col min="3033" max="3056" width="3.75" style="365" customWidth="1"/>
    <col min="3057" max="3065" width="9" style="365" customWidth="1"/>
    <col min="3066" max="3066" width="2" style="365" customWidth="1"/>
    <col min="3067" max="3288" width="9" style="365"/>
    <col min="3289" max="3312" width="3.75" style="365" customWidth="1"/>
    <col min="3313" max="3321" width="9" style="365" customWidth="1"/>
    <col min="3322" max="3322" width="2" style="365" customWidth="1"/>
    <col min="3323" max="3544" width="9" style="365"/>
    <col min="3545" max="3568" width="3.75" style="365" customWidth="1"/>
    <col min="3569" max="3577" width="9" style="365" customWidth="1"/>
    <col min="3578" max="3578" width="2" style="365" customWidth="1"/>
    <col min="3579" max="3800" width="9" style="365"/>
    <col min="3801" max="3824" width="3.75" style="365" customWidth="1"/>
    <col min="3825" max="3833" width="9" style="365" customWidth="1"/>
    <col min="3834" max="3834" width="2" style="365" customWidth="1"/>
    <col min="3835" max="4056" width="9" style="365"/>
    <col min="4057" max="4080" width="3.75" style="365" customWidth="1"/>
    <col min="4081" max="4089" width="9" style="365" customWidth="1"/>
    <col min="4090" max="4090" width="2" style="365" customWidth="1"/>
    <col min="4091" max="4312" width="9" style="365"/>
    <col min="4313" max="4336" width="3.75" style="365" customWidth="1"/>
    <col min="4337" max="4345" width="9" style="365" customWidth="1"/>
    <col min="4346" max="4346" width="2" style="365" customWidth="1"/>
    <col min="4347" max="4568" width="9" style="365"/>
    <col min="4569" max="4592" width="3.75" style="365" customWidth="1"/>
    <col min="4593" max="4601" width="9" style="365" customWidth="1"/>
    <col min="4602" max="4602" width="2" style="365" customWidth="1"/>
    <col min="4603" max="4824" width="9" style="365"/>
    <col min="4825" max="4848" width="3.75" style="365" customWidth="1"/>
    <col min="4849" max="4857" width="9" style="365" customWidth="1"/>
    <col min="4858" max="4858" width="2" style="365" customWidth="1"/>
    <col min="4859" max="5080" width="9" style="365"/>
    <col min="5081" max="5104" width="3.75" style="365" customWidth="1"/>
    <col min="5105" max="5113" width="9" style="365" customWidth="1"/>
    <col min="5114" max="5114" width="2" style="365" customWidth="1"/>
    <col min="5115" max="5336" width="9" style="365"/>
    <col min="5337" max="5360" width="3.75" style="365" customWidth="1"/>
    <col min="5361" max="5369" width="9" style="365" customWidth="1"/>
    <col min="5370" max="5370" width="2" style="365" customWidth="1"/>
    <col min="5371" max="5592" width="9" style="365"/>
    <col min="5593" max="5616" width="3.75" style="365" customWidth="1"/>
    <col min="5617" max="5625" width="9" style="365" customWidth="1"/>
    <col min="5626" max="5626" width="2" style="365" customWidth="1"/>
    <col min="5627" max="5848" width="9" style="365"/>
    <col min="5849" max="5872" width="3.75" style="365" customWidth="1"/>
    <col min="5873" max="5881" width="9" style="365" customWidth="1"/>
    <col min="5882" max="5882" width="2" style="365" customWidth="1"/>
    <col min="5883" max="6104" width="9" style="365"/>
    <col min="6105" max="6128" width="3.75" style="365" customWidth="1"/>
    <col min="6129" max="6137" width="9" style="365" customWidth="1"/>
    <col min="6138" max="6138" width="2" style="365" customWidth="1"/>
    <col min="6139" max="6360" width="9" style="365"/>
    <col min="6361" max="6384" width="3.75" style="365" customWidth="1"/>
    <col min="6385" max="6393" width="9" style="365" customWidth="1"/>
    <col min="6394" max="6394" width="2" style="365" customWidth="1"/>
    <col min="6395" max="6616" width="9" style="365"/>
    <col min="6617" max="6640" width="3.75" style="365" customWidth="1"/>
    <col min="6641" max="6649" width="9" style="365" customWidth="1"/>
    <col min="6650" max="6650" width="2" style="365" customWidth="1"/>
    <col min="6651" max="6872" width="9" style="365"/>
    <col min="6873" max="6896" width="3.75" style="365" customWidth="1"/>
    <col min="6897" max="6905" width="9" style="365" customWidth="1"/>
    <col min="6906" max="6906" width="2" style="365" customWidth="1"/>
    <col min="6907" max="7128" width="9" style="365"/>
    <col min="7129" max="7152" width="3.75" style="365" customWidth="1"/>
    <col min="7153" max="7161" width="9" style="365" customWidth="1"/>
    <col min="7162" max="7162" width="2" style="365" customWidth="1"/>
    <col min="7163" max="7384" width="9" style="365"/>
    <col min="7385" max="7408" width="3.75" style="365" customWidth="1"/>
    <col min="7409" max="7417" width="9" style="365" customWidth="1"/>
    <col min="7418" max="7418" width="2" style="365" customWidth="1"/>
    <col min="7419" max="7640" width="9" style="365"/>
    <col min="7641" max="7664" width="3.75" style="365" customWidth="1"/>
    <col min="7665" max="7673" width="9" style="365" customWidth="1"/>
    <col min="7674" max="7674" width="2" style="365" customWidth="1"/>
    <col min="7675" max="7896" width="9" style="365"/>
    <col min="7897" max="7920" width="3.75" style="365" customWidth="1"/>
    <col min="7921" max="7929" width="9" style="365" customWidth="1"/>
    <col min="7930" max="7930" width="2" style="365" customWidth="1"/>
    <col min="7931" max="8152" width="9" style="365"/>
    <col min="8153" max="8176" width="3.75" style="365" customWidth="1"/>
    <col min="8177" max="8185" width="9" style="365" customWidth="1"/>
    <col min="8186" max="8186" width="2" style="365" customWidth="1"/>
    <col min="8187" max="8408" width="9" style="365"/>
    <col min="8409" max="8432" width="3.75" style="365" customWidth="1"/>
    <col min="8433" max="8441" width="9" style="365" customWidth="1"/>
    <col min="8442" max="8442" width="2" style="365" customWidth="1"/>
    <col min="8443" max="8664" width="9" style="365"/>
    <col min="8665" max="8688" width="3.75" style="365" customWidth="1"/>
    <col min="8689" max="8697" width="9" style="365" customWidth="1"/>
    <col min="8698" max="8698" width="2" style="365" customWidth="1"/>
    <col min="8699" max="8920" width="9" style="365"/>
    <col min="8921" max="8944" width="3.75" style="365" customWidth="1"/>
    <col min="8945" max="8953" width="9" style="365" customWidth="1"/>
    <col min="8954" max="8954" width="2" style="365" customWidth="1"/>
    <col min="8955" max="9176" width="9" style="365"/>
    <col min="9177" max="9200" width="3.75" style="365" customWidth="1"/>
    <col min="9201" max="9209" width="9" style="365" customWidth="1"/>
    <col min="9210" max="9210" width="2" style="365" customWidth="1"/>
    <col min="9211" max="9432" width="9" style="365"/>
    <col min="9433" max="9456" width="3.75" style="365" customWidth="1"/>
    <col min="9457" max="9465" width="9" style="365" customWidth="1"/>
    <col min="9466" max="9466" width="2" style="365" customWidth="1"/>
    <col min="9467" max="9688" width="9" style="365"/>
    <col min="9689" max="9712" width="3.75" style="365" customWidth="1"/>
    <col min="9713" max="9721" width="9" style="365" customWidth="1"/>
    <col min="9722" max="9722" width="2" style="365" customWidth="1"/>
    <col min="9723" max="9944" width="9" style="365"/>
    <col min="9945" max="9968" width="3.75" style="365" customWidth="1"/>
    <col min="9969" max="9977" width="9" style="365" customWidth="1"/>
    <col min="9978" max="9978" width="2" style="365" customWidth="1"/>
    <col min="9979" max="10200" width="9" style="365"/>
    <col min="10201" max="10224" width="3.75" style="365" customWidth="1"/>
    <col min="10225" max="10233" width="9" style="365" customWidth="1"/>
    <col min="10234" max="10234" width="2" style="365" customWidth="1"/>
    <col min="10235" max="10456" width="9" style="365"/>
    <col min="10457" max="10480" width="3.75" style="365" customWidth="1"/>
    <col min="10481" max="10489" width="9" style="365" customWidth="1"/>
    <col min="10490" max="10490" width="2" style="365" customWidth="1"/>
    <col min="10491" max="10712" width="9" style="365"/>
    <col min="10713" max="10736" width="3.75" style="365" customWidth="1"/>
    <col min="10737" max="10745" width="9" style="365" customWidth="1"/>
    <col min="10746" max="10746" width="2" style="365" customWidth="1"/>
    <col min="10747" max="10968" width="9" style="365"/>
    <col min="10969" max="10992" width="3.75" style="365" customWidth="1"/>
    <col min="10993" max="11001" width="9" style="365" customWidth="1"/>
    <col min="11002" max="11002" width="2" style="365" customWidth="1"/>
    <col min="11003" max="11224" width="9" style="365"/>
    <col min="11225" max="11248" width="3.75" style="365" customWidth="1"/>
    <col min="11249" max="11257" width="9" style="365" customWidth="1"/>
    <col min="11258" max="11258" width="2" style="365" customWidth="1"/>
    <col min="11259" max="11480" width="9" style="365"/>
    <col min="11481" max="11504" width="3.75" style="365" customWidth="1"/>
    <col min="11505" max="11513" width="9" style="365" customWidth="1"/>
    <col min="11514" max="11514" width="2" style="365" customWidth="1"/>
    <col min="11515" max="11736" width="9" style="365"/>
    <col min="11737" max="11760" width="3.75" style="365" customWidth="1"/>
    <col min="11761" max="11769" width="9" style="365" customWidth="1"/>
    <col min="11770" max="11770" width="2" style="365" customWidth="1"/>
    <col min="11771" max="11992" width="9" style="365"/>
    <col min="11993" max="12016" width="3.75" style="365" customWidth="1"/>
    <col min="12017" max="12025" width="9" style="365" customWidth="1"/>
    <col min="12026" max="12026" width="2" style="365" customWidth="1"/>
    <col min="12027" max="12248" width="9" style="365"/>
    <col min="12249" max="12272" width="3.75" style="365" customWidth="1"/>
    <col min="12273" max="12281" width="9" style="365" customWidth="1"/>
    <col min="12282" max="12282" width="2" style="365" customWidth="1"/>
    <col min="12283" max="12504" width="9" style="365"/>
    <col min="12505" max="12528" width="3.75" style="365" customWidth="1"/>
    <col min="12529" max="12537" width="9" style="365" customWidth="1"/>
    <col min="12538" max="12538" width="2" style="365" customWidth="1"/>
    <col min="12539" max="12760" width="9" style="365"/>
    <col min="12761" max="12784" width="3.75" style="365" customWidth="1"/>
    <col min="12785" max="12793" width="9" style="365" customWidth="1"/>
    <col min="12794" max="12794" width="2" style="365" customWidth="1"/>
    <col min="12795" max="13016" width="9" style="365"/>
    <col min="13017" max="13040" width="3.75" style="365" customWidth="1"/>
    <col min="13041" max="13049" width="9" style="365" customWidth="1"/>
    <col min="13050" max="13050" width="2" style="365" customWidth="1"/>
    <col min="13051" max="13272" width="9" style="365"/>
    <col min="13273" max="13296" width="3.75" style="365" customWidth="1"/>
    <col min="13297" max="13305" width="9" style="365" customWidth="1"/>
    <col min="13306" max="13306" width="2" style="365" customWidth="1"/>
    <col min="13307" max="13528" width="9" style="365"/>
    <col min="13529" max="13552" width="3.75" style="365" customWidth="1"/>
    <col min="13553" max="13561" width="9" style="365" customWidth="1"/>
    <col min="13562" max="13562" width="2" style="365" customWidth="1"/>
    <col min="13563" max="13784" width="9" style="365"/>
    <col min="13785" max="13808" width="3.75" style="365" customWidth="1"/>
    <col min="13809" max="13817" width="9" style="365" customWidth="1"/>
    <col min="13818" max="13818" width="2" style="365" customWidth="1"/>
    <col min="13819" max="14040" width="9" style="365"/>
    <col min="14041" max="14064" width="3.75" style="365" customWidth="1"/>
    <col min="14065" max="14073" width="9" style="365" customWidth="1"/>
    <col min="14074" max="14074" width="2" style="365" customWidth="1"/>
    <col min="14075" max="14296" width="9" style="365"/>
    <col min="14297" max="14320" width="3.75" style="365" customWidth="1"/>
    <col min="14321" max="14329" width="9" style="365" customWidth="1"/>
    <col min="14330" max="14330" width="2" style="365" customWidth="1"/>
    <col min="14331" max="14552" width="9" style="365"/>
    <col min="14553" max="14576" width="3.75" style="365" customWidth="1"/>
    <col min="14577" max="14585" width="9" style="365" customWidth="1"/>
    <col min="14586" max="14586" width="2" style="365" customWidth="1"/>
    <col min="14587" max="14808" width="9" style="365"/>
    <col min="14809" max="14832" width="3.75" style="365" customWidth="1"/>
    <col min="14833" max="14841" width="9" style="365" customWidth="1"/>
    <col min="14842" max="14842" width="2" style="365" customWidth="1"/>
    <col min="14843" max="15064" width="9" style="365"/>
    <col min="15065" max="15088" width="3.75" style="365" customWidth="1"/>
    <col min="15089" max="15097" width="9" style="365" customWidth="1"/>
    <col min="15098" max="15098" width="2" style="365" customWidth="1"/>
    <col min="15099" max="15320" width="9" style="365"/>
    <col min="15321" max="15344" width="3.75" style="365" customWidth="1"/>
    <col min="15345" max="15353" width="9" style="365" customWidth="1"/>
    <col min="15354" max="15354" width="2" style="365" customWidth="1"/>
    <col min="15355" max="15576" width="9" style="365"/>
    <col min="15577" max="15600" width="3.75" style="365" customWidth="1"/>
    <col min="15601" max="15609" width="9" style="365" customWidth="1"/>
    <col min="15610" max="15610" width="2" style="365" customWidth="1"/>
    <col min="15611" max="15832" width="9" style="365"/>
    <col min="15833" max="15856" width="3.75" style="365" customWidth="1"/>
    <col min="15857" max="15865" width="9" style="365" customWidth="1"/>
    <col min="15866" max="15866" width="2" style="365" customWidth="1"/>
    <col min="15867" max="16088" width="9" style="365"/>
    <col min="16089" max="16112" width="3.75" style="365" customWidth="1"/>
    <col min="16113" max="16121" width="9" style="365" customWidth="1"/>
    <col min="16122" max="16122" width="2" style="365" customWidth="1"/>
    <col min="16123" max="16384" width="9" style="365"/>
  </cols>
  <sheetData>
    <row r="1" spans="2:44" ht="20.100000000000001" customHeight="1">
      <c r="B1" s="306" t="s">
        <v>769</v>
      </c>
    </row>
    <row r="2" spans="2:44" ht="20.100000000000001" customHeight="1">
      <c r="B2" s="306" t="s">
        <v>652</v>
      </c>
    </row>
    <row r="3" spans="2:44" ht="7.5" customHeight="1">
      <c r="B3" s="367"/>
      <c r="C3" s="367"/>
      <c r="D3" s="367"/>
      <c r="E3" s="367"/>
      <c r="F3" s="367"/>
      <c r="G3" s="367"/>
      <c r="H3" s="367"/>
      <c r="I3" s="367"/>
      <c r="J3" s="367"/>
      <c r="K3" s="367"/>
      <c r="L3" s="367"/>
      <c r="M3" s="367"/>
      <c r="N3" s="367"/>
      <c r="O3" s="367"/>
      <c r="P3" s="367"/>
      <c r="Q3" s="368"/>
      <c r="R3" s="367"/>
      <c r="S3" s="367"/>
      <c r="T3" s="367"/>
      <c r="U3" s="367"/>
      <c r="V3" s="367"/>
      <c r="W3" s="367"/>
      <c r="X3" s="367"/>
      <c r="Y3" s="368"/>
      <c r="Z3" s="369"/>
    </row>
    <row r="4" spans="2:44" ht="19.5" customHeight="1">
      <c r="B4" s="370" t="s">
        <v>1030</v>
      </c>
      <c r="C4" s="367"/>
      <c r="D4" s="371"/>
      <c r="E4" s="371"/>
      <c r="F4" s="371"/>
      <c r="G4" s="371"/>
      <c r="H4" s="371"/>
      <c r="I4" s="371"/>
      <c r="J4" s="371"/>
      <c r="K4" s="371"/>
      <c r="L4" s="371"/>
      <c r="M4" s="371"/>
      <c r="N4" s="371"/>
      <c r="O4" s="371"/>
      <c r="P4" s="371"/>
      <c r="Q4" s="371"/>
      <c r="R4" s="371"/>
      <c r="S4" s="371"/>
      <c r="T4" s="371"/>
      <c r="U4" s="371"/>
      <c r="V4" s="371"/>
      <c r="W4" s="371"/>
      <c r="X4" s="371"/>
      <c r="Y4" s="371"/>
      <c r="Z4" s="372" t="s">
        <v>407</v>
      </c>
    </row>
    <row r="5" spans="2:44" ht="15.75" customHeight="1">
      <c r="B5" s="367"/>
      <c r="C5" s="373"/>
      <c r="D5" s="374"/>
      <c r="E5" s="374"/>
      <c r="F5" s="374"/>
      <c r="G5" s="374"/>
      <c r="H5" s="374"/>
      <c r="I5" s="371"/>
      <c r="J5" s="371"/>
      <c r="K5" s="371"/>
      <c r="L5" s="371"/>
      <c r="M5" s="371"/>
      <c r="N5" s="371"/>
      <c r="O5" s="371"/>
      <c r="P5" s="371"/>
      <c r="Q5" s="371"/>
      <c r="R5" s="371"/>
      <c r="S5" s="371"/>
      <c r="T5" s="371"/>
      <c r="U5" s="371"/>
      <c r="V5" s="371"/>
      <c r="W5" s="371"/>
      <c r="X5" s="371"/>
      <c r="Y5" s="371"/>
      <c r="Z5" s="367"/>
    </row>
    <row r="6" spans="2:44" s="380" customFormat="1" ht="15" customHeight="1">
      <c r="B6" s="375"/>
      <c r="C6" s="376" t="s">
        <v>497</v>
      </c>
      <c r="D6" s="377"/>
      <c r="E6" s="378"/>
      <c r="F6" s="378"/>
      <c r="G6" s="378"/>
      <c r="H6" s="378"/>
      <c r="I6" s="378"/>
      <c r="J6" s="378"/>
      <c r="K6" s="378"/>
      <c r="L6" s="378"/>
      <c r="M6" s="378"/>
      <c r="N6" s="378"/>
      <c r="O6" s="378"/>
      <c r="P6" s="378"/>
      <c r="Q6" s="378"/>
      <c r="R6" s="378"/>
      <c r="S6" s="378"/>
      <c r="T6" s="378"/>
      <c r="U6" s="379"/>
      <c r="V6" s="378"/>
      <c r="W6" s="378"/>
      <c r="X6" s="378"/>
      <c r="Y6" s="378"/>
      <c r="Z6" s="375"/>
      <c r="AA6" s="315"/>
      <c r="AB6" s="439"/>
      <c r="AC6" s="440"/>
      <c r="AQ6" s="440"/>
      <c r="AR6" s="381"/>
    </row>
    <row r="7" spans="2:44" s="437" customFormat="1" ht="21.75" customHeight="1">
      <c r="B7" s="382"/>
      <c r="C7" s="373"/>
      <c r="D7" s="2115" t="s">
        <v>498</v>
      </c>
      <c r="E7" s="2116"/>
      <c r="F7" s="2116"/>
      <c r="G7" s="2116"/>
      <c r="H7" s="2116"/>
      <c r="I7" s="2117"/>
      <c r="J7" s="2334" t="str">
        <f>IF(入力シート!F11="","",入力シート!F11)&amp;"中層ＺＥＨ-Ｍ支援事業"</f>
        <v>中層ＺＥＨ-Ｍ支援事業</v>
      </c>
      <c r="K7" s="2334"/>
      <c r="L7" s="2334"/>
      <c r="M7" s="2334"/>
      <c r="N7" s="2334"/>
      <c r="O7" s="2334"/>
      <c r="P7" s="2334"/>
      <c r="Q7" s="2334"/>
      <c r="R7" s="2334"/>
      <c r="S7" s="2334"/>
      <c r="T7" s="2334"/>
      <c r="U7" s="2334"/>
      <c r="V7" s="2335"/>
      <c r="W7" s="366"/>
      <c r="X7" s="366"/>
      <c r="Y7" s="366"/>
      <c r="Z7" s="382"/>
      <c r="AA7" s="438"/>
      <c r="AB7" s="439"/>
      <c r="AC7" s="440"/>
    </row>
    <row r="8" spans="2:44" s="437" customFormat="1" ht="15" customHeight="1">
      <c r="B8" s="382"/>
      <c r="C8" s="373"/>
      <c r="D8" s="383"/>
      <c r="E8" s="383"/>
      <c r="F8" s="383"/>
      <c r="G8" s="383"/>
      <c r="H8" s="383"/>
      <c r="I8" s="383"/>
      <c r="J8" s="383"/>
      <c r="K8" s="383"/>
      <c r="L8" s="383"/>
      <c r="M8" s="383"/>
      <c r="N8" s="383"/>
      <c r="O8" s="383"/>
      <c r="P8" s="383"/>
      <c r="Q8" s="383"/>
      <c r="R8" s="383"/>
      <c r="S8" s="383"/>
      <c r="T8" s="383"/>
      <c r="U8" s="383"/>
      <c r="V8" s="383"/>
      <c r="W8" s="366"/>
      <c r="X8" s="366"/>
      <c r="Y8" s="366"/>
      <c r="Z8" s="382"/>
      <c r="AA8" s="438"/>
      <c r="AB8" s="439"/>
      <c r="AC8" s="440"/>
    </row>
    <row r="9" spans="2:44" s="380" customFormat="1" ht="15">
      <c r="B9" s="375"/>
      <c r="C9" s="376" t="s">
        <v>501</v>
      </c>
      <c r="D9" s="377"/>
      <c r="E9" s="378"/>
      <c r="F9" s="378"/>
      <c r="G9" s="378"/>
      <c r="H9" s="378"/>
      <c r="I9" s="378"/>
      <c r="J9" s="378"/>
      <c r="K9" s="378"/>
      <c r="L9" s="378"/>
      <c r="M9" s="378"/>
      <c r="N9" s="378"/>
      <c r="O9" s="378"/>
      <c r="P9" s="378"/>
      <c r="Q9" s="378"/>
      <c r="R9" s="378"/>
      <c r="S9" s="378"/>
      <c r="T9" s="378"/>
      <c r="U9" s="379"/>
      <c r="V9" s="378"/>
      <c r="W9" s="378"/>
      <c r="X9" s="378"/>
      <c r="Y9" s="378"/>
      <c r="Z9" s="375"/>
      <c r="AA9" s="315"/>
      <c r="AB9" s="439"/>
      <c r="AC9" s="440"/>
    </row>
    <row r="10" spans="2:44" s="437" customFormat="1" ht="18" customHeight="1">
      <c r="B10" s="382"/>
      <c r="C10" s="373"/>
      <c r="D10" s="2115" t="s">
        <v>473</v>
      </c>
      <c r="E10" s="2116"/>
      <c r="F10" s="2116"/>
      <c r="G10" s="2116"/>
      <c r="H10" s="2116"/>
      <c r="I10" s="2117"/>
      <c r="J10" s="407" t="s">
        <v>248</v>
      </c>
      <c r="K10" s="444" t="s">
        <v>474</v>
      </c>
      <c r="L10" s="408"/>
      <c r="M10" s="409" t="s">
        <v>248</v>
      </c>
      <c r="N10" s="444" t="s">
        <v>475</v>
      </c>
      <c r="O10" s="410"/>
      <c r="P10" s="409" t="s">
        <v>248</v>
      </c>
      <c r="Q10" s="445" t="s">
        <v>476</v>
      </c>
      <c r="R10" s="408"/>
      <c r="S10" s="385"/>
      <c r="T10" s="385"/>
      <c r="U10" s="385"/>
      <c r="V10" s="411"/>
      <c r="W10" s="366"/>
      <c r="X10" s="366"/>
      <c r="Y10" s="366"/>
      <c r="Z10" s="382"/>
      <c r="AA10" s="438"/>
      <c r="AB10" s="388"/>
      <c r="AC10" s="440"/>
    </row>
    <row r="11" spans="2:44" s="437" customFormat="1" ht="18" customHeight="1">
      <c r="B11" s="382"/>
      <c r="C11" s="373"/>
      <c r="D11" s="2115" t="s">
        <v>502</v>
      </c>
      <c r="E11" s="2116"/>
      <c r="F11" s="2116"/>
      <c r="G11" s="2116"/>
      <c r="H11" s="2116"/>
      <c r="I11" s="2117"/>
      <c r="J11" s="2336"/>
      <c r="K11" s="2337"/>
      <c r="L11" s="2337"/>
      <c r="M11" s="2337"/>
      <c r="N11" s="2337"/>
      <c r="O11" s="2337"/>
      <c r="P11" s="2337"/>
      <c r="Q11" s="2337"/>
      <c r="R11" s="2337"/>
      <c r="S11" s="2337"/>
      <c r="T11" s="2337"/>
      <c r="U11" s="2337"/>
      <c r="V11" s="2338"/>
      <c r="W11" s="389"/>
      <c r="X11" s="366"/>
      <c r="Y11" s="366"/>
      <c r="Z11" s="382"/>
      <c r="AA11" s="438"/>
      <c r="AB11" s="439"/>
      <c r="AC11" s="440"/>
    </row>
    <row r="12" spans="2:44" s="437" customFormat="1" ht="18" customHeight="1">
      <c r="B12" s="382"/>
      <c r="C12" s="373"/>
      <c r="D12" s="2115" t="s">
        <v>503</v>
      </c>
      <c r="E12" s="2116"/>
      <c r="F12" s="2116"/>
      <c r="G12" s="2116"/>
      <c r="H12" s="2116"/>
      <c r="I12" s="2117"/>
      <c r="J12" s="2339">
        <f>J20</f>
        <v>0</v>
      </c>
      <c r="K12" s="2340"/>
      <c r="L12" s="2340"/>
      <c r="M12" s="2340"/>
      <c r="N12" s="2340"/>
      <c r="O12" s="2340"/>
      <c r="P12" s="2340"/>
      <c r="Q12" s="2340"/>
      <c r="R12" s="2340"/>
      <c r="S12" s="2340"/>
      <c r="T12" s="2340"/>
      <c r="U12" s="868"/>
      <c r="V12" s="387" t="s">
        <v>504</v>
      </c>
      <c r="W12" s="389"/>
      <c r="X12" s="366"/>
      <c r="Y12" s="366"/>
      <c r="Z12" s="382"/>
      <c r="AA12" s="438"/>
      <c r="AB12" s="439"/>
      <c r="AC12" s="440"/>
    </row>
    <row r="13" spans="2:44" s="437" customFormat="1" ht="15" customHeight="1">
      <c r="B13" s="382"/>
      <c r="C13" s="373"/>
      <c r="D13" s="390"/>
      <c r="E13" s="390"/>
      <c r="F13" s="391"/>
      <c r="G13" s="392"/>
      <c r="H13" s="392"/>
      <c r="I13" s="392"/>
      <c r="J13" s="392"/>
      <c r="K13" s="392"/>
      <c r="L13" s="318"/>
      <c r="M13" s="318"/>
      <c r="N13" s="318"/>
      <c r="O13" s="318"/>
      <c r="P13" s="318"/>
      <c r="Q13" s="318"/>
      <c r="R13" s="318"/>
      <c r="S13" s="318"/>
      <c r="T13" s="318"/>
      <c r="U13" s="318"/>
      <c r="V13" s="318"/>
      <c r="W13" s="318"/>
      <c r="X13" s="318"/>
      <c r="Y13" s="318"/>
      <c r="Z13" s="382"/>
      <c r="AA13" s="438"/>
      <c r="AB13" s="439"/>
      <c r="AC13" s="440"/>
    </row>
    <row r="14" spans="2:44" s="416" customFormat="1" ht="15" customHeight="1">
      <c r="B14" s="333"/>
      <c r="C14" s="412" t="s">
        <v>505</v>
      </c>
      <c r="D14" s="360"/>
      <c r="E14" s="360"/>
      <c r="F14" s="360"/>
      <c r="G14" s="360"/>
      <c r="H14" s="341"/>
      <c r="I14" s="335"/>
      <c r="J14" s="336"/>
      <c r="K14" s="341"/>
      <c r="L14" s="335"/>
      <c r="M14" s="341"/>
      <c r="N14" s="341"/>
      <c r="O14" s="337"/>
      <c r="P14" s="336"/>
      <c r="Q14" s="342"/>
      <c r="R14" s="343"/>
      <c r="S14" s="343"/>
      <c r="T14" s="343"/>
      <c r="U14" s="413"/>
      <c r="V14" s="413"/>
      <c r="W14" s="413"/>
      <c r="X14" s="413"/>
      <c r="Y14" s="413"/>
      <c r="Z14" s="413"/>
      <c r="AA14" s="414"/>
      <c r="AB14" s="414"/>
      <c r="AC14" s="413"/>
      <c r="AD14" s="413"/>
      <c r="AE14" s="462"/>
      <c r="AF14" s="344"/>
      <c r="AG14" s="344"/>
      <c r="AH14" s="344"/>
      <c r="AI14" s="415"/>
      <c r="AJ14" s="415"/>
      <c r="AK14" s="415"/>
      <c r="AL14" s="415"/>
      <c r="AM14" s="415"/>
      <c r="AN14" s="415"/>
      <c r="AO14" s="415"/>
      <c r="AP14" s="338"/>
      <c r="AQ14" s="338"/>
      <c r="AR14" s="332"/>
    </row>
    <row r="15" spans="2:44" s="416" customFormat="1" ht="18" customHeight="1">
      <c r="B15" s="333"/>
      <c r="C15" s="417"/>
      <c r="D15" s="2315" t="s">
        <v>478</v>
      </c>
      <c r="E15" s="2316"/>
      <c r="F15" s="2316"/>
      <c r="G15" s="2316"/>
      <c r="H15" s="2316"/>
      <c r="I15" s="2317"/>
      <c r="J15" s="2329" t="s">
        <v>506</v>
      </c>
      <c r="K15" s="2330"/>
      <c r="L15" s="2330"/>
      <c r="M15" s="2330"/>
      <c r="N15" s="2330"/>
      <c r="O15" s="2331" t="s">
        <v>479</v>
      </c>
      <c r="P15" s="2332"/>
      <c r="Q15" s="2332"/>
      <c r="R15" s="2332"/>
      <c r="S15" s="2333"/>
      <c r="T15" s="2331" t="s">
        <v>507</v>
      </c>
      <c r="U15" s="2332"/>
      <c r="V15" s="2332"/>
      <c r="W15" s="2332"/>
      <c r="X15" s="2333"/>
      <c r="Y15" s="418"/>
      <c r="Z15" s="418"/>
      <c r="AA15" s="419"/>
      <c r="AB15" s="419"/>
      <c r="AC15" s="418"/>
      <c r="AD15" s="415"/>
      <c r="AE15" s="338"/>
      <c r="AF15" s="338"/>
      <c r="AG15" s="332"/>
    </row>
    <row r="16" spans="2:44" s="416" customFormat="1" ht="18" customHeight="1">
      <c r="B16" s="333"/>
      <c r="C16" s="417"/>
      <c r="D16" s="2315" t="s">
        <v>480</v>
      </c>
      <c r="E16" s="2316"/>
      <c r="F16" s="2316"/>
      <c r="G16" s="2316"/>
      <c r="H16" s="2316"/>
      <c r="I16" s="2317"/>
      <c r="J16" s="2318"/>
      <c r="K16" s="2319"/>
      <c r="L16" s="2319"/>
      <c r="M16" s="2319"/>
      <c r="N16" s="869" t="s">
        <v>477</v>
      </c>
      <c r="O16" s="2320">
        <f>J16*100000</f>
        <v>0</v>
      </c>
      <c r="P16" s="2321"/>
      <c r="Q16" s="2321"/>
      <c r="R16" s="2321"/>
      <c r="S16" s="872" t="s">
        <v>481</v>
      </c>
      <c r="T16" s="2320">
        <f>IF(O16&lt;=15000000,O16,15000000)</f>
        <v>0</v>
      </c>
      <c r="U16" s="2321"/>
      <c r="V16" s="2321"/>
      <c r="W16" s="2321"/>
      <c r="X16" s="872" t="s">
        <v>481</v>
      </c>
      <c r="Y16" s="463"/>
      <c r="Z16" s="463"/>
      <c r="AA16" s="464"/>
      <c r="AB16" s="422"/>
      <c r="AC16" s="423"/>
      <c r="AD16" s="415"/>
      <c r="AE16" s="338"/>
      <c r="AF16" s="338"/>
      <c r="AG16" s="332"/>
    </row>
    <row r="17" spans="2:44" s="416" customFormat="1" ht="18" customHeight="1">
      <c r="B17" s="333"/>
      <c r="C17" s="417"/>
      <c r="D17" s="2315" t="s">
        <v>482</v>
      </c>
      <c r="E17" s="2316"/>
      <c r="F17" s="2316"/>
      <c r="G17" s="2316"/>
      <c r="H17" s="2316"/>
      <c r="I17" s="2317"/>
      <c r="J17" s="2318"/>
      <c r="K17" s="2319"/>
      <c r="L17" s="2319"/>
      <c r="M17" s="2319"/>
      <c r="N17" s="869" t="s">
        <v>477</v>
      </c>
      <c r="O17" s="2320">
        <f>J17*100000</f>
        <v>0</v>
      </c>
      <c r="P17" s="2321"/>
      <c r="Q17" s="2321"/>
      <c r="R17" s="2321"/>
      <c r="S17" s="872" t="s">
        <v>481</v>
      </c>
      <c r="T17" s="2320">
        <f>IF(O16&gt;=15000000,0,IF(O17&gt;15000000-O16,O17-(O17-(15000000-O16)),O17))</f>
        <v>0</v>
      </c>
      <c r="U17" s="2321"/>
      <c r="V17" s="2321"/>
      <c r="W17" s="2321"/>
      <c r="X17" s="872" t="s">
        <v>481</v>
      </c>
      <c r="Y17" s="463"/>
      <c r="Z17" s="463"/>
      <c r="AA17" s="464"/>
      <c r="AB17" s="422"/>
      <c r="AC17" s="423"/>
      <c r="AD17" s="415"/>
      <c r="AE17" s="338"/>
      <c r="AF17" s="338"/>
      <c r="AG17" s="332"/>
    </row>
    <row r="18" spans="2:44" s="416" customFormat="1" ht="18" customHeight="1">
      <c r="B18" s="333"/>
      <c r="C18" s="417"/>
      <c r="D18" s="2315" t="s">
        <v>483</v>
      </c>
      <c r="E18" s="2316"/>
      <c r="F18" s="2316"/>
      <c r="G18" s="2316"/>
      <c r="H18" s="2316"/>
      <c r="I18" s="2317"/>
      <c r="J18" s="2318"/>
      <c r="K18" s="2319"/>
      <c r="L18" s="2319"/>
      <c r="M18" s="2319"/>
      <c r="N18" s="869" t="s">
        <v>477</v>
      </c>
      <c r="O18" s="2320">
        <f>J18*100000</f>
        <v>0</v>
      </c>
      <c r="P18" s="2321"/>
      <c r="Q18" s="2321"/>
      <c r="R18" s="2321"/>
      <c r="S18" s="872" t="s">
        <v>481</v>
      </c>
      <c r="T18" s="2320">
        <f>IF(O16+O17&gt;=15000000,0,IF(O18&gt;15000000-(O16+O17),O18-(O18-(15000000-(O16+O17))),O18))</f>
        <v>0</v>
      </c>
      <c r="U18" s="2321"/>
      <c r="V18" s="2321"/>
      <c r="W18" s="2321"/>
      <c r="X18" s="872" t="s">
        <v>481</v>
      </c>
      <c r="Y18" s="463"/>
      <c r="Z18" s="463"/>
      <c r="AA18" s="464"/>
      <c r="AB18" s="422"/>
      <c r="AC18" s="423"/>
      <c r="AD18" s="415"/>
      <c r="AE18" s="338"/>
      <c r="AF18" s="338"/>
      <c r="AG18" s="332"/>
    </row>
    <row r="19" spans="2:44" s="416" customFormat="1" ht="18" customHeight="1" thickBot="1">
      <c r="B19" s="333"/>
      <c r="C19" s="417"/>
      <c r="D19" s="2322" t="s">
        <v>669</v>
      </c>
      <c r="E19" s="2323"/>
      <c r="F19" s="2323"/>
      <c r="G19" s="2323"/>
      <c r="H19" s="2323"/>
      <c r="I19" s="2324"/>
      <c r="J19" s="2325"/>
      <c r="K19" s="2326"/>
      <c r="L19" s="2326"/>
      <c r="M19" s="2326"/>
      <c r="N19" s="870" t="s">
        <v>477</v>
      </c>
      <c r="O19" s="2327">
        <f>J19*100000</f>
        <v>0</v>
      </c>
      <c r="P19" s="2328"/>
      <c r="Q19" s="2328"/>
      <c r="R19" s="2328"/>
      <c r="S19" s="873" t="s">
        <v>481</v>
      </c>
      <c r="T19" s="2327">
        <f>IF(O16+O17+O18&gt;=15000000,0,IF(O19&gt;15000000-(O16+O17+O18),O19-(O19-(15000000-(O16+O17+O18))),O19))</f>
        <v>0</v>
      </c>
      <c r="U19" s="2328"/>
      <c r="V19" s="2328"/>
      <c r="W19" s="2328"/>
      <c r="X19" s="873" t="s">
        <v>481</v>
      </c>
      <c r="Y19" s="463"/>
      <c r="Z19" s="463"/>
      <c r="AA19" s="464"/>
      <c r="AB19" s="422"/>
      <c r="AC19" s="423"/>
      <c r="AD19" s="415"/>
      <c r="AE19" s="338"/>
      <c r="AF19" s="338"/>
      <c r="AG19" s="332"/>
    </row>
    <row r="20" spans="2:44" s="416" customFormat="1" ht="18" customHeight="1" thickTop="1">
      <c r="B20" s="333"/>
      <c r="C20" s="417"/>
      <c r="D20" s="2308" t="s">
        <v>428</v>
      </c>
      <c r="E20" s="2309"/>
      <c r="F20" s="2309"/>
      <c r="G20" s="2309"/>
      <c r="H20" s="2309"/>
      <c r="I20" s="2310"/>
      <c r="J20" s="2311">
        <f>SUM(J16:M19)</f>
        <v>0</v>
      </c>
      <c r="K20" s="2312"/>
      <c r="L20" s="2312"/>
      <c r="M20" s="2312"/>
      <c r="N20" s="871" t="s">
        <v>477</v>
      </c>
      <c r="O20" s="2313">
        <f>SUM(O16:R19)</f>
        <v>0</v>
      </c>
      <c r="P20" s="2314"/>
      <c r="Q20" s="2314"/>
      <c r="R20" s="2314"/>
      <c r="S20" s="874" t="s">
        <v>481</v>
      </c>
      <c r="T20" s="2313">
        <f>SUM(T16:W19)</f>
        <v>0</v>
      </c>
      <c r="U20" s="2314"/>
      <c r="V20" s="2314"/>
      <c r="W20" s="2314"/>
      <c r="X20" s="874" t="s">
        <v>481</v>
      </c>
      <c r="Y20" s="463"/>
      <c r="Z20" s="463"/>
      <c r="AA20" s="464"/>
      <c r="AB20" s="422"/>
      <c r="AC20" s="423"/>
      <c r="AD20" s="415"/>
      <c r="AE20" s="338"/>
      <c r="AF20" s="338"/>
      <c r="AG20" s="332"/>
    </row>
    <row r="21" spans="2:44" s="416" customFormat="1" ht="15" customHeight="1">
      <c r="B21" s="333"/>
      <c r="D21" s="465" t="s">
        <v>508</v>
      </c>
      <c r="E21" s="331"/>
      <c r="F21" s="331"/>
      <c r="G21" s="331"/>
      <c r="H21" s="334"/>
      <c r="I21" s="334"/>
      <c r="J21" s="335"/>
      <c r="K21" s="336"/>
      <c r="L21" s="334"/>
      <c r="M21" s="334"/>
      <c r="N21" s="335"/>
      <c r="O21" s="335"/>
      <c r="P21" s="334"/>
      <c r="Q21" s="334"/>
      <c r="R21" s="337"/>
      <c r="S21" s="335"/>
      <c r="T21" s="335"/>
      <c r="U21" s="335"/>
      <c r="V21" s="335"/>
      <c r="W21" s="335"/>
      <c r="X21" s="335"/>
      <c r="Y21" s="338"/>
      <c r="Z21" s="338"/>
      <c r="AA21" s="426"/>
      <c r="AB21" s="426"/>
      <c r="AC21" s="338"/>
      <c r="AD21" s="339"/>
      <c r="AE21" s="462"/>
      <c r="AF21" s="339"/>
      <c r="AG21" s="339"/>
      <c r="AH21" s="339"/>
      <c r="AI21" s="339"/>
      <c r="AJ21" s="339"/>
      <c r="AK21" s="339"/>
      <c r="AL21" s="339"/>
      <c r="AM21" s="339"/>
      <c r="AN21" s="340"/>
      <c r="AO21" s="340"/>
      <c r="AP21" s="340"/>
      <c r="AQ21" s="340"/>
      <c r="AR21" s="332"/>
    </row>
    <row r="22" spans="2:44" s="380" customFormat="1" ht="15">
      <c r="B22" s="375"/>
      <c r="C22" s="376"/>
      <c r="D22" s="377"/>
      <c r="E22" s="378"/>
      <c r="F22" s="378"/>
      <c r="G22" s="378"/>
      <c r="H22" s="378"/>
      <c r="I22" s="378"/>
      <c r="J22" s="378"/>
      <c r="K22" s="378"/>
      <c r="L22" s="378"/>
      <c r="M22" s="378"/>
      <c r="N22" s="378"/>
      <c r="O22" s="378"/>
      <c r="P22" s="378"/>
      <c r="Q22" s="378"/>
      <c r="R22" s="378"/>
      <c r="S22" s="378"/>
      <c r="T22" s="378"/>
      <c r="U22" s="379"/>
      <c r="V22" s="378"/>
      <c r="W22" s="378"/>
      <c r="X22" s="378"/>
      <c r="Y22" s="378"/>
      <c r="Z22" s="375"/>
      <c r="AA22" s="315"/>
      <c r="AB22" s="439"/>
      <c r="AC22" s="440"/>
    </row>
    <row r="23" spans="2:44" s="380" customFormat="1" ht="15">
      <c r="B23" s="375"/>
      <c r="C23" s="376"/>
      <c r="D23" s="377"/>
      <c r="E23" s="378"/>
      <c r="F23" s="378"/>
      <c r="G23" s="378"/>
      <c r="H23" s="378"/>
      <c r="I23" s="378"/>
      <c r="J23" s="378"/>
      <c r="K23" s="378"/>
      <c r="L23" s="378"/>
      <c r="M23" s="378"/>
      <c r="N23" s="378"/>
      <c r="O23" s="378"/>
      <c r="P23" s="378"/>
      <c r="Q23" s="378"/>
      <c r="R23" s="378"/>
      <c r="S23" s="378"/>
      <c r="T23" s="378"/>
      <c r="U23" s="379"/>
      <c r="V23" s="378"/>
      <c r="W23" s="378"/>
      <c r="X23" s="378"/>
      <c r="Y23" s="378"/>
      <c r="Z23" s="375"/>
      <c r="AA23" s="315"/>
      <c r="AB23" s="439"/>
      <c r="AC23" s="440"/>
    </row>
    <row r="24" spans="2:44" s="380" customFormat="1" ht="15">
      <c r="B24" s="375"/>
      <c r="C24" s="376"/>
      <c r="D24" s="377"/>
      <c r="E24" s="378"/>
      <c r="F24" s="378"/>
      <c r="G24" s="378"/>
      <c r="H24" s="378"/>
      <c r="I24" s="378"/>
      <c r="J24" s="378"/>
      <c r="K24" s="378"/>
      <c r="L24" s="378"/>
      <c r="M24" s="378"/>
      <c r="N24" s="378"/>
      <c r="O24" s="378"/>
      <c r="P24" s="378"/>
      <c r="Q24" s="378"/>
      <c r="R24" s="378"/>
      <c r="S24" s="378"/>
      <c r="T24" s="378"/>
      <c r="U24" s="379"/>
      <c r="V24" s="378"/>
      <c r="W24" s="378"/>
      <c r="X24" s="378"/>
      <c r="Y24" s="378"/>
      <c r="Z24" s="375"/>
      <c r="AA24" s="315"/>
      <c r="AB24" s="439"/>
      <c r="AC24" s="440"/>
    </row>
    <row r="25" spans="2:44" s="380" customFormat="1" ht="15">
      <c r="B25" s="375"/>
      <c r="C25" s="376"/>
      <c r="D25" s="377"/>
      <c r="E25" s="378"/>
      <c r="F25" s="378"/>
      <c r="G25" s="378"/>
      <c r="H25" s="378"/>
      <c r="I25" s="378"/>
      <c r="J25" s="378"/>
      <c r="K25" s="378"/>
      <c r="L25" s="378"/>
      <c r="M25" s="378"/>
      <c r="N25" s="378"/>
      <c r="O25" s="378"/>
      <c r="P25" s="378"/>
      <c r="Q25" s="378"/>
      <c r="R25" s="378"/>
      <c r="S25" s="378"/>
      <c r="T25" s="378"/>
      <c r="U25" s="379"/>
      <c r="V25" s="378"/>
      <c r="W25" s="378"/>
      <c r="X25" s="378"/>
      <c r="Y25" s="378"/>
      <c r="Z25" s="375"/>
      <c r="AA25" s="315"/>
      <c r="AB25" s="439"/>
      <c r="AC25" s="440"/>
    </row>
    <row r="26" spans="2:44" s="380" customFormat="1" ht="15">
      <c r="B26" s="375"/>
      <c r="C26" s="376"/>
      <c r="D26" s="377"/>
      <c r="E26" s="378"/>
      <c r="F26" s="378"/>
      <c r="G26" s="378"/>
      <c r="H26" s="378"/>
      <c r="I26" s="378"/>
      <c r="J26" s="378"/>
      <c r="K26" s="378"/>
      <c r="L26" s="378"/>
      <c r="M26" s="378"/>
      <c r="N26" s="378"/>
      <c r="O26" s="378"/>
      <c r="P26" s="378"/>
      <c r="Q26" s="378"/>
      <c r="R26" s="378"/>
      <c r="S26" s="378"/>
      <c r="T26" s="378"/>
      <c r="U26" s="379"/>
      <c r="V26" s="378"/>
      <c r="W26" s="378"/>
      <c r="X26" s="378"/>
      <c r="Y26" s="378"/>
      <c r="Z26" s="375"/>
      <c r="AA26" s="315"/>
      <c r="AB26" s="439"/>
      <c r="AC26" s="440"/>
    </row>
    <row r="27" spans="2:44" s="380" customFormat="1" ht="15">
      <c r="B27" s="375"/>
      <c r="C27" s="376"/>
      <c r="D27" s="377"/>
      <c r="E27" s="378"/>
      <c r="F27" s="378"/>
      <c r="G27" s="378"/>
      <c r="H27" s="378"/>
      <c r="I27" s="378"/>
      <c r="J27" s="378"/>
      <c r="K27" s="378"/>
      <c r="L27" s="378"/>
      <c r="M27" s="378"/>
      <c r="N27" s="378"/>
      <c r="O27" s="378"/>
      <c r="P27" s="378"/>
      <c r="Q27" s="378"/>
      <c r="R27" s="378"/>
      <c r="S27" s="378"/>
      <c r="T27" s="378"/>
      <c r="U27" s="379"/>
      <c r="V27" s="378"/>
      <c r="W27" s="378"/>
      <c r="X27" s="378"/>
      <c r="Y27" s="378"/>
      <c r="Z27" s="375"/>
      <c r="AA27" s="315"/>
      <c r="AB27" s="439"/>
      <c r="AC27" s="440"/>
    </row>
    <row r="28" spans="2:44" s="380" customFormat="1" ht="15">
      <c r="B28" s="375"/>
      <c r="C28" s="376"/>
      <c r="D28" s="377"/>
      <c r="E28" s="378"/>
      <c r="F28" s="378"/>
      <c r="G28" s="378"/>
      <c r="H28" s="378"/>
      <c r="I28" s="378"/>
      <c r="J28" s="378"/>
      <c r="K28" s="378"/>
      <c r="L28" s="378"/>
      <c r="M28" s="378"/>
      <c r="N28" s="378"/>
      <c r="O28" s="378"/>
      <c r="P28" s="378"/>
      <c r="Q28" s="378"/>
      <c r="R28" s="378"/>
      <c r="S28" s="378"/>
      <c r="T28" s="378"/>
      <c r="U28" s="379"/>
      <c r="V28" s="378"/>
      <c r="W28" s="378"/>
      <c r="X28" s="378"/>
      <c r="Y28" s="378"/>
      <c r="Z28" s="375"/>
      <c r="AA28" s="315"/>
      <c r="AB28" s="439"/>
      <c r="AC28" s="440"/>
    </row>
    <row r="29" spans="2:44" s="380" customFormat="1" ht="15">
      <c r="B29" s="375"/>
      <c r="C29" s="376"/>
      <c r="D29" s="377"/>
      <c r="E29" s="378"/>
      <c r="F29" s="378"/>
      <c r="G29" s="378"/>
      <c r="H29" s="378"/>
      <c r="I29" s="378"/>
      <c r="J29" s="378"/>
      <c r="K29" s="378"/>
      <c r="L29" s="378"/>
      <c r="M29" s="378"/>
      <c r="N29" s="378"/>
      <c r="O29" s="378"/>
      <c r="P29" s="378"/>
      <c r="Q29" s="378"/>
      <c r="R29" s="378"/>
      <c r="S29" s="378"/>
      <c r="T29" s="378"/>
      <c r="U29" s="379"/>
      <c r="V29" s="378"/>
      <c r="W29" s="378"/>
      <c r="X29" s="378"/>
      <c r="Y29" s="378"/>
      <c r="Z29" s="375"/>
      <c r="AA29" s="315"/>
      <c r="AB29" s="439"/>
      <c r="AC29" s="440"/>
    </row>
    <row r="30" spans="2:44" s="380" customFormat="1" ht="15">
      <c r="B30" s="375"/>
      <c r="C30" s="376"/>
      <c r="D30" s="377"/>
      <c r="E30" s="378"/>
      <c r="F30" s="378"/>
      <c r="G30" s="378"/>
      <c r="H30" s="378"/>
      <c r="I30" s="378"/>
      <c r="J30" s="378"/>
      <c r="K30" s="378"/>
      <c r="L30" s="378"/>
      <c r="M30" s="378"/>
      <c r="N30" s="378"/>
      <c r="O30" s="378"/>
      <c r="P30" s="378"/>
      <c r="Q30" s="378"/>
      <c r="R30" s="378"/>
      <c r="S30" s="378"/>
      <c r="T30" s="378"/>
      <c r="U30" s="379"/>
      <c r="V30" s="378"/>
      <c r="W30" s="378"/>
      <c r="X30" s="378"/>
      <c r="Y30" s="378"/>
      <c r="Z30" s="375"/>
      <c r="AA30" s="315"/>
      <c r="AB30" s="439"/>
      <c r="AC30" s="440"/>
    </row>
    <row r="31" spans="2:44" s="380" customFormat="1" ht="15">
      <c r="B31" s="375"/>
      <c r="C31" s="376"/>
      <c r="D31" s="377"/>
      <c r="E31" s="378"/>
      <c r="F31" s="378"/>
      <c r="G31" s="378"/>
      <c r="H31" s="378"/>
      <c r="I31" s="378"/>
      <c r="J31" s="378"/>
      <c r="K31" s="378"/>
      <c r="L31" s="378"/>
      <c r="M31" s="378"/>
      <c r="N31" s="378"/>
      <c r="O31" s="378"/>
      <c r="P31" s="378"/>
      <c r="Q31" s="378"/>
      <c r="R31" s="378"/>
      <c r="S31" s="378"/>
      <c r="T31" s="378"/>
      <c r="U31" s="379"/>
      <c r="V31" s="378"/>
      <c r="W31" s="378"/>
      <c r="X31" s="378"/>
      <c r="Y31" s="378"/>
      <c r="Z31" s="375"/>
      <c r="AA31" s="315"/>
      <c r="AB31" s="439"/>
      <c r="AC31" s="440"/>
    </row>
    <row r="32" spans="2:44" s="380" customFormat="1" ht="15">
      <c r="B32" s="375"/>
      <c r="C32" s="376"/>
      <c r="D32" s="377"/>
      <c r="E32" s="378"/>
      <c r="F32" s="378"/>
      <c r="G32" s="378"/>
      <c r="H32" s="378"/>
      <c r="I32" s="378"/>
      <c r="J32" s="378"/>
      <c r="K32" s="378"/>
      <c r="L32" s="378"/>
      <c r="M32" s="378"/>
      <c r="N32" s="378"/>
      <c r="O32" s="378"/>
      <c r="P32" s="378"/>
      <c r="Q32" s="378"/>
      <c r="R32" s="378"/>
      <c r="S32" s="378"/>
      <c r="T32" s="378"/>
      <c r="U32" s="379"/>
      <c r="V32" s="378"/>
      <c r="W32" s="378"/>
      <c r="X32" s="378"/>
      <c r="Y32" s="378"/>
      <c r="Z32" s="375"/>
      <c r="AA32" s="315"/>
      <c r="AB32" s="396"/>
      <c r="AC32" s="397"/>
    </row>
    <row r="33" spans="2:30" s="380" customFormat="1" ht="15">
      <c r="B33" s="375"/>
      <c r="C33" s="376"/>
      <c r="D33" s="377"/>
      <c r="E33" s="378"/>
      <c r="F33" s="378"/>
      <c r="G33" s="378"/>
      <c r="H33" s="378"/>
      <c r="I33" s="378"/>
      <c r="J33" s="378"/>
      <c r="K33" s="378"/>
      <c r="L33" s="378"/>
      <c r="M33" s="378"/>
      <c r="N33" s="378"/>
      <c r="O33" s="378"/>
      <c r="P33" s="378"/>
      <c r="Q33" s="378"/>
      <c r="R33" s="378"/>
      <c r="S33" s="378"/>
      <c r="T33" s="378"/>
      <c r="U33" s="379"/>
      <c r="V33" s="378"/>
      <c r="W33" s="378"/>
      <c r="X33" s="378"/>
      <c r="Y33" s="378"/>
      <c r="Z33" s="375"/>
      <c r="AA33" s="315"/>
      <c r="AB33" s="396"/>
      <c r="AC33" s="397"/>
    </row>
    <row r="34" spans="2:30" s="380" customFormat="1" ht="15">
      <c r="B34" s="375"/>
      <c r="C34" s="376"/>
      <c r="D34" s="377"/>
      <c r="E34" s="378"/>
      <c r="F34" s="378"/>
      <c r="G34" s="378"/>
      <c r="H34" s="378"/>
      <c r="I34" s="378"/>
      <c r="J34" s="378"/>
      <c r="K34" s="378"/>
      <c r="L34" s="378"/>
      <c r="M34" s="378"/>
      <c r="N34" s="378"/>
      <c r="O34" s="378"/>
      <c r="P34" s="378"/>
      <c r="Q34" s="378"/>
      <c r="R34" s="378"/>
      <c r="S34" s="378"/>
      <c r="T34" s="378"/>
      <c r="U34" s="379"/>
      <c r="V34" s="378"/>
      <c r="W34" s="378"/>
      <c r="X34" s="378"/>
      <c r="Y34" s="378"/>
      <c r="Z34" s="375"/>
      <c r="AA34" s="315"/>
      <c r="AB34" s="396"/>
      <c r="AC34" s="397"/>
    </row>
    <row r="35" spans="2:30" s="380" customFormat="1" ht="15">
      <c r="B35" s="375"/>
      <c r="C35" s="376"/>
      <c r="D35" s="377"/>
      <c r="E35" s="378"/>
      <c r="F35" s="378"/>
      <c r="G35" s="378"/>
      <c r="H35" s="378"/>
      <c r="I35" s="378"/>
      <c r="J35" s="378"/>
      <c r="K35" s="378"/>
      <c r="L35" s="378"/>
      <c r="M35" s="378"/>
      <c r="N35" s="378"/>
      <c r="O35" s="378"/>
      <c r="P35" s="378"/>
      <c r="Q35" s="378"/>
      <c r="R35" s="378"/>
      <c r="S35" s="378"/>
      <c r="T35" s="378"/>
      <c r="U35" s="379"/>
      <c r="V35" s="378"/>
      <c r="W35" s="378"/>
      <c r="X35" s="378"/>
      <c r="Y35" s="378"/>
      <c r="Z35" s="375"/>
      <c r="AA35" s="315"/>
      <c r="AB35" s="396"/>
      <c r="AC35" s="397"/>
    </row>
    <row r="36" spans="2:30" s="380" customFormat="1" ht="15">
      <c r="B36" s="375"/>
      <c r="C36" s="376"/>
      <c r="D36" s="377"/>
      <c r="E36" s="378"/>
      <c r="F36" s="378"/>
      <c r="G36" s="378"/>
      <c r="H36" s="378"/>
      <c r="I36" s="378"/>
      <c r="J36" s="378"/>
      <c r="K36" s="378"/>
      <c r="L36" s="378"/>
      <c r="M36" s="378"/>
      <c r="N36" s="378"/>
      <c r="O36" s="378"/>
      <c r="P36" s="378"/>
      <c r="Q36" s="378"/>
      <c r="R36" s="378"/>
      <c r="S36" s="378"/>
      <c r="T36" s="378"/>
      <c r="U36" s="379"/>
      <c r="V36" s="378"/>
      <c r="W36" s="378"/>
      <c r="X36" s="378"/>
      <c r="Y36" s="378"/>
      <c r="Z36" s="375"/>
      <c r="AA36" s="315"/>
      <c r="AB36" s="396"/>
      <c r="AC36" s="397"/>
    </row>
    <row r="37" spans="2:30" s="380" customFormat="1" ht="15">
      <c r="B37" s="375"/>
      <c r="C37" s="376"/>
      <c r="D37" s="377"/>
      <c r="E37" s="378"/>
      <c r="F37" s="378"/>
      <c r="G37" s="378"/>
      <c r="H37" s="378"/>
      <c r="I37" s="378"/>
      <c r="J37" s="378"/>
      <c r="K37" s="378"/>
      <c r="L37" s="378"/>
      <c r="M37" s="378"/>
      <c r="N37" s="378"/>
      <c r="O37" s="378"/>
      <c r="P37" s="378"/>
      <c r="Q37" s="378"/>
      <c r="R37" s="378"/>
      <c r="S37" s="378"/>
      <c r="T37" s="378"/>
      <c r="U37" s="379"/>
      <c r="V37" s="378"/>
      <c r="W37" s="378"/>
      <c r="X37" s="378"/>
      <c r="Y37" s="378"/>
      <c r="Z37" s="375"/>
      <c r="AA37" s="315"/>
      <c r="AB37" s="396"/>
      <c r="AC37" s="397"/>
    </row>
    <row r="38" spans="2:30" s="380" customFormat="1" ht="15">
      <c r="B38" s="375"/>
      <c r="C38" s="376"/>
      <c r="D38" s="377"/>
      <c r="E38" s="378"/>
      <c r="F38" s="378"/>
      <c r="G38" s="378"/>
      <c r="H38" s="378"/>
      <c r="I38" s="378"/>
      <c r="J38" s="378"/>
      <c r="K38" s="378"/>
      <c r="L38" s="378"/>
      <c r="M38" s="378"/>
      <c r="N38" s="378"/>
      <c r="O38" s="378"/>
      <c r="P38" s="378"/>
      <c r="Q38" s="378"/>
      <c r="R38" s="378"/>
      <c r="S38" s="378"/>
      <c r="T38" s="378"/>
      <c r="U38" s="379"/>
      <c r="V38" s="378"/>
      <c r="W38" s="378"/>
      <c r="X38" s="378"/>
      <c r="Y38" s="378"/>
      <c r="Z38" s="375"/>
      <c r="AA38" s="315"/>
      <c r="AB38" s="396"/>
      <c r="AC38" s="397"/>
    </row>
    <row r="39" spans="2:30" s="380" customFormat="1" ht="15">
      <c r="B39" s="375"/>
      <c r="C39" s="376"/>
      <c r="D39" s="377"/>
      <c r="E39" s="378"/>
      <c r="F39" s="378"/>
      <c r="G39" s="378"/>
      <c r="H39" s="378"/>
      <c r="I39" s="378"/>
      <c r="J39" s="378"/>
      <c r="K39" s="378"/>
      <c r="L39" s="378"/>
      <c r="M39" s="378"/>
      <c r="N39" s="378"/>
      <c r="O39" s="378"/>
      <c r="P39" s="378"/>
      <c r="Q39" s="378"/>
      <c r="R39" s="378"/>
      <c r="S39" s="378"/>
      <c r="T39" s="378"/>
      <c r="U39" s="379"/>
      <c r="V39" s="378"/>
      <c r="W39" s="378"/>
      <c r="X39" s="378"/>
      <c r="Y39" s="378"/>
      <c r="Z39" s="375"/>
      <c r="AA39" s="315"/>
      <c r="AB39" s="396"/>
      <c r="AC39" s="397"/>
    </row>
    <row r="40" spans="2:30" ht="12.75" customHeight="1">
      <c r="B40" s="367"/>
      <c r="C40" s="367"/>
      <c r="D40" s="367"/>
      <c r="E40" s="367"/>
      <c r="F40" s="367"/>
      <c r="G40" s="367"/>
      <c r="H40" s="367"/>
      <c r="I40" s="367"/>
      <c r="J40" s="367"/>
      <c r="K40" s="367"/>
      <c r="L40" s="367"/>
      <c r="M40" s="367"/>
      <c r="N40" s="367"/>
      <c r="O40" s="367"/>
      <c r="P40" s="367"/>
      <c r="Q40" s="367"/>
      <c r="R40" s="367"/>
      <c r="S40" s="367"/>
      <c r="T40" s="367"/>
      <c r="U40" s="367"/>
      <c r="V40" s="367"/>
      <c r="W40" s="367"/>
      <c r="X40" s="367"/>
      <c r="Y40" s="367"/>
      <c r="Z40" s="367"/>
      <c r="AB40" s="396"/>
      <c r="AC40" s="397"/>
    </row>
    <row r="41" spans="2:30" ht="20.100000000000001" customHeight="1">
      <c r="AB41" s="396"/>
      <c r="AC41" s="397"/>
    </row>
    <row r="42" spans="2:30" ht="20.100000000000001" customHeight="1">
      <c r="AB42" s="396"/>
      <c r="AC42" s="397"/>
    </row>
    <row r="43" spans="2:30" ht="20.100000000000001" customHeight="1">
      <c r="AB43" s="396"/>
      <c r="AC43" s="397"/>
    </row>
    <row r="44" spans="2:30" ht="20.100000000000001" customHeight="1">
      <c r="AB44" s="396"/>
      <c r="AC44" s="397"/>
    </row>
    <row r="45" spans="2:30" ht="20.100000000000001" customHeight="1">
      <c r="AB45" s="396"/>
      <c r="AC45" s="397"/>
      <c r="AD45" s="398"/>
    </row>
    <row r="46" spans="2:30" ht="20.100000000000001" customHeight="1">
      <c r="AB46" s="396"/>
      <c r="AC46" s="397"/>
    </row>
    <row r="47" spans="2:30" ht="20.100000000000001" customHeight="1">
      <c r="AB47" s="396"/>
      <c r="AC47" s="397"/>
    </row>
    <row r="48" spans="2:30" ht="20.100000000000001" customHeight="1">
      <c r="AB48" s="396"/>
      <c r="AC48" s="397"/>
    </row>
    <row r="49" spans="28:29" ht="20.100000000000001" customHeight="1">
      <c r="AB49" s="396"/>
      <c r="AC49" s="397"/>
    </row>
    <row r="50" spans="28:29" ht="20.100000000000001" customHeight="1">
      <c r="AB50" s="396"/>
      <c r="AC50" s="397"/>
    </row>
    <row r="51" spans="28:29" ht="20.100000000000001" customHeight="1">
      <c r="AB51" s="396"/>
      <c r="AC51" s="397"/>
    </row>
    <row r="52" spans="28:29" ht="20.100000000000001" customHeight="1">
      <c r="AB52" s="396"/>
      <c r="AC52" s="397"/>
    </row>
    <row r="53" spans="28:29" ht="20.100000000000001" customHeight="1">
      <c r="AB53" s="396"/>
      <c r="AC53" s="397"/>
    </row>
    <row r="54" spans="28:29" ht="20.100000000000001" customHeight="1">
      <c r="AB54" s="396"/>
      <c r="AC54" s="397"/>
    </row>
    <row r="55" spans="28:29" ht="20.100000000000001" customHeight="1">
      <c r="AB55" s="396"/>
      <c r="AC55" s="397"/>
    </row>
    <row r="56" spans="28:29" ht="20.100000000000001" customHeight="1">
      <c r="AB56" s="396"/>
      <c r="AC56" s="397"/>
    </row>
    <row r="57" spans="28:29" ht="20.100000000000001" customHeight="1">
      <c r="AB57" s="399"/>
      <c r="AC57" s="400"/>
    </row>
    <row r="58" spans="28:29" ht="20.100000000000001" customHeight="1">
      <c r="AB58" s="396"/>
      <c r="AC58" s="397"/>
    </row>
    <row r="59" spans="28:29" ht="20.100000000000001" customHeight="1">
      <c r="AB59" s="396"/>
      <c r="AC59" s="397"/>
    </row>
    <row r="60" spans="28:29" ht="20.100000000000001" customHeight="1">
      <c r="AB60" s="396"/>
      <c r="AC60" s="397"/>
    </row>
    <row r="61" spans="28:29" ht="20.100000000000001" customHeight="1">
      <c r="AB61" s="396"/>
      <c r="AC61" s="397"/>
    </row>
    <row r="62" spans="28:29" ht="20.100000000000001" customHeight="1">
      <c r="AB62" s="396"/>
      <c r="AC62" s="397"/>
    </row>
    <row r="63" spans="28:29" ht="20.100000000000001" customHeight="1">
      <c r="AB63" s="396"/>
      <c r="AC63" s="397"/>
    </row>
    <row r="64" spans="28:29" ht="20.100000000000001" customHeight="1">
      <c r="AB64" s="396"/>
      <c r="AC64" s="397"/>
    </row>
    <row r="65" spans="28:29" ht="20.100000000000001" customHeight="1">
      <c r="AB65" s="396"/>
      <c r="AC65" s="397"/>
    </row>
    <row r="66" spans="28:29" ht="20.100000000000001" customHeight="1">
      <c r="AB66" s="396"/>
      <c r="AC66" s="397"/>
    </row>
    <row r="74" spans="28:29" ht="20.100000000000001" customHeight="1">
      <c r="AC74" s="401"/>
    </row>
    <row r="75" spans="28:29" ht="20.100000000000001" customHeight="1">
      <c r="AC75" s="402"/>
    </row>
    <row r="139" spans="28:29" ht="20.100000000000001" customHeight="1">
      <c r="AB139" s="403"/>
      <c r="AC139" s="404"/>
    </row>
    <row r="140" spans="28:29" ht="20.100000000000001" customHeight="1">
      <c r="AB140" s="403"/>
      <c r="AC140" s="404"/>
    </row>
    <row r="141" spans="28:29" ht="20.100000000000001" customHeight="1">
      <c r="AB141" s="403"/>
      <c r="AC141" s="404"/>
    </row>
    <row r="142" spans="28:29" ht="20.100000000000001" customHeight="1">
      <c r="AB142" s="403"/>
      <c r="AC142" s="404"/>
    </row>
    <row r="143" spans="28:29" ht="20.100000000000001" customHeight="1">
      <c r="AB143" s="403"/>
      <c r="AC143" s="404"/>
    </row>
    <row r="144" spans="28:29" ht="20.100000000000001" customHeight="1">
      <c r="AB144" s="403"/>
      <c r="AC144" s="404"/>
    </row>
    <row r="145" spans="28:29" ht="20.100000000000001" customHeight="1">
      <c r="AB145" s="403"/>
      <c r="AC145" s="404"/>
    </row>
    <row r="146" spans="28:29" ht="20.100000000000001" customHeight="1">
      <c r="AB146" s="403"/>
      <c r="AC146" s="404"/>
    </row>
    <row r="147" spans="28:29" ht="20.100000000000001" customHeight="1">
      <c r="AB147" s="403"/>
      <c r="AC147" s="404"/>
    </row>
    <row r="148" spans="28:29" ht="20.100000000000001" customHeight="1">
      <c r="AB148" s="403"/>
      <c r="AC148" s="404"/>
    </row>
    <row r="149" spans="28:29" ht="20.100000000000001" customHeight="1">
      <c r="AB149" s="403"/>
      <c r="AC149" s="404"/>
    </row>
    <row r="150" spans="28:29" ht="20.100000000000001" customHeight="1">
      <c r="AB150" s="403"/>
      <c r="AC150" s="404"/>
    </row>
    <row r="151" spans="28:29" ht="20.100000000000001" customHeight="1">
      <c r="AB151" s="403"/>
      <c r="AC151" s="404"/>
    </row>
    <row r="152" spans="28:29" ht="20.100000000000001" customHeight="1">
      <c r="AB152" s="403"/>
      <c r="AC152" s="404"/>
    </row>
    <row r="153" spans="28:29" ht="20.100000000000001" customHeight="1">
      <c r="AB153" s="403"/>
      <c r="AC153" s="404"/>
    </row>
    <row r="154" spans="28:29" ht="20.100000000000001" customHeight="1">
      <c r="AB154" s="403"/>
      <c r="AC154" s="404"/>
    </row>
    <row r="155" spans="28:29" ht="20.100000000000001" customHeight="1">
      <c r="AB155" s="403"/>
      <c r="AC155" s="404"/>
    </row>
    <row r="156" spans="28:29" ht="20.100000000000001" customHeight="1">
      <c r="AB156" s="403"/>
      <c r="AC156" s="404"/>
    </row>
    <row r="157" spans="28:29" ht="20.100000000000001" customHeight="1">
      <c r="AB157" s="403"/>
      <c r="AC157" s="404"/>
    </row>
    <row r="158" spans="28:29" ht="20.100000000000001" customHeight="1">
      <c r="AB158" s="403"/>
      <c r="AC158" s="404"/>
    </row>
    <row r="159" spans="28:29" ht="20.100000000000001" customHeight="1">
      <c r="AB159" s="403"/>
      <c r="AC159" s="404"/>
    </row>
    <row r="160" spans="28:29" ht="20.100000000000001" customHeight="1">
      <c r="AB160" s="403"/>
      <c r="AC160" s="404"/>
    </row>
    <row r="161" spans="28:29" ht="20.100000000000001" customHeight="1">
      <c r="AB161" s="403"/>
      <c r="AC161" s="404"/>
    </row>
    <row r="162" spans="28:29" ht="20.100000000000001" customHeight="1">
      <c r="AB162" s="403"/>
      <c r="AC162" s="404"/>
    </row>
    <row r="163" spans="28:29" ht="20.100000000000001" customHeight="1">
      <c r="AB163" s="403"/>
      <c r="AC163" s="404"/>
    </row>
    <row r="164" spans="28:29" ht="20.100000000000001" customHeight="1">
      <c r="AB164" s="403"/>
      <c r="AC164" s="404"/>
    </row>
    <row r="165" spans="28:29" ht="20.100000000000001" customHeight="1">
      <c r="AB165" s="403"/>
      <c r="AC165" s="404"/>
    </row>
    <row r="166" spans="28:29" ht="20.100000000000001" customHeight="1">
      <c r="AB166" s="403"/>
      <c r="AC166" s="404"/>
    </row>
    <row r="167" spans="28:29" ht="20.100000000000001" customHeight="1">
      <c r="AB167" s="403"/>
      <c r="AC167" s="404"/>
    </row>
    <row r="168" spans="28:29" ht="20.100000000000001" customHeight="1">
      <c r="AB168" s="403"/>
      <c r="AC168" s="404"/>
    </row>
    <row r="169" spans="28:29" ht="20.100000000000001" customHeight="1">
      <c r="AB169" s="403"/>
      <c r="AC169" s="404"/>
    </row>
    <row r="170" spans="28:29" ht="20.100000000000001" customHeight="1">
      <c r="AB170" s="403"/>
      <c r="AC170" s="404"/>
    </row>
    <row r="171" spans="28:29" ht="20.100000000000001" customHeight="1">
      <c r="AB171" s="403"/>
      <c r="AC171" s="404"/>
    </row>
    <row r="172" spans="28:29" ht="20.100000000000001" customHeight="1">
      <c r="AB172" s="403"/>
      <c r="AC172" s="404"/>
    </row>
    <row r="173" spans="28:29" ht="20.100000000000001" customHeight="1">
      <c r="AB173" s="403"/>
      <c r="AC173" s="404"/>
    </row>
    <row r="174" spans="28:29" ht="20.100000000000001" customHeight="1">
      <c r="AB174" s="403"/>
      <c r="AC174" s="404"/>
    </row>
    <row r="175" spans="28:29" ht="20.100000000000001" customHeight="1">
      <c r="AB175" s="403"/>
      <c r="AC175" s="404"/>
    </row>
    <row r="176" spans="28:29" ht="20.100000000000001" customHeight="1">
      <c r="AB176" s="403"/>
      <c r="AC176" s="404"/>
    </row>
    <row r="177" spans="28:29" ht="20.100000000000001" customHeight="1">
      <c r="AB177" s="403"/>
      <c r="AC177" s="404"/>
    </row>
    <row r="178" spans="28:29" ht="20.100000000000001" customHeight="1">
      <c r="AB178" s="403"/>
      <c r="AC178" s="404"/>
    </row>
    <row r="179" spans="28:29" ht="20.100000000000001" customHeight="1">
      <c r="AB179" s="403"/>
      <c r="AC179" s="404"/>
    </row>
    <row r="180" spans="28:29" ht="20.100000000000001" customHeight="1">
      <c r="AB180" s="405"/>
      <c r="AC180" s="327"/>
    </row>
    <row r="181" spans="28:29" ht="20.100000000000001" customHeight="1">
      <c r="AB181" s="405"/>
      <c r="AC181" s="327"/>
    </row>
    <row r="182" spans="28:29" ht="20.100000000000001" customHeight="1">
      <c r="AB182" s="406"/>
      <c r="AC182" s="329"/>
    </row>
    <row r="183" spans="28:29" ht="20.100000000000001" customHeight="1">
      <c r="AB183" s="406"/>
      <c r="AC183" s="329"/>
    </row>
    <row r="184" spans="28:29" ht="20.100000000000001" customHeight="1">
      <c r="AB184" s="406"/>
      <c r="AC184" s="329"/>
    </row>
    <row r="185" spans="28:29" ht="20.100000000000001" customHeight="1">
      <c r="AB185" s="406"/>
      <c r="AC185" s="329"/>
    </row>
  </sheetData>
  <sheetProtection algorithmName="SHA-512" hashValue="KMbbadkXLQcZKrOeh4vG1AteVryY+673bv99/DFlSmY0FCGY1FXyoGP3O2ouErcbNSByitSMF1JumNrctPQPXA==" saltValue="4UjxCo4apYrvsr7kTy2xWw==" spinCount="100000" sheet="1" formatCells="0" formatRows="0" insertRows="0" deleteRows="0" selectLockedCells="1" autoFilter="0" pivotTables="0"/>
  <mergeCells count="31">
    <mergeCell ref="D12:I12"/>
    <mergeCell ref="D7:I7"/>
    <mergeCell ref="J7:V7"/>
    <mergeCell ref="D10:I10"/>
    <mergeCell ref="D11:I11"/>
    <mergeCell ref="J11:V11"/>
    <mergeCell ref="J12:T12"/>
    <mergeCell ref="D15:I15"/>
    <mergeCell ref="J15:N15"/>
    <mergeCell ref="O15:S15"/>
    <mergeCell ref="T15:X15"/>
    <mergeCell ref="D16:I16"/>
    <mergeCell ref="J16:M16"/>
    <mergeCell ref="O16:R16"/>
    <mergeCell ref="T16:W16"/>
    <mergeCell ref="D20:I20"/>
    <mergeCell ref="J20:M20"/>
    <mergeCell ref="O20:R20"/>
    <mergeCell ref="T20:W20"/>
    <mergeCell ref="D17:I17"/>
    <mergeCell ref="J17:M17"/>
    <mergeCell ref="O17:R17"/>
    <mergeCell ref="T17:W17"/>
    <mergeCell ref="D18:I18"/>
    <mergeCell ref="J18:M18"/>
    <mergeCell ref="O18:R18"/>
    <mergeCell ref="T18:W18"/>
    <mergeCell ref="D19:I19"/>
    <mergeCell ref="J19:M19"/>
    <mergeCell ref="O19:R19"/>
    <mergeCell ref="T19:W19"/>
  </mergeCells>
  <phoneticPr fontId="18"/>
  <conditionalFormatting sqref="AC74:AC75 AB139:AC185">
    <cfRule type="expression" priority="27">
      <formula>CELL("protect",AB74)=0</formula>
    </cfRule>
  </conditionalFormatting>
  <conditionalFormatting sqref="B1:B2">
    <cfRule type="expression" dxfId="158" priority="26">
      <formula>_xlfn.ISFORMULA(B1)=TRUE</formula>
    </cfRule>
  </conditionalFormatting>
  <conditionalFormatting sqref="J10 M10 P10">
    <cfRule type="expression" dxfId="157" priority="23">
      <formula>$J$10="■"</formula>
    </cfRule>
    <cfRule type="expression" dxfId="156" priority="24">
      <formula>$M$10="■"</formula>
    </cfRule>
    <cfRule type="expression" dxfId="155" priority="25">
      <formula>$P$10="■"</formula>
    </cfRule>
  </conditionalFormatting>
  <conditionalFormatting sqref="J11:V11">
    <cfRule type="containsBlanks" dxfId="154" priority="22">
      <formula>LEN(TRIM(J11))=0</formula>
    </cfRule>
  </conditionalFormatting>
  <conditionalFormatting sqref="N16:N18">
    <cfRule type="notContainsBlanks" dxfId="153" priority="18">
      <formula>LEN(TRIM(N16))&gt;0</formula>
    </cfRule>
    <cfRule type="expression" dxfId="152" priority="19">
      <formula>$N$11="■"</formula>
    </cfRule>
    <cfRule type="expression" dxfId="151" priority="20">
      <formula>$K$11="■"</formula>
    </cfRule>
    <cfRule type="expression" dxfId="150" priority="21">
      <formula>$H$11="■"</formula>
    </cfRule>
  </conditionalFormatting>
  <conditionalFormatting sqref="J16:M18">
    <cfRule type="containsBlanks" dxfId="149" priority="17">
      <formula>LEN(TRIM(J16))=0</formula>
    </cfRule>
  </conditionalFormatting>
  <conditionalFormatting sqref="J12 V12">
    <cfRule type="expression" dxfId="148" priority="15">
      <formula>#REF!="■"</formula>
    </cfRule>
    <cfRule type="expression" dxfId="147" priority="16">
      <formula>#REF!="■"</formula>
    </cfRule>
  </conditionalFormatting>
  <conditionalFormatting sqref="N19">
    <cfRule type="notContainsBlanks" dxfId="146" priority="11">
      <formula>LEN(TRIM(N19))&gt;0</formula>
    </cfRule>
    <cfRule type="expression" dxfId="145" priority="12">
      <formula>$N$11="■"</formula>
    </cfRule>
    <cfRule type="expression" dxfId="144" priority="13">
      <formula>$K$11="■"</formula>
    </cfRule>
    <cfRule type="expression" dxfId="143" priority="14">
      <formula>$H$11="■"</formula>
    </cfRule>
  </conditionalFormatting>
  <conditionalFormatting sqref="J19:M19">
    <cfRule type="containsBlanks" dxfId="142" priority="10">
      <formula>LEN(TRIM(J19))=0</formula>
    </cfRule>
  </conditionalFormatting>
  <dataValidations count="7">
    <dataValidation imeMode="on" allowBlank="1" showInputMessage="1" showErrorMessage="1" sqref="T15 O15 U14" xr:uid="{33161490-CA4E-4E40-999E-976D0B413BD1}"/>
    <dataValidation type="custom" imeMode="disabled" allowBlank="1" showInputMessage="1" showErrorMessage="1" error="小数点第二位まで、三位以下四捨五入で入力して下さい。" sqref="AI14:AO14 S16:T20 AD15:AD20 AB16:AB20 O16:O20 J16:J20 X16:X20" xr:uid="{FE43633D-FE3A-4086-BD08-0E4C74F9512B}">
      <formula1>J14-ROUNDDOWN(J14,2)=0</formula1>
    </dataValidation>
    <dataValidation type="custom" imeMode="disabled" allowBlank="1" showInputMessage="1" showErrorMessage="1" error="整数で入力してください。" sqref="WVG983058:WVJ983058 L65489:R65489 HR65487:HX65487 RN65487:RT65487 ABJ65487:ABP65487 ALF65487:ALL65487 AVB65487:AVH65487 BEX65487:BFD65487 BOT65487:BOZ65487 BYP65487:BYV65487 CIL65487:CIR65487 CSH65487:CSN65487 DCD65487:DCJ65487 DLZ65487:DMF65487 DVV65487:DWB65487 EFR65487:EFX65487 EPN65487:EPT65487 EZJ65487:EZP65487 FJF65487:FJL65487 FTB65487:FTH65487 GCX65487:GDD65487 GMT65487:GMZ65487 GWP65487:GWV65487 HGL65487:HGR65487 HQH65487:HQN65487 IAD65487:IAJ65487 IJZ65487:IKF65487 ITV65487:IUB65487 JDR65487:JDX65487 JNN65487:JNT65487 JXJ65487:JXP65487 KHF65487:KHL65487 KRB65487:KRH65487 LAX65487:LBD65487 LKT65487:LKZ65487 LUP65487:LUV65487 MEL65487:MER65487 MOH65487:MON65487 MYD65487:MYJ65487 NHZ65487:NIF65487 NRV65487:NSB65487 OBR65487:OBX65487 OLN65487:OLT65487 OVJ65487:OVP65487 PFF65487:PFL65487 PPB65487:PPH65487 PYX65487:PZD65487 QIT65487:QIZ65487 QSP65487:QSV65487 RCL65487:RCR65487 RMH65487:RMN65487 RWD65487:RWJ65487 SFZ65487:SGF65487 SPV65487:SQB65487 SZR65487:SZX65487 TJN65487:TJT65487 TTJ65487:TTP65487 UDF65487:UDL65487 UNB65487:UNH65487 UWX65487:UXD65487 VGT65487:VGZ65487 VQP65487:VQV65487 WAL65487:WAR65487 WKH65487:WKN65487 WUD65487:WUJ65487 L131025:R131025 HR131023:HX131023 RN131023:RT131023 ABJ131023:ABP131023 ALF131023:ALL131023 AVB131023:AVH131023 BEX131023:BFD131023 BOT131023:BOZ131023 BYP131023:BYV131023 CIL131023:CIR131023 CSH131023:CSN131023 DCD131023:DCJ131023 DLZ131023:DMF131023 DVV131023:DWB131023 EFR131023:EFX131023 EPN131023:EPT131023 EZJ131023:EZP131023 FJF131023:FJL131023 FTB131023:FTH131023 GCX131023:GDD131023 GMT131023:GMZ131023 GWP131023:GWV131023 HGL131023:HGR131023 HQH131023:HQN131023 IAD131023:IAJ131023 IJZ131023:IKF131023 ITV131023:IUB131023 JDR131023:JDX131023 JNN131023:JNT131023 JXJ131023:JXP131023 KHF131023:KHL131023 KRB131023:KRH131023 LAX131023:LBD131023 LKT131023:LKZ131023 LUP131023:LUV131023 MEL131023:MER131023 MOH131023:MON131023 MYD131023:MYJ131023 NHZ131023:NIF131023 NRV131023:NSB131023 OBR131023:OBX131023 OLN131023:OLT131023 OVJ131023:OVP131023 PFF131023:PFL131023 PPB131023:PPH131023 PYX131023:PZD131023 QIT131023:QIZ131023 QSP131023:QSV131023 RCL131023:RCR131023 RMH131023:RMN131023 RWD131023:RWJ131023 SFZ131023:SGF131023 SPV131023:SQB131023 SZR131023:SZX131023 TJN131023:TJT131023 TTJ131023:TTP131023 UDF131023:UDL131023 UNB131023:UNH131023 UWX131023:UXD131023 VGT131023:VGZ131023 VQP131023:VQV131023 WAL131023:WAR131023 WKH131023:WKN131023 WUD131023:WUJ131023 L196561:R196561 HR196559:HX196559 RN196559:RT196559 ABJ196559:ABP196559 ALF196559:ALL196559 AVB196559:AVH196559 BEX196559:BFD196559 BOT196559:BOZ196559 BYP196559:BYV196559 CIL196559:CIR196559 CSH196559:CSN196559 DCD196559:DCJ196559 DLZ196559:DMF196559 DVV196559:DWB196559 EFR196559:EFX196559 EPN196559:EPT196559 EZJ196559:EZP196559 FJF196559:FJL196559 FTB196559:FTH196559 GCX196559:GDD196559 GMT196559:GMZ196559 GWP196559:GWV196559 HGL196559:HGR196559 HQH196559:HQN196559 IAD196559:IAJ196559 IJZ196559:IKF196559 ITV196559:IUB196559 JDR196559:JDX196559 JNN196559:JNT196559 JXJ196559:JXP196559 KHF196559:KHL196559 KRB196559:KRH196559 LAX196559:LBD196559 LKT196559:LKZ196559 LUP196559:LUV196559 MEL196559:MER196559 MOH196559:MON196559 MYD196559:MYJ196559 NHZ196559:NIF196559 NRV196559:NSB196559 OBR196559:OBX196559 OLN196559:OLT196559 OVJ196559:OVP196559 PFF196559:PFL196559 PPB196559:PPH196559 PYX196559:PZD196559 QIT196559:QIZ196559 QSP196559:QSV196559 RCL196559:RCR196559 RMH196559:RMN196559 RWD196559:RWJ196559 SFZ196559:SGF196559 SPV196559:SQB196559 SZR196559:SZX196559 TJN196559:TJT196559 TTJ196559:TTP196559 UDF196559:UDL196559 UNB196559:UNH196559 UWX196559:UXD196559 VGT196559:VGZ196559 VQP196559:VQV196559 WAL196559:WAR196559 WKH196559:WKN196559 WUD196559:WUJ196559 L262097:R262097 HR262095:HX262095 RN262095:RT262095 ABJ262095:ABP262095 ALF262095:ALL262095 AVB262095:AVH262095 BEX262095:BFD262095 BOT262095:BOZ262095 BYP262095:BYV262095 CIL262095:CIR262095 CSH262095:CSN262095 DCD262095:DCJ262095 DLZ262095:DMF262095 DVV262095:DWB262095 EFR262095:EFX262095 EPN262095:EPT262095 EZJ262095:EZP262095 FJF262095:FJL262095 FTB262095:FTH262095 GCX262095:GDD262095 GMT262095:GMZ262095 GWP262095:GWV262095 HGL262095:HGR262095 HQH262095:HQN262095 IAD262095:IAJ262095 IJZ262095:IKF262095 ITV262095:IUB262095 JDR262095:JDX262095 JNN262095:JNT262095 JXJ262095:JXP262095 KHF262095:KHL262095 KRB262095:KRH262095 LAX262095:LBD262095 LKT262095:LKZ262095 LUP262095:LUV262095 MEL262095:MER262095 MOH262095:MON262095 MYD262095:MYJ262095 NHZ262095:NIF262095 NRV262095:NSB262095 OBR262095:OBX262095 OLN262095:OLT262095 OVJ262095:OVP262095 PFF262095:PFL262095 PPB262095:PPH262095 PYX262095:PZD262095 QIT262095:QIZ262095 QSP262095:QSV262095 RCL262095:RCR262095 RMH262095:RMN262095 RWD262095:RWJ262095 SFZ262095:SGF262095 SPV262095:SQB262095 SZR262095:SZX262095 TJN262095:TJT262095 TTJ262095:TTP262095 UDF262095:UDL262095 UNB262095:UNH262095 UWX262095:UXD262095 VGT262095:VGZ262095 VQP262095:VQV262095 WAL262095:WAR262095 WKH262095:WKN262095 WUD262095:WUJ262095 L327633:R327633 HR327631:HX327631 RN327631:RT327631 ABJ327631:ABP327631 ALF327631:ALL327631 AVB327631:AVH327631 BEX327631:BFD327631 BOT327631:BOZ327631 BYP327631:BYV327631 CIL327631:CIR327631 CSH327631:CSN327631 DCD327631:DCJ327631 DLZ327631:DMF327631 DVV327631:DWB327631 EFR327631:EFX327631 EPN327631:EPT327631 EZJ327631:EZP327631 FJF327631:FJL327631 FTB327631:FTH327631 GCX327631:GDD327631 GMT327631:GMZ327631 GWP327631:GWV327631 HGL327631:HGR327631 HQH327631:HQN327631 IAD327631:IAJ327631 IJZ327631:IKF327631 ITV327631:IUB327631 JDR327631:JDX327631 JNN327631:JNT327631 JXJ327631:JXP327631 KHF327631:KHL327631 KRB327631:KRH327631 LAX327631:LBD327631 LKT327631:LKZ327631 LUP327631:LUV327631 MEL327631:MER327631 MOH327631:MON327631 MYD327631:MYJ327631 NHZ327631:NIF327631 NRV327631:NSB327631 OBR327631:OBX327631 OLN327631:OLT327631 OVJ327631:OVP327631 PFF327631:PFL327631 PPB327631:PPH327631 PYX327631:PZD327631 QIT327631:QIZ327631 QSP327631:QSV327631 RCL327631:RCR327631 RMH327631:RMN327631 RWD327631:RWJ327631 SFZ327631:SGF327631 SPV327631:SQB327631 SZR327631:SZX327631 TJN327631:TJT327631 TTJ327631:TTP327631 UDF327631:UDL327631 UNB327631:UNH327631 UWX327631:UXD327631 VGT327631:VGZ327631 VQP327631:VQV327631 WAL327631:WAR327631 WKH327631:WKN327631 WUD327631:WUJ327631 L393169:R393169 HR393167:HX393167 RN393167:RT393167 ABJ393167:ABP393167 ALF393167:ALL393167 AVB393167:AVH393167 BEX393167:BFD393167 BOT393167:BOZ393167 BYP393167:BYV393167 CIL393167:CIR393167 CSH393167:CSN393167 DCD393167:DCJ393167 DLZ393167:DMF393167 DVV393167:DWB393167 EFR393167:EFX393167 EPN393167:EPT393167 EZJ393167:EZP393167 FJF393167:FJL393167 FTB393167:FTH393167 GCX393167:GDD393167 GMT393167:GMZ393167 GWP393167:GWV393167 HGL393167:HGR393167 HQH393167:HQN393167 IAD393167:IAJ393167 IJZ393167:IKF393167 ITV393167:IUB393167 JDR393167:JDX393167 JNN393167:JNT393167 JXJ393167:JXP393167 KHF393167:KHL393167 KRB393167:KRH393167 LAX393167:LBD393167 LKT393167:LKZ393167 LUP393167:LUV393167 MEL393167:MER393167 MOH393167:MON393167 MYD393167:MYJ393167 NHZ393167:NIF393167 NRV393167:NSB393167 OBR393167:OBX393167 OLN393167:OLT393167 OVJ393167:OVP393167 PFF393167:PFL393167 PPB393167:PPH393167 PYX393167:PZD393167 QIT393167:QIZ393167 QSP393167:QSV393167 RCL393167:RCR393167 RMH393167:RMN393167 RWD393167:RWJ393167 SFZ393167:SGF393167 SPV393167:SQB393167 SZR393167:SZX393167 TJN393167:TJT393167 TTJ393167:TTP393167 UDF393167:UDL393167 UNB393167:UNH393167 UWX393167:UXD393167 VGT393167:VGZ393167 VQP393167:VQV393167 WAL393167:WAR393167 WKH393167:WKN393167 WUD393167:WUJ393167 L458705:R458705 HR458703:HX458703 RN458703:RT458703 ABJ458703:ABP458703 ALF458703:ALL458703 AVB458703:AVH458703 BEX458703:BFD458703 BOT458703:BOZ458703 BYP458703:BYV458703 CIL458703:CIR458703 CSH458703:CSN458703 DCD458703:DCJ458703 DLZ458703:DMF458703 DVV458703:DWB458703 EFR458703:EFX458703 EPN458703:EPT458703 EZJ458703:EZP458703 FJF458703:FJL458703 FTB458703:FTH458703 GCX458703:GDD458703 GMT458703:GMZ458703 GWP458703:GWV458703 HGL458703:HGR458703 HQH458703:HQN458703 IAD458703:IAJ458703 IJZ458703:IKF458703 ITV458703:IUB458703 JDR458703:JDX458703 JNN458703:JNT458703 JXJ458703:JXP458703 KHF458703:KHL458703 KRB458703:KRH458703 LAX458703:LBD458703 LKT458703:LKZ458703 LUP458703:LUV458703 MEL458703:MER458703 MOH458703:MON458703 MYD458703:MYJ458703 NHZ458703:NIF458703 NRV458703:NSB458703 OBR458703:OBX458703 OLN458703:OLT458703 OVJ458703:OVP458703 PFF458703:PFL458703 PPB458703:PPH458703 PYX458703:PZD458703 QIT458703:QIZ458703 QSP458703:QSV458703 RCL458703:RCR458703 RMH458703:RMN458703 RWD458703:RWJ458703 SFZ458703:SGF458703 SPV458703:SQB458703 SZR458703:SZX458703 TJN458703:TJT458703 TTJ458703:TTP458703 UDF458703:UDL458703 UNB458703:UNH458703 UWX458703:UXD458703 VGT458703:VGZ458703 VQP458703:VQV458703 WAL458703:WAR458703 WKH458703:WKN458703 WUD458703:WUJ458703 L524241:R524241 HR524239:HX524239 RN524239:RT524239 ABJ524239:ABP524239 ALF524239:ALL524239 AVB524239:AVH524239 BEX524239:BFD524239 BOT524239:BOZ524239 BYP524239:BYV524239 CIL524239:CIR524239 CSH524239:CSN524239 DCD524239:DCJ524239 DLZ524239:DMF524239 DVV524239:DWB524239 EFR524239:EFX524239 EPN524239:EPT524239 EZJ524239:EZP524239 FJF524239:FJL524239 FTB524239:FTH524239 GCX524239:GDD524239 GMT524239:GMZ524239 GWP524239:GWV524239 HGL524239:HGR524239 HQH524239:HQN524239 IAD524239:IAJ524239 IJZ524239:IKF524239 ITV524239:IUB524239 JDR524239:JDX524239 JNN524239:JNT524239 JXJ524239:JXP524239 KHF524239:KHL524239 KRB524239:KRH524239 LAX524239:LBD524239 LKT524239:LKZ524239 LUP524239:LUV524239 MEL524239:MER524239 MOH524239:MON524239 MYD524239:MYJ524239 NHZ524239:NIF524239 NRV524239:NSB524239 OBR524239:OBX524239 OLN524239:OLT524239 OVJ524239:OVP524239 PFF524239:PFL524239 PPB524239:PPH524239 PYX524239:PZD524239 QIT524239:QIZ524239 QSP524239:QSV524239 RCL524239:RCR524239 RMH524239:RMN524239 RWD524239:RWJ524239 SFZ524239:SGF524239 SPV524239:SQB524239 SZR524239:SZX524239 TJN524239:TJT524239 TTJ524239:TTP524239 UDF524239:UDL524239 UNB524239:UNH524239 UWX524239:UXD524239 VGT524239:VGZ524239 VQP524239:VQV524239 WAL524239:WAR524239 WKH524239:WKN524239 WUD524239:WUJ524239 L589777:R589777 HR589775:HX589775 RN589775:RT589775 ABJ589775:ABP589775 ALF589775:ALL589775 AVB589775:AVH589775 BEX589775:BFD589775 BOT589775:BOZ589775 BYP589775:BYV589775 CIL589775:CIR589775 CSH589775:CSN589775 DCD589775:DCJ589775 DLZ589775:DMF589775 DVV589775:DWB589775 EFR589775:EFX589775 EPN589775:EPT589775 EZJ589775:EZP589775 FJF589775:FJL589775 FTB589775:FTH589775 GCX589775:GDD589775 GMT589775:GMZ589775 GWP589775:GWV589775 HGL589775:HGR589775 HQH589775:HQN589775 IAD589775:IAJ589775 IJZ589775:IKF589775 ITV589775:IUB589775 JDR589775:JDX589775 JNN589775:JNT589775 JXJ589775:JXP589775 KHF589775:KHL589775 KRB589775:KRH589775 LAX589775:LBD589775 LKT589775:LKZ589775 LUP589775:LUV589775 MEL589775:MER589775 MOH589775:MON589775 MYD589775:MYJ589775 NHZ589775:NIF589775 NRV589775:NSB589775 OBR589775:OBX589775 OLN589775:OLT589775 OVJ589775:OVP589775 PFF589775:PFL589775 PPB589775:PPH589775 PYX589775:PZD589775 QIT589775:QIZ589775 QSP589775:QSV589775 RCL589775:RCR589775 RMH589775:RMN589775 RWD589775:RWJ589775 SFZ589775:SGF589775 SPV589775:SQB589775 SZR589775:SZX589775 TJN589775:TJT589775 TTJ589775:TTP589775 UDF589775:UDL589775 UNB589775:UNH589775 UWX589775:UXD589775 VGT589775:VGZ589775 VQP589775:VQV589775 WAL589775:WAR589775 WKH589775:WKN589775 WUD589775:WUJ589775 L655313:R655313 HR655311:HX655311 RN655311:RT655311 ABJ655311:ABP655311 ALF655311:ALL655311 AVB655311:AVH655311 BEX655311:BFD655311 BOT655311:BOZ655311 BYP655311:BYV655311 CIL655311:CIR655311 CSH655311:CSN655311 DCD655311:DCJ655311 DLZ655311:DMF655311 DVV655311:DWB655311 EFR655311:EFX655311 EPN655311:EPT655311 EZJ655311:EZP655311 FJF655311:FJL655311 FTB655311:FTH655311 GCX655311:GDD655311 GMT655311:GMZ655311 GWP655311:GWV655311 HGL655311:HGR655311 HQH655311:HQN655311 IAD655311:IAJ655311 IJZ655311:IKF655311 ITV655311:IUB655311 JDR655311:JDX655311 JNN655311:JNT655311 JXJ655311:JXP655311 KHF655311:KHL655311 KRB655311:KRH655311 LAX655311:LBD655311 LKT655311:LKZ655311 LUP655311:LUV655311 MEL655311:MER655311 MOH655311:MON655311 MYD655311:MYJ655311 NHZ655311:NIF655311 NRV655311:NSB655311 OBR655311:OBX655311 OLN655311:OLT655311 OVJ655311:OVP655311 PFF655311:PFL655311 PPB655311:PPH655311 PYX655311:PZD655311 QIT655311:QIZ655311 QSP655311:QSV655311 RCL655311:RCR655311 RMH655311:RMN655311 RWD655311:RWJ655311 SFZ655311:SGF655311 SPV655311:SQB655311 SZR655311:SZX655311 TJN655311:TJT655311 TTJ655311:TTP655311 UDF655311:UDL655311 UNB655311:UNH655311 UWX655311:UXD655311 VGT655311:VGZ655311 VQP655311:VQV655311 WAL655311:WAR655311 WKH655311:WKN655311 WUD655311:WUJ655311 L720849:R720849 HR720847:HX720847 RN720847:RT720847 ABJ720847:ABP720847 ALF720847:ALL720847 AVB720847:AVH720847 BEX720847:BFD720847 BOT720847:BOZ720847 BYP720847:BYV720847 CIL720847:CIR720847 CSH720847:CSN720847 DCD720847:DCJ720847 DLZ720847:DMF720847 DVV720847:DWB720847 EFR720847:EFX720847 EPN720847:EPT720847 EZJ720847:EZP720847 FJF720847:FJL720847 FTB720847:FTH720847 GCX720847:GDD720847 GMT720847:GMZ720847 GWP720847:GWV720847 HGL720847:HGR720847 HQH720847:HQN720847 IAD720847:IAJ720847 IJZ720847:IKF720847 ITV720847:IUB720847 JDR720847:JDX720847 JNN720847:JNT720847 JXJ720847:JXP720847 KHF720847:KHL720847 KRB720847:KRH720847 LAX720847:LBD720847 LKT720847:LKZ720847 LUP720847:LUV720847 MEL720847:MER720847 MOH720847:MON720847 MYD720847:MYJ720847 NHZ720847:NIF720847 NRV720847:NSB720847 OBR720847:OBX720847 OLN720847:OLT720847 OVJ720847:OVP720847 PFF720847:PFL720847 PPB720847:PPH720847 PYX720847:PZD720847 QIT720847:QIZ720847 QSP720847:QSV720847 RCL720847:RCR720847 RMH720847:RMN720847 RWD720847:RWJ720847 SFZ720847:SGF720847 SPV720847:SQB720847 SZR720847:SZX720847 TJN720847:TJT720847 TTJ720847:TTP720847 UDF720847:UDL720847 UNB720847:UNH720847 UWX720847:UXD720847 VGT720847:VGZ720847 VQP720847:VQV720847 WAL720847:WAR720847 WKH720847:WKN720847 WUD720847:WUJ720847 L786385:R786385 HR786383:HX786383 RN786383:RT786383 ABJ786383:ABP786383 ALF786383:ALL786383 AVB786383:AVH786383 BEX786383:BFD786383 BOT786383:BOZ786383 BYP786383:BYV786383 CIL786383:CIR786383 CSH786383:CSN786383 DCD786383:DCJ786383 DLZ786383:DMF786383 DVV786383:DWB786383 EFR786383:EFX786383 EPN786383:EPT786383 EZJ786383:EZP786383 FJF786383:FJL786383 FTB786383:FTH786383 GCX786383:GDD786383 GMT786383:GMZ786383 GWP786383:GWV786383 HGL786383:HGR786383 HQH786383:HQN786383 IAD786383:IAJ786383 IJZ786383:IKF786383 ITV786383:IUB786383 JDR786383:JDX786383 JNN786383:JNT786383 JXJ786383:JXP786383 KHF786383:KHL786383 KRB786383:KRH786383 LAX786383:LBD786383 LKT786383:LKZ786383 LUP786383:LUV786383 MEL786383:MER786383 MOH786383:MON786383 MYD786383:MYJ786383 NHZ786383:NIF786383 NRV786383:NSB786383 OBR786383:OBX786383 OLN786383:OLT786383 OVJ786383:OVP786383 PFF786383:PFL786383 PPB786383:PPH786383 PYX786383:PZD786383 QIT786383:QIZ786383 QSP786383:QSV786383 RCL786383:RCR786383 RMH786383:RMN786383 RWD786383:RWJ786383 SFZ786383:SGF786383 SPV786383:SQB786383 SZR786383:SZX786383 TJN786383:TJT786383 TTJ786383:TTP786383 UDF786383:UDL786383 UNB786383:UNH786383 UWX786383:UXD786383 VGT786383:VGZ786383 VQP786383:VQV786383 WAL786383:WAR786383 WKH786383:WKN786383 WUD786383:WUJ786383 L851921:R851921 HR851919:HX851919 RN851919:RT851919 ABJ851919:ABP851919 ALF851919:ALL851919 AVB851919:AVH851919 BEX851919:BFD851919 BOT851919:BOZ851919 BYP851919:BYV851919 CIL851919:CIR851919 CSH851919:CSN851919 DCD851919:DCJ851919 DLZ851919:DMF851919 DVV851919:DWB851919 EFR851919:EFX851919 EPN851919:EPT851919 EZJ851919:EZP851919 FJF851919:FJL851919 FTB851919:FTH851919 GCX851919:GDD851919 GMT851919:GMZ851919 GWP851919:GWV851919 HGL851919:HGR851919 HQH851919:HQN851919 IAD851919:IAJ851919 IJZ851919:IKF851919 ITV851919:IUB851919 JDR851919:JDX851919 JNN851919:JNT851919 JXJ851919:JXP851919 KHF851919:KHL851919 KRB851919:KRH851919 LAX851919:LBD851919 LKT851919:LKZ851919 LUP851919:LUV851919 MEL851919:MER851919 MOH851919:MON851919 MYD851919:MYJ851919 NHZ851919:NIF851919 NRV851919:NSB851919 OBR851919:OBX851919 OLN851919:OLT851919 OVJ851919:OVP851919 PFF851919:PFL851919 PPB851919:PPH851919 PYX851919:PZD851919 QIT851919:QIZ851919 QSP851919:QSV851919 RCL851919:RCR851919 RMH851919:RMN851919 RWD851919:RWJ851919 SFZ851919:SGF851919 SPV851919:SQB851919 SZR851919:SZX851919 TJN851919:TJT851919 TTJ851919:TTP851919 UDF851919:UDL851919 UNB851919:UNH851919 UWX851919:UXD851919 VGT851919:VGZ851919 VQP851919:VQV851919 WAL851919:WAR851919 WKH851919:WKN851919 WUD851919:WUJ851919 L917457:R917457 HR917455:HX917455 RN917455:RT917455 ABJ917455:ABP917455 ALF917455:ALL917455 AVB917455:AVH917455 BEX917455:BFD917455 BOT917455:BOZ917455 BYP917455:BYV917455 CIL917455:CIR917455 CSH917455:CSN917455 DCD917455:DCJ917455 DLZ917455:DMF917455 DVV917455:DWB917455 EFR917455:EFX917455 EPN917455:EPT917455 EZJ917455:EZP917455 FJF917455:FJL917455 FTB917455:FTH917455 GCX917455:GDD917455 GMT917455:GMZ917455 GWP917455:GWV917455 HGL917455:HGR917455 HQH917455:HQN917455 IAD917455:IAJ917455 IJZ917455:IKF917455 ITV917455:IUB917455 JDR917455:JDX917455 JNN917455:JNT917455 JXJ917455:JXP917455 KHF917455:KHL917455 KRB917455:KRH917455 LAX917455:LBD917455 LKT917455:LKZ917455 LUP917455:LUV917455 MEL917455:MER917455 MOH917455:MON917455 MYD917455:MYJ917455 NHZ917455:NIF917455 NRV917455:NSB917455 OBR917455:OBX917455 OLN917455:OLT917455 OVJ917455:OVP917455 PFF917455:PFL917455 PPB917455:PPH917455 PYX917455:PZD917455 QIT917455:QIZ917455 QSP917455:QSV917455 RCL917455:RCR917455 RMH917455:RMN917455 RWD917455:RWJ917455 SFZ917455:SGF917455 SPV917455:SQB917455 SZR917455:SZX917455 TJN917455:TJT917455 TTJ917455:TTP917455 UDF917455:UDL917455 UNB917455:UNH917455 UWX917455:UXD917455 VGT917455:VGZ917455 VQP917455:VQV917455 WAL917455:WAR917455 WKH917455:WKN917455 WUD917455:WUJ917455 L982993:R982993 HR982991:HX982991 RN982991:RT982991 ABJ982991:ABP982991 ALF982991:ALL982991 AVB982991:AVH982991 BEX982991:BFD982991 BOT982991:BOZ982991 BYP982991:BYV982991 CIL982991:CIR982991 CSH982991:CSN982991 DCD982991:DCJ982991 DLZ982991:DMF982991 DVV982991:DWB982991 EFR982991:EFX982991 EPN982991:EPT982991 EZJ982991:EZP982991 FJF982991:FJL982991 FTB982991:FTH982991 GCX982991:GDD982991 GMT982991:GMZ982991 GWP982991:GWV982991 HGL982991:HGR982991 HQH982991:HQN982991 IAD982991:IAJ982991 IJZ982991:IKF982991 ITV982991:IUB982991 JDR982991:JDX982991 JNN982991:JNT982991 JXJ982991:JXP982991 KHF982991:KHL982991 KRB982991:KRH982991 LAX982991:LBD982991 LKT982991:LKZ982991 LUP982991:LUV982991 MEL982991:MER982991 MOH982991:MON982991 MYD982991:MYJ982991 NHZ982991:NIF982991 NRV982991:NSB982991 OBR982991:OBX982991 OLN982991:OLT982991 OVJ982991:OVP982991 PFF982991:PFL982991 PPB982991:PPH982991 PYX982991:PZD982991 QIT982991:QIZ982991 QSP982991:QSV982991 RCL982991:RCR982991 RMH982991:RMN982991 RWD982991:RWJ982991 SFZ982991:SGF982991 SPV982991:SQB982991 SZR982991:SZX982991 TJN982991:TJT982991 TTJ982991:TTP982991 UDF982991:UDL982991 UNB982991:UNH982991 UWX982991:UXD982991 VGT982991:VGZ982991 VQP982991:VQV982991 WAL982991:WAR982991 WKH982991:WKN982991 WUD982991:WUJ982991 IU65546:IX65548 SQ65546:ST65548 ACM65546:ACP65548 AMI65546:AML65548 AWE65546:AWH65548 BGA65546:BGD65548 BPW65546:BPZ65548 BZS65546:BZV65548 CJO65546:CJR65548 CTK65546:CTN65548 DDG65546:DDJ65548 DNC65546:DNF65548 DWY65546:DXB65548 EGU65546:EGX65548 EQQ65546:EQT65548 FAM65546:FAP65548 FKI65546:FKL65548 FUE65546:FUH65548 GEA65546:GED65548 GNW65546:GNZ65548 GXS65546:GXV65548 HHO65546:HHR65548 HRK65546:HRN65548 IBG65546:IBJ65548 ILC65546:ILF65548 IUY65546:IVB65548 JEU65546:JEX65548 JOQ65546:JOT65548 JYM65546:JYP65548 KII65546:KIL65548 KSE65546:KSH65548 LCA65546:LCD65548 LLW65546:LLZ65548 LVS65546:LVV65548 MFO65546:MFR65548 MPK65546:MPN65548 MZG65546:MZJ65548 NJC65546:NJF65548 NSY65546:NTB65548 OCU65546:OCX65548 OMQ65546:OMT65548 OWM65546:OWP65548 PGI65546:PGL65548 PQE65546:PQH65548 QAA65546:QAD65548 QJW65546:QJZ65548 QTS65546:QTV65548 RDO65546:RDR65548 RNK65546:RNN65548 RXG65546:RXJ65548 SHC65546:SHF65548 SQY65546:SRB65548 TAU65546:TAX65548 TKQ65546:TKT65548 TUM65546:TUP65548 UEI65546:UEL65548 UOE65546:UOH65548 UYA65546:UYD65548 VHW65546:VHZ65548 VRS65546:VRV65548 WBO65546:WBR65548 WLK65546:WLN65548 WVG65546:WVJ65548 IU131082:IX131084 SQ131082:ST131084 ACM131082:ACP131084 AMI131082:AML131084 AWE131082:AWH131084 BGA131082:BGD131084 BPW131082:BPZ131084 BZS131082:BZV131084 CJO131082:CJR131084 CTK131082:CTN131084 DDG131082:DDJ131084 DNC131082:DNF131084 DWY131082:DXB131084 EGU131082:EGX131084 EQQ131082:EQT131084 FAM131082:FAP131084 FKI131082:FKL131084 FUE131082:FUH131084 GEA131082:GED131084 GNW131082:GNZ131084 GXS131082:GXV131084 HHO131082:HHR131084 HRK131082:HRN131084 IBG131082:IBJ131084 ILC131082:ILF131084 IUY131082:IVB131084 JEU131082:JEX131084 JOQ131082:JOT131084 JYM131082:JYP131084 KII131082:KIL131084 KSE131082:KSH131084 LCA131082:LCD131084 LLW131082:LLZ131084 LVS131082:LVV131084 MFO131082:MFR131084 MPK131082:MPN131084 MZG131082:MZJ131084 NJC131082:NJF131084 NSY131082:NTB131084 OCU131082:OCX131084 OMQ131082:OMT131084 OWM131082:OWP131084 PGI131082:PGL131084 PQE131082:PQH131084 QAA131082:QAD131084 QJW131082:QJZ131084 QTS131082:QTV131084 RDO131082:RDR131084 RNK131082:RNN131084 RXG131082:RXJ131084 SHC131082:SHF131084 SQY131082:SRB131084 TAU131082:TAX131084 TKQ131082:TKT131084 TUM131082:TUP131084 UEI131082:UEL131084 UOE131082:UOH131084 UYA131082:UYD131084 VHW131082:VHZ131084 VRS131082:VRV131084 WBO131082:WBR131084 WLK131082:WLN131084 WVG131082:WVJ131084 IU196618:IX196620 SQ196618:ST196620 ACM196618:ACP196620 AMI196618:AML196620 AWE196618:AWH196620 BGA196618:BGD196620 BPW196618:BPZ196620 BZS196618:BZV196620 CJO196618:CJR196620 CTK196618:CTN196620 DDG196618:DDJ196620 DNC196618:DNF196620 DWY196618:DXB196620 EGU196618:EGX196620 EQQ196618:EQT196620 FAM196618:FAP196620 FKI196618:FKL196620 FUE196618:FUH196620 GEA196618:GED196620 GNW196618:GNZ196620 GXS196618:GXV196620 HHO196618:HHR196620 HRK196618:HRN196620 IBG196618:IBJ196620 ILC196618:ILF196620 IUY196618:IVB196620 JEU196618:JEX196620 JOQ196618:JOT196620 JYM196618:JYP196620 KII196618:KIL196620 KSE196618:KSH196620 LCA196618:LCD196620 LLW196618:LLZ196620 LVS196618:LVV196620 MFO196618:MFR196620 MPK196618:MPN196620 MZG196618:MZJ196620 NJC196618:NJF196620 NSY196618:NTB196620 OCU196618:OCX196620 OMQ196618:OMT196620 OWM196618:OWP196620 PGI196618:PGL196620 PQE196618:PQH196620 QAA196618:QAD196620 QJW196618:QJZ196620 QTS196618:QTV196620 RDO196618:RDR196620 RNK196618:RNN196620 RXG196618:RXJ196620 SHC196618:SHF196620 SQY196618:SRB196620 TAU196618:TAX196620 TKQ196618:TKT196620 TUM196618:TUP196620 UEI196618:UEL196620 UOE196618:UOH196620 UYA196618:UYD196620 VHW196618:VHZ196620 VRS196618:VRV196620 WBO196618:WBR196620 WLK196618:WLN196620 WVG196618:WVJ196620 IU262154:IX262156 SQ262154:ST262156 ACM262154:ACP262156 AMI262154:AML262156 AWE262154:AWH262156 BGA262154:BGD262156 BPW262154:BPZ262156 BZS262154:BZV262156 CJO262154:CJR262156 CTK262154:CTN262156 DDG262154:DDJ262156 DNC262154:DNF262156 DWY262154:DXB262156 EGU262154:EGX262156 EQQ262154:EQT262156 FAM262154:FAP262156 FKI262154:FKL262156 FUE262154:FUH262156 GEA262154:GED262156 GNW262154:GNZ262156 GXS262154:GXV262156 HHO262154:HHR262156 HRK262154:HRN262156 IBG262154:IBJ262156 ILC262154:ILF262156 IUY262154:IVB262156 JEU262154:JEX262156 JOQ262154:JOT262156 JYM262154:JYP262156 KII262154:KIL262156 KSE262154:KSH262156 LCA262154:LCD262156 LLW262154:LLZ262156 LVS262154:LVV262156 MFO262154:MFR262156 MPK262154:MPN262156 MZG262154:MZJ262156 NJC262154:NJF262156 NSY262154:NTB262156 OCU262154:OCX262156 OMQ262154:OMT262156 OWM262154:OWP262156 PGI262154:PGL262156 PQE262154:PQH262156 QAA262154:QAD262156 QJW262154:QJZ262156 QTS262154:QTV262156 RDO262154:RDR262156 RNK262154:RNN262156 RXG262154:RXJ262156 SHC262154:SHF262156 SQY262154:SRB262156 TAU262154:TAX262156 TKQ262154:TKT262156 TUM262154:TUP262156 UEI262154:UEL262156 UOE262154:UOH262156 UYA262154:UYD262156 VHW262154:VHZ262156 VRS262154:VRV262156 WBO262154:WBR262156 WLK262154:WLN262156 WVG262154:WVJ262156 IU327690:IX327692 SQ327690:ST327692 ACM327690:ACP327692 AMI327690:AML327692 AWE327690:AWH327692 BGA327690:BGD327692 BPW327690:BPZ327692 BZS327690:BZV327692 CJO327690:CJR327692 CTK327690:CTN327692 DDG327690:DDJ327692 DNC327690:DNF327692 DWY327690:DXB327692 EGU327690:EGX327692 EQQ327690:EQT327692 FAM327690:FAP327692 FKI327690:FKL327692 FUE327690:FUH327692 GEA327690:GED327692 GNW327690:GNZ327692 GXS327690:GXV327692 HHO327690:HHR327692 HRK327690:HRN327692 IBG327690:IBJ327692 ILC327690:ILF327692 IUY327690:IVB327692 JEU327690:JEX327692 JOQ327690:JOT327692 JYM327690:JYP327692 KII327690:KIL327692 KSE327690:KSH327692 LCA327690:LCD327692 LLW327690:LLZ327692 LVS327690:LVV327692 MFO327690:MFR327692 MPK327690:MPN327692 MZG327690:MZJ327692 NJC327690:NJF327692 NSY327690:NTB327692 OCU327690:OCX327692 OMQ327690:OMT327692 OWM327690:OWP327692 PGI327690:PGL327692 PQE327690:PQH327692 QAA327690:QAD327692 QJW327690:QJZ327692 QTS327690:QTV327692 RDO327690:RDR327692 RNK327690:RNN327692 RXG327690:RXJ327692 SHC327690:SHF327692 SQY327690:SRB327692 TAU327690:TAX327692 TKQ327690:TKT327692 TUM327690:TUP327692 UEI327690:UEL327692 UOE327690:UOH327692 UYA327690:UYD327692 VHW327690:VHZ327692 VRS327690:VRV327692 WBO327690:WBR327692 WLK327690:WLN327692 WVG327690:WVJ327692 IU393226:IX393228 SQ393226:ST393228 ACM393226:ACP393228 AMI393226:AML393228 AWE393226:AWH393228 BGA393226:BGD393228 BPW393226:BPZ393228 BZS393226:BZV393228 CJO393226:CJR393228 CTK393226:CTN393228 DDG393226:DDJ393228 DNC393226:DNF393228 DWY393226:DXB393228 EGU393226:EGX393228 EQQ393226:EQT393228 FAM393226:FAP393228 FKI393226:FKL393228 FUE393226:FUH393228 GEA393226:GED393228 GNW393226:GNZ393228 GXS393226:GXV393228 HHO393226:HHR393228 HRK393226:HRN393228 IBG393226:IBJ393228 ILC393226:ILF393228 IUY393226:IVB393228 JEU393226:JEX393228 JOQ393226:JOT393228 JYM393226:JYP393228 KII393226:KIL393228 KSE393226:KSH393228 LCA393226:LCD393228 LLW393226:LLZ393228 LVS393226:LVV393228 MFO393226:MFR393228 MPK393226:MPN393228 MZG393226:MZJ393228 NJC393226:NJF393228 NSY393226:NTB393228 OCU393226:OCX393228 OMQ393226:OMT393228 OWM393226:OWP393228 PGI393226:PGL393228 PQE393226:PQH393228 QAA393226:QAD393228 QJW393226:QJZ393228 QTS393226:QTV393228 RDO393226:RDR393228 RNK393226:RNN393228 RXG393226:RXJ393228 SHC393226:SHF393228 SQY393226:SRB393228 TAU393226:TAX393228 TKQ393226:TKT393228 TUM393226:TUP393228 UEI393226:UEL393228 UOE393226:UOH393228 UYA393226:UYD393228 VHW393226:VHZ393228 VRS393226:VRV393228 WBO393226:WBR393228 WLK393226:WLN393228 WVG393226:WVJ393228 IU458762:IX458764 SQ458762:ST458764 ACM458762:ACP458764 AMI458762:AML458764 AWE458762:AWH458764 BGA458762:BGD458764 BPW458762:BPZ458764 BZS458762:BZV458764 CJO458762:CJR458764 CTK458762:CTN458764 DDG458762:DDJ458764 DNC458762:DNF458764 DWY458762:DXB458764 EGU458762:EGX458764 EQQ458762:EQT458764 FAM458762:FAP458764 FKI458762:FKL458764 FUE458762:FUH458764 GEA458762:GED458764 GNW458762:GNZ458764 GXS458762:GXV458764 HHO458762:HHR458764 HRK458762:HRN458764 IBG458762:IBJ458764 ILC458762:ILF458764 IUY458762:IVB458764 JEU458762:JEX458764 JOQ458762:JOT458764 JYM458762:JYP458764 KII458762:KIL458764 KSE458762:KSH458764 LCA458762:LCD458764 LLW458762:LLZ458764 LVS458762:LVV458764 MFO458762:MFR458764 MPK458762:MPN458764 MZG458762:MZJ458764 NJC458762:NJF458764 NSY458762:NTB458764 OCU458762:OCX458764 OMQ458762:OMT458764 OWM458762:OWP458764 PGI458762:PGL458764 PQE458762:PQH458764 QAA458762:QAD458764 QJW458762:QJZ458764 QTS458762:QTV458764 RDO458762:RDR458764 RNK458762:RNN458764 RXG458762:RXJ458764 SHC458762:SHF458764 SQY458762:SRB458764 TAU458762:TAX458764 TKQ458762:TKT458764 TUM458762:TUP458764 UEI458762:UEL458764 UOE458762:UOH458764 UYA458762:UYD458764 VHW458762:VHZ458764 VRS458762:VRV458764 WBO458762:WBR458764 WLK458762:WLN458764 WVG458762:WVJ458764 IU524298:IX524300 SQ524298:ST524300 ACM524298:ACP524300 AMI524298:AML524300 AWE524298:AWH524300 BGA524298:BGD524300 BPW524298:BPZ524300 BZS524298:BZV524300 CJO524298:CJR524300 CTK524298:CTN524300 DDG524298:DDJ524300 DNC524298:DNF524300 DWY524298:DXB524300 EGU524298:EGX524300 EQQ524298:EQT524300 FAM524298:FAP524300 FKI524298:FKL524300 FUE524298:FUH524300 GEA524298:GED524300 GNW524298:GNZ524300 GXS524298:GXV524300 HHO524298:HHR524300 HRK524298:HRN524300 IBG524298:IBJ524300 ILC524298:ILF524300 IUY524298:IVB524300 JEU524298:JEX524300 JOQ524298:JOT524300 JYM524298:JYP524300 KII524298:KIL524300 KSE524298:KSH524300 LCA524298:LCD524300 LLW524298:LLZ524300 LVS524298:LVV524300 MFO524298:MFR524300 MPK524298:MPN524300 MZG524298:MZJ524300 NJC524298:NJF524300 NSY524298:NTB524300 OCU524298:OCX524300 OMQ524298:OMT524300 OWM524298:OWP524300 PGI524298:PGL524300 PQE524298:PQH524300 QAA524298:QAD524300 QJW524298:QJZ524300 QTS524298:QTV524300 RDO524298:RDR524300 RNK524298:RNN524300 RXG524298:RXJ524300 SHC524298:SHF524300 SQY524298:SRB524300 TAU524298:TAX524300 TKQ524298:TKT524300 TUM524298:TUP524300 UEI524298:UEL524300 UOE524298:UOH524300 UYA524298:UYD524300 VHW524298:VHZ524300 VRS524298:VRV524300 WBO524298:WBR524300 WLK524298:WLN524300 WVG524298:WVJ524300 IU589834:IX589836 SQ589834:ST589836 ACM589834:ACP589836 AMI589834:AML589836 AWE589834:AWH589836 BGA589834:BGD589836 BPW589834:BPZ589836 BZS589834:BZV589836 CJO589834:CJR589836 CTK589834:CTN589836 DDG589834:DDJ589836 DNC589834:DNF589836 DWY589834:DXB589836 EGU589834:EGX589836 EQQ589834:EQT589836 FAM589834:FAP589836 FKI589834:FKL589836 FUE589834:FUH589836 GEA589834:GED589836 GNW589834:GNZ589836 GXS589834:GXV589836 HHO589834:HHR589836 HRK589834:HRN589836 IBG589834:IBJ589836 ILC589834:ILF589836 IUY589834:IVB589836 JEU589834:JEX589836 JOQ589834:JOT589836 JYM589834:JYP589836 KII589834:KIL589836 KSE589834:KSH589836 LCA589834:LCD589836 LLW589834:LLZ589836 LVS589834:LVV589836 MFO589834:MFR589836 MPK589834:MPN589836 MZG589834:MZJ589836 NJC589834:NJF589836 NSY589834:NTB589836 OCU589834:OCX589836 OMQ589834:OMT589836 OWM589834:OWP589836 PGI589834:PGL589836 PQE589834:PQH589836 QAA589834:QAD589836 QJW589834:QJZ589836 QTS589834:QTV589836 RDO589834:RDR589836 RNK589834:RNN589836 RXG589834:RXJ589836 SHC589834:SHF589836 SQY589834:SRB589836 TAU589834:TAX589836 TKQ589834:TKT589836 TUM589834:TUP589836 UEI589834:UEL589836 UOE589834:UOH589836 UYA589834:UYD589836 VHW589834:VHZ589836 VRS589834:VRV589836 WBO589834:WBR589836 WLK589834:WLN589836 WVG589834:WVJ589836 IU655370:IX655372 SQ655370:ST655372 ACM655370:ACP655372 AMI655370:AML655372 AWE655370:AWH655372 BGA655370:BGD655372 BPW655370:BPZ655372 BZS655370:BZV655372 CJO655370:CJR655372 CTK655370:CTN655372 DDG655370:DDJ655372 DNC655370:DNF655372 DWY655370:DXB655372 EGU655370:EGX655372 EQQ655370:EQT655372 FAM655370:FAP655372 FKI655370:FKL655372 FUE655370:FUH655372 GEA655370:GED655372 GNW655370:GNZ655372 GXS655370:GXV655372 HHO655370:HHR655372 HRK655370:HRN655372 IBG655370:IBJ655372 ILC655370:ILF655372 IUY655370:IVB655372 JEU655370:JEX655372 JOQ655370:JOT655372 JYM655370:JYP655372 KII655370:KIL655372 KSE655370:KSH655372 LCA655370:LCD655372 LLW655370:LLZ655372 LVS655370:LVV655372 MFO655370:MFR655372 MPK655370:MPN655372 MZG655370:MZJ655372 NJC655370:NJF655372 NSY655370:NTB655372 OCU655370:OCX655372 OMQ655370:OMT655372 OWM655370:OWP655372 PGI655370:PGL655372 PQE655370:PQH655372 QAA655370:QAD655372 QJW655370:QJZ655372 QTS655370:QTV655372 RDO655370:RDR655372 RNK655370:RNN655372 RXG655370:RXJ655372 SHC655370:SHF655372 SQY655370:SRB655372 TAU655370:TAX655372 TKQ655370:TKT655372 TUM655370:TUP655372 UEI655370:UEL655372 UOE655370:UOH655372 UYA655370:UYD655372 VHW655370:VHZ655372 VRS655370:VRV655372 WBO655370:WBR655372 WLK655370:WLN655372 WVG655370:WVJ655372 IU720906:IX720908 SQ720906:ST720908 ACM720906:ACP720908 AMI720906:AML720908 AWE720906:AWH720908 BGA720906:BGD720908 BPW720906:BPZ720908 BZS720906:BZV720908 CJO720906:CJR720908 CTK720906:CTN720908 DDG720906:DDJ720908 DNC720906:DNF720908 DWY720906:DXB720908 EGU720906:EGX720908 EQQ720906:EQT720908 FAM720906:FAP720908 FKI720906:FKL720908 FUE720906:FUH720908 GEA720906:GED720908 GNW720906:GNZ720908 GXS720906:GXV720908 HHO720906:HHR720908 HRK720906:HRN720908 IBG720906:IBJ720908 ILC720906:ILF720908 IUY720906:IVB720908 JEU720906:JEX720908 JOQ720906:JOT720908 JYM720906:JYP720908 KII720906:KIL720908 KSE720906:KSH720908 LCA720906:LCD720908 LLW720906:LLZ720908 LVS720906:LVV720908 MFO720906:MFR720908 MPK720906:MPN720908 MZG720906:MZJ720908 NJC720906:NJF720908 NSY720906:NTB720908 OCU720906:OCX720908 OMQ720906:OMT720908 OWM720906:OWP720908 PGI720906:PGL720908 PQE720906:PQH720908 QAA720906:QAD720908 QJW720906:QJZ720908 QTS720906:QTV720908 RDO720906:RDR720908 RNK720906:RNN720908 RXG720906:RXJ720908 SHC720906:SHF720908 SQY720906:SRB720908 TAU720906:TAX720908 TKQ720906:TKT720908 TUM720906:TUP720908 UEI720906:UEL720908 UOE720906:UOH720908 UYA720906:UYD720908 VHW720906:VHZ720908 VRS720906:VRV720908 WBO720906:WBR720908 WLK720906:WLN720908 WVG720906:WVJ720908 IU786442:IX786444 SQ786442:ST786444 ACM786442:ACP786444 AMI786442:AML786444 AWE786442:AWH786444 BGA786442:BGD786444 BPW786442:BPZ786444 BZS786442:BZV786444 CJO786442:CJR786444 CTK786442:CTN786444 DDG786442:DDJ786444 DNC786442:DNF786444 DWY786442:DXB786444 EGU786442:EGX786444 EQQ786442:EQT786444 FAM786442:FAP786444 FKI786442:FKL786444 FUE786442:FUH786444 GEA786442:GED786444 GNW786442:GNZ786444 GXS786442:GXV786444 HHO786442:HHR786444 HRK786442:HRN786444 IBG786442:IBJ786444 ILC786442:ILF786444 IUY786442:IVB786444 JEU786442:JEX786444 JOQ786442:JOT786444 JYM786442:JYP786444 KII786442:KIL786444 KSE786442:KSH786444 LCA786442:LCD786444 LLW786442:LLZ786444 LVS786442:LVV786444 MFO786442:MFR786444 MPK786442:MPN786444 MZG786442:MZJ786444 NJC786442:NJF786444 NSY786442:NTB786444 OCU786442:OCX786444 OMQ786442:OMT786444 OWM786442:OWP786444 PGI786442:PGL786444 PQE786442:PQH786444 QAA786442:QAD786444 QJW786442:QJZ786444 QTS786442:QTV786444 RDO786442:RDR786444 RNK786442:RNN786444 RXG786442:RXJ786444 SHC786442:SHF786444 SQY786442:SRB786444 TAU786442:TAX786444 TKQ786442:TKT786444 TUM786442:TUP786444 UEI786442:UEL786444 UOE786442:UOH786444 UYA786442:UYD786444 VHW786442:VHZ786444 VRS786442:VRV786444 WBO786442:WBR786444 WLK786442:WLN786444 WVG786442:WVJ786444 IU851978:IX851980 SQ851978:ST851980 ACM851978:ACP851980 AMI851978:AML851980 AWE851978:AWH851980 BGA851978:BGD851980 BPW851978:BPZ851980 BZS851978:BZV851980 CJO851978:CJR851980 CTK851978:CTN851980 DDG851978:DDJ851980 DNC851978:DNF851980 DWY851978:DXB851980 EGU851978:EGX851980 EQQ851978:EQT851980 FAM851978:FAP851980 FKI851978:FKL851980 FUE851978:FUH851980 GEA851978:GED851980 GNW851978:GNZ851980 GXS851978:GXV851980 HHO851978:HHR851980 HRK851978:HRN851980 IBG851978:IBJ851980 ILC851978:ILF851980 IUY851978:IVB851980 JEU851978:JEX851980 JOQ851978:JOT851980 JYM851978:JYP851980 KII851978:KIL851980 KSE851978:KSH851980 LCA851978:LCD851980 LLW851978:LLZ851980 LVS851978:LVV851980 MFO851978:MFR851980 MPK851978:MPN851980 MZG851978:MZJ851980 NJC851978:NJF851980 NSY851978:NTB851980 OCU851978:OCX851980 OMQ851978:OMT851980 OWM851978:OWP851980 PGI851978:PGL851980 PQE851978:PQH851980 QAA851978:QAD851980 QJW851978:QJZ851980 QTS851978:QTV851980 RDO851978:RDR851980 RNK851978:RNN851980 RXG851978:RXJ851980 SHC851978:SHF851980 SQY851978:SRB851980 TAU851978:TAX851980 TKQ851978:TKT851980 TUM851978:TUP851980 UEI851978:UEL851980 UOE851978:UOH851980 UYA851978:UYD851980 VHW851978:VHZ851980 VRS851978:VRV851980 WBO851978:WBR851980 WLK851978:WLN851980 WVG851978:WVJ851980 IU917514:IX917516 SQ917514:ST917516 ACM917514:ACP917516 AMI917514:AML917516 AWE917514:AWH917516 BGA917514:BGD917516 BPW917514:BPZ917516 BZS917514:BZV917516 CJO917514:CJR917516 CTK917514:CTN917516 DDG917514:DDJ917516 DNC917514:DNF917516 DWY917514:DXB917516 EGU917514:EGX917516 EQQ917514:EQT917516 FAM917514:FAP917516 FKI917514:FKL917516 FUE917514:FUH917516 GEA917514:GED917516 GNW917514:GNZ917516 GXS917514:GXV917516 HHO917514:HHR917516 HRK917514:HRN917516 IBG917514:IBJ917516 ILC917514:ILF917516 IUY917514:IVB917516 JEU917514:JEX917516 JOQ917514:JOT917516 JYM917514:JYP917516 KII917514:KIL917516 KSE917514:KSH917516 LCA917514:LCD917516 LLW917514:LLZ917516 LVS917514:LVV917516 MFO917514:MFR917516 MPK917514:MPN917516 MZG917514:MZJ917516 NJC917514:NJF917516 NSY917514:NTB917516 OCU917514:OCX917516 OMQ917514:OMT917516 OWM917514:OWP917516 PGI917514:PGL917516 PQE917514:PQH917516 QAA917514:QAD917516 QJW917514:QJZ917516 QTS917514:QTV917516 RDO917514:RDR917516 RNK917514:RNN917516 RXG917514:RXJ917516 SHC917514:SHF917516 SQY917514:SRB917516 TAU917514:TAX917516 TKQ917514:TKT917516 TUM917514:TUP917516 UEI917514:UEL917516 UOE917514:UOH917516 UYA917514:UYD917516 VHW917514:VHZ917516 VRS917514:VRV917516 WBO917514:WBR917516 WLK917514:WLN917516 WVG917514:WVJ917516 IU983050:IX983052 SQ983050:ST983052 ACM983050:ACP983052 AMI983050:AML983052 AWE983050:AWH983052 BGA983050:BGD983052 BPW983050:BPZ983052 BZS983050:BZV983052 CJO983050:CJR983052 CTK983050:CTN983052 DDG983050:DDJ983052 DNC983050:DNF983052 DWY983050:DXB983052 EGU983050:EGX983052 EQQ983050:EQT983052 FAM983050:FAP983052 FKI983050:FKL983052 FUE983050:FUH983052 GEA983050:GED983052 GNW983050:GNZ983052 GXS983050:GXV983052 HHO983050:HHR983052 HRK983050:HRN983052 IBG983050:IBJ983052 ILC983050:ILF983052 IUY983050:IVB983052 JEU983050:JEX983052 JOQ983050:JOT983052 JYM983050:JYP983052 KII983050:KIL983052 KSE983050:KSH983052 LCA983050:LCD983052 LLW983050:LLZ983052 LVS983050:LVV983052 MFO983050:MFR983052 MPK983050:MPN983052 MZG983050:MZJ983052 NJC983050:NJF983052 NSY983050:NTB983052 OCU983050:OCX983052 OMQ983050:OMT983052 OWM983050:OWP983052 PGI983050:PGL983052 PQE983050:PQH983052 QAA983050:QAD983052 QJW983050:QJZ983052 QTS983050:QTV983052 RDO983050:RDR983052 RNK983050:RNN983052 RXG983050:RXJ983052 SHC983050:SHF983052 SQY983050:SRB983052 TAU983050:TAX983052 TKQ983050:TKT983052 TUM983050:TUP983052 UEI983050:UEL983052 UOE983050:UOH983052 UYA983050:UYD983052 VHW983050:VHZ983052 VRS983050:VRV983052 WBO983050:WBR983052 WLK983050:WLN983052 WVG983050:WVJ983052 IU65554:IX65554 SQ65554:ST65554 ACM65554:ACP65554 AMI65554:AML65554 AWE65554:AWH65554 BGA65554:BGD65554 BPW65554:BPZ65554 BZS65554:BZV65554 CJO65554:CJR65554 CTK65554:CTN65554 DDG65554:DDJ65554 DNC65554:DNF65554 DWY65554:DXB65554 EGU65554:EGX65554 EQQ65554:EQT65554 FAM65554:FAP65554 FKI65554:FKL65554 FUE65554:FUH65554 GEA65554:GED65554 GNW65554:GNZ65554 GXS65554:GXV65554 HHO65554:HHR65554 HRK65554:HRN65554 IBG65554:IBJ65554 ILC65554:ILF65554 IUY65554:IVB65554 JEU65554:JEX65554 JOQ65554:JOT65554 JYM65554:JYP65554 KII65554:KIL65554 KSE65554:KSH65554 LCA65554:LCD65554 LLW65554:LLZ65554 LVS65554:LVV65554 MFO65554:MFR65554 MPK65554:MPN65554 MZG65554:MZJ65554 NJC65554:NJF65554 NSY65554:NTB65554 OCU65554:OCX65554 OMQ65554:OMT65554 OWM65554:OWP65554 PGI65554:PGL65554 PQE65554:PQH65554 QAA65554:QAD65554 QJW65554:QJZ65554 QTS65554:QTV65554 RDO65554:RDR65554 RNK65554:RNN65554 RXG65554:RXJ65554 SHC65554:SHF65554 SQY65554:SRB65554 TAU65554:TAX65554 TKQ65554:TKT65554 TUM65554:TUP65554 UEI65554:UEL65554 UOE65554:UOH65554 UYA65554:UYD65554 VHW65554:VHZ65554 VRS65554:VRV65554 WBO65554:WBR65554 WLK65554:WLN65554 WVG65554:WVJ65554 IU131090:IX131090 SQ131090:ST131090 ACM131090:ACP131090 AMI131090:AML131090 AWE131090:AWH131090 BGA131090:BGD131090 BPW131090:BPZ131090 BZS131090:BZV131090 CJO131090:CJR131090 CTK131090:CTN131090 DDG131090:DDJ131090 DNC131090:DNF131090 DWY131090:DXB131090 EGU131090:EGX131090 EQQ131090:EQT131090 FAM131090:FAP131090 FKI131090:FKL131090 FUE131090:FUH131090 GEA131090:GED131090 GNW131090:GNZ131090 GXS131090:GXV131090 HHO131090:HHR131090 HRK131090:HRN131090 IBG131090:IBJ131090 ILC131090:ILF131090 IUY131090:IVB131090 JEU131090:JEX131090 JOQ131090:JOT131090 JYM131090:JYP131090 KII131090:KIL131090 KSE131090:KSH131090 LCA131090:LCD131090 LLW131090:LLZ131090 LVS131090:LVV131090 MFO131090:MFR131090 MPK131090:MPN131090 MZG131090:MZJ131090 NJC131090:NJF131090 NSY131090:NTB131090 OCU131090:OCX131090 OMQ131090:OMT131090 OWM131090:OWP131090 PGI131090:PGL131090 PQE131090:PQH131090 QAA131090:QAD131090 QJW131090:QJZ131090 QTS131090:QTV131090 RDO131090:RDR131090 RNK131090:RNN131090 RXG131090:RXJ131090 SHC131090:SHF131090 SQY131090:SRB131090 TAU131090:TAX131090 TKQ131090:TKT131090 TUM131090:TUP131090 UEI131090:UEL131090 UOE131090:UOH131090 UYA131090:UYD131090 VHW131090:VHZ131090 VRS131090:VRV131090 WBO131090:WBR131090 WLK131090:WLN131090 WVG131090:WVJ131090 IU196626:IX196626 SQ196626:ST196626 ACM196626:ACP196626 AMI196626:AML196626 AWE196626:AWH196626 BGA196626:BGD196626 BPW196626:BPZ196626 BZS196626:BZV196626 CJO196626:CJR196626 CTK196626:CTN196626 DDG196626:DDJ196626 DNC196626:DNF196626 DWY196626:DXB196626 EGU196626:EGX196626 EQQ196626:EQT196626 FAM196626:FAP196626 FKI196626:FKL196626 FUE196626:FUH196626 GEA196626:GED196626 GNW196626:GNZ196626 GXS196626:GXV196626 HHO196626:HHR196626 HRK196626:HRN196626 IBG196626:IBJ196626 ILC196626:ILF196626 IUY196626:IVB196626 JEU196626:JEX196626 JOQ196626:JOT196626 JYM196626:JYP196626 KII196626:KIL196626 KSE196626:KSH196626 LCA196626:LCD196626 LLW196626:LLZ196626 LVS196626:LVV196626 MFO196626:MFR196626 MPK196626:MPN196626 MZG196626:MZJ196626 NJC196626:NJF196626 NSY196626:NTB196626 OCU196626:OCX196626 OMQ196626:OMT196626 OWM196626:OWP196626 PGI196626:PGL196626 PQE196626:PQH196626 QAA196626:QAD196626 QJW196626:QJZ196626 QTS196626:QTV196626 RDO196626:RDR196626 RNK196626:RNN196626 RXG196626:RXJ196626 SHC196626:SHF196626 SQY196626:SRB196626 TAU196626:TAX196626 TKQ196626:TKT196626 TUM196626:TUP196626 UEI196626:UEL196626 UOE196626:UOH196626 UYA196626:UYD196626 VHW196626:VHZ196626 VRS196626:VRV196626 WBO196626:WBR196626 WLK196626:WLN196626 WVG196626:WVJ196626 IU262162:IX262162 SQ262162:ST262162 ACM262162:ACP262162 AMI262162:AML262162 AWE262162:AWH262162 BGA262162:BGD262162 BPW262162:BPZ262162 BZS262162:BZV262162 CJO262162:CJR262162 CTK262162:CTN262162 DDG262162:DDJ262162 DNC262162:DNF262162 DWY262162:DXB262162 EGU262162:EGX262162 EQQ262162:EQT262162 FAM262162:FAP262162 FKI262162:FKL262162 FUE262162:FUH262162 GEA262162:GED262162 GNW262162:GNZ262162 GXS262162:GXV262162 HHO262162:HHR262162 HRK262162:HRN262162 IBG262162:IBJ262162 ILC262162:ILF262162 IUY262162:IVB262162 JEU262162:JEX262162 JOQ262162:JOT262162 JYM262162:JYP262162 KII262162:KIL262162 KSE262162:KSH262162 LCA262162:LCD262162 LLW262162:LLZ262162 LVS262162:LVV262162 MFO262162:MFR262162 MPK262162:MPN262162 MZG262162:MZJ262162 NJC262162:NJF262162 NSY262162:NTB262162 OCU262162:OCX262162 OMQ262162:OMT262162 OWM262162:OWP262162 PGI262162:PGL262162 PQE262162:PQH262162 QAA262162:QAD262162 QJW262162:QJZ262162 QTS262162:QTV262162 RDO262162:RDR262162 RNK262162:RNN262162 RXG262162:RXJ262162 SHC262162:SHF262162 SQY262162:SRB262162 TAU262162:TAX262162 TKQ262162:TKT262162 TUM262162:TUP262162 UEI262162:UEL262162 UOE262162:UOH262162 UYA262162:UYD262162 VHW262162:VHZ262162 VRS262162:VRV262162 WBO262162:WBR262162 WLK262162:WLN262162 WVG262162:WVJ262162 IU327698:IX327698 SQ327698:ST327698 ACM327698:ACP327698 AMI327698:AML327698 AWE327698:AWH327698 BGA327698:BGD327698 BPW327698:BPZ327698 BZS327698:BZV327698 CJO327698:CJR327698 CTK327698:CTN327698 DDG327698:DDJ327698 DNC327698:DNF327698 DWY327698:DXB327698 EGU327698:EGX327698 EQQ327698:EQT327698 FAM327698:FAP327698 FKI327698:FKL327698 FUE327698:FUH327698 GEA327698:GED327698 GNW327698:GNZ327698 GXS327698:GXV327698 HHO327698:HHR327698 HRK327698:HRN327698 IBG327698:IBJ327698 ILC327698:ILF327698 IUY327698:IVB327698 JEU327698:JEX327698 JOQ327698:JOT327698 JYM327698:JYP327698 KII327698:KIL327698 KSE327698:KSH327698 LCA327698:LCD327698 LLW327698:LLZ327698 LVS327698:LVV327698 MFO327698:MFR327698 MPK327698:MPN327698 MZG327698:MZJ327698 NJC327698:NJF327698 NSY327698:NTB327698 OCU327698:OCX327698 OMQ327698:OMT327698 OWM327698:OWP327698 PGI327698:PGL327698 PQE327698:PQH327698 QAA327698:QAD327698 QJW327698:QJZ327698 QTS327698:QTV327698 RDO327698:RDR327698 RNK327698:RNN327698 RXG327698:RXJ327698 SHC327698:SHF327698 SQY327698:SRB327698 TAU327698:TAX327698 TKQ327698:TKT327698 TUM327698:TUP327698 UEI327698:UEL327698 UOE327698:UOH327698 UYA327698:UYD327698 VHW327698:VHZ327698 VRS327698:VRV327698 WBO327698:WBR327698 WLK327698:WLN327698 WVG327698:WVJ327698 IU393234:IX393234 SQ393234:ST393234 ACM393234:ACP393234 AMI393234:AML393234 AWE393234:AWH393234 BGA393234:BGD393234 BPW393234:BPZ393234 BZS393234:BZV393234 CJO393234:CJR393234 CTK393234:CTN393234 DDG393234:DDJ393234 DNC393234:DNF393234 DWY393234:DXB393234 EGU393234:EGX393234 EQQ393234:EQT393234 FAM393234:FAP393234 FKI393234:FKL393234 FUE393234:FUH393234 GEA393234:GED393234 GNW393234:GNZ393234 GXS393234:GXV393234 HHO393234:HHR393234 HRK393234:HRN393234 IBG393234:IBJ393234 ILC393234:ILF393234 IUY393234:IVB393234 JEU393234:JEX393234 JOQ393234:JOT393234 JYM393234:JYP393234 KII393234:KIL393234 KSE393234:KSH393234 LCA393234:LCD393234 LLW393234:LLZ393234 LVS393234:LVV393234 MFO393234:MFR393234 MPK393234:MPN393234 MZG393234:MZJ393234 NJC393234:NJF393234 NSY393234:NTB393234 OCU393234:OCX393234 OMQ393234:OMT393234 OWM393234:OWP393234 PGI393234:PGL393234 PQE393234:PQH393234 QAA393234:QAD393234 QJW393234:QJZ393234 QTS393234:QTV393234 RDO393234:RDR393234 RNK393234:RNN393234 RXG393234:RXJ393234 SHC393234:SHF393234 SQY393234:SRB393234 TAU393234:TAX393234 TKQ393234:TKT393234 TUM393234:TUP393234 UEI393234:UEL393234 UOE393234:UOH393234 UYA393234:UYD393234 VHW393234:VHZ393234 VRS393234:VRV393234 WBO393234:WBR393234 WLK393234:WLN393234 WVG393234:WVJ393234 IU458770:IX458770 SQ458770:ST458770 ACM458770:ACP458770 AMI458770:AML458770 AWE458770:AWH458770 BGA458770:BGD458770 BPW458770:BPZ458770 BZS458770:BZV458770 CJO458770:CJR458770 CTK458770:CTN458770 DDG458770:DDJ458770 DNC458770:DNF458770 DWY458770:DXB458770 EGU458770:EGX458770 EQQ458770:EQT458770 FAM458770:FAP458770 FKI458770:FKL458770 FUE458770:FUH458770 GEA458770:GED458770 GNW458770:GNZ458770 GXS458770:GXV458770 HHO458770:HHR458770 HRK458770:HRN458770 IBG458770:IBJ458770 ILC458770:ILF458770 IUY458770:IVB458770 JEU458770:JEX458770 JOQ458770:JOT458770 JYM458770:JYP458770 KII458770:KIL458770 KSE458770:KSH458770 LCA458770:LCD458770 LLW458770:LLZ458770 LVS458770:LVV458770 MFO458770:MFR458770 MPK458770:MPN458770 MZG458770:MZJ458770 NJC458770:NJF458770 NSY458770:NTB458770 OCU458770:OCX458770 OMQ458770:OMT458770 OWM458770:OWP458770 PGI458770:PGL458770 PQE458770:PQH458770 QAA458770:QAD458770 QJW458770:QJZ458770 QTS458770:QTV458770 RDO458770:RDR458770 RNK458770:RNN458770 RXG458770:RXJ458770 SHC458770:SHF458770 SQY458770:SRB458770 TAU458770:TAX458770 TKQ458770:TKT458770 TUM458770:TUP458770 UEI458770:UEL458770 UOE458770:UOH458770 UYA458770:UYD458770 VHW458770:VHZ458770 VRS458770:VRV458770 WBO458770:WBR458770 WLK458770:WLN458770 WVG458770:WVJ458770 IU524306:IX524306 SQ524306:ST524306 ACM524306:ACP524306 AMI524306:AML524306 AWE524306:AWH524306 BGA524306:BGD524306 BPW524306:BPZ524306 BZS524306:BZV524306 CJO524306:CJR524306 CTK524306:CTN524306 DDG524306:DDJ524306 DNC524306:DNF524306 DWY524306:DXB524306 EGU524306:EGX524306 EQQ524306:EQT524306 FAM524306:FAP524306 FKI524306:FKL524306 FUE524306:FUH524306 GEA524306:GED524306 GNW524306:GNZ524306 GXS524306:GXV524306 HHO524306:HHR524306 HRK524306:HRN524306 IBG524306:IBJ524306 ILC524306:ILF524306 IUY524306:IVB524306 JEU524306:JEX524306 JOQ524306:JOT524306 JYM524306:JYP524306 KII524306:KIL524306 KSE524306:KSH524306 LCA524306:LCD524306 LLW524306:LLZ524306 LVS524306:LVV524306 MFO524306:MFR524306 MPK524306:MPN524306 MZG524306:MZJ524306 NJC524306:NJF524306 NSY524306:NTB524306 OCU524306:OCX524306 OMQ524306:OMT524306 OWM524306:OWP524306 PGI524306:PGL524306 PQE524306:PQH524306 QAA524306:QAD524306 QJW524306:QJZ524306 QTS524306:QTV524306 RDO524306:RDR524306 RNK524306:RNN524306 RXG524306:RXJ524306 SHC524306:SHF524306 SQY524306:SRB524306 TAU524306:TAX524306 TKQ524306:TKT524306 TUM524306:TUP524306 UEI524306:UEL524306 UOE524306:UOH524306 UYA524306:UYD524306 VHW524306:VHZ524306 VRS524306:VRV524306 WBO524306:WBR524306 WLK524306:WLN524306 WVG524306:WVJ524306 IU589842:IX589842 SQ589842:ST589842 ACM589842:ACP589842 AMI589842:AML589842 AWE589842:AWH589842 BGA589842:BGD589842 BPW589842:BPZ589842 BZS589842:BZV589842 CJO589842:CJR589842 CTK589842:CTN589842 DDG589842:DDJ589842 DNC589842:DNF589842 DWY589842:DXB589842 EGU589842:EGX589842 EQQ589842:EQT589842 FAM589842:FAP589842 FKI589842:FKL589842 FUE589842:FUH589842 GEA589842:GED589842 GNW589842:GNZ589842 GXS589842:GXV589842 HHO589842:HHR589842 HRK589842:HRN589842 IBG589842:IBJ589842 ILC589842:ILF589842 IUY589842:IVB589842 JEU589842:JEX589842 JOQ589842:JOT589842 JYM589842:JYP589842 KII589842:KIL589842 KSE589842:KSH589842 LCA589842:LCD589842 LLW589842:LLZ589842 LVS589842:LVV589842 MFO589842:MFR589842 MPK589842:MPN589842 MZG589842:MZJ589842 NJC589842:NJF589842 NSY589842:NTB589842 OCU589842:OCX589842 OMQ589842:OMT589842 OWM589842:OWP589842 PGI589842:PGL589842 PQE589842:PQH589842 QAA589842:QAD589842 QJW589842:QJZ589842 QTS589842:QTV589842 RDO589842:RDR589842 RNK589842:RNN589842 RXG589842:RXJ589842 SHC589842:SHF589842 SQY589842:SRB589842 TAU589842:TAX589842 TKQ589842:TKT589842 TUM589842:TUP589842 UEI589842:UEL589842 UOE589842:UOH589842 UYA589842:UYD589842 VHW589842:VHZ589842 VRS589842:VRV589842 WBO589842:WBR589842 WLK589842:WLN589842 WVG589842:WVJ589842 IU655378:IX655378 SQ655378:ST655378 ACM655378:ACP655378 AMI655378:AML655378 AWE655378:AWH655378 BGA655378:BGD655378 BPW655378:BPZ655378 BZS655378:BZV655378 CJO655378:CJR655378 CTK655378:CTN655378 DDG655378:DDJ655378 DNC655378:DNF655378 DWY655378:DXB655378 EGU655378:EGX655378 EQQ655378:EQT655378 FAM655378:FAP655378 FKI655378:FKL655378 FUE655378:FUH655378 GEA655378:GED655378 GNW655378:GNZ655378 GXS655378:GXV655378 HHO655378:HHR655378 HRK655378:HRN655378 IBG655378:IBJ655378 ILC655378:ILF655378 IUY655378:IVB655378 JEU655378:JEX655378 JOQ655378:JOT655378 JYM655378:JYP655378 KII655378:KIL655378 KSE655378:KSH655378 LCA655378:LCD655378 LLW655378:LLZ655378 LVS655378:LVV655378 MFO655378:MFR655378 MPK655378:MPN655378 MZG655378:MZJ655378 NJC655378:NJF655378 NSY655378:NTB655378 OCU655378:OCX655378 OMQ655378:OMT655378 OWM655378:OWP655378 PGI655378:PGL655378 PQE655378:PQH655378 QAA655378:QAD655378 QJW655378:QJZ655378 QTS655378:QTV655378 RDO655378:RDR655378 RNK655378:RNN655378 RXG655378:RXJ655378 SHC655378:SHF655378 SQY655378:SRB655378 TAU655378:TAX655378 TKQ655378:TKT655378 TUM655378:TUP655378 UEI655378:UEL655378 UOE655378:UOH655378 UYA655378:UYD655378 VHW655378:VHZ655378 VRS655378:VRV655378 WBO655378:WBR655378 WLK655378:WLN655378 WVG655378:WVJ655378 IU720914:IX720914 SQ720914:ST720914 ACM720914:ACP720914 AMI720914:AML720914 AWE720914:AWH720914 BGA720914:BGD720914 BPW720914:BPZ720914 BZS720914:BZV720914 CJO720914:CJR720914 CTK720914:CTN720914 DDG720914:DDJ720914 DNC720914:DNF720914 DWY720914:DXB720914 EGU720914:EGX720914 EQQ720914:EQT720914 FAM720914:FAP720914 FKI720914:FKL720914 FUE720914:FUH720914 GEA720914:GED720914 GNW720914:GNZ720914 GXS720914:GXV720914 HHO720914:HHR720914 HRK720914:HRN720914 IBG720914:IBJ720914 ILC720914:ILF720914 IUY720914:IVB720914 JEU720914:JEX720914 JOQ720914:JOT720914 JYM720914:JYP720914 KII720914:KIL720914 KSE720914:KSH720914 LCA720914:LCD720914 LLW720914:LLZ720914 LVS720914:LVV720914 MFO720914:MFR720914 MPK720914:MPN720914 MZG720914:MZJ720914 NJC720914:NJF720914 NSY720914:NTB720914 OCU720914:OCX720914 OMQ720914:OMT720914 OWM720914:OWP720914 PGI720914:PGL720914 PQE720914:PQH720914 QAA720914:QAD720914 QJW720914:QJZ720914 QTS720914:QTV720914 RDO720914:RDR720914 RNK720914:RNN720914 RXG720914:RXJ720914 SHC720914:SHF720914 SQY720914:SRB720914 TAU720914:TAX720914 TKQ720914:TKT720914 TUM720914:TUP720914 UEI720914:UEL720914 UOE720914:UOH720914 UYA720914:UYD720914 VHW720914:VHZ720914 VRS720914:VRV720914 WBO720914:WBR720914 WLK720914:WLN720914 WVG720914:WVJ720914 IU786450:IX786450 SQ786450:ST786450 ACM786450:ACP786450 AMI786450:AML786450 AWE786450:AWH786450 BGA786450:BGD786450 BPW786450:BPZ786450 BZS786450:BZV786450 CJO786450:CJR786450 CTK786450:CTN786450 DDG786450:DDJ786450 DNC786450:DNF786450 DWY786450:DXB786450 EGU786450:EGX786450 EQQ786450:EQT786450 FAM786450:FAP786450 FKI786450:FKL786450 FUE786450:FUH786450 GEA786450:GED786450 GNW786450:GNZ786450 GXS786450:GXV786450 HHO786450:HHR786450 HRK786450:HRN786450 IBG786450:IBJ786450 ILC786450:ILF786450 IUY786450:IVB786450 JEU786450:JEX786450 JOQ786450:JOT786450 JYM786450:JYP786450 KII786450:KIL786450 KSE786450:KSH786450 LCA786450:LCD786450 LLW786450:LLZ786450 LVS786450:LVV786450 MFO786450:MFR786450 MPK786450:MPN786450 MZG786450:MZJ786450 NJC786450:NJF786450 NSY786450:NTB786450 OCU786450:OCX786450 OMQ786450:OMT786450 OWM786450:OWP786450 PGI786450:PGL786450 PQE786450:PQH786450 QAA786450:QAD786450 QJW786450:QJZ786450 QTS786450:QTV786450 RDO786450:RDR786450 RNK786450:RNN786450 RXG786450:RXJ786450 SHC786450:SHF786450 SQY786450:SRB786450 TAU786450:TAX786450 TKQ786450:TKT786450 TUM786450:TUP786450 UEI786450:UEL786450 UOE786450:UOH786450 UYA786450:UYD786450 VHW786450:VHZ786450 VRS786450:VRV786450 WBO786450:WBR786450 WLK786450:WLN786450 WVG786450:WVJ786450 IU851986:IX851986 SQ851986:ST851986 ACM851986:ACP851986 AMI851986:AML851986 AWE851986:AWH851986 BGA851986:BGD851986 BPW851986:BPZ851986 BZS851986:BZV851986 CJO851986:CJR851986 CTK851986:CTN851986 DDG851986:DDJ851986 DNC851986:DNF851986 DWY851986:DXB851986 EGU851986:EGX851986 EQQ851986:EQT851986 FAM851986:FAP851986 FKI851986:FKL851986 FUE851986:FUH851986 GEA851986:GED851986 GNW851986:GNZ851986 GXS851986:GXV851986 HHO851986:HHR851986 HRK851986:HRN851986 IBG851986:IBJ851986 ILC851986:ILF851986 IUY851986:IVB851986 JEU851986:JEX851986 JOQ851986:JOT851986 JYM851986:JYP851986 KII851986:KIL851986 KSE851986:KSH851986 LCA851986:LCD851986 LLW851986:LLZ851986 LVS851986:LVV851986 MFO851986:MFR851986 MPK851986:MPN851986 MZG851986:MZJ851986 NJC851986:NJF851986 NSY851986:NTB851986 OCU851986:OCX851986 OMQ851986:OMT851986 OWM851986:OWP851986 PGI851986:PGL851986 PQE851986:PQH851986 QAA851986:QAD851986 QJW851986:QJZ851986 QTS851986:QTV851986 RDO851986:RDR851986 RNK851986:RNN851986 RXG851986:RXJ851986 SHC851986:SHF851986 SQY851986:SRB851986 TAU851986:TAX851986 TKQ851986:TKT851986 TUM851986:TUP851986 UEI851986:UEL851986 UOE851986:UOH851986 UYA851986:UYD851986 VHW851986:VHZ851986 VRS851986:VRV851986 WBO851986:WBR851986 WLK851986:WLN851986 WVG851986:WVJ851986 IU917522:IX917522 SQ917522:ST917522 ACM917522:ACP917522 AMI917522:AML917522 AWE917522:AWH917522 BGA917522:BGD917522 BPW917522:BPZ917522 BZS917522:BZV917522 CJO917522:CJR917522 CTK917522:CTN917522 DDG917522:DDJ917522 DNC917522:DNF917522 DWY917522:DXB917522 EGU917522:EGX917522 EQQ917522:EQT917522 FAM917522:FAP917522 FKI917522:FKL917522 FUE917522:FUH917522 GEA917522:GED917522 GNW917522:GNZ917522 GXS917522:GXV917522 HHO917522:HHR917522 HRK917522:HRN917522 IBG917522:IBJ917522 ILC917522:ILF917522 IUY917522:IVB917522 JEU917522:JEX917522 JOQ917522:JOT917522 JYM917522:JYP917522 KII917522:KIL917522 KSE917522:KSH917522 LCA917522:LCD917522 LLW917522:LLZ917522 LVS917522:LVV917522 MFO917522:MFR917522 MPK917522:MPN917522 MZG917522:MZJ917522 NJC917522:NJF917522 NSY917522:NTB917522 OCU917522:OCX917522 OMQ917522:OMT917522 OWM917522:OWP917522 PGI917522:PGL917522 PQE917522:PQH917522 QAA917522:QAD917522 QJW917522:QJZ917522 QTS917522:QTV917522 RDO917522:RDR917522 RNK917522:RNN917522 RXG917522:RXJ917522 SHC917522:SHF917522 SQY917522:SRB917522 TAU917522:TAX917522 TKQ917522:TKT917522 TUM917522:TUP917522 UEI917522:UEL917522 UOE917522:UOH917522 UYA917522:UYD917522 VHW917522:VHZ917522 VRS917522:VRV917522 WBO917522:WBR917522 WLK917522:WLN917522 WVG917522:WVJ917522 IU983058:IX983058 SQ983058:ST983058 ACM983058:ACP983058 AMI983058:AML983058 AWE983058:AWH983058 BGA983058:BGD983058 BPW983058:BPZ983058 BZS983058:BZV983058 CJO983058:CJR983058 CTK983058:CTN983058 DDG983058:DDJ983058 DNC983058:DNF983058 DWY983058:DXB983058 EGU983058:EGX983058 EQQ983058:EQT983058 FAM983058:FAP983058 FKI983058:FKL983058 FUE983058:FUH983058 GEA983058:GED983058 GNW983058:GNZ983058 GXS983058:GXV983058 HHO983058:HHR983058 HRK983058:HRN983058 IBG983058:IBJ983058 ILC983058:ILF983058 IUY983058:IVB983058 JEU983058:JEX983058 JOQ983058:JOT983058 JYM983058:JYP983058 KII983058:KIL983058 KSE983058:KSH983058 LCA983058:LCD983058 LLW983058:LLZ983058 LVS983058:LVV983058 MFO983058:MFR983058 MPK983058:MPN983058 MZG983058:MZJ983058 NJC983058:NJF983058 NSY983058:NTB983058 OCU983058:OCX983058 OMQ983058:OMT983058 OWM983058:OWP983058 PGI983058:PGL983058 PQE983058:PQH983058 QAA983058:QAD983058 QJW983058:QJZ983058 QTS983058:QTV983058 RDO983058:RDR983058 RNK983058:RNN983058 RXG983058:RXJ983058 SHC983058:SHF983058 SQY983058:SRB983058 TAU983058:TAX983058 TKQ983058:TKT983058 TUM983058:TUP983058 UEI983058:UEL983058 UOE983058:UOH983058 UYA983058:UYD983058 VHW983058:VHZ983058 VRS983058:VRV983058 WBO983058:WBR983058 WLK983058:WLN983058" xr:uid="{E2149B37-43D9-4FFD-9A95-CAAC0CECEE52}">
      <formula1>L65487-ROUNDDOWN(L65487,0)=0</formula1>
    </dataValidation>
    <dataValidation type="list" allowBlank="1" showInputMessage="1" showErrorMessage="1" sqref="L65478:M65478 HR65476:HS65476 RN65476:RO65476 ABJ65476:ABK65476 ALF65476:ALG65476 AVB65476:AVC65476 BEX65476:BEY65476 BOT65476:BOU65476 BYP65476:BYQ65476 CIL65476:CIM65476 CSH65476:CSI65476 DCD65476:DCE65476 DLZ65476:DMA65476 DVV65476:DVW65476 EFR65476:EFS65476 EPN65476:EPO65476 EZJ65476:EZK65476 FJF65476:FJG65476 FTB65476:FTC65476 GCX65476:GCY65476 GMT65476:GMU65476 GWP65476:GWQ65476 HGL65476:HGM65476 HQH65476:HQI65476 IAD65476:IAE65476 IJZ65476:IKA65476 ITV65476:ITW65476 JDR65476:JDS65476 JNN65476:JNO65476 JXJ65476:JXK65476 KHF65476:KHG65476 KRB65476:KRC65476 LAX65476:LAY65476 LKT65476:LKU65476 LUP65476:LUQ65476 MEL65476:MEM65476 MOH65476:MOI65476 MYD65476:MYE65476 NHZ65476:NIA65476 NRV65476:NRW65476 OBR65476:OBS65476 OLN65476:OLO65476 OVJ65476:OVK65476 PFF65476:PFG65476 PPB65476:PPC65476 PYX65476:PYY65476 QIT65476:QIU65476 QSP65476:QSQ65476 RCL65476:RCM65476 RMH65476:RMI65476 RWD65476:RWE65476 SFZ65476:SGA65476 SPV65476:SPW65476 SZR65476:SZS65476 TJN65476:TJO65476 TTJ65476:TTK65476 UDF65476:UDG65476 UNB65476:UNC65476 UWX65476:UWY65476 VGT65476:VGU65476 VQP65476:VQQ65476 WAL65476:WAM65476 WKH65476:WKI65476 WUD65476:WUE65476 L131014:M131014 HR131012:HS131012 RN131012:RO131012 ABJ131012:ABK131012 ALF131012:ALG131012 AVB131012:AVC131012 BEX131012:BEY131012 BOT131012:BOU131012 BYP131012:BYQ131012 CIL131012:CIM131012 CSH131012:CSI131012 DCD131012:DCE131012 DLZ131012:DMA131012 DVV131012:DVW131012 EFR131012:EFS131012 EPN131012:EPO131012 EZJ131012:EZK131012 FJF131012:FJG131012 FTB131012:FTC131012 GCX131012:GCY131012 GMT131012:GMU131012 GWP131012:GWQ131012 HGL131012:HGM131012 HQH131012:HQI131012 IAD131012:IAE131012 IJZ131012:IKA131012 ITV131012:ITW131012 JDR131012:JDS131012 JNN131012:JNO131012 JXJ131012:JXK131012 KHF131012:KHG131012 KRB131012:KRC131012 LAX131012:LAY131012 LKT131012:LKU131012 LUP131012:LUQ131012 MEL131012:MEM131012 MOH131012:MOI131012 MYD131012:MYE131012 NHZ131012:NIA131012 NRV131012:NRW131012 OBR131012:OBS131012 OLN131012:OLO131012 OVJ131012:OVK131012 PFF131012:PFG131012 PPB131012:PPC131012 PYX131012:PYY131012 QIT131012:QIU131012 QSP131012:QSQ131012 RCL131012:RCM131012 RMH131012:RMI131012 RWD131012:RWE131012 SFZ131012:SGA131012 SPV131012:SPW131012 SZR131012:SZS131012 TJN131012:TJO131012 TTJ131012:TTK131012 UDF131012:UDG131012 UNB131012:UNC131012 UWX131012:UWY131012 VGT131012:VGU131012 VQP131012:VQQ131012 WAL131012:WAM131012 WKH131012:WKI131012 WUD131012:WUE131012 L196550:M196550 HR196548:HS196548 RN196548:RO196548 ABJ196548:ABK196548 ALF196548:ALG196548 AVB196548:AVC196548 BEX196548:BEY196548 BOT196548:BOU196548 BYP196548:BYQ196548 CIL196548:CIM196548 CSH196548:CSI196548 DCD196548:DCE196548 DLZ196548:DMA196548 DVV196548:DVW196548 EFR196548:EFS196548 EPN196548:EPO196548 EZJ196548:EZK196548 FJF196548:FJG196548 FTB196548:FTC196548 GCX196548:GCY196548 GMT196548:GMU196548 GWP196548:GWQ196548 HGL196548:HGM196548 HQH196548:HQI196548 IAD196548:IAE196548 IJZ196548:IKA196548 ITV196548:ITW196548 JDR196548:JDS196548 JNN196548:JNO196548 JXJ196548:JXK196548 KHF196548:KHG196548 KRB196548:KRC196548 LAX196548:LAY196548 LKT196548:LKU196548 LUP196548:LUQ196548 MEL196548:MEM196548 MOH196548:MOI196548 MYD196548:MYE196548 NHZ196548:NIA196548 NRV196548:NRW196548 OBR196548:OBS196548 OLN196548:OLO196548 OVJ196548:OVK196548 PFF196548:PFG196548 PPB196548:PPC196548 PYX196548:PYY196548 QIT196548:QIU196548 QSP196548:QSQ196548 RCL196548:RCM196548 RMH196548:RMI196548 RWD196548:RWE196548 SFZ196548:SGA196548 SPV196548:SPW196548 SZR196548:SZS196548 TJN196548:TJO196548 TTJ196548:TTK196548 UDF196548:UDG196548 UNB196548:UNC196548 UWX196548:UWY196548 VGT196548:VGU196548 VQP196548:VQQ196548 WAL196548:WAM196548 WKH196548:WKI196548 WUD196548:WUE196548 L262086:M262086 HR262084:HS262084 RN262084:RO262084 ABJ262084:ABK262084 ALF262084:ALG262084 AVB262084:AVC262084 BEX262084:BEY262084 BOT262084:BOU262084 BYP262084:BYQ262084 CIL262084:CIM262084 CSH262084:CSI262084 DCD262084:DCE262084 DLZ262084:DMA262084 DVV262084:DVW262084 EFR262084:EFS262084 EPN262084:EPO262084 EZJ262084:EZK262084 FJF262084:FJG262084 FTB262084:FTC262084 GCX262084:GCY262084 GMT262084:GMU262084 GWP262084:GWQ262084 HGL262084:HGM262084 HQH262084:HQI262084 IAD262084:IAE262084 IJZ262084:IKA262084 ITV262084:ITW262084 JDR262084:JDS262084 JNN262084:JNO262084 JXJ262084:JXK262084 KHF262084:KHG262084 KRB262084:KRC262084 LAX262084:LAY262084 LKT262084:LKU262084 LUP262084:LUQ262084 MEL262084:MEM262084 MOH262084:MOI262084 MYD262084:MYE262084 NHZ262084:NIA262084 NRV262084:NRW262084 OBR262084:OBS262084 OLN262084:OLO262084 OVJ262084:OVK262084 PFF262084:PFG262084 PPB262084:PPC262084 PYX262084:PYY262084 QIT262084:QIU262084 QSP262084:QSQ262084 RCL262084:RCM262084 RMH262084:RMI262084 RWD262084:RWE262084 SFZ262084:SGA262084 SPV262084:SPW262084 SZR262084:SZS262084 TJN262084:TJO262084 TTJ262084:TTK262084 UDF262084:UDG262084 UNB262084:UNC262084 UWX262084:UWY262084 VGT262084:VGU262084 VQP262084:VQQ262084 WAL262084:WAM262084 WKH262084:WKI262084 WUD262084:WUE262084 L327622:M327622 HR327620:HS327620 RN327620:RO327620 ABJ327620:ABK327620 ALF327620:ALG327620 AVB327620:AVC327620 BEX327620:BEY327620 BOT327620:BOU327620 BYP327620:BYQ327620 CIL327620:CIM327620 CSH327620:CSI327620 DCD327620:DCE327620 DLZ327620:DMA327620 DVV327620:DVW327620 EFR327620:EFS327620 EPN327620:EPO327620 EZJ327620:EZK327620 FJF327620:FJG327620 FTB327620:FTC327620 GCX327620:GCY327620 GMT327620:GMU327620 GWP327620:GWQ327620 HGL327620:HGM327620 HQH327620:HQI327620 IAD327620:IAE327620 IJZ327620:IKA327620 ITV327620:ITW327620 JDR327620:JDS327620 JNN327620:JNO327620 JXJ327620:JXK327620 KHF327620:KHG327620 KRB327620:KRC327620 LAX327620:LAY327620 LKT327620:LKU327620 LUP327620:LUQ327620 MEL327620:MEM327620 MOH327620:MOI327620 MYD327620:MYE327620 NHZ327620:NIA327620 NRV327620:NRW327620 OBR327620:OBS327620 OLN327620:OLO327620 OVJ327620:OVK327620 PFF327620:PFG327620 PPB327620:PPC327620 PYX327620:PYY327620 QIT327620:QIU327620 QSP327620:QSQ327620 RCL327620:RCM327620 RMH327620:RMI327620 RWD327620:RWE327620 SFZ327620:SGA327620 SPV327620:SPW327620 SZR327620:SZS327620 TJN327620:TJO327620 TTJ327620:TTK327620 UDF327620:UDG327620 UNB327620:UNC327620 UWX327620:UWY327620 VGT327620:VGU327620 VQP327620:VQQ327620 WAL327620:WAM327620 WKH327620:WKI327620 WUD327620:WUE327620 L393158:M393158 HR393156:HS393156 RN393156:RO393156 ABJ393156:ABK393156 ALF393156:ALG393156 AVB393156:AVC393156 BEX393156:BEY393156 BOT393156:BOU393156 BYP393156:BYQ393156 CIL393156:CIM393156 CSH393156:CSI393156 DCD393156:DCE393156 DLZ393156:DMA393156 DVV393156:DVW393156 EFR393156:EFS393156 EPN393156:EPO393156 EZJ393156:EZK393156 FJF393156:FJG393156 FTB393156:FTC393156 GCX393156:GCY393156 GMT393156:GMU393156 GWP393156:GWQ393156 HGL393156:HGM393156 HQH393156:HQI393156 IAD393156:IAE393156 IJZ393156:IKA393156 ITV393156:ITW393156 JDR393156:JDS393156 JNN393156:JNO393156 JXJ393156:JXK393156 KHF393156:KHG393156 KRB393156:KRC393156 LAX393156:LAY393156 LKT393156:LKU393156 LUP393156:LUQ393156 MEL393156:MEM393156 MOH393156:MOI393156 MYD393156:MYE393156 NHZ393156:NIA393156 NRV393156:NRW393156 OBR393156:OBS393156 OLN393156:OLO393156 OVJ393156:OVK393156 PFF393156:PFG393156 PPB393156:PPC393156 PYX393156:PYY393156 QIT393156:QIU393156 QSP393156:QSQ393156 RCL393156:RCM393156 RMH393156:RMI393156 RWD393156:RWE393156 SFZ393156:SGA393156 SPV393156:SPW393156 SZR393156:SZS393156 TJN393156:TJO393156 TTJ393156:TTK393156 UDF393156:UDG393156 UNB393156:UNC393156 UWX393156:UWY393156 VGT393156:VGU393156 VQP393156:VQQ393156 WAL393156:WAM393156 WKH393156:WKI393156 WUD393156:WUE393156 L458694:M458694 HR458692:HS458692 RN458692:RO458692 ABJ458692:ABK458692 ALF458692:ALG458692 AVB458692:AVC458692 BEX458692:BEY458692 BOT458692:BOU458692 BYP458692:BYQ458692 CIL458692:CIM458692 CSH458692:CSI458692 DCD458692:DCE458692 DLZ458692:DMA458692 DVV458692:DVW458692 EFR458692:EFS458692 EPN458692:EPO458692 EZJ458692:EZK458692 FJF458692:FJG458692 FTB458692:FTC458692 GCX458692:GCY458692 GMT458692:GMU458692 GWP458692:GWQ458692 HGL458692:HGM458692 HQH458692:HQI458692 IAD458692:IAE458692 IJZ458692:IKA458692 ITV458692:ITW458692 JDR458692:JDS458692 JNN458692:JNO458692 JXJ458692:JXK458692 KHF458692:KHG458692 KRB458692:KRC458692 LAX458692:LAY458692 LKT458692:LKU458692 LUP458692:LUQ458692 MEL458692:MEM458692 MOH458692:MOI458692 MYD458692:MYE458692 NHZ458692:NIA458692 NRV458692:NRW458692 OBR458692:OBS458692 OLN458692:OLO458692 OVJ458692:OVK458692 PFF458692:PFG458692 PPB458692:PPC458692 PYX458692:PYY458692 QIT458692:QIU458692 QSP458692:QSQ458692 RCL458692:RCM458692 RMH458692:RMI458692 RWD458692:RWE458692 SFZ458692:SGA458692 SPV458692:SPW458692 SZR458692:SZS458692 TJN458692:TJO458692 TTJ458692:TTK458692 UDF458692:UDG458692 UNB458692:UNC458692 UWX458692:UWY458692 VGT458692:VGU458692 VQP458692:VQQ458692 WAL458692:WAM458692 WKH458692:WKI458692 WUD458692:WUE458692 L524230:M524230 HR524228:HS524228 RN524228:RO524228 ABJ524228:ABK524228 ALF524228:ALG524228 AVB524228:AVC524228 BEX524228:BEY524228 BOT524228:BOU524228 BYP524228:BYQ524228 CIL524228:CIM524228 CSH524228:CSI524228 DCD524228:DCE524228 DLZ524228:DMA524228 DVV524228:DVW524228 EFR524228:EFS524228 EPN524228:EPO524228 EZJ524228:EZK524228 FJF524228:FJG524228 FTB524228:FTC524228 GCX524228:GCY524228 GMT524228:GMU524228 GWP524228:GWQ524228 HGL524228:HGM524228 HQH524228:HQI524228 IAD524228:IAE524228 IJZ524228:IKA524228 ITV524228:ITW524228 JDR524228:JDS524228 JNN524228:JNO524228 JXJ524228:JXK524228 KHF524228:KHG524228 KRB524228:KRC524228 LAX524228:LAY524228 LKT524228:LKU524228 LUP524228:LUQ524228 MEL524228:MEM524228 MOH524228:MOI524228 MYD524228:MYE524228 NHZ524228:NIA524228 NRV524228:NRW524228 OBR524228:OBS524228 OLN524228:OLO524228 OVJ524228:OVK524228 PFF524228:PFG524228 PPB524228:PPC524228 PYX524228:PYY524228 QIT524228:QIU524228 QSP524228:QSQ524228 RCL524228:RCM524228 RMH524228:RMI524228 RWD524228:RWE524228 SFZ524228:SGA524228 SPV524228:SPW524228 SZR524228:SZS524228 TJN524228:TJO524228 TTJ524228:TTK524228 UDF524228:UDG524228 UNB524228:UNC524228 UWX524228:UWY524228 VGT524228:VGU524228 VQP524228:VQQ524228 WAL524228:WAM524228 WKH524228:WKI524228 WUD524228:WUE524228 L589766:M589766 HR589764:HS589764 RN589764:RO589764 ABJ589764:ABK589764 ALF589764:ALG589764 AVB589764:AVC589764 BEX589764:BEY589764 BOT589764:BOU589764 BYP589764:BYQ589764 CIL589764:CIM589764 CSH589764:CSI589764 DCD589764:DCE589764 DLZ589764:DMA589764 DVV589764:DVW589764 EFR589764:EFS589764 EPN589764:EPO589764 EZJ589764:EZK589764 FJF589764:FJG589764 FTB589764:FTC589764 GCX589764:GCY589764 GMT589764:GMU589764 GWP589764:GWQ589764 HGL589764:HGM589764 HQH589764:HQI589764 IAD589764:IAE589764 IJZ589764:IKA589764 ITV589764:ITW589764 JDR589764:JDS589764 JNN589764:JNO589764 JXJ589764:JXK589764 KHF589764:KHG589764 KRB589764:KRC589764 LAX589764:LAY589764 LKT589764:LKU589764 LUP589764:LUQ589764 MEL589764:MEM589764 MOH589764:MOI589764 MYD589764:MYE589764 NHZ589764:NIA589764 NRV589764:NRW589764 OBR589764:OBS589764 OLN589764:OLO589764 OVJ589764:OVK589764 PFF589764:PFG589764 PPB589764:PPC589764 PYX589764:PYY589764 QIT589764:QIU589764 QSP589764:QSQ589764 RCL589764:RCM589764 RMH589764:RMI589764 RWD589764:RWE589764 SFZ589764:SGA589764 SPV589764:SPW589764 SZR589764:SZS589764 TJN589764:TJO589764 TTJ589764:TTK589764 UDF589764:UDG589764 UNB589764:UNC589764 UWX589764:UWY589764 VGT589764:VGU589764 VQP589764:VQQ589764 WAL589764:WAM589764 WKH589764:WKI589764 WUD589764:WUE589764 L655302:M655302 HR655300:HS655300 RN655300:RO655300 ABJ655300:ABK655300 ALF655300:ALG655300 AVB655300:AVC655300 BEX655300:BEY655300 BOT655300:BOU655300 BYP655300:BYQ655300 CIL655300:CIM655300 CSH655300:CSI655300 DCD655300:DCE655300 DLZ655300:DMA655300 DVV655300:DVW655300 EFR655300:EFS655300 EPN655300:EPO655300 EZJ655300:EZK655300 FJF655300:FJG655300 FTB655300:FTC655300 GCX655300:GCY655300 GMT655300:GMU655300 GWP655300:GWQ655300 HGL655300:HGM655300 HQH655300:HQI655300 IAD655300:IAE655300 IJZ655300:IKA655300 ITV655300:ITW655300 JDR655300:JDS655300 JNN655300:JNO655300 JXJ655300:JXK655300 KHF655300:KHG655300 KRB655300:KRC655300 LAX655300:LAY655300 LKT655300:LKU655300 LUP655300:LUQ655300 MEL655300:MEM655300 MOH655300:MOI655300 MYD655300:MYE655300 NHZ655300:NIA655300 NRV655300:NRW655300 OBR655300:OBS655300 OLN655300:OLO655300 OVJ655300:OVK655300 PFF655300:PFG655300 PPB655300:PPC655300 PYX655300:PYY655300 QIT655300:QIU655300 QSP655300:QSQ655300 RCL655300:RCM655300 RMH655300:RMI655300 RWD655300:RWE655300 SFZ655300:SGA655300 SPV655300:SPW655300 SZR655300:SZS655300 TJN655300:TJO655300 TTJ655300:TTK655300 UDF655300:UDG655300 UNB655300:UNC655300 UWX655300:UWY655300 VGT655300:VGU655300 VQP655300:VQQ655300 WAL655300:WAM655300 WKH655300:WKI655300 WUD655300:WUE655300 L720838:M720838 HR720836:HS720836 RN720836:RO720836 ABJ720836:ABK720836 ALF720836:ALG720836 AVB720836:AVC720836 BEX720836:BEY720836 BOT720836:BOU720836 BYP720836:BYQ720836 CIL720836:CIM720836 CSH720836:CSI720836 DCD720836:DCE720836 DLZ720836:DMA720836 DVV720836:DVW720836 EFR720836:EFS720836 EPN720836:EPO720836 EZJ720836:EZK720836 FJF720836:FJG720836 FTB720836:FTC720836 GCX720836:GCY720836 GMT720836:GMU720836 GWP720836:GWQ720836 HGL720836:HGM720836 HQH720836:HQI720836 IAD720836:IAE720836 IJZ720836:IKA720836 ITV720836:ITW720836 JDR720836:JDS720836 JNN720836:JNO720836 JXJ720836:JXK720836 KHF720836:KHG720836 KRB720836:KRC720836 LAX720836:LAY720836 LKT720836:LKU720836 LUP720836:LUQ720836 MEL720836:MEM720836 MOH720836:MOI720836 MYD720836:MYE720836 NHZ720836:NIA720836 NRV720836:NRW720836 OBR720836:OBS720836 OLN720836:OLO720836 OVJ720836:OVK720836 PFF720836:PFG720836 PPB720836:PPC720836 PYX720836:PYY720836 QIT720836:QIU720836 QSP720836:QSQ720836 RCL720836:RCM720836 RMH720836:RMI720836 RWD720836:RWE720836 SFZ720836:SGA720836 SPV720836:SPW720836 SZR720836:SZS720836 TJN720836:TJO720836 TTJ720836:TTK720836 UDF720836:UDG720836 UNB720836:UNC720836 UWX720836:UWY720836 VGT720836:VGU720836 VQP720836:VQQ720836 WAL720836:WAM720836 WKH720836:WKI720836 WUD720836:WUE720836 L786374:M786374 HR786372:HS786372 RN786372:RO786372 ABJ786372:ABK786372 ALF786372:ALG786372 AVB786372:AVC786372 BEX786372:BEY786372 BOT786372:BOU786372 BYP786372:BYQ786372 CIL786372:CIM786372 CSH786372:CSI786372 DCD786372:DCE786372 DLZ786372:DMA786372 DVV786372:DVW786372 EFR786372:EFS786372 EPN786372:EPO786372 EZJ786372:EZK786372 FJF786372:FJG786372 FTB786372:FTC786372 GCX786372:GCY786372 GMT786372:GMU786372 GWP786372:GWQ786372 HGL786372:HGM786372 HQH786372:HQI786372 IAD786372:IAE786372 IJZ786372:IKA786372 ITV786372:ITW786372 JDR786372:JDS786372 JNN786372:JNO786372 JXJ786372:JXK786372 KHF786372:KHG786372 KRB786372:KRC786372 LAX786372:LAY786372 LKT786372:LKU786372 LUP786372:LUQ786372 MEL786372:MEM786372 MOH786372:MOI786372 MYD786372:MYE786372 NHZ786372:NIA786372 NRV786372:NRW786372 OBR786372:OBS786372 OLN786372:OLO786372 OVJ786372:OVK786372 PFF786372:PFG786372 PPB786372:PPC786372 PYX786372:PYY786372 QIT786372:QIU786372 QSP786372:QSQ786372 RCL786372:RCM786372 RMH786372:RMI786372 RWD786372:RWE786372 SFZ786372:SGA786372 SPV786372:SPW786372 SZR786372:SZS786372 TJN786372:TJO786372 TTJ786372:TTK786372 UDF786372:UDG786372 UNB786372:UNC786372 UWX786372:UWY786372 VGT786372:VGU786372 VQP786372:VQQ786372 WAL786372:WAM786372 WKH786372:WKI786372 WUD786372:WUE786372 L851910:M851910 HR851908:HS851908 RN851908:RO851908 ABJ851908:ABK851908 ALF851908:ALG851908 AVB851908:AVC851908 BEX851908:BEY851908 BOT851908:BOU851908 BYP851908:BYQ851908 CIL851908:CIM851908 CSH851908:CSI851908 DCD851908:DCE851908 DLZ851908:DMA851908 DVV851908:DVW851908 EFR851908:EFS851908 EPN851908:EPO851908 EZJ851908:EZK851908 FJF851908:FJG851908 FTB851908:FTC851908 GCX851908:GCY851908 GMT851908:GMU851908 GWP851908:GWQ851908 HGL851908:HGM851908 HQH851908:HQI851908 IAD851908:IAE851908 IJZ851908:IKA851908 ITV851908:ITW851908 JDR851908:JDS851908 JNN851908:JNO851908 JXJ851908:JXK851908 KHF851908:KHG851908 KRB851908:KRC851908 LAX851908:LAY851908 LKT851908:LKU851908 LUP851908:LUQ851908 MEL851908:MEM851908 MOH851908:MOI851908 MYD851908:MYE851908 NHZ851908:NIA851908 NRV851908:NRW851908 OBR851908:OBS851908 OLN851908:OLO851908 OVJ851908:OVK851908 PFF851908:PFG851908 PPB851908:PPC851908 PYX851908:PYY851908 QIT851908:QIU851908 QSP851908:QSQ851908 RCL851908:RCM851908 RMH851908:RMI851908 RWD851908:RWE851908 SFZ851908:SGA851908 SPV851908:SPW851908 SZR851908:SZS851908 TJN851908:TJO851908 TTJ851908:TTK851908 UDF851908:UDG851908 UNB851908:UNC851908 UWX851908:UWY851908 VGT851908:VGU851908 VQP851908:VQQ851908 WAL851908:WAM851908 WKH851908:WKI851908 WUD851908:WUE851908 L917446:M917446 HR917444:HS917444 RN917444:RO917444 ABJ917444:ABK917444 ALF917444:ALG917444 AVB917444:AVC917444 BEX917444:BEY917444 BOT917444:BOU917444 BYP917444:BYQ917444 CIL917444:CIM917444 CSH917444:CSI917444 DCD917444:DCE917444 DLZ917444:DMA917444 DVV917444:DVW917444 EFR917444:EFS917444 EPN917444:EPO917444 EZJ917444:EZK917444 FJF917444:FJG917444 FTB917444:FTC917444 GCX917444:GCY917444 GMT917444:GMU917444 GWP917444:GWQ917444 HGL917444:HGM917444 HQH917444:HQI917444 IAD917444:IAE917444 IJZ917444:IKA917444 ITV917444:ITW917444 JDR917444:JDS917444 JNN917444:JNO917444 JXJ917444:JXK917444 KHF917444:KHG917444 KRB917444:KRC917444 LAX917444:LAY917444 LKT917444:LKU917444 LUP917444:LUQ917444 MEL917444:MEM917444 MOH917444:MOI917444 MYD917444:MYE917444 NHZ917444:NIA917444 NRV917444:NRW917444 OBR917444:OBS917444 OLN917444:OLO917444 OVJ917444:OVK917444 PFF917444:PFG917444 PPB917444:PPC917444 PYX917444:PYY917444 QIT917444:QIU917444 QSP917444:QSQ917444 RCL917444:RCM917444 RMH917444:RMI917444 RWD917444:RWE917444 SFZ917444:SGA917444 SPV917444:SPW917444 SZR917444:SZS917444 TJN917444:TJO917444 TTJ917444:TTK917444 UDF917444:UDG917444 UNB917444:UNC917444 UWX917444:UWY917444 VGT917444:VGU917444 VQP917444:VQQ917444 WAL917444:WAM917444 WKH917444:WKI917444 WUD917444:WUE917444 L982982:M982982 HR982980:HS982980 RN982980:RO982980 ABJ982980:ABK982980 ALF982980:ALG982980 AVB982980:AVC982980 BEX982980:BEY982980 BOT982980:BOU982980 BYP982980:BYQ982980 CIL982980:CIM982980 CSH982980:CSI982980 DCD982980:DCE982980 DLZ982980:DMA982980 DVV982980:DVW982980 EFR982980:EFS982980 EPN982980:EPO982980 EZJ982980:EZK982980 FJF982980:FJG982980 FTB982980:FTC982980 GCX982980:GCY982980 GMT982980:GMU982980 GWP982980:GWQ982980 HGL982980:HGM982980 HQH982980:HQI982980 IAD982980:IAE982980 IJZ982980:IKA982980 ITV982980:ITW982980 JDR982980:JDS982980 JNN982980:JNO982980 JXJ982980:JXK982980 KHF982980:KHG982980 KRB982980:KRC982980 LAX982980:LAY982980 LKT982980:LKU982980 LUP982980:LUQ982980 MEL982980:MEM982980 MOH982980:MOI982980 MYD982980:MYE982980 NHZ982980:NIA982980 NRV982980:NRW982980 OBR982980:OBS982980 OLN982980:OLO982980 OVJ982980:OVK982980 PFF982980:PFG982980 PPB982980:PPC982980 PYX982980:PYY982980 QIT982980:QIU982980 QSP982980:QSQ982980 RCL982980:RCM982980 RMH982980:RMI982980 RWD982980:RWE982980 SFZ982980:SGA982980 SPV982980:SPW982980 SZR982980:SZS982980 TJN982980:TJO982980 TTJ982980:TTK982980 UDF982980:UDG982980 UNB982980:UNC982980 UWX982980:UWY982980 VGT982980:VGU982980 VQP982980:VQQ982980 WAL982980:WAM982980 WKH982980:WKI982980 WUD982980:WUE982980 P10 M10 J10 N14 P21 L21 K14 H21 H14" xr:uid="{054D8AC5-81E6-4634-BF2E-4EDCDE859025}">
      <formula1>"□,■"</formula1>
    </dataValidation>
    <dataValidation type="list" allowBlank="1" showInputMessage="1" showErrorMessage="1" sqref="WUD982986:WUJ982986 L65484:R65484 HR65482:HX65482 RN65482:RT65482 ABJ65482:ABP65482 ALF65482:ALL65482 AVB65482:AVH65482 BEX65482:BFD65482 BOT65482:BOZ65482 BYP65482:BYV65482 CIL65482:CIR65482 CSH65482:CSN65482 DCD65482:DCJ65482 DLZ65482:DMF65482 DVV65482:DWB65482 EFR65482:EFX65482 EPN65482:EPT65482 EZJ65482:EZP65482 FJF65482:FJL65482 FTB65482:FTH65482 GCX65482:GDD65482 GMT65482:GMZ65482 GWP65482:GWV65482 HGL65482:HGR65482 HQH65482:HQN65482 IAD65482:IAJ65482 IJZ65482:IKF65482 ITV65482:IUB65482 JDR65482:JDX65482 JNN65482:JNT65482 JXJ65482:JXP65482 KHF65482:KHL65482 KRB65482:KRH65482 LAX65482:LBD65482 LKT65482:LKZ65482 LUP65482:LUV65482 MEL65482:MER65482 MOH65482:MON65482 MYD65482:MYJ65482 NHZ65482:NIF65482 NRV65482:NSB65482 OBR65482:OBX65482 OLN65482:OLT65482 OVJ65482:OVP65482 PFF65482:PFL65482 PPB65482:PPH65482 PYX65482:PZD65482 QIT65482:QIZ65482 QSP65482:QSV65482 RCL65482:RCR65482 RMH65482:RMN65482 RWD65482:RWJ65482 SFZ65482:SGF65482 SPV65482:SQB65482 SZR65482:SZX65482 TJN65482:TJT65482 TTJ65482:TTP65482 UDF65482:UDL65482 UNB65482:UNH65482 UWX65482:UXD65482 VGT65482:VGZ65482 VQP65482:VQV65482 WAL65482:WAR65482 WKH65482:WKN65482 WUD65482:WUJ65482 L131020:R131020 HR131018:HX131018 RN131018:RT131018 ABJ131018:ABP131018 ALF131018:ALL131018 AVB131018:AVH131018 BEX131018:BFD131018 BOT131018:BOZ131018 BYP131018:BYV131018 CIL131018:CIR131018 CSH131018:CSN131018 DCD131018:DCJ131018 DLZ131018:DMF131018 DVV131018:DWB131018 EFR131018:EFX131018 EPN131018:EPT131018 EZJ131018:EZP131018 FJF131018:FJL131018 FTB131018:FTH131018 GCX131018:GDD131018 GMT131018:GMZ131018 GWP131018:GWV131018 HGL131018:HGR131018 HQH131018:HQN131018 IAD131018:IAJ131018 IJZ131018:IKF131018 ITV131018:IUB131018 JDR131018:JDX131018 JNN131018:JNT131018 JXJ131018:JXP131018 KHF131018:KHL131018 KRB131018:KRH131018 LAX131018:LBD131018 LKT131018:LKZ131018 LUP131018:LUV131018 MEL131018:MER131018 MOH131018:MON131018 MYD131018:MYJ131018 NHZ131018:NIF131018 NRV131018:NSB131018 OBR131018:OBX131018 OLN131018:OLT131018 OVJ131018:OVP131018 PFF131018:PFL131018 PPB131018:PPH131018 PYX131018:PZD131018 QIT131018:QIZ131018 QSP131018:QSV131018 RCL131018:RCR131018 RMH131018:RMN131018 RWD131018:RWJ131018 SFZ131018:SGF131018 SPV131018:SQB131018 SZR131018:SZX131018 TJN131018:TJT131018 TTJ131018:TTP131018 UDF131018:UDL131018 UNB131018:UNH131018 UWX131018:UXD131018 VGT131018:VGZ131018 VQP131018:VQV131018 WAL131018:WAR131018 WKH131018:WKN131018 WUD131018:WUJ131018 L196556:R196556 HR196554:HX196554 RN196554:RT196554 ABJ196554:ABP196554 ALF196554:ALL196554 AVB196554:AVH196554 BEX196554:BFD196554 BOT196554:BOZ196554 BYP196554:BYV196554 CIL196554:CIR196554 CSH196554:CSN196554 DCD196554:DCJ196554 DLZ196554:DMF196554 DVV196554:DWB196554 EFR196554:EFX196554 EPN196554:EPT196554 EZJ196554:EZP196554 FJF196554:FJL196554 FTB196554:FTH196554 GCX196554:GDD196554 GMT196554:GMZ196554 GWP196554:GWV196554 HGL196554:HGR196554 HQH196554:HQN196554 IAD196554:IAJ196554 IJZ196554:IKF196554 ITV196554:IUB196554 JDR196554:JDX196554 JNN196554:JNT196554 JXJ196554:JXP196554 KHF196554:KHL196554 KRB196554:KRH196554 LAX196554:LBD196554 LKT196554:LKZ196554 LUP196554:LUV196554 MEL196554:MER196554 MOH196554:MON196554 MYD196554:MYJ196554 NHZ196554:NIF196554 NRV196554:NSB196554 OBR196554:OBX196554 OLN196554:OLT196554 OVJ196554:OVP196554 PFF196554:PFL196554 PPB196554:PPH196554 PYX196554:PZD196554 QIT196554:QIZ196554 QSP196554:QSV196554 RCL196554:RCR196554 RMH196554:RMN196554 RWD196554:RWJ196554 SFZ196554:SGF196554 SPV196554:SQB196554 SZR196554:SZX196554 TJN196554:TJT196554 TTJ196554:TTP196554 UDF196554:UDL196554 UNB196554:UNH196554 UWX196554:UXD196554 VGT196554:VGZ196554 VQP196554:VQV196554 WAL196554:WAR196554 WKH196554:WKN196554 WUD196554:WUJ196554 L262092:R262092 HR262090:HX262090 RN262090:RT262090 ABJ262090:ABP262090 ALF262090:ALL262090 AVB262090:AVH262090 BEX262090:BFD262090 BOT262090:BOZ262090 BYP262090:BYV262090 CIL262090:CIR262090 CSH262090:CSN262090 DCD262090:DCJ262090 DLZ262090:DMF262090 DVV262090:DWB262090 EFR262090:EFX262090 EPN262090:EPT262090 EZJ262090:EZP262090 FJF262090:FJL262090 FTB262090:FTH262090 GCX262090:GDD262090 GMT262090:GMZ262090 GWP262090:GWV262090 HGL262090:HGR262090 HQH262090:HQN262090 IAD262090:IAJ262090 IJZ262090:IKF262090 ITV262090:IUB262090 JDR262090:JDX262090 JNN262090:JNT262090 JXJ262090:JXP262090 KHF262090:KHL262090 KRB262090:KRH262090 LAX262090:LBD262090 LKT262090:LKZ262090 LUP262090:LUV262090 MEL262090:MER262090 MOH262090:MON262090 MYD262090:MYJ262090 NHZ262090:NIF262090 NRV262090:NSB262090 OBR262090:OBX262090 OLN262090:OLT262090 OVJ262090:OVP262090 PFF262090:PFL262090 PPB262090:PPH262090 PYX262090:PZD262090 QIT262090:QIZ262090 QSP262090:QSV262090 RCL262090:RCR262090 RMH262090:RMN262090 RWD262090:RWJ262090 SFZ262090:SGF262090 SPV262090:SQB262090 SZR262090:SZX262090 TJN262090:TJT262090 TTJ262090:TTP262090 UDF262090:UDL262090 UNB262090:UNH262090 UWX262090:UXD262090 VGT262090:VGZ262090 VQP262090:VQV262090 WAL262090:WAR262090 WKH262090:WKN262090 WUD262090:WUJ262090 L327628:R327628 HR327626:HX327626 RN327626:RT327626 ABJ327626:ABP327626 ALF327626:ALL327626 AVB327626:AVH327626 BEX327626:BFD327626 BOT327626:BOZ327626 BYP327626:BYV327626 CIL327626:CIR327626 CSH327626:CSN327626 DCD327626:DCJ327626 DLZ327626:DMF327626 DVV327626:DWB327626 EFR327626:EFX327626 EPN327626:EPT327626 EZJ327626:EZP327626 FJF327626:FJL327626 FTB327626:FTH327626 GCX327626:GDD327626 GMT327626:GMZ327626 GWP327626:GWV327626 HGL327626:HGR327626 HQH327626:HQN327626 IAD327626:IAJ327626 IJZ327626:IKF327626 ITV327626:IUB327626 JDR327626:JDX327626 JNN327626:JNT327626 JXJ327626:JXP327626 KHF327626:KHL327626 KRB327626:KRH327626 LAX327626:LBD327626 LKT327626:LKZ327626 LUP327626:LUV327626 MEL327626:MER327626 MOH327626:MON327626 MYD327626:MYJ327626 NHZ327626:NIF327626 NRV327626:NSB327626 OBR327626:OBX327626 OLN327626:OLT327626 OVJ327626:OVP327626 PFF327626:PFL327626 PPB327626:PPH327626 PYX327626:PZD327626 QIT327626:QIZ327626 QSP327626:QSV327626 RCL327626:RCR327626 RMH327626:RMN327626 RWD327626:RWJ327626 SFZ327626:SGF327626 SPV327626:SQB327626 SZR327626:SZX327626 TJN327626:TJT327626 TTJ327626:TTP327626 UDF327626:UDL327626 UNB327626:UNH327626 UWX327626:UXD327626 VGT327626:VGZ327626 VQP327626:VQV327626 WAL327626:WAR327626 WKH327626:WKN327626 WUD327626:WUJ327626 L393164:R393164 HR393162:HX393162 RN393162:RT393162 ABJ393162:ABP393162 ALF393162:ALL393162 AVB393162:AVH393162 BEX393162:BFD393162 BOT393162:BOZ393162 BYP393162:BYV393162 CIL393162:CIR393162 CSH393162:CSN393162 DCD393162:DCJ393162 DLZ393162:DMF393162 DVV393162:DWB393162 EFR393162:EFX393162 EPN393162:EPT393162 EZJ393162:EZP393162 FJF393162:FJL393162 FTB393162:FTH393162 GCX393162:GDD393162 GMT393162:GMZ393162 GWP393162:GWV393162 HGL393162:HGR393162 HQH393162:HQN393162 IAD393162:IAJ393162 IJZ393162:IKF393162 ITV393162:IUB393162 JDR393162:JDX393162 JNN393162:JNT393162 JXJ393162:JXP393162 KHF393162:KHL393162 KRB393162:KRH393162 LAX393162:LBD393162 LKT393162:LKZ393162 LUP393162:LUV393162 MEL393162:MER393162 MOH393162:MON393162 MYD393162:MYJ393162 NHZ393162:NIF393162 NRV393162:NSB393162 OBR393162:OBX393162 OLN393162:OLT393162 OVJ393162:OVP393162 PFF393162:PFL393162 PPB393162:PPH393162 PYX393162:PZD393162 QIT393162:QIZ393162 QSP393162:QSV393162 RCL393162:RCR393162 RMH393162:RMN393162 RWD393162:RWJ393162 SFZ393162:SGF393162 SPV393162:SQB393162 SZR393162:SZX393162 TJN393162:TJT393162 TTJ393162:TTP393162 UDF393162:UDL393162 UNB393162:UNH393162 UWX393162:UXD393162 VGT393162:VGZ393162 VQP393162:VQV393162 WAL393162:WAR393162 WKH393162:WKN393162 WUD393162:WUJ393162 L458700:R458700 HR458698:HX458698 RN458698:RT458698 ABJ458698:ABP458698 ALF458698:ALL458698 AVB458698:AVH458698 BEX458698:BFD458698 BOT458698:BOZ458698 BYP458698:BYV458698 CIL458698:CIR458698 CSH458698:CSN458698 DCD458698:DCJ458698 DLZ458698:DMF458698 DVV458698:DWB458698 EFR458698:EFX458698 EPN458698:EPT458698 EZJ458698:EZP458698 FJF458698:FJL458698 FTB458698:FTH458698 GCX458698:GDD458698 GMT458698:GMZ458698 GWP458698:GWV458698 HGL458698:HGR458698 HQH458698:HQN458698 IAD458698:IAJ458698 IJZ458698:IKF458698 ITV458698:IUB458698 JDR458698:JDX458698 JNN458698:JNT458698 JXJ458698:JXP458698 KHF458698:KHL458698 KRB458698:KRH458698 LAX458698:LBD458698 LKT458698:LKZ458698 LUP458698:LUV458698 MEL458698:MER458698 MOH458698:MON458698 MYD458698:MYJ458698 NHZ458698:NIF458698 NRV458698:NSB458698 OBR458698:OBX458698 OLN458698:OLT458698 OVJ458698:OVP458698 PFF458698:PFL458698 PPB458698:PPH458698 PYX458698:PZD458698 QIT458698:QIZ458698 QSP458698:QSV458698 RCL458698:RCR458698 RMH458698:RMN458698 RWD458698:RWJ458698 SFZ458698:SGF458698 SPV458698:SQB458698 SZR458698:SZX458698 TJN458698:TJT458698 TTJ458698:TTP458698 UDF458698:UDL458698 UNB458698:UNH458698 UWX458698:UXD458698 VGT458698:VGZ458698 VQP458698:VQV458698 WAL458698:WAR458698 WKH458698:WKN458698 WUD458698:WUJ458698 L524236:R524236 HR524234:HX524234 RN524234:RT524234 ABJ524234:ABP524234 ALF524234:ALL524234 AVB524234:AVH524234 BEX524234:BFD524234 BOT524234:BOZ524234 BYP524234:BYV524234 CIL524234:CIR524234 CSH524234:CSN524234 DCD524234:DCJ524234 DLZ524234:DMF524234 DVV524234:DWB524234 EFR524234:EFX524234 EPN524234:EPT524234 EZJ524234:EZP524234 FJF524234:FJL524234 FTB524234:FTH524234 GCX524234:GDD524234 GMT524234:GMZ524234 GWP524234:GWV524234 HGL524234:HGR524234 HQH524234:HQN524234 IAD524234:IAJ524234 IJZ524234:IKF524234 ITV524234:IUB524234 JDR524234:JDX524234 JNN524234:JNT524234 JXJ524234:JXP524234 KHF524234:KHL524234 KRB524234:KRH524234 LAX524234:LBD524234 LKT524234:LKZ524234 LUP524234:LUV524234 MEL524234:MER524234 MOH524234:MON524234 MYD524234:MYJ524234 NHZ524234:NIF524234 NRV524234:NSB524234 OBR524234:OBX524234 OLN524234:OLT524234 OVJ524234:OVP524234 PFF524234:PFL524234 PPB524234:PPH524234 PYX524234:PZD524234 QIT524234:QIZ524234 QSP524234:QSV524234 RCL524234:RCR524234 RMH524234:RMN524234 RWD524234:RWJ524234 SFZ524234:SGF524234 SPV524234:SQB524234 SZR524234:SZX524234 TJN524234:TJT524234 TTJ524234:TTP524234 UDF524234:UDL524234 UNB524234:UNH524234 UWX524234:UXD524234 VGT524234:VGZ524234 VQP524234:VQV524234 WAL524234:WAR524234 WKH524234:WKN524234 WUD524234:WUJ524234 L589772:R589772 HR589770:HX589770 RN589770:RT589770 ABJ589770:ABP589770 ALF589770:ALL589770 AVB589770:AVH589770 BEX589770:BFD589770 BOT589770:BOZ589770 BYP589770:BYV589770 CIL589770:CIR589770 CSH589770:CSN589770 DCD589770:DCJ589770 DLZ589770:DMF589770 DVV589770:DWB589770 EFR589770:EFX589770 EPN589770:EPT589770 EZJ589770:EZP589770 FJF589770:FJL589770 FTB589770:FTH589770 GCX589770:GDD589770 GMT589770:GMZ589770 GWP589770:GWV589770 HGL589770:HGR589770 HQH589770:HQN589770 IAD589770:IAJ589770 IJZ589770:IKF589770 ITV589770:IUB589770 JDR589770:JDX589770 JNN589770:JNT589770 JXJ589770:JXP589770 KHF589770:KHL589770 KRB589770:KRH589770 LAX589770:LBD589770 LKT589770:LKZ589770 LUP589770:LUV589770 MEL589770:MER589770 MOH589770:MON589770 MYD589770:MYJ589770 NHZ589770:NIF589770 NRV589770:NSB589770 OBR589770:OBX589770 OLN589770:OLT589770 OVJ589770:OVP589770 PFF589770:PFL589770 PPB589770:PPH589770 PYX589770:PZD589770 QIT589770:QIZ589770 QSP589770:QSV589770 RCL589770:RCR589770 RMH589770:RMN589770 RWD589770:RWJ589770 SFZ589770:SGF589770 SPV589770:SQB589770 SZR589770:SZX589770 TJN589770:TJT589770 TTJ589770:TTP589770 UDF589770:UDL589770 UNB589770:UNH589770 UWX589770:UXD589770 VGT589770:VGZ589770 VQP589770:VQV589770 WAL589770:WAR589770 WKH589770:WKN589770 WUD589770:WUJ589770 L655308:R655308 HR655306:HX655306 RN655306:RT655306 ABJ655306:ABP655306 ALF655306:ALL655306 AVB655306:AVH655306 BEX655306:BFD655306 BOT655306:BOZ655306 BYP655306:BYV655306 CIL655306:CIR655306 CSH655306:CSN655306 DCD655306:DCJ655306 DLZ655306:DMF655306 DVV655306:DWB655306 EFR655306:EFX655306 EPN655306:EPT655306 EZJ655306:EZP655306 FJF655306:FJL655306 FTB655306:FTH655306 GCX655306:GDD655306 GMT655306:GMZ655306 GWP655306:GWV655306 HGL655306:HGR655306 HQH655306:HQN655306 IAD655306:IAJ655306 IJZ655306:IKF655306 ITV655306:IUB655306 JDR655306:JDX655306 JNN655306:JNT655306 JXJ655306:JXP655306 KHF655306:KHL655306 KRB655306:KRH655306 LAX655306:LBD655306 LKT655306:LKZ655306 LUP655306:LUV655306 MEL655306:MER655306 MOH655306:MON655306 MYD655306:MYJ655306 NHZ655306:NIF655306 NRV655306:NSB655306 OBR655306:OBX655306 OLN655306:OLT655306 OVJ655306:OVP655306 PFF655306:PFL655306 PPB655306:PPH655306 PYX655306:PZD655306 QIT655306:QIZ655306 QSP655306:QSV655306 RCL655306:RCR655306 RMH655306:RMN655306 RWD655306:RWJ655306 SFZ655306:SGF655306 SPV655306:SQB655306 SZR655306:SZX655306 TJN655306:TJT655306 TTJ655306:TTP655306 UDF655306:UDL655306 UNB655306:UNH655306 UWX655306:UXD655306 VGT655306:VGZ655306 VQP655306:VQV655306 WAL655306:WAR655306 WKH655306:WKN655306 WUD655306:WUJ655306 L720844:R720844 HR720842:HX720842 RN720842:RT720842 ABJ720842:ABP720842 ALF720842:ALL720842 AVB720842:AVH720842 BEX720842:BFD720842 BOT720842:BOZ720842 BYP720842:BYV720842 CIL720842:CIR720842 CSH720842:CSN720842 DCD720842:DCJ720842 DLZ720842:DMF720842 DVV720842:DWB720842 EFR720842:EFX720842 EPN720842:EPT720842 EZJ720842:EZP720842 FJF720842:FJL720842 FTB720842:FTH720842 GCX720842:GDD720842 GMT720842:GMZ720842 GWP720842:GWV720842 HGL720842:HGR720842 HQH720842:HQN720842 IAD720842:IAJ720842 IJZ720842:IKF720842 ITV720842:IUB720842 JDR720842:JDX720842 JNN720842:JNT720842 JXJ720842:JXP720842 KHF720842:KHL720842 KRB720842:KRH720842 LAX720842:LBD720842 LKT720842:LKZ720842 LUP720842:LUV720842 MEL720842:MER720842 MOH720842:MON720842 MYD720842:MYJ720842 NHZ720842:NIF720842 NRV720842:NSB720842 OBR720842:OBX720842 OLN720842:OLT720842 OVJ720842:OVP720842 PFF720842:PFL720842 PPB720842:PPH720842 PYX720842:PZD720842 QIT720842:QIZ720842 QSP720842:QSV720842 RCL720842:RCR720842 RMH720842:RMN720842 RWD720842:RWJ720842 SFZ720842:SGF720842 SPV720842:SQB720842 SZR720842:SZX720842 TJN720842:TJT720842 TTJ720842:TTP720842 UDF720842:UDL720842 UNB720842:UNH720842 UWX720842:UXD720842 VGT720842:VGZ720842 VQP720842:VQV720842 WAL720842:WAR720842 WKH720842:WKN720842 WUD720842:WUJ720842 L786380:R786380 HR786378:HX786378 RN786378:RT786378 ABJ786378:ABP786378 ALF786378:ALL786378 AVB786378:AVH786378 BEX786378:BFD786378 BOT786378:BOZ786378 BYP786378:BYV786378 CIL786378:CIR786378 CSH786378:CSN786378 DCD786378:DCJ786378 DLZ786378:DMF786378 DVV786378:DWB786378 EFR786378:EFX786378 EPN786378:EPT786378 EZJ786378:EZP786378 FJF786378:FJL786378 FTB786378:FTH786378 GCX786378:GDD786378 GMT786378:GMZ786378 GWP786378:GWV786378 HGL786378:HGR786378 HQH786378:HQN786378 IAD786378:IAJ786378 IJZ786378:IKF786378 ITV786378:IUB786378 JDR786378:JDX786378 JNN786378:JNT786378 JXJ786378:JXP786378 KHF786378:KHL786378 KRB786378:KRH786378 LAX786378:LBD786378 LKT786378:LKZ786378 LUP786378:LUV786378 MEL786378:MER786378 MOH786378:MON786378 MYD786378:MYJ786378 NHZ786378:NIF786378 NRV786378:NSB786378 OBR786378:OBX786378 OLN786378:OLT786378 OVJ786378:OVP786378 PFF786378:PFL786378 PPB786378:PPH786378 PYX786378:PZD786378 QIT786378:QIZ786378 QSP786378:QSV786378 RCL786378:RCR786378 RMH786378:RMN786378 RWD786378:RWJ786378 SFZ786378:SGF786378 SPV786378:SQB786378 SZR786378:SZX786378 TJN786378:TJT786378 TTJ786378:TTP786378 UDF786378:UDL786378 UNB786378:UNH786378 UWX786378:UXD786378 VGT786378:VGZ786378 VQP786378:VQV786378 WAL786378:WAR786378 WKH786378:WKN786378 WUD786378:WUJ786378 L851916:R851916 HR851914:HX851914 RN851914:RT851914 ABJ851914:ABP851914 ALF851914:ALL851914 AVB851914:AVH851914 BEX851914:BFD851914 BOT851914:BOZ851914 BYP851914:BYV851914 CIL851914:CIR851914 CSH851914:CSN851914 DCD851914:DCJ851914 DLZ851914:DMF851914 DVV851914:DWB851914 EFR851914:EFX851914 EPN851914:EPT851914 EZJ851914:EZP851914 FJF851914:FJL851914 FTB851914:FTH851914 GCX851914:GDD851914 GMT851914:GMZ851914 GWP851914:GWV851914 HGL851914:HGR851914 HQH851914:HQN851914 IAD851914:IAJ851914 IJZ851914:IKF851914 ITV851914:IUB851914 JDR851914:JDX851914 JNN851914:JNT851914 JXJ851914:JXP851914 KHF851914:KHL851914 KRB851914:KRH851914 LAX851914:LBD851914 LKT851914:LKZ851914 LUP851914:LUV851914 MEL851914:MER851914 MOH851914:MON851914 MYD851914:MYJ851914 NHZ851914:NIF851914 NRV851914:NSB851914 OBR851914:OBX851914 OLN851914:OLT851914 OVJ851914:OVP851914 PFF851914:PFL851914 PPB851914:PPH851914 PYX851914:PZD851914 QIT851914:QIZ851914 QSP851914:QSV851914 RCL851914:RCR851914 RMH851914:RMN851914 RWD851914:RWJ851914 SFZ851914:SGF851914 SPV851914:SQB851914 SZR851914:SZX851914 TJN851914:TJT851914 TTJ851914:TTP851914 UDF851914:UDL851914 UNB851914:UNH851914 UWX851914:UXD851914 VGT851914:VGZ851914 VQP851914:VQV851914 WAL851914:WAR851914 WKH851914:WKN851914 WUD851914:WUJ851914 L917452:R917452 HR917450:HX917450 RN917450:RT917450 ABJ917450:ABP917450 ALF917450:ALL917450 AVB917450:AVH917450 BEX917450:BFD917450 BOT917450:BOZ917450 BYP917450:BYV917450 CIL917450:CIR917450 CSH917450:CSN917450 DCD917450:DCJ917450 DLZ917450:DMF917450 DVV917450:DWB917450 EFR917450:EFX917450 EPN917450:EPT917450 EZJ917450:EZP917450 FJF917450:FJL917450 FTB917450:FTH917450 GCX917450:GDD917450 GMT917450:GMZ917450 GWP917450:GWV917450 HGL917450:HGR917450 HQH917450:HQN917450 IAD917450:IAJ917450 IJZ917450:IKF917450 ITV917450:IUB917450 JDR917450:JDX917450 JNN917450:JNT917450 JXJ917450:JXP917450 KHF917450:KHL917450 KRB917450:KRH917450 LAX917450:LBD917450 LKT917450:LKZ917450 LUP917450:LUV917450 MEL917450:MER917450 MOH917450:MON917450 MYD917450:MYJ917450 NHZ917450:NIF917450 NRV917450:NSB917450 OBR917450:OBX917450 OLN917450:OLT917450 OVJ917450:OVP917450 PFF917450:PFL917450 PPB917450:PPH917450 PYX917450:PZD917450 QIT917450:QIZ917450 QSP917450:QSV917450 RCL917450:RCR917450 RMH917450:RMN917450 RWD917450:RWJ917450 SFZ917450:SGF917450 SPV917450:SQB917450 SZR917450:SZX917450 TJN917450:TJT917450 TTJ917450:TTP917450 UDF917450:UDL917450 UNB917450:UNH917450 UWX917450:UXD917450 VGT917450:VGZ917450 VQP917450:VQV917450 WAL917450:WAR917450 WKH917450:WKN917450 WUD917450:WUJ917450 L982988:R982988 HR982986:HX982986 RN982986:RT982986 ABJ982986:ABP982986 ALF982986:ALL982986 AVB982986:AVH982986 BEX982986:BFD982986 BOT982986:BOZ982986 BYP982986:BYV982986 CIL982986:CIR982986 CSH982986:CSN982986 DCD982986:DCJ982986 DLZ982986:DMF982986 DVV982986:DWB982986 EFR982986:EFX982986 EPN982986:EPT982986 EZJ982986:EZP982986 FJF982986:FJL982986 FTB982986:FTH982986 GCX982986:GDD982986 GMT982986:GMZ982986 GWP982986:GWV982986 HGL982986:HGR982986 HQH982986:HQN982986 IAD982986:IAJ982986 IJZ982986:IKF982986 ITV982986:IUB982986 JDR982986:JDX982986 JNN982986:JNT982986 JXJ982986:JXP982986 KHF982986:KHL982986 KRB982986:KRH982986 LAX982986:LBD982986 LKT982986:LKZ982986 LUP982986:LUV982986 MEL982986:MER982986 MOH982986:MON982986 MYD982986:MYJ982986 NHZ982986:NIF982986 NRV982986:NSB982986 OBR982986:OBX982986 OLN982986:OLT982986 OVJ982986:OVP982986 PFF982986:PFL982986 PPB982986:PPH982986 PYX982986:PZD982986 QIT982986:QIZ982986 QSP982986:QSV982986 RCL982986:RCR982986 RMH982986:RMN982986 RWD982986:RWJ982986 SFZ982986:SGF982986 SPV982986:SQB982986 SZR982986:SZX982986 TJN982986:TJT982986 TTJ982986:TTP982986 UDF982986:UDL982986 UNB982986:UNH982986 UWX982986:UXD982986 VGT982986:VGZ982986 VQP982986:VQV982986 WAL982986:WAR982986 WKH982986:WKN982986" xr:uid="{91827818-FFEC-453B-AF71-8D9DAE2F327E}">
      <formula1>"専用,ハイブリット"</formula1>
    </dataValidation>
    <dataValidation type="list" allowBlank="1" showInputMessage="1" showErrorMessage="1" sqref="Z65566 IF65564 SB65564 ABX65564 ALT65564 AVP65564 BFL65564 BPH65564 BZD65564 CIZ65564 CSV65564 DCR65564 DMN65564 DWJ65564 EGF65564 EQB65564 EZX65564 FJT65564 FTP65564 GDL65564 GNH65564 GXD65564 HGZ65564 HQV65564 IAR65564 IKN65564 IUJ65564 JEF65564 JOB65564 JXX65564 KHT65564 KRP65564 LBL65564 LLH65564 LVD65564 MEZ65564 MOV65564 MYR65564 NIN65564 NSJ65564 OCF65564 OMB65564 OVX65564 PFT65564 PPP65564 PZL65564 QJH65564 QTD65564 RCZ65564 RMV65564 RWR65564 SGN65564 SQJ65564 TAF65564 TKB65564 TTX65564 UDT65564 UNP65564 UXL65564 VHH65564 VRD65564 WAZ65564 WKV65564 WUR65564 Z131102 IF131100 SB131100 ABX131100 ALT131100 AVP131100 BFL131100 BPH131100 BZD131100 CIZ131100 CSV131100 DCR131100 DMN131100 DWJ131100 EGF131100 EQB131100 EZX131100 FJT131100 FTP131100 GDL131100 GNH131100 GXD131100 HGZ131100 HQV131100 IAR131100 IKN131100 IUJ131100 JEF131100 JOB131100 JXX131100 KHT131100 KRP131100 LBL131100 LLH131100 LVD131100 MEZ131100 MOV131100 MYR131100 NIN131100 NSJ131100 OCF131100 OMB131100 OVX131100 PFT131100 PPP131100 PZL131100 QJH131100 QTD131100 RCZ131100 RMV131100 RWR131100 SGN131100 SQJ131100 TAF131100 TKB131100 TTX131100 UDT131100 UNP131100 UXL131100 VHH131100 VRD131100 WAZ131100 WKV131100 WUR131100 Z196638 IF196636 SB196636 ABX196636 ALT196636 AVP196636 BFL196636 BPH196636 BZD196636 CIZ196636 CSV196636 DCR196636 DMN196636 DWJ196636 EGF196636 EQB196636 EZX196636 FJT196636 FTP196636 GDL196636 GNH196636 GXD196636 HGZ196636 HQV196636 IAR196636 IKN196636 IUJ196636 JEF196636 JOB196636 JXX196636 KHT196636 KRP196636 LBL196636 LLH196636 LVD196636 MEZ196636 MOV196636 MYR196636 NIN196636 NSJ196636 OCF196636 OMB196636 OVX196636 PFT196636 PPP196636 PZL196636 QJH196636 QTD196636 RCZ196636 RMV196636 RWR196636 SGN196636 SQJ196636 TAF196636 TKB196636 TTX196636 UDT196636 UNP196636 UXL196636 VHH196636 VRD196636 WAZ196636 WKV196636 WUR196636 Z262174 IF262172 SB262172 ABX262172 ALT262172 AVP262172 BFL262172 BPH262172 BZD262172 CIZ262172 CSV262172 DCR262172 DMN262172 DWJ262172 EGF262172 EQB262172 EZX262172 FJT262172 FTP262172 GDL262172 GNH262172 GXD262172 HGZ262172 HQV262172 IAR262172 IKN262172 IUJ262172 JEF262172 JOB262172 JXX262172 KHT262172 KRP262172 LBL262172 LLH262172 LVD262172 MEZ262172 MOV262172 MYR262172 NIN262172 NSJ262172 OCF262172 OMB262172 OVX262172 PFT262172 PPP262172 PZL262172 QJH262172 QTD262172 RCZ262172 RMV262172 RWR262172 SGN262172 SQJ262172 TAF262172 TKB262172 TTX262172 UDT262172 UNP262172 UXL262172 VHH262172 VRD262172 WAZ262172 WKV262172 WUR262172 Z327710 IF327708 SB327708 ABX327708 ALT327708 AVP327708 BFL327708 BPH327708 BZD327708 CIZ327708 CSV327708 DCR327708 DMN327708 DWJ327708 EGF327708 EQB327708 EZX327708 FJT327708 FTP327708 GDL327708 GNH327708 GXD327708 HGZ327708 HQV327708 IAR327708 IKN327708 IUJ327708 JEF327708 JOB327708 JXX327708 KHT327708 KRP327708 LBL327708 LLH327708 LVD327708 MEZ327708 MOV327708 MYR327708 NIN327708 NSJ327708 OCF327708 OMB327708 OVX327708 PFT327708 PPP327708 PZL327708 QJH327708 QTD327708 RCZ327708 RMV327708 RWR327708 SGN327708 SQJ327708 TAF327708 TKB327708 TTX327708 UDT327708 UNP327708 UXL327708 VHH327708 VRD327708 WAZ327708 WKV327708 WUR327708 Z393246 IF393244 SB393244 ABX393244 ALT393244 AVP393244 BFL393244 BPH393244 BZD393244 CIZ393244 CSV393244 DCR393244 DMN393244 DWJ393244 EGF393244 EQB393244 EZX393244 FJT393244 FTP393244 GDL393244 GNH393244 GXD393244 HGZ393244 HQV393244 IAR393244 IKN393244 IUJ393244 JEF393244 JOB393244 JXX393244 KHT393244 KRP393244 LBL393244 LLH393244 LVD393244 MEZ393244 MOV393244 MYR393244 NIN393244 NSJ393244 OCF393244 OMB393244 OVX393244 PFT393244 PPP393244 PZL393244 QJH393244 QTD393244 RCZ393244 RMV393244 RWR393244 SGN393244 SQJ393244 TAF393244 TKB393244 TTX393244 UDT393244 UNP393244 UXL393244 VHH393244 VRD393244 WAZ393244 WKV393244 WUR393244 Z458782 IF458780 SB458780 ABX458780 ALT458780 AVP458780 BFL458780 BPH458780 BZD458780 CIZ458780 CSV458780 DCR458780 DMN458780 DWJ458780 EGF458780 EQB458780 EZX458780 FJT458780 FTP458780 GDL458780 GNH458780 GXD458780 HGZ458780 HQV458780 IAR458780 IKN458780 IUJ458780 JEF458780 JOB458780 JXX458780 KHT458780 KRP458780 LBL458780 LLH458780 LVD458780 MEZ458780 MOV458780 MYR458780 NIN458780 NSJ458780 OCF458780 OMB458780 OVX458780 PFT458780 PPP458780 PZL458780 QJH458780 QTD458780 RCZ458780 RMV458780 RWR458780 SGN458780 SQJ458780 TAF458780 TKB458780 TTX458780 UDT458780 UNP458780 UXL458780 VHH458780 VRD458780 WAZ458780 WKV458780 WUR458780 Z524318 IF524316 SB524316 ABX524316 ALT524316 AVP524316 BFL524316 BPH524316 BZD524316 CIZ524316 CSV524316 DCR524316 DMN524316 DWJ524316 EGF524316 EQB524316 EZX524316 FJT524316 FTP524316 GDL524316 GNH524316 GXD524316 HGZ524316 HQV524316 IAR524316 IKN524316 IUJ524316 JEF524316 JOB524316 JXX524316 KHT524316 KRP524316 LBL524316 LLH524316 LVD524316 MEZ524316 MOV524316 MYR524316 NIN524316 NSJ524316 OCF524316 OMB524316 OVX524316 PFT524316 PPP524316 PZL524316 QJH524316 QTD524316 RCZ524316 RMV524316 RWR524316 SGN524316 SQJ524316 TAF524316 TKB524316 TTX524316 UDT524316 UNP524316 UXL524316 VHH524316 VRD524316 WAZ524316 WKV524316 WUR524316 Z589854 IF589852 SB589852 ABX589852 ALT589852 AVP589852 BFL589852 BPH589852 BZD589852 CIZ589852 CSV589852 DCR589852 DMN589852 DWJ589852 EGF589852 EQB589852 EZX589852 FJT589852 FTP589852 GDL589852 GNH589852 GXD589852 HGZ589852 HQV589852 IAR589852 IKN589852 IUJ589852 JEF589852 JOB589852 JXX589852 KHT589852 KRP589852 LBL589852 LLH589852 LVD589852 MEZ589852 MOV589852 MYR589852 NIN589852 NSJ589852 OCF589852 OMB589852 OVX589852 PFT589852 PPP589852 PZL589852 QJH589852 QTD589852 RCZ589852 RMV589852 RWR589852 SGN589852 SQJ589852 TAF589852 TKB589852 TTX589852 UDT589852 UNP589852 UXL589852 VHH589852 VRD589852 WAZ589852 WKV589852 WUR589852 Z655390 IF655388 SB655388 ABX655388 ALT655388 AVP655388 BFL655388 BPH655388 BZD655388 CIZ655388 CSV655388 DCR655388 DMN655388 DWJ655388 EGF655388 EQB655388 EZX655388 FJT655388 FTP655388 GDL655388 GNH655388 GXD655388 HGZ655388 HQV655388 IAR655388 IKN655388 IUJ655388 JEF655388 JOB655388 JXX655388 KHT655388 KRP655388 LBL655388 LLH655388 LVD655388 MEZ655388 MOV655388 MYR655388 NIN655388 NSJ655388 OCF655388 OMB655388 OVX655388 PFT655388 PPP655388 PZL655388 QJH655388 QTD655388 RCZ655388 RMV655388 RWR655388 SGN655388 SQJ655388 TAF655388 TKB655388 TTX655388 UDT655388 UNP655388 UXL655388 VHH655388 VRD655388 WAZ655388 WKV655388 WUR655388 Z720926 IF720924 SB720924 ABX720924 ALT720924 AVP720924 BFL720924 BPH720924 BZD720924 CIZ720924 CSV720924 DCR720924 DMN720924 DWJ720924 EGF720924 EQB720924 EZX720924 FJT720924 FTP720924 GDL720924 GNH720924 GXD720924 HGZ720924 HQV720924 IAR720924 IKN720924 IUJ720924 JEF720924 JOB720924 JXX720924 KHT720924 KRP720924 LBL720924 LLH720924 LVD720924 MEZ720924 MOV720924 MYR720924 NIN720924 NSJ720924 OCF720924 OMB720924 OVX720924 PFT720924 PPP720924 PZL720924 QJH720924 QTD720924 RCZ720924 RMV720924 RWR720924 SGN720924 SQJ720924 TAF720924 TKB720924 TTX720924 UDT720924 UNP720924 UXL720924 VHH720924 VRD720924 WAZ720924 WKV720924 WUR720924 Z786462 IF786460 SB786460 ABX786460 ALT786460 AVP786460 BFL786460 BPH786460 BZD786460 CIZ786460 CSV786460 DCR786460 DMN786460 DWJ786460 EGF786460 EQB786460 EZX786460 FJT786460 FTP786460 GDL786460 GNH786460 GXD786460 HGZ786460 HQV786460 IAR786460 IKN786460 IUJ786460 JEF786460 JOB786460 JXX786460 KHT786460 KRP786460 LBL786460 LLH786460 LVD786460 MEZ786460 MOV786460 MYR786460 NIN786460 NSJ786460 OCF786460 OMB786460 OVX786460 PFT786460 PPP786460 PZL786460 QJH786460 QTD786460 RCZ786460 RMV786460 RWR786460 SGN786460 SQJ786460 TAF786460 TKB786460 TTX786460 UDT786460 UNP786460 UXL786460 VHH786460 VRD786460 WAZ786460 WKV786460 WUR786460 Z851998 IF851996 SB851996 ABX851996 ALT851996 AVP851996 BFL851996 BPH851996 BZD851996 CIZ851996 CSV851996 DCR851996 DMN851996 DWJ851996 EGF851996 EQB851996 EZX851996 FJT851996 FTP851996 GDL851996 GNH851996 GXD851996 HGZ851996 HQV851996 IAR851996 IKN851996 IUJ851996 JEF851996 JOB851996 JXX851996 KHT851996 KRP851996 LBL851996 LLH851996 LVD851996 MEZ851996 MOV851996 MYR851996 NIN851996 NSJ851996 OCF851996 OMB851996 OVX851996 PFT851996 PPP851996 PZL851996 QJH851996 QTD851996 RCZ851996 RMV851996 RWR851996 SGN851996 SQJ851996 TAF851996 TKB851996 TTX851996 UDT851996 UNP851996 UXL851996 VHH851996 VRD851996 WAZ851996 WKV851996 WUR851996 Z917534 IF917532 SB917532 ABX917532 ALT917532 AVP917532 BFL917532 BPH917532 BZD917532 CIZ917532 CSV917532 DCR917532 DMN917532 DWJ917532 EGF917532 EQB917532 EZX917532 FJT917532 FTP917532 GDL917532 GNH917532 GXD917532 HGZ917532 HQV917532 IAR917532 IKN917532 IUJ917532 JEF917532 JOB917532 JXX917532 KHT917532 KRP917532 LBL917532 LLH917532 LVD917532 MEZ917532 MOV917532 MYR917532 NIN917532 NSJ917532 OCF917532 OMB917532 OVX917532 PFT917532 PPP917532 PZL917532 QJH917532 QTD917532 RCZ917532 RMV917532 RWR917532 SGN917532 SQJ917532 TAF917532 TKB917532 TTX917532 UDT917532 UNP917532 UXL917532 VHH917532 VRD917532 WAZ917532 WKV917532 WUR917532 Z983070 IF983068 SB983068 ABX983068 ALT983068 AVP983068 BFL983068 BPH983068 BZD983068 CIZ983068 CSV983068 DCR983068 DMN983068 DWJ983068 EGF983068 EQB983068 EZX983068 FJT983068 FTP983068 GDL983068 GNH983068 GXD983068 HGZ983068 HQV983068 IAR983068 IKN983068 IUJ983068 JEF983068 JOB983068 JXX983068 KHT983068 KRP983068 LBL983068 LLH983068 LVD983068 MEZ983068 MOV983068 MYR983068 NIN983068 NSJ983068 OCF983068 OMB983068 OVX983068 PFT983068 PPP983068 PZL983068 QJH983068 QTD983068 RCZ983068 RMV983068 RWR983068 SGN983068 SQJ983068 TAF983068 TKB983068 TTX983068 UDT983068 UNP983068 UXL983068 VHH983068 VRD983068 WAZ983068 WKV983068 WUR983068 Z65564 IF65562 SB65562 ABX65562 ALT65562 AVP65562 BFL65562 BPH65562 BZD65562 CIZ65562 CSV65562 DCR65562 DMN65562 DWJ65562 EGF65562 EQB65562 EZX65562 FJT65562 FTP65562 GDL65562 GNH65562 GXD65562 HGZ65562 HQV65562 IAR65562 IKN65562 IUJ65562 JEF65562 JOB65562 JXX65562 KHT65562 KRP65562 LBL65562 LLH65562 LVD65562 MEZ65562 MOV65562 MYR65562 NIN65562 NSJ65562 OCF65562 OMB65562 OVX65562 PFT65562 PPP65562 PZL65562 QJH65562 QTD65562 RCZ65562 RMV65562 RWR65562 SGN65562 SQJ65562 TAF65562 TKB65562 TTX65562 UDT65562 UNP65562 UXL65562 VHH65562 VRD65562 WAZ65562 WKV65562 WUR65562 Z131100 IF131098 SB131098 ABX131098 ALT131098 AVP131098 BFL131098 BPH131098 BZD131098 CIZ131098 CSV131098 DCR131098 DMN131098 DWJ131098 EGF131098 EQB131098 EZX131098 FJT131098 FTP131098 GDL131098 GNH131098 GXD131098 HGZ131098 HQV131098 IAR131098 IKN131098 IUJ131098 JEF131098 JOB131098 JXX131098 KHT131098 KRP131098 LBL131098 LLH131098 LVD131098 MEZ131098 MOV131098 MYR131098 NIN131098 NSJ131098 OCF131098 OMB131098 OVX131098 PFT131098 PPP131098 PZL131098 QJH131098 QTD131098 RCZ131098 RMV131098 RWR131098 SGN131098 SQJ131098 TAF131098 TKB131098 TTX131098 UDT131098 UNP131098 UXL131098 VHH131098 VRD131098 WAZ131098 WKV131098 WUR131098 Z196636 IF196634 SB196634 ABX196634 ALT196634 AVP196634 BFL196634 BPH196634 BZD196634 CIZ196634 CSV196634 DCR196634 DMN196634 DWJ196634 EGF196634 EQB196634 EZX196634 FJT196634 FTP196634 GDL196634 GNH196634 GXD196634 HGZ196634 HQV196634 IAR196634 IKN196634 IUJ196634 JEF196634 JOB196634 JXX196634 KHT196634 KRP196634 LBL196634 LLH196634 LVD196634 MEZ196634 MOV196634 MYR196634 NIN196634 NSJ196634 OCF196634 OMB196634 OVX196634 PFT196634 PPP196634 PZL196634 QJH196634 QTD196634 RCZ196634 RMV196634 RWR196634 SGN196634 SQJ196634 TAF196634 TKB196634 TTX196634 UDT196634 UNP196634 UXL196634 VHH196634 VRD196634 WAZ196634 WKV196634 WUR196634 Z262172 IF262170 SB262170 ABX262170 ALT262170 AVP262170 BFL262170 BPH262170 BZD262170 CIZ262170 CSV262170 DCR262170 DMN262170 DWJ262170 EGF262170 EQB262170 EZX262170 FJT262170 FTP262170 GDL262170 GNH262170 GXD262170 HGZ262170 HQV262170 IAR262170 IKN262170 IUJ262170 JEF262170 JOB262170 JXX262170 KHT262170 KRP262170 LBL262170 LLH262170 LVD262170 MEZ262170 MOV262170 MYR262170 NIN262170 NSJ262170 OCF262170 OMB262170 OVX262170 PFT262170 PPP262170 PZL262170 QJH262170 QTD262170 RCZ262170 RMV262170 RWR262170 SGN262170 SQJ262170 TAF262170 TKB262170 TTX262170 UDT262170 UNP262170 UXL262170 VHH262170 VRD262170 WAZ262170 WKV262170 WUR262170 Z327708 IF327706 SB327706 ABX327706 ALT327706 AVP327706 BFL327706 BPH327706 BZD327706 CIZ327706 CSV327706 DCR327706 DMN327706 DWJ327706 EGF327706 EQB327706 EZX327706 FJT327706 FTP327706 GDL327706 GNH327706 GXD327706 HGZ327706 HQV327706 IAR327706 IKN327706 IUJ327706 JEF327706 JOB327706 JXX327706 KHT327706 KRP327706 LBL327706 LLH327706 LVD327706 MEZ327706 MOV327706 MYR327706 NIN327706 NSJ327706 OCF327706 OMB327706 OVX327706 PFT327706 PPP327706 PZL327706 QJH327706 QTD327706 RCZ327706 RMV327706 RWR327706 SGN327706 SQJ327706 TAF327706 TKB327706 TTX327706 UDT327706 UNP327706 UXL327706 VHH327706 VRD327706 WAZ327706 WKV327706 WUR327706 Z393244 IF393242 SB393242 ABX393242 ALT393242 AVP393242 BFL393242 BPH393242 BZD393242 CIZ393242 CSV393242 DCR393242 DMN393242 DWJ393242 EGF393242 EQB393242 EZX393242 FJT393242 FTP393242 GDL393242 GNH393242 GXD393242 HGZ393242 HQV393242 IAR393242 IKN393242 IUJ393242 JEF393242 JOB393242 JXX393242 KHT393242 KRP393242 LBL393242 LLH393242 LVD393242 MEZ393242 MOV393242 MYR393242 NIN393242 NSJ393242 OCF393242 OMB393242 OVX393242 PFT393242 PPP393242 PZL393242 QJH393242 QTD393242 RCZ393242 RMV393242 RWR393242 SGN393242 SQJ393242 TAF393242 TKB393242 TTX393242 UDT393242 UNP393242 UXL393242 VHH393242 VRD393242 WAZ393242 WKV393242 WUR393242 Z458780 IF458778 SB458778 ABX458778 ALT458778 AVP458778 BFL458778 BPH458778 BZD458778 CIZ458778 CSV458778 DCR458778 DMN458778 DWJ458778 EGF458778 EQB458778 EZX458778 FJT458778 FTP458778 GDL458778 GNH458778 GXD458778 HGZ458778 HQV458778 IAR458778 IKN458778 IUJ458778 JEF458778 JOB458778 JXX458778 KHT458778 KRP458778 LBL458778 LLH458778 LVD458778 MEZ458778 MOV458778 MYR458778 NIN458778 NSJ458778 OCF458778 OMB458778 OVX458778 PFT458778 PPP458778 PZL458778 QJH458778 QTD458778 RCZ458778 RMV458778 RWR458778 SGN458778 SQJ458778 TAF458778 TKB458778 TTX458778 UDT458778 UNP458778 UXL458778 VHH458778 VRD458778 WAZ458778 WKV458778 WUR458778 Z524316 IF524314 SB524314 ABX524314 ALT524314 AVP524314 BFL524314 BPH524314 BZD524314 CIZ524314 CSV524314 DCR524314 DMN524314 DWJ524314 EGF524314 EQB524314 EZX524314 FJT524314 FTP524314 GDL524314 GNH524314 GXD524314 HGZ524314 HQV524314 IAR524314 IKN524314 IUJ524314 JEF524314 JOB524314 JXX524314 KHT524314 KRP524314 LBL524314 LLH524314 LVD524314 MEZ524314 MOV524314 MYR524314 NIN524314 NSJ524314 OCF524314 OMB524314 OVX524314 PFT524314 PPP524314 PZL524314 QJH524314 QTD524314 RCZ524314 RMV524314 RWR524314 SGN524314 SQJ524314 TAF524314 TKB524314 TTX524314 UDT524314 UNP524314 UXL524314 VHH524314 VRD524314 WAZ524314 WKV524314 WUR524314 Z589852 IF589850 SB589850 ABX589850 ALT589850 AVP589850 BFL589850 BPH589850 BZD589850 CIZ589850 CSV589850 DCR589850 DMN589850 DWJ589850 EGF589850 EQB589850 EZX589850 FJT589850 FTP589850 GDL589850 GNH589850 GXD589850 HGZ589850 HQV589850 IAR589850 IKN589850 IUJ589850 JEF589850 JOB589850 JXX589850 KHT589850 KRP589850 LBL589850 LLH589850 LVD589850 MEZ589850 MOV589850 MYR589850 NIN589850 NSJ589850 OCF589850 OMB589850 OVX589850 PFT589850 PPP589850 PZL589850 QJH589850 QTD589850 RCZ589850 RMV589850 RWR589850 SGN589850 SQJ589850 TAF589850 TKB589850 TTX589850 UDT589850 UNP589850 UXL589850 VHH589850 VRD589850 WAZ589850 WKV589850 WUR589850 Z655388 IF655386 SB655386 ABX655386 ALT655386 AVP655386 BFL655386 BPH655386 BZD655386 CIZ655386 CSV655386 DCR655386 DMN655386 DWJ655386 EGF655386 EQB655386 EZX655386 FJT655386 FTP655386 GDL655386 GNH655386 GXD655386 HGZ655386 HQV655386 IAR655386 IKN655386 IUJ655386 JEF655386 JOB655386 JXX655386 KHT655386 KRP655386 LBL655386 LLH655386 LVD655386 MEZ655386 MOV655386 MYR655386 NIN655386 NSJ655386 OCF655386 OMB655386 OVX655386 PFT655386 PPP655386 PZL655386 QJH655386 QTD655386 RCZ655386 RMV655386 RWR655386 SGN655386 SQJ655386 TAF655386 TKB655386 TTX655386 UDT655386 UNP655386 UXL655386 VHH655386 VRD655386 WAZ655386 WKV655386 WUR655386 Z720924 IF720922 SB720922 ABX720922 ALT720922 AVP720922 BFL720922 BPH720922 BZD720922 CIZ720922 CSV720922 DCR720922 DMN720922 DWJ720922 EGF720922 EQB720922 EZX720922 FJT720922 FTP720922 GDL720922 GNH720922 GXD720922 HGZ720922 HQV720922 IAR720922 IKN720922 IUJ720922 JEF720922 JOB720922 JXX720922 KHT720922 KRP720922 LBL720922 LLH720922 LVD720922 MEZ720922 MOV720922 MYR720922 NIN720922 NSJ720922 OCF720922 OMB720922 OVX720922 PFT720922 PPP720922 PZL720922 QJH720922 QTD720922 RCZ720922 RMV720922 RWR720922 SGN720922 SQJ720922 TAF720922 TKB720922 TTX720922 UDT720922 UNP720922 UXL720922 VHH720922 VRD720922 WAZ720922 WKV720922 WUR720922 Z786460 IF786458 SB786458 ABX786458 ALT786458 AVP786458 BFL786458 BPH786458 BZD786458 CIZ786458 CSV786458 DCR786458 DMN786458 DWJ786458 EGF786458 EQB786458 EZX786458 FJT786458 FTP786458 GDL786458 GNH786458 GXD786458 HGZ786458 HQV786458 IAR786458 IKN786458 IUJ786458 JEF786458 JOB786458 JXX786458 KHT786458 KRP786458 LBL786458 LLH786458 LVD786458 MEZ786458 MOV786458 MYR786458 NIN786458 NSJ786458 OCF786458 OMB786458 OVX786458 PFT786458 PPP786458 PZL786458 QJH786458 QTD786458 RCZ786458 RMV786458 RWR786458 SGN786458 SQJ786458 TAF786458 TKB786458 TTX786458 UDT786458 UNP786458 UXL786458 VHH786458 VRD786458 WAZ786458 WKV786458 WUR786458 Z851996 IF851994 SB851994 ABX851994 ALT851994 AVP851994 BFL851994 BPH851994 BZD851994 CIZ851994 CSV851994 DCR851994 DMN851994 DWJ851994 EGF851994 EQB851994 EZX851994 FJT851994 FTP851994 GDL851994 GNH851994 GXD851994 HGZ851994 HQV851994 IAR851994 IKN851994 IUJ851994 JEF851994 JOB851994 JXX851994 KHT851994 KRP851994 LBL851994 LLH851994 LVD851994 MEZ851994 MOV851994 MYR851994 NIN851994 NSJ851994 OCF851994 OMB851994 OVX851994 PFT851994 PPP851994 PZL851994 QJH851994 QTD851994 RCZ851994 RMV851994 RWR851994 SGN851994 SQJ851994 TAF851994 TKB851994 TTX851994 UDT851994 UNP851994 UXL851994 VHH851994 VRD851994 WAZ851994 WKV851994 WUR851994 Z917532 IF917530 SB917530 ABX917530 ALT917530 AVP917530 BFL917530 BPH917530 BZD917530 CIZ917530 CSV917530 DCR917530 DMN917530 DWJ917530 EGF917530 EQB917530 EZX917530 FJT917530 FTP917530 GDL917530 GNH917530 GXD917530 HGZ917530 HQV917530 IAR917530 IKN917530 IUJ917530 JEF917530 JOB917530 JXX917530 KHT917530 KRP917530 LBL917530 LLH917530 LVD917530 MEZ917530 MOV917530 MYR917530 NIN917530 NSJ917530 OCF917530 OMB917530 OVX917530 PFT917530 PPP917530 PZL917530 QJH917530 QTD917530 RCZ917530 RMV917530 RWR917530 SGN917530 SQJ917530 TAF917530 TKB917530 TTX917530 UDT917530 UNP917530 UXL917530 VHH917530 VRD917530 WAZ917530 WKV917530 WUR917530 Z983068 IF983066 SB983066 ABX983066 ALT983066 AVP983066 BFL983066 BPH983066 BZD983066 CIZ983066 CSV983066 DCR983066 DMN983066 DWJ983066 EGF983066 EQB983066 EZX983066 FJT983066 FTP983066 GDL983066 GNH983066 GXD983066 HGZ983066 HQV983066 IAR983066 IKN983066 IUJ983066 JEF983066 JOB983066 JXX983066 KHT983066 KRP983066 LBL983066 LLH983066 LVD983066 MEZ983066 MOV983066 MYR983066 NIN983066 NSJ983066 OCF983066 OMB983066 OVX983066 PFT983066 PPP983066 PZL983066 QJH983066 QTD983066 RCZ983066 RMV983066 RWR983066 SGN983066 SQJ983066 TAF983066 TKB983066 TTX983066 UDT983066 UNP983066 UXL983066 VHH983066 VRD983066 WAZ983066 WKV983066 WUR983066" xr:uid="{C393DCB1-152F-4313-9130-D2B3273C623B}">
      <formula1>"無,有"</formula1>
    </dataValidation>
    <dataValidation type="custom" imeMode="disabled" allowBlank="1" showInputMessage="1" showErrorMessage="1" error="小数点以下は第一位まで、二位以下切り捨てで入力して下さい。" sqref="L65481:R65481 HR65479:HX65479 RN65479:RT65479 ABJ65479:ABP65479 ALF65479:ALL65479 AVB65479:AVH65479 BEX65479:BFD65479 BOT65479:BOZ65479 BYP65479:BYV65479 CIL65479:CIR65479 CSH65479:CSN65479 DCD65479:DCJ65479 DLZ65479:DMF65479 DVV65479:DWB65479 EFR65479:EFX65479 EPN65479:EPT65479 EZJ65479:EZP65479 FJF65479:FJL65479 FTB65479:FTH65479 GCX65479:GDD65479 GMT65479:GMZ65479 GWP65479:GWV65479 HGL65479:HGR65479 HQH65479:HQN65479 IAD65479:IAJ65479 IJZ65479:IKF65479 ITV65479:IUB65479 JDR65479:JDX65479 JNN65479:JNT65479 JXJ65479:JXP65479 KHF65479:KHL65479 KRB65479:KRH65479 LAX65479:LBD65479 LKT65479:LKZ65479 LUP65479:LUV65479 MEL65479:MER65479 MOH65479:MON65479 MYD65479:MYJ65479 NHZ65479:NIF65479 NRV65479:NSB65479 OBR65479:OBX65479 OLN65479:OLT65479 OVJ65479:OVP65479 PFF65479:PFL65479 PPB65479:PPH65479 PYX65479:PZD65479 QIT65479:QIZ65479 QSP65479:QSV65479 RCL65479:RCR65479 RMH65479:RMN65479 RWD65479:RWJ65479 SFZ65479:SGF65479 SPV65479:SQB65479 SZR65479:SZX65479 TJN65479:TJT65479 TTJ65479:TTP65479 UDF65479:UDL65479 UNB65479:UNH65479 UWX65479:UXD65479 VGT65479:VGZ65479 VQP65479:VQV65479 WAL65479:WAR65479 WKH65479:WKN65479 WUD65479:WUJ65479 L131017:R131017 HR131015:HX131015 RN131015:RT131015 ABJ131015:ABP131015 ALF131015:ALL131015 AVB131015:AVH131015 BEX131015:BFD131015 BOT131015:BOZ131015 BYP131015:BYV131015 CIL131015:CIR131015 CSH131015:CSN131015 DCD131015:DCJ131015 DLZ131015:DMF131015 DVV131015:DWB131015 EFR131015:EFX131015 EPN131015:EPT131015 EZJ131015:EZP131015 FJF131015:FJL131015 FTB131015:FTH131015 GCX131015:GDD131015 GMT131015:GMZ131015 GWP131015:GWV131015 HGL131015:HGR131015 HQH131015:HQN131015 IAD131015:IAJ131015 IJZ131015:IKF131015 ITV131015:IUB131015 JDR131015:JDX131015 JNN131015:JNT131015 JXJ131015:JXP131015 KHF131015:KHL131015 KRB131015:KRH131015 LAX131015:LBD131015 LKT131015:LKZ131015 LUP131015:LUV131015 MEL131015:MER131015 MOH131015:MON131015 MYD131015:MYJ131015 NHZ131015:NIF131015 NRV131015:NSB131015 OBR131015:OBX131015 OLN131015:OLT131015 OVJ131015:OVP131015 PFF131015:PFL131015 PPB131015:PPH131015 PYX131015:PZD131015 QIT131015:QIZ131015 QSP131015:QSV131015 RCL131015:RCR131015 RMH131015:RMN131015 RWD131015:RWJ131015 SFZ131015:SGF131015 SPV131015:SQB131015 SZR131015:SZX131015 TJN131015:TJT131015 TTJ131015:TTP131015 UDF131015:UDL131015 UNB131015:UNH131015 UWX131015:UXD131015 VGT131015:VGZ131015 VQP131015:VQV131015 WAL131015:WAR131015 WKH131015:WKN131015 WUD131015:WUJ131015 L196553:R196553 HR196551:HX196551 RN196551:RT196551 ABJ196551:ABP196551 ALF196551:ALL196551 AVB196551:AVH196551 BEX196551:BFD196551 BOT196551:BOZ196551 BYP196551:BYV196551 CIL196551:CIR196551 CSH196551:CSN196551 DCD196551:DCJ196551 DLZ196551:DMF196551 DVV196551:DWB196551 EFR196551:EFX196551 EPN196551:EPT196551 EZJ196551:EZP196551 FJF196551:FJL196551 FTB196551:FTH196551 GCX196551:GDD196551 GMT196551:GMZ196551 GWP196551:GWV196551 HGL196551:HGR196551 HQH196551:HQN196551 IAD196551:IAJ196551 IJZ196551:IKF196551 ITV196551:IUB196551 JDR196551:JDX196551 JNN196551:JNT196551 JXJ196551:JXP196551 KHF196551:KHL196551 KRB196551:KRH196551 LAX196551:LBD196551 LKT196551:LKZ196551 LUP196551:LUV196551 MEL196551:MER196551 MOH196551:MON196551 MYD196551:MYJ196551 NHZ196551:NIF196551 NRV196551:NSB196551 OBR196551:OBX196551 OLN196551:OLT196551 OVJ196551:OVP196551 PFF196551:PFL196551 PPB196551:PPH196551 PYX196551:PZD196551 QIT196551:QIZ196551 QSP196551:QSV196551 RCL196551:RCR196551 RMH196551:RMN196551 RWD196551:RWJ196551 SFZ196551:SGF196551 SPV196551:SQB196551 SZR196551:SZX196551 TJN196551:TJT196551 TTJ196551:TTP196551 UDF196551:UDL196551 UNB196551:UNH196551 UWX196551:UXD196551 VGT196551:VGZ196551 VQP196551:VQV196551 WAL196551:WAR196551 WKH196551:WKN196551 WUD196551:WUJ196551 L262089:R262089 HR262087:HX262087 RN262087:RT262087 ABJ262087:ABP262087 ALF262087:ALL262087 AVB262087:AVH262087 BEX262087:BFD262087 BOT262087:BOZ262087 BYP262087:BYV262087 CIL262087:CIR262087 CSH262087:CSN262087 DCD262087:DCJ262087 DLZ262087:DMF262087 DVV262087:DWB262087 EFR262087:EFX262087 EPN262087:EPT262087 EZJ262087:EZP262087 FJF262087:FJL262087 FTB262087:FTH262087 GCX262087:GDD262087 GMT262087:GMZ262087 GWP262087:GWV262087 HGL262087:HGR262087 HQH262087:HQN262087 IAD262087:IAJ262087 IJZ262087:IKF262087 ITV262087:IUB262087 JDR262087:JDX262087 JNN262087:JNT262087 JXJ262087:JXP262087 KHF262087:KHL262087 KRB262087:KRH262087 LAX262087:LBD262087 LKT262087:LKZ262087 LUP262087:LUV262087 MEL262087:MER262087 MOH262087:MON262087 MYD262087:MYJ262087 NHZ262087:NIF262087 NRV262087:NSB262087 OBR262087:OBX262087 OLN262087:OLT262087 OVJ262087:OVP262087 PFF262087:PFL262087 PPB262087:PPH262087 PYX262087:PZD262087 QIT262087:QIZ262087 QSP262087:QSV262087 RCL262087:RCR262087 RMH262087:RMN262087 RWD262087:RWJ262087 SFZ262087:SGF262087 SPV262087:SQB262087 SZR262087:SZX262087 TJN262087:TJT262087 TTJ262087:TTP262087 UDF262087:UDL262087 UNB262087:UNH262087 UWX262087:UXD262087 VGT262087:VGZ262087 VQP262087:VQV262087 WAL262087:WAR262087 WKH262087:WKN262087 WUD262087:WUJ262087 L327625:R327625 HR327623:HX327623 RN327623:RT327623 ABJ327623:ABP327623 ALF327623:ALL327623 AVB327623:AVH327623 BEX327623:BFD327623 BOT327623:BOZ327623 BYP327623:BYV327623 CIL327623:CIR327623 CSH327623:CSN327623 DCD327623:DCJ327623 DLZ327623:DMF327623 DVV327623:DWB327623 EFR327623:EFX327623 EPN327623:EPT327623 EZJ327623:EZP327623 FJF327623:FJL327623 FTB327623:FTH327623 GCX327623:GDD327623 GMT327623:GMZ327623 GWP327623:GWV327623 HGL327623:HGR327623 HQH327623:HQN327623 IAD327623:IAJ327623 IJZ327623:IKF327623 ITV327623:IUB327623 JDR327623:JDX327623 JNN327623:JNT327623 JXJ327623:JXP327623 KHF327623:KHL327623 KRB327623:KRH327623 LAX327623:LBD327623 LKT327623:LKZ327623 LUP327623:LUV327623 MEL327623:MER327623 MOH327623:MON327623 MYD327623:MYJ327623 NHZ327623:NIF327623 NRV327623:NSB327623 OBR327623:OBX327623 OLN327623:OLT327623 OVJ327623:OVP327623 PFF327623:PFL327623 PPB327623:PPH327623 PYX327623:PZD327623 QIT327623:QIZ327623 QSP327623:QSV327623 RCL327623:RCR327623 RMH327623:RMN327623 RWD327623:RWJ327623 SFZ327623:SGF327623 SPV327623:SQB327623 SZR327623:SZX327623 TJN327623:TJT327623 TTJ327623:TTP327623 UDF327623:UDL327623 UNB327623:UNH327623 UWX327623:UXD327623 VGT327623:VGZ327623 VQP327623:VQV327623 WAL327623:WAR327623 WKH327623:WKN327623 WUD327623:WUJ327623 L393161:R393161 HR393159:HX393159 RN393159:RT393159 ABJ393159:ABP393159 ALF393159:ALL393159 AVB393159:AVH393159 BEX393159:BFD393159 BOT393159:BOZ393159 BYP393159:BYV393159 CIL393159:CIR393159 CSH393159:CSN393159 DCD393159:DCJ393159 DLZ393159:DMF393159 DVV393159:DWB393159 EFR393159:EFX393159 EPN393159:EPT393159 EZJ393159:EZP393159 FJF393159:FJL393159 FTB393159:FTH393159 GCX393159:GDD393159 GMT393159:GMZ393159 GWP393159:GWV393159 HGL393159:HGR393159 HQH393159:HQN393159 IAD393159:IAJ393159 IJZ393159:IKF393159 ITV393159:IUB393159 JDR393159:JDX393159 JNN393159:JNT393159 JXJ393159:JXP393159 KHF393159:KHL393159 KRB393159:KRH393159 LAX393159:LBD393159 LKT393159:LKZ393159 LUP393159:LUV393159 MEL393159:MER393159 MOH393159:MON393159 MYD393159:MYJ393159 NHZ393159:NIF393159 NRV393159:NSB393159 OBR393159:OBX393159 OLN393159:OLT393159 OVJ393159:OVP393159 PFF393159:PFL393159 PPB393159:PPH393159 PYX393159:PZD393159 QIT393159:QIZ393159 QSP393159:QSV393159 RCL393159:RCR393159 RMH393159:RMN393159 RWD393159:RWJ393159 SFZ393159:SGF393159 SPV393159:SQB393159 SZR393159:SZX393159 TJN393159:TJT393159 TTJ393159:TTP393159 UDF393159:UDL393159 UNB393159:UNH393159 UWX393159:UXD393159 VGT393159:VGZ393159 VQP393159:VQV393159 WAL393159:WAR393159 WKH393159:WKN393159 WUD393159:WUJ393159 L458697:R458697 HR458695:HX458695 RN458695:RT458695 ABJ458695:ABP458695 ALF458695:ALL458695 AVB458695:AVH458695 BEX458695:BFD458695 BOT458695:BOZ458695 BYP458695:BYV458695 CIL458695:CIR458695 CSH458695:CSN458695 DCD458695:DCJ458695 DLZ458695:DMF458695 DVV458695:DWB458695 EFR458695:EFX458695 EPN458695:EPT458695 EZJ458695:EZP458695 FJF458695:FJL458695 FTB458695:FTH458695 GCX458695:GDD458695 GMT458695:GMZ458695 GWP458695:GWV458695 HGL458695:HGR458695 HQH458695:HQN458695 IAD458695:IAJ458695 IJZ458695:IKF458695 ITV458695:IUB458695 JDR458695:JDX458695 JNN458695:JNT458695 JXJ458695:JXP458695 KHF458695:KHL458695 KRB458695:KRH458695 LAX458695:LBD458695 LKT458695:LKZ458695 LUP458695:LUV458695 MEL458695:MER458695 MOH458695:MON458695 MYD458695:MYJ458695 NHZ458695:NIF458695 NRV458695:NSB458695 OBR458695:OBX458695 OLN458695:OLT458695 OVJ458695:OVP458695 PFF458695:PFL458695 PPB458695:PPH458695 PYX458695:PZD458695 QIT458695:QIZ458695 QSP458695:QSV458695 RCL458695:RCR458695 RMH458695:RMN458695 RWD458695:RWJ458695 SFZ458695:SGF458695 SPV458695:SQB458695 SZR458695:SZX458695 TJN458695:TJT458695 TTJ458695:TTP458695 UDF458695:UDL458695 UNB458695:UNH458695 UWX458695:UXD458695 VGT458695:VGZ458695 VQP458695:VQV458695 WAL458695:WAR458695 WKH458695:WKN458695 WUD458695:WUJ458695 L524233:R524233 HR524231:HX524231 RN524231:RT524231 ABJ524231:ABP524231 ALF524231:ALL524231 AVB524231:AVH524231 BEX524231:BFD524231 BOT524231:BOZ524231 BYP524231:BYV524231 CIL524231:CIR524231 CSH524231:CSN524231 DCD524231:DCJ524231 DLZ524231:DMF524231 DVV524231:DWB524231 EFR524231:EFX524231 EPN524231:EPT524231 EZJ524231:EZP524231 FJF524231:FJL524231 FTB524231:FTH524231 GCX524231:GDD524231 GMT524231:GMZ524231 GWP524231:GWV524231 HGL524231:HGR524231 HQH524231:HQN524231 IAD524231:IAJ524231 IJZ524231:IKF524231 ITV524231:IUB524231 JDR524231:JDX524231 JNN524231:JNT524231 JXJ524231:JXP524231 KHF524231:KHL524231 KRB524231:KRH524231 LAX524231:LBD524231 LKT524231:LKZ524231 LUP524231:LUV524231 MEL524231:MER524231 MOH524231:MON524231 MYD524231:MYJ524231 NHZ524231:NIF524231 NRV524231:NSB524231 OBR524231:OBX524231 OLN524231:OLT524231 OVJ524231:OVP524231 PFF524231:PFL524231 PPB524231:PPH524231 PYX524231:PZD524231 QIT524231:QIZ524231 QSP524231:QSV524231 RCL524231:RCR524231 RMH524231:RMN524231 RWD524231:RWJ524231 SFZ524231:SGF524231 SPV524231:SQB524231 SZR524231:SZX524231 TJN524231:TJT524231 TTJ524231:TTP524231 UDF524231:UDL524231 UNB524231:UNH524231 UWX524231:UXD524231 VGT524231:VGZ524231 VQP524231:VQV524231 WAL524231:WAR524231 WKH524231:WKN524231 WUD524231:WUJ524231 L589769:R589769 HR589767:HX589767 RN589767:RT589767 ABJ589767:ABP589767 ALF589767:ALL589767 AVB589767:AVH589767 BEX589767:BFD589767 BOT589767:BOZ589767 BYP589767:BYV589767 CIL589767:CIR589767 CSH589767:CSN589767 DCD589767:DCJ589767 DLZ589767:DMF589767 DVV589767:DWB589767 EFR589767:EFX589767 EPN589767:EPT589767 EZJ589767:EZP589767 FJF589767:FJL589767 FTB589767:FTH589767 GCX589767:GDD589767 GMT589767:GMZ589767 GWP589767:GWV589767 HGL589767:HGR589767 HQH589767:HQN589767 IAD589767:IAJ589767 IJZ589767:IKF589767 ITV589767:IUB589767 JDR589767:JDX589767 JNN589767:JNT589767 JXJ589767:JXP589767 KHF589767:KHL589767 KRB589767:KRH589767 LAX589767:LBD589767 LKT589767:LKZ589767 LUP589767:LUV589767 MEL589767:MER589767 MOH589767:MON589767 MYD589767:MYJ589767 NHZ589767:NIF589767 NRV589767:NSB589767 OBR589767:OBX589767 OLN589767:OLT589767 OVJ589767:OVP589767 PFF589767:PFL589767 PPB589767:PPH589767 PYX589767:PZD589767 QIT589767:QIZ589767 QSP589767:QSV589767 RCL589767:RCR589767 RMH589767:RMN589767 RWD589767:RWJ589767 SFZ589767:SGF589767 SPV589767:SQB589767 SZR589767:SZX589767 TJN589767:TJT589767 TTJ589767:TTP589767 UDF589767:UDL589767 UNB589767:UNH589767 UWX589767:UXD589767 VGT589767:VGZ589767 VQP589767:VQV589767 WAL589767:WAR589767 WKH589767:WKN589767 WUD589767:WUJ589767 L655305:R655305 HR655303:HX655303 RN655303:RT655303 ABJ655303:ABP655303 ALF655303:ALL655303 AVB655303:AVH655303 BEX655303:BFD655303 BOT655303:BOZ655303 BYP655303:BYV655303 CIL655303:CIR655303 CSH655303:CSN655303 DCD655303:DCJ655303 DLZ655303:DMF655303 DVV655303:DWB655303 EFR655303:EFX655303 EPN655303:EPT655303 EZJ655303:EZP655303 FJF655303:FJL655303 FTB655303:FTH655303 GCX655303:GDD655303 GMT655303:GMZ655303 GWP655303:GWV655303 HGL655303:HGR655303 HQH655303:HQN655303 IAD655303:IAJ655303 IJZ655303:IKF655303 ITV655303:IUB655303 JDR655303:JDX655303 JNN655303:JNT655303 JXJ655303:JXP655303 KHF655303:KHL655303 KRB655303:KRH655303 LAX655303:LBD655303 LKT655303:LKZ655303 LUP655303:LUV655303 MEL655303:MER655303 MOH655303:MON655303 MYD655303:MYJ655303 NHZ655303:NIF655303 NRV655303:NSB655303 OBR655303:OBX655303 OLN655303:OLT655303 OVJ655303:OVP655303 PFF655303:PFL655303 PPB655303:PPH655303 PYX655303:PZD655303 QIT655303:QIZ655303 QSP655303:QSV655303 RCL655303:RCR655303 RMH655303:RMN655303 RWD655303:RWJ655303 SFZ655303:SGF655303 SPV655303:SQB655303 SZR655303:SZX655303 TJN655303:TJT655303 TTJ655303:TTP655303 UDF655303:UDL655303 UNB655303:UNH655303 UWX655303:UXD655303 VGT655303:VGZ655303 VQP655303:VQV655303 WAL655303:WAR655303 WKH655303:WKN655303 WUD655303:WUJ655303 L720841:R720841 HR720839:HX720839 RN720839:RT720839 ABJ720839:ABP720839 ALF720839:ALL720839 AVB720839:AVH720839 BEX720839:BFD720839 BOT720839:BOZ720839 BYP720839:BYV720839 CIL720839:CIR720839 CSH720839:CSN720839 DCD720839:DCJ720839 DLZ720839:DMF720839 DVV720839:DWB720839 EFR720839:EFX720839 EPN720839:EPT720839 EZJ720839:EZP720839 FJF720839:FJL720839 FTB720839:FTH720839 GCX720839:GDD720839 GMT720839:GMZ720839 GWP720839:GWV720839 HGL720839:HGR720839 HQH720839:HQN720839 IAD720839:IAJ720839 IJZ720839:IKF720839 ITV720839:IUB720839 JDR720839:JDX720839 JNN720839:JNT720839 JXJ720839:JXP720839 KHF720839:KHL720839 KRB720839:KRH720839 LAX720839:LBD720839 LKT720839:LKZ720839 LUP720839:LUV720839 MEL720839:MER720839 MOH720839:MON720839 MYD720839:MYJ720839 NHZ720839:NIF720839 NRV720839:NSB720839 OBR720839:OBX720839 OLN720839:OLT720839 OVJ720839:OVP720839 PFF720839:PFL720839 PPB720839:PPH720839 PYX720839:PZD720839 QIT720839:QIZ720839 QSP720839:QSV720839 RCL720839:RCR720839 RMH720839:RMN720839 RWD720839:RWJ720839 SFZ720839:SGF720839 SPV720839:SQB720839 SZR720839:SZX720839 TJN720839:TJT720839 TTJ720839:TTP720839 UDF720839:UDL720839 UNB720839:UNH720839 UWX720839:UXD720839 VGT720839:VGZ720839 VQP720839:VQV720839 WAL720839:WAR720839 WKH720839:WKN720839 WUD720839:WUJ720839 L786377:R786377 HR786375:HX786375 RN786375:RT786375 ABJ786375:ABP786375 ALF786375:ALL786375 AVB786375:AVH786375 BEX786375:BFD786375 BOT786375:BOZ786375 BYP786375:BYV786375 CIL786375:CIR786375 CSH786375:CSN786375 DCD786375:DCJ786375 DLZ786375:DMF786375 DVV786375:DWB786375 EFR786375:EFX786375 EPN786375:EPT786375 EZJ786375:EZP786375 FJF786375:FJL786375 FTB786375:FTH786375 GCX786375:GDD786375 GMT786375:GMZ786375 GWP786375:GWV786375 HGL786375:HGR786375 HQH786375:HQN786375 IAD786375:IAJ786375 IJZ786375:IKF786375 ITV786375:IUB786375 JDR786375:JDX786375 JNN786375:JNT786375 JXJ786375:JXP786375 KHF786375:KHL786375 KRB786375:KRH786375 LAX786375:LBD786375 LKT786375:LKZ786375 LUP786375:LUV786375 MEL786375:MER786375 MOH786375:MON786375 MYD786375:MYJ786375 NHZ786375:NIF786375 NRV786375:NSB786375 OBR786375:OBX786375 OLN786375:OLT786375 OVJ786375:OVP786375 PFF786375:PFL786375 PPB786375:PPH786375 PYX786375:PZD786375 QIT786375:QIZ786375 QSP786375:QSV786375 RCL786375:RCR786375 RMH786375:RMN786375 RWD786375:RWJ786375 SFZ786375:SGF786375 SPV786375:SQB786375 SZR786375:SZX786375 TJN786375:TJT786375 TTJ786375:TTP786375 UDF786375:UDL786375 UNB786375:UNH786375 UWX786375:UXD786375 VGT786375:VGZ786375 VQP786375:VQV786375 WAL786375:WAR786375 WKH786375:WKN786375 WUD786375:WUJ786375 L851913:R851913 HR851911:HX851911 RN851911:RT851911 ABJ851911:ABP851911 ALF851911:ALL851911 AVB851911:AVH851911 BEX851911:BFD851911 BOT851911:BOZ851911 BYP851911:BYV851911 CIL851911:CIR851911 CSH851911:CSN851911 DCD851911:DCJ851911 DLZ851911:DMF851911 DVV851911:DWB851911 EFR851911:EFX851911 EPN851911:EPT851911 EZJ851911:EZP851911 FJF851911:FJL851911 FTB851911:FTH851911 GCX851911:GDD851911 GMT851911:GMZ851911 GWP851911:GWV851911 HGL851911:HGR851911 HQH851911:HQN851911 IAD851911:IAJ851911 IJZ851911:IKF851911 ITV851911:IUB851911 JDR851911:JDX851911 JNN851911:JNT851911 JXJ851911:JXP851911 KHF851911:KHL851911 KRB851911:KRH851911 LAX851911:LBD851911 LKT851911:LKZ851911 LUP851911:LUV851911 MEL851911:MER851911 MOH851911:MON851911 MYD851911:MYJ851911 NHZ851911:NIF851911 NRV851911:NSB851911 OBR851911:OBX851911 OLN851911:OLT851911 OVJ851911:OVP851911 PFF851911:PFL851911 PPB851911:PPH851911 PYX851911:PZD851911 QIT851911:QIZ851911 QSP851911:QSV851911 RCL851911:RCR851911 RMH851911:RMN851911 RWD851911:RWJ851911 SFZ851911:SGF851911 SPV851911:SQB851911 SZR851911:SZX851911 TJN851911:TJT851911 TTJ851911:TTP851911 UDF851911:UDL851911 UNB851911:UNH851911 UWX851911:UXD851911 VGT851911:VGZ851911 VQP851911:VQV851911 WAL851911:WAR851911 WKH851911:WKN851911 WUD851911:WUJ851911 L917449:R917449 HR917447:HX917447 RN917447:RT917447 ABJ917447:ABP917447 ALF917447:ALL917447 AVB917447:AVH917447 BEX917447:BFD917447 BOT917447:BOZ917447 BYP917447:BYV917447 CIL917447:CIR917447 CSH917447:CSN917447 DCD917447:DCJ917447 DLZ917447:DMF917447 DVV917447:DWB917447 EFR917447:EFX917447 EPN917447:EPT917447 EZJ917447:EZP917447 FJF917447:FJL917447 FTB917447:FTH917447 GCX917447:GDD917447 GMT917447:GMZ917447 GWP917447:GWV917447 HGL917447:HGR917447 HQH917447:HQN917447 IAD917447:IAJ917447 IJZ917447:IKF917447 ITV917447:IUB917447 JDR917447:JDX917447 JNN917447:JNT917447 JXJ917447:JXP917447 KHF917447:KHL917447 KRB917447:KRH917447 LAX917447:LBD917447 LKT917447:LKZ917447 LUP917447:LUV917447 MEL917447:MER917447 MOH917447:MON917447 MYD917447:MYJ917447 NHZ917447:NIF917447 NRV917447:NSB917447 OBR917447:OBX917447 OLN917447:OLT917447 OVJ917447:OVP917447 PFF917447:PFL917447 PPB917447:PPH917447 PYX917447:PZD917447 QIT917447:QIZ917447 QSP917447:QSV917447 RCL917447:RCR917447 RMH917447:RMN917447 RWD917447:RWJ917447 SFZ917447:SGF917447 SPV917447:SQB917447 SZR917447:SZX917447 TJN917447:TJT917447 TTJ917447:TTP917447 UDF917447:UDL917447 UNB917447:UNH917447 UWX917447:UXD917447 VGT917447:VGZ917447 VQP917447:VQV917447 WAL917447:WAR917447 WKH917447:WKN917447 WUD917447:WUJ917447 L982985:R982985 HR982983:HX982983 RN982983:RT982983 ABJ982983:ABP982983 ALF982983:ALL982983 AVB982983:AVH982983 BEX982983:BFD982983 BOT982983:BOZ982983 BYP982983:BYV982983 CIL982983:CIR982983 CSH982983:CSN982983 DCD982983:DCJ982983 DLZ982983:DMF982983 DVV982983:DWB982983 EFR982983:EFX982983 EPN982983:EPT982983 EZJ982983:EZP982983 FJF982983:FJL982983 FTB982983:FTH982983 GCX982983:GDD982983 GMT982983:GMZ982983 GWP982983:GWV982983 HGL982983:HGR982983 HQH982983:HQN982983 IAD982983:IAJ982983 IJZ982983:IKF982983 ITV982983:IUB982983 JDR982983:JDX982983 JNN982983:JNT982983 JXJ982983:JXP982983 KHF982983:KHL982983 KRB982983:KRH982983 LAX982983:LBD982983 LKT982983:LKZ982983 LUP982983:LUV982983 MEL982983:MER982983 MOH982983:MON982983 MYD982983:MYJ982983 NHZ982983:NIF982983 NRV982983:NSB982983 OBR982983:OBX982983 OLN982983:OLT982983 OVJ982983:OVP982983 PFF982983:PFL982983 PPB982983:PPH982983 PYX982983:PZD982983 QIT982983:QIZ982983 QSP982983:QSV982983 RCL982983:RCR982983 RMH982983:RMN982983 RWD982983:RWJ982983 SFZ982983:SGF982983 SPV982983:SQB982983 SZR982983:SZX982983 TJN982983:TJT982983 TTJ982983:TTP982983 UDF982983:UDL982983 UNB982983:UNH982983 UWX982983:UXD982983 VGT982983:VGZ982983 VQP982983:VQV982983 WAL982983:WAR982983 WKH982983:WKN982983 WUD982983:WUJ982983" xr:uid="{F8A12F0C-75A7-43CF-9809-5C77D40D78B9}">
      <formula1>L65479-ROUNDDOWN(L65479,1)=0</formula1>
    </dataValidation>
  </dataValidations>
  <printOptions horizontalCentered="1"/>
  <pageMargins left="0.51181102362204722" right="0.11811023622047245" top="0.35433070866141736" bottom="0.35433070866141736" header="0.31496062992125984" footer="0.11811023622047245"/>
  <pageSetup paperSize="9" orientation="portrait" r:id="rId1"/>
  <headerFooter scaleWithDoc="0">
    <oddFooter>&amp;R&amp;K00-044R5中層ZEH-M_ver.1.2</oddFooter>
  </headerFooter>
  <extLst>
    <ext xmlns:x14="http://schemas.microsoft.com/office/spreadsheetml/2009/9/main" uri="{78C0D931-6437-407d-A8EE-F0AAD7539E65}">
      <x14:conditionalFormattings>
        <x14:conditionalFormatting xmlns:xm="http://schemas.microsoft.com/office/excel/2006/main">
          <x14:cfRule type="expression" priority="1" id="{A3D61136-0F42-43C4-893C-108999869022}">
            <xm:f>入力シート!$F$13="3年度事業（1年目）"</xm:f>
            <x14:dxf>
              <fill>
                <patternFill>
                  <bgColor theme="0" tint="-0.499984740745262"/>
                </patternFill>
              </fill>
            </x14:dxf>
          </x14:cfRule>
          <xm:sqref>J19:M19</xm:sqref>
        </x14:conditionalFormatting>
        <x14:conditionalFormatting xmlns:xm="http://schemas.microsoft.com/office/excel/2006/main">
          <x14:cfRule type="expression" priority="3" id="{74C579A6-4F7B-4467-9421-C6BF49820C88}">
            <xm:f>入力シート!$F$13="単年度事業"</xm:f>
            <x14:dxf>
              <fill>
                <patternFill>
                  <bgColor theme="0" tint="-0.499984740745262"/>
                </patternFill>
              </fill>
            </x14:dxf>
          </x14:cfRule>
          <xm:sqref>J17:M19</xm:sqref>
        </x14:conditionalFormatting>
        <x14:conditionalFormatting xmlns:xm="http://schemas.microsoft.com/office/excel/2006/main">
          <x14:cfRule type="expression" priority="2" id="{A967A88D-2525-4A0E-A334-3D8C7678714A}">
            <xm:f>入力シート!$F$13="2年度事業（1年目）"</xm:f>
            <x14:dxf>
              <fill>
                <patternFill>
                  <bgColor theme="0" tint="-0.499984740745262"/>
                </patternFill>
              </fill>
            </x14:dxf>
          </x14:cfRule>
          <xm:sqref>J18:M19</xm:sqref>
        </x14:conditionalFormatting>
      </x14:conditionalFormattings>
    </ext>
    <ext xmlns:x14="http://schemas.microsoft.com/office/spreadsheetml/2009/9/main" uri="{CCE6A557-97BC-4b89-ADB6-D9C93CAAB3DF}">
      <x14:dataValidations xmlns:xm="http://schemas.microsoft.com/office/excel/2006/main" count="2">
        <x14:dataValidation imeMode="hiragana" allowBlank="1" showInputMessage="1" showErrorMessage="1" xr:uid="{648597EA-DB6F-4F89-8680-EC11046254E2}">
          <xm:sqref>L65541:Z65542 HR65539:IJ65540 RN65539:SF65540 ABJ65539:ACB65540 ALF65539:ALX65540 AVB65539:AVT65540 BEX65539:BFP65540 BOT65539:BPL65540 BYP65539:BZH65540 CIL65539:CJD65540 CSH65539:CSZ65540 DCD65539:DCV65540 DLZ65539:DMR65540 DVV65539:DWN65540 EFR65539:EGJ65540 EPN65539:EQF65540 EZJ65539:FAB65540 FJF65539:FJX65540 FTB65539:FTT65540 GCX65539:GDP65540 GMT65539:GNL65540 GWP65539:GXH65540 HGL65539:HHD65540 HQH65539:HQZ65540 IAD65539:IAV65540 IJZ65539:IKR65540 ITV65539:IUN65540 JDR65539:JEJ65540 JNN65539:JOF65540 JXJ65539:JYB65540 KHF65539:KHX65540 KRB65539:KRT65540 LAX65539:LBP65540 LKT65539:LLL65540 LUP65539:LVH65540 MEL65539:MFD65540 MOH65539:MOZ65540 MYD65539:MYV65540 NHZ65539:NIR65540 NRV65539:NSN65540 OBR65539:OCJ65540 OLN65539:OMF65540 OVJ65539:OWB65540 PFF65539:PFX65540 PPB65539:PPT65540 PYX65539:PZP65540 QIT65539:QJL65540 QSP65539:QTH65540 RCL65539:RDD65540 RMH65539:RMZ65540 RWD65539:RWV65540 SFZ65539:SGR65540 SPV65539:SQN65540 SZR65539:TAJ65540 TJN65539:TKF65540 TTJ65539:TUB65540 UDF65539:UDX65540 UNB65539:UNT65540 UWX65539:UXP65540 VGT65539:VHL65540 VQP65539:VRH65540 WAL65539:WBD65540 WKH65539:WKZ65540 WUD65539:WUV65540 L131077:Z131078 HR131075:IJ131076 RN131075:SF131076 ABJ131075:ACB131076 ALF131075:ALX131076 AVB131075:AVT131076 BEX131075:BFP131076 BOT131075:BPL131076 BYP131075:BZH131076 CIL131075:CJD131076 CSH131075:CSZ131076 DCD131075:DCV131076 DLZ131075:DMR131076 DVV131075:DWN131076 EFR131075:EGJ131076 EPN131075:EQF131076 EZJ131075:FAB131076 FJF131075:FJX131076 FTB131075:FTT131076 GCX131075:GDP131076 GMT131075:GNL131076 GWP131075:GXH131076 HGL131075:HHD131076 HQH131075:HQZ131076 IAD131075:IAV131076 IJZ131075:IKR131076 ITV131075:IUN131076 JDR131075:JEJ131076 JNN131075:JOF131076 JXJ131075:JYB131076 KHF131075:KHX131076 KRB131075:KRT131076 LAX131075:LBP131076 LKT131075:LLL131076 LUP131075:LVH131076 MEL131075:MFD131076 MOH131075:MOZ131076 MYD131075:MYV131076 NHZ131075:NIR131076 NRV131075:NSN131076 OBR131075:OCJ131076 OLN131075:OMF131076 OVJ131075:OWB131076 PFF131075:PFX131076 PPB131075:PPT131076 PYX131075:PZP131076 QIT131075:QJL131076 QSP131075:QTH131076 RCL131075:RDD131076 RMH131075:RMZ131076 RWD131075:RWV131076 SFZ131075:SGR131076 SPV131075:SQN131076 SZR131075:TAJ131076 TJN131075:TKF131076 TTJ131075:TUB131076 UDF131075:UDX131076 UNB131075:UNT131076 UWX131075:UXP131076 VGT131075:VHL131076 VQP131075:VRH131076 WAL131075:WBD131076 WKH131075:WKZ131076 WUD131075:WUV131076 L196613:Z196614 HR196611:IJ196612 RN196611:SF196612 ABJ196611:ACB196612 ALF196611:ALX196612 AVB196611:AVT196612 BEX196611:BFP196612 BOT196611:BPL196612 BYP196611:BZH196612 CIL196611:CJD196612 CSH196611:CSZ196612 DCD196611:DCV196612 DLZ196611:DMR196612 DVV196611:DWN196612 EFR196611:EGJ196612 EPN196611:EQF196612 EZJ196611:FAB196612 FJF196611:FJX196612 FTB196611:FTT196612 GCX196611:GDP196612 GMT196611:GNL196612 GWP196611:GXH196612 HGL196611:HHD196612 HQH196611:HQZ196612 IAD196611:IAV196612 IJZ196611:IKR196612 ITV196611:IUN196612 JDR196611:JEJ196612 JNN196611:JOF196612 JXJ196611:JYB196612 KHF196611:KHX196612 KRB196611:KRT196612 LAX196611:LBP196612 LKT196611:LLL196612 LUP196611:LVH196612 MEL196611:MFD196612 MOH196611:MOZ196612 MYD196611:MYV196612 NHZ196611:NIR196612 NRV196611:NSN196612 OBR196611:OCJ196612 OLN196611:OMF196612 OVJ196611:OWB196612 PFF196611:PFX196612 PPB196611:PPT196612 PYX196611:PZP196612 QIT196611:QJL196612 QSP196611:QTH196612 RCL196611:RDD196612 RMH196611:RMZ196612 RWD196611:RWV196612 SFZ196611:SGR196612 SPV196611:SQN196612 SZR196611:TAJ196612 TJN196611:TKF196612 TTJ196611:TUB196612 UDF196611:UDX196612 UNB196611:UNT196612 UWX196611:UXP196612 VGT196611:VHL196612 VQP196611:VRH196612 WAL196611:WBD196612 WKH196611:WKZ196612 WUD196611:WUV196612 L262149:Z262150 HR262147:IJ262148 RN262147:SF262148 ABJ262147:ACB262148 ALF262147:ALX262148 AVB262147:AVT262148 BEX262147:BFP262148 BOT262147:BPL262148 BYP262147:BZH262148 CIL262147:CJD262148 CSH262147:CSZ262148 DCD262147:DCV262148 DLZ262147:DMR262148 DVV262147:DWN262148 EFR262147:EGJ262148 EPN262147:EQF262148 EZJ262147:FAB262148 FJF262147:FJX262148 FTB262147:FTT262148 GCX262147:GDP262148 GMT262147:GNL262148 GWP262147:GXH262148 HGL262147:HHD262148 HQH262147:HQZ262148 IAD262147:IAV262148 IJZ262147:IKR262148 ITV262147:IUN262148 JDR262147:JEJ262148 JNN262147:JOF262148 JXJ262147:JYB262148 KHF262147:KHX262148 KRB262147:KRT262148 LAX262147:LBP262148 LKT262147:LLL262148 LUP262147:LVH262148 MEL262147:MFD262148 MOH262147:MOZ262148 MYD262147:MYV262148 NHZ262147:NIR262148 NRV262147:NSN262148 OBR262147:OCJ262148 OLN262147:OMF262148 OVJ262147:OWB262148 PFF262147:PFX262148 PPB262147:PPT262148 PYX262147:PZP262148 QIT262147:QJL262148 QSP262147:QTH262148 RCL262147:RDD262148 RMH262147:RMZ262148 RWD262147:RWV262148 SFZ262147:SGR262148 SPV262147:SQN262148 SZR262147:TAJ262148 TJN262147:TKF262148 TTJ262147:TUB262148 UDF262147:UDX262148 UNB262147:UNT262148 UWX262147:UXP262148 VGT262147:VHL262148 VQP262147:VRH262148 WAL262147:WBD262148 WKH262147:WKZ262148 WUD262147:WUV262148 L327685:Z327686 HR327683:IJ327684 RN327683:SF327684 ABJ327683:ACB327684 ALF327683:ALX327684 AVB327683:AVT327684 BEX327683:BFP327684 BOT327683:BPL327684 BYP327683:BZH327684 CIL327683:CJD327684 CSH327683:CSZ327684 DCD327683:DCV327684 DLZ327683:DMR327684 DVV327683:DWN327684 EFR327683:EGJ327684 EPN327683:EQF327684 EZJ327683:FAB327684 FJF327683:FJX327684 FTB327683:FTT327684 GCX327683:GDP327684 GMT327683:GNL327684 GWP327683:GXH327684 HGL327683:HHD327684 HQH327683:HQZ327684 IAD327683:IAV327684 IJZ327683:IKR327684 ITV327683:IUN327684 JDR327683:JEJ327684 JNN327683:JOF327684 JXJ327683:JYB327684 KHF327683:KHX327684 KRB327683:KRT327684 LAX327683:LBP327684 LKT327683:LLL327684 LUP327683:LVH327684 MEL327683:MFD327684 MOH327683:MOZ327684 MYD327683:MYV327684 NHZ327683:NIR327684 NRV327683:NSN327684 OBR327683:OCJ327684 OLN327683:OMF327684 OVJ327683:OWB327684 PFF327683:PFX327684 PPB327683:PPT327684 PYX327683:PZP327684 QIT327683:QJL327684 QSP327683:QTH327684 RCL327683:RDD327684 RMH327683:RMZ327684 RWD327683:RWV327684 SFZ327683:SGR327684 SPV327683:SQN327684 SZR327683:TAJ327684 TJN327683:TKF327684 TTJ327683:TUB327684 UDF327683:UDX327684 UNB327683:UNT327684 UWX327683:UXP327684 VGT327683:VHL327684 VQP327683:VRH327684 WAL327683:WBD327684 WKH327683:WKZ327684 WUD327683:WUV327684 L393221:Z393222 HR393219:IJ393220 RN393219:SF393220 ABJ393219:ACB393220 ALF393219:ALX393220 AVB393219:AVT393220 BEX393219:BFP393220 BOT393219:BPL393220 BYP393219:BZH393220 CIL393219:CJD393220 CSH393219:CSZ393220 DCD393219:DCV393220 DLZ393219:DMR393220 DVV393219:DWN393220 EFR393219:EGJ393220 EPN393219:EQF393220 EZJ393219:FAB393220 FJF393219:FJX393220 FTB393219:FTT393220 GCX393219:GDP393220 GMT393219:GNL393220 GWP393219:GXH393220 HGL393219:HHD393220 HQH393219:HQZ393220 IAD393219:IAV393220 IJZ393219:IKR393220 ITV393219:IUN393220 JDR393219:JEJ393220 JNN393219:JOF393220 JXJ393219:JYB393220 KHF393219:KHX393220 KRB393219:KRT393220 LAX393219:LBP393220 LKT393219:LLL393220 LUP393219:LVH393220 MEL393219:MFD393220 MOH393219:MOZ393220 MYD393219:MYV393220 NHZ393219:NIR393220 NRV393219:NSN393220 OBR393219:OCJ393220 OLN393219:OMF393220 OVJ393219:OWB393220 PFF393219:PFX393220 PPB393219:PPT393220 PYX393219:PZP393220 QIT393219:QJL393220 QSP393219:QTH393220 RCL393219:RDD393220 RMH393219:RMZ393220 RWD393219:RWV393220 SFZ393219:SGR393220 SPV393219:SQN393220 SZR393219:TAJ393220 TJN393219:TKF393220 TTJ393219:TUB393220 UDF393219:UDX393220 UNB393219:UNT393220 UWX393219:UXP393220 VGT393219:VHL393220 VQP393219:VRH393220 WAL393219:WBD393220 WKH393219:WKZ393220 WUD393219:WUV393220 L458757:Z458758 HR458755:IJ458756 RN458755:SF458756 ABJ458755:ACB458756 ALF458755:ALX458756 AVB458755:AVT458756 BEX458755:BFP458756 BOT458755:BPL458756 BYP458755:BZH458756 CIL458755:CJD458756 CSH458755:CSZ458756 DCD458755:DCV458756 DLZ458755:DMR458756 DVV458755:DWN458756 EFR458755:EGJ458756 EPN458755:EQF458756 EZJ458755:FAB458756 FJF458755:FJX458756 FTB458755:FTT458756 GCX458755:GDP458756 GMT458755:GNL458756 GWP458755:GXH458756 HGL458755:HHD458756 HQH458755:HQZ458756 IAD458755:IAV458756 IJZ458755:IKR458756 ITV458755:IUN458756 JDR458755:JEJ458756 JNN458755:JOF458756 JXJ458755:JYB458756 KHF458755:KHX458756 KRB458755:KRT458756 LAX458755:LBP458756 LKT458755:LLL458756 LUP458755:LVH458756 MEL458755:MFD458756 MOH458755:MOZ458756 MYD458755:MYV458756 NHZ458755:NIR458756 NRV458755:NSN458756 OBR458755:OCJ458756 OLN458755:OMF458756 OVJ458755:OWB458756 PFF458755:PFX458756 PPB458755:PPT458756 PYX458755:PZP458756 QIT458755:QJL458756 QSP458755:QTH458756 RCL458755:RDD458756 RMH458755:RMZ458756 RWD458755:RWV458756 SFZ458755:SGR458756 SPV458755:SQN458756 SZR458755:TAJ458756 TJN458755:TKF458756 TTJ458755:TUB458756 UDF458755:UDX458756 UNB458755:UNT458756 UWX458755:UXP458756 VGT458755:VHL458756 VQP458755:VRH458756 WAL458755:WBD458756 WKH458755:WKZ458756 WUD458755:WUV458756 L524293:Z524294 HR524291:IJ524292 RN524291:SF524292 ABJ524291:ACB524292 ALF524291:ALX524292 AVB524291:AVT524292 BEX524291:BFP524292 BOT524291:BPL524292 BYP524291:BZH524292 CIL524291:CJD524292 CSH524291:CSZ524292 DCD524291:DCV524292 DLZ524291:DMR524292 DVV524291:DWN524292 EFR524291:EGJ524292 EPN524291:EQF524292 EZJ524291:FAB524292 FJF524291:FJX524292 FTB524291:FTT524292 GCX524291:GDP524292 GMT524291:GNL524292 GWP524291:GXH524292 HGL524291:HHD524292 HQH524291:HQZ524292 IAD524291:IAV524292 IJZ524291:IKR524292 ITV524291:IUN524292 JDR524291:JEJ524292 JNN524291:JOF524292 JXJ524291:JYB524292 KHF524291:KHX524292 KRB524291:KRT524292 LAX524291:LBP524292 LKT524291:LLL524292 LUP524291:LVH524292 MEL524291:MFD524292 MOH524291:MOZ524292 MYD524291:MYV524292 NHZ524291:NIR524292 NRV524291:NSN524292 OBR524291:OCJ524292 OLN524291:OMF524292 OVJ524291:OWB524292 PFF524291:PFX524292 PPB524291:PPT524292 PYX524291:PZP524292 QIT524291:QJL524292 QSP524291:QTH524292 RCL524291:RDD524292 RMH524291:RMZ524292 RWD524291:RWV524292 SFZ524291:SGR524292 SPV524291:SQN524292 SZR524291:TAJ524292 TJN524291:TKF524292 TTJ524291:TUB524292 UDF524291:UDX524292 UNB524291:UNT524292 UWX524291:UXP524292 VGT524291:VHL524292 VQP524291:VRH524292 WAL524291:WBD524292 WKH524291:WKZ524292 WUD524291:WUV524292 L589829:Z589830 HR589827:IJ589828 RN589827:SF589828 ABJ589827:ACB589828 ALF589827:ALX589828 AVB589827:AVT589828 BEX589827:BFP589828 BOT589827:BPL589828 BYP589827:BZH589828 CIL589827:CJD589828 CSH589827:CSZ589828 DCD589827:DCV589828 DLZ589827:DMR589828 DVV589827:DWN589828 EFR589827:EGJ589828 EPN589827:EQF589828 EZJ589827:FAB589828 FJF589827:FJX589828 FTB589827:FTT589828 GCX589827:GDP589828 GMT589827:GNL589828 GWP589827:GXH589828 HGL589827:HHD589828 HQH589827:HQZ589828 IAD589827:IAV589828 IJZ589827:IKR589828 ITV589827:IUN589828 JDR589827:JEJ589828 JNN589827:JOF589828 JXJ589827:JYB589828 KHF589827:KHX589828 KRB589827:KRT589828 LAX589827:LBP589828 LKT589827:LLL589828 LUP589827:LVH589828 MEL589827:MFD589828 MOH589827:MOZ589828 MYD589827:MYV589828 NHZ589827:NIR589828 NRV589827:NSN589828 OBR589827:OCJ589828 OLN589827:OMF589828 OVJ589827:OWB589828 PFF589827:PFX589828 PPB589827:PPT589828 PYX589827:PZP589828 QIT589827:QJL589828 QSP589827:QTH589828 RCL589827:RDD589828 RMH589827:RMZ589828 RWD589827:RWV589828 SFZ589827:SGR589828 SPV589827:SQN589828 SZR589827:TAJ589828 TJN589827:TKF589828 TTJ589827:TUB589828 UDF589827:UDX589828 UNB589827:UNT589828 UWX589827:UXP589828 VGT589827:VHL589828 VQP589827:VRH589828 WAL589827:WBD589828 WKH589827:WKZ589828 WUD589827:WUV589828 L655365:Z655366 HR655363:IJ655364 RN655363:SF655364 ABJ655363:ACB655364 ALF655363:ALX655364 AVB655363:AVT655364 BEX655363:BFP655364 BOT655363:BPL655364 BYP655363:BZH655364 CIL655363:CJD655364 CSH655363:CSZ655364 DCD655363:DCV655364 DLZ655363:DMR655364 DVV655363:DWN655364 EFR655363:EGJ655364 EPN655363:EQF655364 EZJ655363:FAB655364 FJF655363:FJX655364 FTB655363:FTT655364 GCX655363:GDP655364 GMT655363:GNL655364 GWP655363:GXH655364 HGL655363:HHD655364 HQH655363:HQZ655364 IAD655363:IAV655364 IJZ655363:IKR655364 ITV655363:IUN655364 JDR655363:JEJ655364 JNN655363:JOF655364 JXJ655363:JYB655364 KHF655363:KHX655364 KRB655363:KRT655364 LAX655363:LBP655364 LKT655363:LLL655364 LUP655363:LVH655364 MEL655363:MFD655364 MOH655363:MOZ655364 MYD655363:MYV655364 NHZ655363:NIR655364 NRV655363:NSN655364 OBR655363:OCJ655364 OLN655363:OMF655364 OVJ655363:OWB655364 PFF655363:PFX655364 PPB655363:PPT655364 PYX655363:PZP655364 QIT655363:QJL655364 QSP655363:QTH655364 RCL655363:RDD655364 RMH655363:RMZ655364 RWD655363:RWV655364 SFZ655363:SGR655364 SPV655363:SQN655364 SZR655363:TAJ655364 TJN655363:TKF655364 TTJ655363:TUB655364 UDF655363:UDX655364 UNB655363:UNT655364 UWX655363:UXP655364 VGT655363:VHL655364 VQP655363:VRH655364 WAL655363:WBD655364 WKH655363:WKZ655364 WUD655363:WUV655364 L720901:Z720902 HR720899:IJ720900 RN720899:SF720900 ABJ720899:ACB720900 ALF720899:ALX720900 AVB720899:AVT720900 BEX720899:BFP720900 BOT720899:BPL720900 BYP720899:BZH720900 CIL720899:CJD720900 CSH720899:CSZ720900 DCD720899:DCV720900 DLZ720899:DMR720900 DVV720899:DWN720900 EFR720899:EGJ720900 EPN720899:EQF720900 EZJ720899:FAB720900 FJF720899:FJX720900 FTB720899:FTT720900 GCX720899:GDP720900 GMT720899:GNL720900 GWP720899:GXH720900 HGL720899:HHD720900 HQH720899:HQZ720900 IAD720899:IAV720900 IJZ720899:IKR720900 ITV720899:IUN720900 JDR720899:JEJ720900 JNN720899:JOF720900 JXJ720899:JYB720900 KHF720899:KHX720900 KRB720899:KRT720900 LAX720899:LBP720900 LKT720899:LLL720900 LUP720899:LVH720900 MEL720899:MFD720900 MOH720899:MOZ720900 MYD720899:MYV720900 NHZ720899:NIR720900 NRV720899:NSN720900 OBR720899:OCJ720900 OLN720899:OMF720900 OVJ720899:OWB720900 PFF720899:PFX720900 PPB720899:PPT720900 PYX720899:PZP720900 QIT720899:QJL720900 QSP720899:QTH720900 RCL720899:RDD720900 RMH720899:RMZ720900 RWD720899:RWV720900 SFZ720899:SGR720900 SPV720899:SQN720900 SZR720899:TAJ720900 TJN720899:TKF720900 TTJ720899:TUB720900 UDF720899:UDX720900 UNB720899:UNT720900 UWX720899:UXP720900 VGT720899:VHL720900 VQP720899:VRH720900 WAL720899:WBD720900 WKH720899:WKZ720900 WUD720899:WUV720900 L786437:Z786438 HR786435:IJ786436 RN786435:SF786436 ABJ786435:ACB786436 ALF786435:ALX786436 AVB786435:AVT786436 BEX786435:BFP786436 BOT786435:BPL786436 BYP786435:BZH786436 CIL786435:CJD786436 CSH786435:CSZ786436 DCD786435:DCV786436 DLZ786435:DMR786436 DVV786435:DWN786436 EFR786435:EGJ786436 EPN786435:EQF786436 EZJ786435:FAB786436 FJF786435:FJX786436 FTB786435:FTT786436 GCX786435:GDP786436 GMT786435:GNL786436 GWP786435:GXH786436 HGL786435:HHD786436 HQH786435:HQZ786436 IAD786435:IAV786436 IJZ786435:IKR786436 ITV786435:IUN786436 JDR786435:JEJ786436 JNN786435:JOF786436 JXJ786435:JYB786436 KHF786435:KHX786436 KRB786435:KRT786436 LAX786435:LBP786436 LKT786435:LLL786436 LUP786435:LVH786436 MEL786435:MFD786436 MOH786435:MOZ786436 MYD786435:MYV786436 NHZ786435:NIR786436 NRV786435:NSN786436 OBR786435:OCJ786436 OLN786435:OMF786436 OVJ786435:OWB786436 PFF786435:PFX786436 PPB786435:PPT786436 PYX786435:PZP786436 QIT786435:QJL786436 QSP786435:QTH786436 RCL786435:RDD786436 RMH786435:RMZ786436 RWD786435:RWV786436 SFZ786435:SGR786436 SPV786435:SQN786436 SZR786435:TAJ786436 TJN786435:TKF786436 TTJ786435:TUB786436 UDF786435:UDX786436 UNB786435:UNT786436 UWX786435:UXP786436 VGT786435:VHL786436 VQP786435:VRH786436 WAL786435:WBD786436 WKH786435:WKZ786436 WUD786435:WUV786436 L851973:Z851974 HR851971:IJ851972 RN851971:SF851972 ABJ851971:ACB851972 ALF851971:ALX851972 AVB851971:AVT851972 BEX851971:BFP851972 BOT851971:BPL851972 BYP851971:BZH851972 CIL851971:CJD851972 CSH851971:CSZ851972 DCD851971:DCV851972 DLZ851971:DMR851972 DVV851971:DWN851972 EFR851971:EGJ851972 EPN851971:EQF851972 EZJ851971:FAB851972 FJF851971:FJX851972 FTB851971:FTT851972 GCX851971:GDP851972 GMT851971:GNL851972 GWP851971:GXH851972 HGL851971:HHD851972 HQH851971:HQZ851972 IAD851971:IAV851972 IJZ851971:IKR851972 ITV851971:IUN851972 JDR851971:JEJ851972 JNN851971:JOF851972 JXJ851971:JYB851972 KHF851971:KHX851972 KRB851971:KRT851972 LAX851971:LBP851972 LKT851971:LLL851972 LUP851971:LVH851972 MEL851971:MFD851972 MOH851971:MOZ851972 MYD851971:MYV851972 NHZ851971:NIR851972 NRV851971:NSN851972 OBR851971:OCJ851972 OLN851971:OMF851972 OVJ851971:OWB851972 PFF851971:PFX851972 PPB851971:PPT851972 PYX851971:PZP851972 QIT851971:QJL851972 QSP851971:QTH851972 RCL851971:RDD851972 RMH851971:RMZ851972 RWD851971:RWV851972 SFZ851971:SGR851972 SPV851971:SQN851972 SZR851971:TAJ851972 TJN851971:TKF851972 TTJ851971:TUB851972 UDF851971:UDX851972 UNB851971:UNT851972 UWX851971:UXP851972 VGT851971:VHL851972 VQP851971:VRH851972 WAL851971:WBD851972 WKH851971:WKZ851972 WUD851971:WUV851972 L917509:Z917510 HR917507:IJ917508 RN917507:SF917508 ABJ917507:ACB917508 ALF917507:ALX917508 AVB917507:AVT917508 BEX917507:BFP917508 BOT917507:BPL917508 BYP917507:BZH917508 CIL917507:CJD917508 CSH917507:CSZ917508 DCD917507:DCV917508 DLZ917507:DMR917508 DVV917507:DWN917508 EFR917507:EGJ917508 EPN917507:EQF917508 EZJ917507:FAB917508 FJF917507:FJX917508 FTB917507:FTT917508 GCX917507:GDP917508 GMT917507:GNL917508 GWP917507:GXH917508 HGL917507:HHD917508 HQH917507:HQZ917508 IAD917507:IAV917508 IJZ917507:IKR917508 ITV917507:IUN917508 JDR917507:JEJ917508 JNN917507:JOF917508 JXJ917507:JYB917508 KHF917507:KHX917508 KRB917507:KRT917508 LAX917507:LBP917508 LKT917507:LLL917508 LUP917507:LVH917508 MEL917507:MFD917508 MOH917507:MOZ917508 MYD917507:MYV917508 NHZ917507:NIR917508 NRV917507:NSN917508 OBR917507:OCJ917508 OLN917507:OMF917508 OVJ917507:OWB917508 PFF917507:PFX917508 PPB917507:PPT917508 PYX917507:PZP917508 QIT917507:QJL917508 QSP917507:QTH917508 RCL917507:RDD917508 RMH917507:RMZ917508 RWD917507:RWV917508 SFZ917507:SGR917508 SPV917507:SQN917508 SZR917507:TAJ917508 TJN917507:TKF917508 TTJ917507:TUB917508 UDF917507:UDX917508 UNB917507:UNT917508 UWX917507:UXP917508 VGT917507:VHL917508 VQP917507:VRH917508 WAL917507:WBD917508 WKH917507:WKZ917508 WUD917507:WUV917508 L983045:Z983046 HR983043:IJ983044 RN983043:SF983044 ABJ983043:ACB983044 ALF983043:ALX983044 AVB983043:AVT983044 BEX983043:BFP983044 BOT983043:BPL983044 BYP983043:BZH983044 CIL983043:CJD983044 CSH983043:CSZ983044 DCD983043:DCV983044 DLZ983043:DMR983044 DVV983043:DWN983044 EFR983043:EGJ983044 EPN983043:EQF983044 EZJ983043:FAB983044 FJF983043:FJX983044 FTB983043:FTT983044 GCX983043:GDP983044 GMT983043:GNL983044 GWP983043:GXH983044 HGL983043:HHD983044 HQH983043:HQZ983044 IAD983043:IAV983044 IJZ983043:IKR983044 ITV983043:IUN983044 JDR983043:JEJ983044 JNN983043:JOF983044 JXJ983043:JYB983044 KHF983043:KHX983044 KRB983043:KRT983044 LAX983043:LBP983044 LKT983043:LLL983044 LUP983043:LVH983044 MEL983043:MFD983044 MOH983043:MOZ983044 MYD983043:MYV983044 NHZ983043:NIR983044 NRV983043:NSN983044 OBR983043:OCJ983044 OLN983043:OMF983044 OVJ983043:OWB983044 PFF983043:PFX983044 PPB983043:PPT983044 PYX983043:PZP983044 QIT983043:QJL983044 QSP983043:QTH983044 RCL983043:RDD983044 RMH983043:RMZ983044 RWD983043:RWV983044 SFZ983043:SGR983044 SPV983043:SQN983044 SZR983043:TAJ983044 TJN983043:TKF983044 TTJ983043:TUB983044 UDF983043:UDX983044 UNB983043:UNT983044 UWX983043:UXP983044 VGT983043:VHL983044 VQP983043:VRH983044 WAL983043:WBD983044 WKH983043:WKZ983044 WUD983043:WUV983044 H65556:Z65556 HN65554:IJ65554 RJ65554:SF65554 ABF65554:ACB65554 ALB65554:ALX65554 AUX65554:AVT65554 BET65554:BFP65554 BOP65554:BPL65554 BYL65554:BZH65554 CIH65554:CJD65554 CSD65554:CSZ65554 DBZ65554:DCV65554 DLV65554:DMR65554 DVR65554:DWN65554 EFN65554:EGJ65554 EPJ65554:EQF65554 EZF65554:FAB65554 FJB65554:FJX65554 FSX65554:FTT65554 GCT65554:GDP65554 GMP65554:GNL65554 GWL65554:GXH65554 HGH65554:HHD65554 HQD65554:HQZ65554 HZZ65554:IAV65554 IJV65554:IKR65554 ITR65554:IUN65554 JDN65554:JEJ65554 JNJ65554:JOF65554 JXF65554:JYB65554 KHB65554:KHX65554 KQX65554:KRT65554 LAT65554:LBP65554 LKP65554:LLL65554 LUL65554:LVH65554 MEH65554:MFD65554 MOD65554:MOZ65554 MXZ65554:MYV65554 NHV65554:NIR65554 NRR65554:NSN65554 OBN65554:OCJ65554 OLJ65554:OMF65554 OVF65554:OWB65554 PFB65554:PFX65554 POX65554:PPT65554 PYT65554:PZP65554 QIP65554:QJL65554 QSL65554:QTH65554 RCH65554:RDD65554 RMD65554:RMZ65554 RVZ65554:RWV65554 SFV65554:SGR65554 SPR65554:SQN65554 SZN65554:TAJ65554 TJJ65554:TKF65554 TTF65554:TUB65554 UDB65554:UDX65554 UMX65554:UNT65554 UWT65554:UXP65554 VGP65554:VHL65554 VQL65554:VRH65554 WAH65554:WBD65554 WKD65554:WKZ65554 WTZ65554:WUV65554 H131092:Z131092 HN131090:IJ131090 RJ131090:SF131090 ABF131090:ACB131090 ALB131090:ALX131090 AUX131090:AVT131090 BET131090:BFP131090 BOP131090:BPL131090 BYL131090:BZH131090 CIH131090:CJD131090 CSD131090:CSZ131090 DBZ131090:DCV131090 DLV131090:DMR131090 DVR131090:DWN131090 EFN131090:EGJ131090 EPJ131090:EQF131090 EZF131090:FAB131090 FJB131090:FJX131090 FSX131090:FTT131090 GCT131090:GDP131090 GMP131090:GNL131090 GWL131090:GXH131090 HGH131090:HHD131090 HQD131090:HQZ131090 HZZ131090:IAV131090 IJV131090:IKR131090 ITR131090:IUN131090 JDN131090:JEJ131090 JNJ131090:JOF131090 JXF131090:JYB131090 KHB131090:KHX131090 KQX131090:KRT131090 LAT131090:LBP131090 LKP131090:LLL131090 LUL131090:LVH131090 MEH131090:MFD131090 MOD131090:MOZ131090 MXZ131090:MYV131090 NHV131090:NIR131090 NRR131090:NSN131090 OBN131090:OCJ131090 OLJ131090:OMF131090 OVF131090:OWB131090 PFB131090:PFX131090 POX131090:PPT131090 PYT131090:PZP131090 QIP131090:QJL131090 QSL131090:QTH131090 RCH131090:RDD131090 RMD131090:RMZ131090 RVZ131090:RWV131090 SFV131090:SGR131090 SPR131090:SQN131090 SZN131090:TAJ131090 TJJ131090:TKF131090 TTF131090:TUB131090 UDB131090:UDX131090 UMX131090:UNT131090 UWT131090:UXP131090 VGP131090:VHL131090 VQL131090:VRH131090 WAH131090:WBD131090 WKD131090:WKZ131090 WTZ131090:WUV131090 H196628:Z196628 HN196626:IJ196626 RJ196626:SF196626 ABF196626:ACB196626 ALB196626:ALX196626 AUX196626:AVT196626 BET196626:BFP196626 BOP196626:BPL196626 BYL196626:BZH196626 CIH196626:CJD196626 CSD196626:CSZ196626 DBZ196626:DCV196626 DLV196626:DMR196626 DVR196626:DWN196626 EFN196626:EGJ196626 EPJ196626:EQF196626 EZF196626:FAB196626 FJB196626:FJX196626 FSX196626:FTT196626 GCT196626:GDP196626 GMP196626:GNL196626 GWL196626:GXH196626 HGH196626:HHD196626 HQD196626:HQZ196626 HZZ196626:IAV196626 IJV196626:IKR196626 ITR196626:IUN196626 JDN196626:JEJ196626 JNJ196626:JOF196626 JXF196626:JYB196626 KHB196626:KHX196626 KQX196626:KRT196626 LAT196626:LBP196626 LKP196626:LLL196626 LUL196626:LVH196626 MEH196626:MFD196626 MOD196626:MOZ196626 MXZ196626:MYV196626 NHV196626:NIR196626 NRR196626:NSN196626 OBN196626:OCJ196626 OLJ196626:OMF196626 OVF196626:OWB196626 PFB196626:PFX196626 POX196626:PPT196626 PYT196626:PZP196626 QIP196626:QJL196626 QSL196626:QTH196626 RCH196626:RDD196626 RMD196626:RMZ196626 RVZ196626:RWV196626 SFV196626:SGR196626 SPR196626:SQN196626 SZN196626:TAJ196626 TJJ196626:TKF196626 TTF196626:TUB196626 UDB196626:UDX196626 UMX196626:UNT196626 UWT196626:UXP196626 VGP196626:VHL196626 VQL196626:VRH196626 WAH196626:WBD196626 WKD196626:WKZ196626 WTZ196626:WUV196626 H262164:Z262164 HN262162:IJ262162 RJ262162:SF262162 ABF262162:ACB262162 ALB262162:ALX262162 AUX262162:AVT262162 BET262162:BFP262162 BOP262162:BPL262162 BYL262162:BZH262162 CIH262162:CJD262162 CSD262162:CSZ262162 DBZ262162:DCV262162 DLV262162:DMR262162 DVR262162:DWN262162 EFN262162:EGJ262162 EPJ262162:EQF262162 EZF262162:FAB262162 FJB262162:FJX262162 FSX262162:FTT262162 GCT262162:GDP262162 GMP262162:GNL262162 GWL262162:GXH262162 HGH262162:HHD262162 HQD262162:HQZ262162 HZZ262162:IAV262162 IJV262162:IKR262162 ITR262162:IUN262162 JDN262162:JEJ262162 JNJ262162:JOF262162 JXF262162:JYB262162 KHB262162:KHX262162 KQX262162:KRT262162 LAT262162:LBP262162 LKP262162:LLL262162 LUL262162:LVH262162 MEH262162:MFD262162 MOD262162:MOZ262162 MXZ262162:MYV262162 NHV262162:NIR262162 NRR262162:NSN262162 OBN262162:OCJ262162 OLJ262162:OMF262162 OVF262162:OWB262162 PFB262162:PFX262162 POX262162:PPT262162 PYT262162:PZP262162 QIP262162:QJL262162 QSL262162:QTH262162 RCH262162:RDD262162 RMD262162:RMZ262162 RVZ262162:RWV262162 SFV262162:SGR262162 SPR262162:SQN262162 SZN262162:TAJ262162 TJJ262162:TKF262162 TTF262162:TUB262162 UDB262162:UDX262162 UMX262162:UNT262162 UWT262162:UXP262162 VGP262162:VHL262162 VQL262162:VRH262162 WAH262162:WBD262162 WKD262162:WKZ262162 WTZ262162:WUV262162 H327700:Z327700 HN327698:IJ327698 RJ327698:SF327698 ABF327698:ACB327698 ALB327698:ALX327698 AUX327698:AVT327698 BET327698:BFP327698 BOP327698:BPL327698 BYL327698:BZH327698 CIH327698:CJD327698 CSD327698:CSZ327698 DBZ327698:DCV327698 DLV327698:DMR327698 DVR327698:DWN327698 EFN327698:EGJ327698 EPJ327698:EQF327698 EZF327698:FAB327698 FJB327698:FJX327698 FSX327698:FTT327698 GCT327698:GDP327698 GMP327698:GNL327698 GWL327698:GXH327698 HGH327698:HHD327698 HQD327698:HQZ327698 HZZ327698:IAV327698 IJV327698:IKR327698 ITR327698:IUN327698 JDN327698:JEJ327698 JNJ327698:JOF327698 JXF327698:JYB327698 KHB327698:KHX327698 KQX327698:KRT327698 LAT327698:LBP327698 LKP327698:LLL327698 LUL327698:LVH327698 MEH327698:MFD327698 MOD327698:MOZ327698 MXZ327698:MYV327698 NHV327698:NIR327698 NRR327698:NSN327698 OBN327698:OCJ327698 OLJ327698:OMF327698 OVF327698:OWB327698 PFB327698:PFX327698 POX327698:PPT327698 PYT327698:PZP327698 QIP327698:QJL327698 QSL327698:QTH327698 RCH327698:RDD327698 RMD327698:RMZ327698 RVZ327698:RWV327698 SFV327698:SGR327698 SPR327698:SQN327698 SZN327698:TAJ327698 TJJ327698:TKF327698 TTF327698:TUB327698 UDB327698:UDX327698 UMX327698:UNT327698 UWT327698:UXP327698 VGP327698:VHL327698 VQL327698:VRH327698 WAH327698:WBD327698 WKD327698:WKZ327698 WTZ327698:WUV327698 H393236:Z393236 HN393234:IJ393234 RJ393234:SF393234 ABF393234:ACB393234 ALB393234:ALX393234 AUX393234:AVT393234 BET393234:BFP393234 BOP393234:BPL393234 BYL393234:BZH393234 CIH393234:CJD393234 CSD393234:CSZ393234 DBZ393234:DCV393234 DLV393234:DMR393234 DVR393234:DWN393234 EFN393234:EGJ393234 EPJ393234:EQF393234 EZF393234:FAB393234 FJB393234:FJX393234 FSX393234:FTT393234 GCT393234:GDP393234 GMP393234:GNL393234 GWL393234:GXH393234 HGH393234:HHD393234 HQD393234:HQZ393234 HZZ393234:IAV393234 IJV393234:IKR393234 ITR393234:IUN393234 JDN393234:JEJ393234 JNJ393234:JOF393234 JXF393234:JYB393234 KHB393234:KHX393234 KQX393234:KRT393234 LAT393234:LBP393234 LKP393234:LLL393234 LUL393234:LVH393234 MEH393234:MFD393234 MOD393234:MOZ393234 MXZ393234:MYV393234 NHV393234:NIR393234 NRR393234:NSN393234 OBN393234:OCJ393234 OLJ393234:OMF393234 OVF393234:OWB393234 PFB393234:PFX393234 POX393234:PPT393234 PYT393234:PZP393234 QIP393234:QJL393234 QSL393234:QTH393234 RCH393234:RDD393234 RMD393234:RMZ393234 RVZ393234:RWV393234 SFV393234:SGR393234 SPR393234:SQN393234 SZN393234:TAJ393234 TJJ393234:TKF393234 TTF393234:TUB393234 UDB393234:UDX393234 UMX393234:UNT393234 UWT393234:UXP393234 VGP393234:VHL393234 VQL393234:VRH393234 WAH393234:WBD393234 WKD393234:WKZ393234 WTZ393234:WUV393234 H458772:Z458772 HN458770:IJ458770 RJ458770:SF458770 ABF458770:ACB458770 ALB458770:ALX458770 AUX458770:AVT458770 BET458770:BFP458770 BOP458770:BPL458770 BYL458770:BZH458770 CIH458770:CJD458770 CSD458770:CSZ458770 DBZ458770:DCV458770 DLV458770:DMR458770 DVR458770:DWN458770 EFN458770:EGJ458770 EPJ458770:EQF458770 EZF458770:FAB458770 FJB458770:FJX458770 FSX458770:FTT458770 GCT458770:GDP458770 GMP458770:GNL458770 GWL458770:GXH458770 HGH458770:HHD458770 HQD458770:HQZ458770 HZZ458770:IAV458770 IJV458770:IKR458770 ITR458770:IUN458770 JDN458770:JEJ458770 JNJ458770:JOF458770 JXF458770:JYB458770 KHB458770:KHX458770 KQX458770:KRT458770 LAT458770:LBP458770 LKP458770:LLL458770 LUL458770:LVH458770 MEH458770:MFD458770 MOD458770:MOZ458770 MXZ458770:MYV458770 NHV458770:NIR458770 NRR458770:NSN458770 OBN458770:OCJ458770 OLJ458770:OMF458770 OVF458770:OWB458770 PFB458770:PFX458770 POX458770:PPT458770 PYT458770:PZP458770 QIP458770:QJL458770 QSL458770:QTH458770 RCH458770:RDD458770 RMD458770:RMZ458770 RVZ458770:RWV458770 SFV458770:SGR458770 SPR458770:SQN458770 SZN458770:TAJ458770 TJJ458770:TKF458770 TTF458770:TUB458770 UDB458770:UDX458770 UMX458770:UNT458770 UWT458770:UXP458770 VGP458770:VHL458770 VQL458770:VRH458770 WAH458770:WBD458770 WKD458770:WKZ458770 WTZ458770:WUV458770 H524308:Z524308 HN524306:IJ524306 RJ524306:SF524306 ABF524306:ACB524306 ALB524306:ALX524306 AUX524306:AVT524306 BET524306:BFP524306 BOP524306:BPL524306 BYL524306:BZH524306 CIH524306:CJD524306 CSD524306:CSZ524306 DBZ524306:DCV524306 DLV524306:DMR524306 DVR524306:DWN524306 EFN524306:EGJ524306 EPJ524306:EQF524306 EZF524306:FAB524306 FJB524306:FJX524306 FSX524306:FTT524306 GCT524306:GDP524306 GMP524306:GNL524306 GWL524306:GXH524306 HGH524306:HHD524306 HQD524306:HQZ524306 HZZ524306:IAV524306 IJV524306:IKR524306 ITR524306:IUN524306 JDN524306:JEJ524306 JNJ524306:JOF524306 JXF524306:JYB524306 KHB524306:KHX524306 KQX524306:KRT524306 LAT524306:LBP524306 LKP524306:LLL524306 LUL524306:LVH524306 MEH524306:MFD524306 MOD524306:MOZ524306 MXZ524306:MYV524306 NHV524306:NIR524306 NRR524306:NSN524306 OBN524306:OCJ524306 OLJ524306:OMF524306 OVF524306:OWB524306 PFB524306:PFX524306 POX524306:PPT524306 PYT524306:PZP524306 QIP524306:QJL524306 QSL524306:QTH524306 RCH524306:RDD524306 RMD524306:RMZ524306 RVZ524306:RWV524306 SFV524306:SGR524306 SPR524306:SQN524306 SZN524306:TAJ524306 TJJ524306:TKF524306 TTF524306:TUB524306 UDB524306:UDX524306 UMX524306:UNT524306 UWT524306:UXP524306 VGP524306:VHL524306 VQL524306:VRH524306 WAH524306:WBD524306 WKD524306:WKZ524306 WTZ524306:WUV524306 H589844:Z589844 HN589842:IJ589842 RJ589842:SF589842 ABF589842:ACB589842 ALB589842:ALX589842 AUX589842:AVT589842 BET589842:BFP589842 BOP589842:BPL589842 BYL589842:BZH589842 CIH589842:CJD589842 CSD589842:CSZ589842 DBZ589842:DCV589842 DLV589842:DMR589842 DVR589842:DWN589842 EFN589842:EGJ589842 EPJ589842:EQF589842 EZF589842:FAB589842 FJB589842:FJX589842 FSX589842:FTT589842 GCT589842:GDP589842 GMP589842:GNL589842 GWL589842:GXH589842 HGH589842:HHD589842 HQD589842:HQZ589842 HZZ589842:IAV589842 IJV589842:IKR589842 ITR589842:IUN589842 JDN589842:JEJ589842 JNJ589842:JOF589842 JXF589842:JYB589842 KHB589842:KHX589842 KQX589842:KRT589842 LAT589842:LBP589842 LKP589842:LLL589842 LUL589842:LVH589842 MEH589842:MFD589842 MOD589842:MOZ589842 MXZ589842:MYV589842 NHV589842:NIR589842 NRR589842:NSN589842 OBN589842:OCJ589842 OLJ589842:OMF589842 OVF589842:OWB589842 PFB589842:PFX589842 POX589842:PPT589842 PYT589842:PZP589842 QIP589842:QJL589842 QSL589842:QTH589842 RCH589842:RDD589842 RMD589842:RMZ589842 RVZ589842:RWV589842 SFV589842:SGR589842 SPR589842:SQN589842 SZN589842:TAJ589842 TJJ589842:TKF589842 TTF589842:TUB589842 UDB589842:UDX589842 UMX589842:UNT589842 UWT589842:UXP589842 VGP589842:VHL589842 VQL589842:VRH589842 WAH589842:WBD589842 WKD589842:WKZ589842 WTZ589842:WUV589842 H655380:Z655380 HN655378:IJ655378 RJ655378:SF655378 ABF655378:ACB655378 ALB655378:ALX655378 AUX655378:AVT655378 BET655378:BFP655378 BOP655378:BPL655378 BYL655378:BZH655378 CIH655378:CJD655378 CSD655378:CSZ655378 DBZ655378:DCV655378 DLV655378:DMR655378 DVR655378:DWN655378 EFN655378:EGJ655378 EPJ655378:EQF655378 EZF655378:FAB655378 FJB655378:FJX655378 FSX655378:FTT655378 GCT655378:GDP655378 GMP655378:GNL655378 GWL655378:GXH655378 HGH655378:HHD655378 HQD655378:HQZ655378 HZZ655378:IAV655378 IJV655378:IKR655378 ITR655378:IUN655378 JDN655378:JEJ655378 JNJ655378:JOF655378 JXF655378:JYB655378 KHB655378:KHX655378 KQX655378:KRT655378 LAT655378:LBP655378 LKP655378:LLL655378 LUL655378:LVH655378 MEH655378:MFD655378 MOD655378:MOZ655378 MXZ655378:MYV655378 NHV655378:NIR655378 NRR655378:NSN655378 OBN655378:OCJ655378 OLJ655378:OMF655378 OVF655378:OWB655378 PFB655378:PFX655378 POX655378:PPT655378 PYT655378:PZP655378 QIP655378:QJL655378 QSL655378:QTH655378 RCH655378:RDD655378 RMD655378:RMZ655378 RVZ655378:RWV655378 SFV655378:SGR655378 SPR655378:SQN655378 SZN655378:TAJ655378 TJJ655378:TKF655378 TTF655378:TUB655378 UDB655378:UDX655378 UMX655378:UNT655378 UWT655378:UXP655378 VGP655378:VHL655378 VQL655378:VRH655378 WAH655378:WBD655378 WKD655378:WKZ655378 WTZ655378:WUV655378 H720916:Z720916 HN720914:IJ720914 RJ720914:SF720914 ABF720914:ACB720914 ALB720914:ALX720914 AUX720914:AVT720914 BET720914:BFP720914 BOP720914:BPL720914 BYL720914:BZH720914 CIH720914:CJD720914 CSD720914:CSZ720914 DBZ720914:DCV720914 DLV720914:DMR720914 DVR720914:DWN720914 EFN720914:EGJ720914 EPJ720914:EQF720914 EZF720914:FAB720914 FJB720914:FJX720914 FSX720914:FTT720914 GCT720914:GDP720914 GMP720914:GNL720914 GWL720914:GXH720914 HGH720914:HHD720914 HQD720914:HQZ720914 HZZ720914:IAV720914 IJV720914:IKR720914 ITR720914:IUN720914 JDN720914:JEJ720914 JNJ720914:JOF720914 JXF720914:JYB720914 KHB720914:KHX720914 KQX720914:KRT720914 LAT720914:LBP720914 LKP720914:LLL720914 LUL720914:LVH720914 MEH720914:MFD720914 MOD720914:MOZ720914 MXZ720914:MYV720914 NHV720914:NIR720914 NRR720914:NSN720914 OBN720914:OCJ720914 OLJ720914:OMF720914 OVF720914:OWB720914 PFB720914:PFX720914 POX720914:PPT720914 PYT720914:PZP720914 QIP720914:QJL720914 QSL720914:QTH720914 RCH720914:RDD720914 RMD720914:RMZ720914 RVZ720914:RWV720914 SFV720914:SGR720914 SPR720914:SQN720914 SZN720914:TAJ720914 TJJ720914:TKF720914 TTF720914:TUB720914 UDB720914:UDX720914 UMX720914:UNT720914 UWT720914:UXP720914 VGP720914:VHL720914 VQL720914:VRH720914 WAH720914:WBD720914 WKD720914:WKZ720914 WTZ720914:WUV720914 H786452:Z786452 HN786450:IJ786450 RJ786450:SF786450 ABF786450:ACB786450 ALB786450:ALX786450 AUX786450:AVT786450 BET786450:BFP786450 BOP786450:BPL786450 BYL786450:BZH786450 CIH786450:CJD786450 CSD786450:CSZ786450 DBZ786450:DCV786450 DLV786450:DMR786450 DVR786450:DWN786450 EFN786450:EGJ786450 EPJ786450:EQF786450 EZF786450:FAB786450 FJB786450:FJX786450 FSX786450:FTT786450 GCT786450:GDP786450 GMP786450:GNL786450 GWL786450:GXH786450 HGH786450:HHD786450 HQD786450:HQZ786450 HZZ786450:IAV786450 IJV786450:IKR786450 ITR786450:IUN786450 JDN786450:JEJ786450 JNJ786450:JOF786450 JXF786450:JYB786450 KHB786450:KHX786450 KQX786450:KRT786450 LAT786450:LBP786450 LKP786450:LLL786450 LUL786450:LVH786450 MEH786450:MFD786450 MOD786450:MOZ786450 MXZ786450:MYV786450 NHV786450:NIR786450 NRR786450:NSN786450 OBN786450:OCJ786450 OLJ786450:OMF786450 OVF786450:OWB786450 PFB786450:PFX786450 POX786450:PPT786450 PYT786450:PZP786450 QIP786450:QJL786450 QSL786450:QTH786450 RCH786450:RDD786450 RMD786450:RMZ786450 RVZ786450:RWV786450 SFV786450:SGR786450 SPR786450:SQN786450 SZN786450:TAJ786450 TJJ786450:TKF786450 TTF786450:TUB786450 UDB786450:UDX786450 UMX786450:UNT786450 UWT786450:UXP786450 VGP786450:VHL786450 VQL786450:VRH786450 WAH786450:WBD786450 WKD786450:WKZ786450 WTZ786450:WUV786450 H851988:Z851988 HN851986:IJ851986 RJ851986:SF851986 ABF851986:ACB851986 ALB851986:ALX851986 AUX851986:AVT851986 BET851986:BFP851986 BOP851986:BPL851986 BYL851986:BZH851986 CIH851986:CJD851986 CSD851986:CSZ851986 DBZ851986:DCV851986 DLV851986:DMR851986 DVR851986:DWN851986 EFN851986:EGJ851986 EPJ851986:EQF851986 EZF851986:FAB851986 FJB851986:FJX851986 FSX851986:FTT851986 GCT851986:GDP851986 GMP851986:GNL851986 GWL851986:GXH851986 HGH851986:HHD851986 HQD851986:HQZ851986 HZZ851986:IAV851986 IJV851986:IKR851986 ITR851986:IUN851986 JDN851986:JEJ851986 JNJ851986:JOF851986 JXF851986:JYB851986 KHB851986:KHX851986 KQX851986:KRT851986 LAT851986:LBP851986 LKP851986:LLL851986 LUL851986:LVH851986 MEH851986:MFD851986 MOD851986:MOZ851986 MXZ851986:MYV851986 NHV851986:NIR851986 NRR851986:NSN851986 OBN851986:OCJ851986 OLJ851986:OMF851986 OVF851986:OWB851986 PFB851986:PFX851986 POX851986:PPT851986 PYT851986:PZP851986 QIP851986:QJL851986 QSL851986:QTH851986 RCH851986:RDD851986 RMD851986:RMZ851986 RVZ851986:RWV851986 SFV851986:SGR851986 SPR851986:SQN851986 SZN851986:TAJ851986 TJJ851986:TKF851986 TTF851986:TUB851986 UDB851986:UDX851986 UMX851986:UNT851986 UWT851986:UXP851986 VGP851986:VHL851986 VQL851986:VRH851986 WAH851986:WBD851986 WKD851986:WKZ851986 WTZ851986:WUV851986 H917524:Z917524 HN917522:IJ917522 RJ917522:SF917522 ABF917522:ACB917522 ALB917522:ALX917522 AUX917522:AVT917522 BET917522:BFP917522 BOP917522:BPL917522 BYL917522:BZH917522 CIH917522:CJD917522 CSD917522:CSZ917522 DBZ917522:DCV917522 DLV917522:DMR917522 DVR917522:DWN917522 EFN917522:EGJ917522 EPJ917522:EQF917522 EZF917522:FAB917522 FJB917522:FJX917522 FSX917522:FTT917522 GCT917522:GDP917522 GMP917522:GNL917522 GWL917522:GXH917522 HGH917522:HHD917522 HQD917522:HQZ917522 HZZ917522:IAV917522 IJV917522:IKR917522 ITR917522:IUN917522 JDN917522:JEJ917522 JNJ917522:JOF917522 JXF917522:JYB917522 KHB917522:KHX917522 KQX917522:KRT917522 LAT917522:LBP917522 LKP917522:LLL917522 LUL917522:LVH917522 MEH917522:MFD917522 MOD917522:MOZ917522 MXZ917522:MYV917522 NHV917522:NIR917522 NRR917522:NSN917522 OBN917522:OCJ917522 OLJ917522:OMF917522 OVF917522:OWB917522 PFB917522:PFX917522 POX917522:PPT917522 PYT917522:PZP917522 QIP917522:QJL917522 QSL917522:QTH917522 RCH917522:RDD917522 RMD917522:RMZ917522 RVZ917522:RWV917522 SFV917522:SGR917522 SPR917522:SQN917522 SZN917522:TAJ917522 TJJ917522:TKF917522 TTF917522:TUB917522 UDB917522:UDX917522 UMX917522:UNT917522 UWT917522:UXP917522 VGP917522:VHL917522 VQL917522:VRH917522 WAH917522:WBD917522 WKD917522:WKZ917522 WTZ917522:WUV917522 H983060:Z983060 HN983058:IJ983058 RJ983058:SF983058 ABF983058:ACB983058 ALB983058:ALX983058 AUX983058:AVT983058 BET983058:BFP983058 BOP983058:BPL983058 BYL983058:BZH983058 CIH983058:CJD983058 CSD983058:CSZ983058 DBZ983058:DCV983058 DLV983058:DMR983058 DVR983058:DWN983058 EFN983058:EGJ983058 EPJ983058:EQF983058 EZF983058:FAB983058 FJB983058:FJX983058 FSX983058:FTT983058 GCT983058:GDP983058 GMP983058:GNL983058 GWL983058:GXH983058 HGH983058:HHD983058 HQD983058:HQZ983058 HZZ983058:IAV983058 IJV983058:IKR983058 ITR983058:IUN983058 JDN983058:JEJ983058 JNJ983058:JOF983058 JXF983058:JYB983058 KHB983058:KHX983058 KQX983058:KRT983058 LAT983058:LBP983058 LKP983058:LLL983058 LUL983058:LVH983058 MEH983058:MFD983058 MOD983058:MOZ983058 MXZ983058:MYV983058 NHV983058:NIR983058 NRR983058:NSN983058 OBN983058:OCJ983058 OLJ983058:OMF983058 OVF983058:OWB983058 PFB983058:PFX983058 POX983058:PPT983058 PYT983058:PZP983058 QIP983058:QJL983058 QSL983058:QTH983058 RCH983058:RDD983058 RMD983058:RMZ983058 RVZ983058:RWV983058 SFV983058:SGR983058 SPR983058:SQN983058 SZN983058:TAJ983058 TJJ983058:TKF983058 TTF983058:TUB983058 UDB983058:UDX983058 UMX983058:UNT983058 UWT983058:UXP983058 VGP983058:VHL983058 VQL983058:VRH983058 WAH983058:WBD983058 WKD983058:WKZ983058 WTZ983058:WUV983058 L65551:Z65552 HR65549:IJ65550 RN65549:SF65550 ABJ65549:ACB65550 ALF65549:ALX65550 AVB65549:AVT65550 BEX65549:BFP65550 BOT65549:BPL65550 BYP65549:BZH65550 CIL65549:CJD65550 CSH65549:CSZ65550 DCD65549:DCV65550 DLZ65549:DMR65550 DVV65549:DWN65550 EFR65549:EGJ65550 EPN65549:EQF65550 EZJ65549:FAB65550 FJF65549:FJX65550 FTB65549:FTT65550 GCX65549:GDP65550 GMT65549:GNL65550 GWP65549:GXH65550 HGL65549:HHD65550 HQH65549:HQZ65550 IAD65549:IAV65550 IJZ65549:IKR65550 ITV65549:IUN65550 JDR65549:JEJ65550 JNN65549:JOF65550 JXJ65549:JYB65550 KHF65549:KHX65550 KRB65549:KRT65550 LAX65549:LBP65550 LKT65549:LLL65550 LUP65549:LVH65550 MEL65549:MFD65550 MOH65549:MOZ65550 MYD65549:MYV65550 NHZ65549:NIR65550 NRV65549:NSN65550 OBR65549:OCJ65550 OLN65549:OMF65550 OVJ65549:OWB65550 PFF65549:PFX65550 PPB65549:PPT65550 PYX65549:PZP65550 QIT65549:QJL65550 QSP65549:QTH65550 RCL65549:RDD65550 RMH65549:RMZ65550 RWD65549:RWV65550 SFZ65549:SGR65550 SPV65549:SQN65550 SZR65549:TAJ65550 TJN65549:TKF65550 TTJ65549:TUB65550 UDF65549:UDX65550 UNB65549:UNT65550 UWX65549:UXP65550 VGT65549:VHL65550 VQP65549:VRH65550 WAL65549:WBD65550 WKH65549:WKZ65550 WUD65549:WUV65550 L131087:Z131088 HR131085:IJ131086 RN131085:SF131086 ABJ131085:ACB131086 ALF131085:ALX131086 AVB131085:AVT131086 BEX131085:BFP131086 BOT131085:BPL131086 BYP131085:BZH131086 CIL131085:CJD131086 CSH131085:CSZ131086 DCD131085:DCV131086 DLZ131085:DMR131086 DVV131085:DWN131086 EFR131085:EGJ131086 EPN131085:EQF131086 EZJ131085:FAB131086 FJF131085:FJX131086 FTB131085:FTT131086 GCX131085:GDP131086 GMT131085:GNL131086 GWP131085:GXH131086 HGL131085:HHD131086 HQH131085:HQZ131086 IAD131085:IAV131086 IJZ131085:IKR131086 ITV131085:IUN131086 JDR131085:JEJ131086 JNN131085:JOF131086 JXJ131085:JYB131086 KHF131085:KHX131086 KRB131085:KRT131086 LAX131085:LBP131086 LKT131085:LLL131086 LUP131085:LVH131086 MEL131085:MFD131086 MOH131085:MOZ131086 MYD131085:MYV131086 NHZ131085:NIR131086 NRV131085:NSN131086 OBR131085:OCJ131086 OLN131085:OMF131086 OVJ131085:OWB131086 PFF131085:PFX131086 PPB131085:PPT131086 PYX131085:PZP131086 QIT131085:QJL131086 QSP131085:QTH131086 RCL131085:RDD131086 RMH131085:RMZ131086 RWD131085:RWV131086 SFZ131085:SGR131086 SPV131085:SQN131086 SZR131085:TAJ131086 TJN131085:TKF131086 TTJ131085:TUB131086 UDF131085:UDX131086 UNB131085:UNT131086 UWX131085:UXP131086 VGT131085:VHL131086 VQP131085:VRH131086 WAL131085:WBD131086 WKH131085:WKZ131086 WUD131085:WUV131086 L196623:Z196624 HR196621:IJ196622 RN196621:SF196622 ABJ196621:ACB196622 ALF196621:ALX196622 AVB196621:AVT196622 BEX196621:BFP196622 BOT196621:BPL196622 BYP196621:BZH196622 CIL196621:CJD196622 CSH196621:CSZ196622 DCD196621:DCV196622 DLZ196621:DMR196622 DVV196621:DWN196622 EFR196621:EGJ196622 EPN196621:EQF196622 EZJ196621:FAB196622 FJF196621:FJX196622 FTB196621:FTT196622 GCX196621:GDP196622 GMT196621:GNL196622 GWP196621:GXH196622 HGL196621:HHD196622 HQH196621:HQZ196622 IAD196621:IAV196622 IJZ196621:IKR196622 ITV196621:IUN196622 JDR196621:JEJ196622 JNN196621:JOF196622 JXJ196621:JYB196622 KHF196621:KHX196622 KRB196621:KRT196622 LAX196621:LBP196622 LKT196621:LLL196622 LUP196621:LVH196622 MEL196621:MFD196622 MOH196621:MOZ196622 MYD196621:MYV196622 NHZ196621:NIR196622 NRV196621:NSN196622 OBR196621:OCJ196622 OLN196621:OMF196622 OVJ196621:OWB196622 PFF196621:PFX196622 PPB196621:PPT196622 PYX196621:PZP196622 QIT196621:QJL196622 QSP196621:QTH196622 RCL196621:RDD196622 RMH196621:RMZ196622 RWD196621:RWV196622 SFZ196621:SGR196622 SPV196621:SQN196622 SZR196621:TAJ196622 TJN196621:TKF196622 TTJ196621:TUB196622 UDF196621:UDX196622 UNB196621:UNT196622 UWX196621:UXP196622 VGT196621:VHL196622 VQP196621:VRH196622 WAL196621:WBD196622 WKH196621:WKZ196622 WUD196621:WUV196622 L262159:Z262160 HR262157:IJ262158 RN262157:SF262158 ABJ262157:ACB262158 ALF262157:ALX262158 AVB262157:AVT262158 BEX262157:BFP262158 BOT262157:BPL262158 BYP262157:BZH262158 CIL262157:CJD262158 CSH262157:CSZ262158 DCD262157:DCV262158 DLZ262157:DMR262158 DVV262157:DWN262158 EFR262157:EGJ262158 EPN262157:EQF262158 EZJ262157:FAB262158 FJF262157:FJX262158 FTB262157:FTT262158 GCX262157:GDP262158 GMT262157:GNL262158 GWP262157:GXH262158 HGL262157:HHD262158 HQH262157:HQZ262158 IAD262157:IAV262158 IJZ262157:IKR262158 ITV262157:IUN262158 JDR262157:JEJ262158 JNN262157:JOF262158 JXJ262157:JYB262158 KHF262157:KHX262158 KRB262157:KRT262158 LAX262157:LBP262158 LKT262157:LLL262158 LUP262157:LVH262158 MEL262157:MFD262158 MOH262157:MOZ262158 MYD262157:MYV262158 NHZ262157:NIR262158 NRV262157:NSN262158 OBR262157:OCJ262158 OLN262157:OMF262158 OVJ262157:OWB262158 PFF262157:PFX262158 PPB262157:PPT262158 PYX262157:PZP262158 QIT262157:QJL262158 QSP262157:QTH262158 RCL262157:RDD262158 RMH262157:RMZ262158 RWD262157:RWV262158 SFZ262157:SGR262158 SPV262157:SQN262158 SZR262157:TAJ262158 TJN262157:TKF262158 TTJ262157:TUB262158 UDF262157:UDX262158 UNB262157:UNT262158 UWX262157:UXP262158 VGT262157:VHL262158 VQP262157:VRH262158 WAL262157:WBD262158 WKH262157:WKZ262158 WUD262157:WUV262158 L327695:Z327696 HR327693:IJ327694 RN327693:SF327694 ABJ327693:ACB327694 ALF327693:ALX327694 AVB327693:AVT327694 BEX327693:BFP327694 BOT327693:BPL327694 BYP327693:BZH327694 CIL327693:CJD327694 CSH327693:CSZ327694 DCD327693:DCV327694 DLZ327693:DMR327694 DVV327693:DWN327694 EFR327693:EGJ327694 EPN327693:EQF327694 EZJ327693:FAB327694 FJF327693:FJX327694 FTB327693:FTT327694 GCX327693:GDP327694 GMT327693:GNL327694 GWP327693:GXH327694 HGL327693:HHD327694 HQH327693:HQZ327694 IAD327693:IAV327694 IJZ327693:IKR327694 ITV327693:IUN327694 JDR327693:JEJ327694 JNN327693:JOF327694 JXJ327693:JYB327694 KHF327693:KHX327694 KRB327693:KRT327694 LAX327693:LBP327694 LKT327693:LLL327694 LUP327693:LVH327694 MEL327693:MFD327694 MOH327693:MOZ327694 MYD327693:MYV327694 NHZ327693:NIR327694 NRV327693:NSN327694 OBR327693:OCJ327694 OLN327693:OMF327694 OVJ327693:OWB327694 PFF327693:PFX327694 PPB327693:PPT327694 PYX327693:PZP327694 QIT327693:QJL327694 QSP327693:QTH327694 RCL327693:RDD327694 RMH327693:RMZ327694 RWD327693:RWV327694 SFZ327693:SGR327694 SPV327693:SQN327694 SZR327693:TAJ327694 TJN327693:TKF327694 TTJ327693:TUB327694 UDF327693:UDX327694 UNB327693:UNT327694 UWX327693:UXP327694 VGT327693:VHL327694 VQP327693:VRH327694 WAL327693:WBD327694 WKH327693:WKZ327694 WUD327693:WUV327694 L393231:Z393232 HR393229:IJ393230 RN393229:SF393230 ABJ393229:ACB393230 ALF393229:ALX393230 AVB393229:AVT393230 BEX393229:BFP393230 BOT393229:BPL393230 BYP393229:BZH393230 CIL393229:CJD393230 CSH393229:CSZ393230 DCD393229:DCV393230 DLZ393229:DMR393230 DVV393229:DWN393230 EFR393229:EGJ393230 EPN393229:EQF393230 EZJ393229:FAB393230 FJF393229:FJX393230 FTB393229:FTT393230 GCX393229:GDP393230 GMT393229:GNL393230 GWP393229:GXH393230 HGL393229:HHD393230 HQH393229:HQZ393230 IAD393229:IAV393230 IJZ393229:IKR393230 ITV393229:IUN393230 JDR393229:JEJ393230 JNN393229:JOF393230 JXJ393229:JYB393230 KHF393229:KHX393230 KRB393229:KRT393230 LAX393229:LBP393230 LKT393229:LLL393230 LUP393229:LVH393230 MEL393229:MFD393230 MOH393229:MOZ393230 MYD393229:MYV393230 NHZ393229:NIR393230 NRV393229:NSN393230 OBR393229:OCJ393230 OLN393229:OMF393230 OVJ393229:OWB393230 PFF393229:PFX393230 PPB393229:PPT393230 PYX393229:PZP393230 QIT393229:QJL393230 QSP393229:QTH393230 RCL393229:RDD393230 RMH393229:RMZ393230 RWD393229:RWV393230 SFZ393229:SGR393230 SPV393229:SQN393230 SZR393229:TAJ393230 TJN393229:TKF393230 TTJ393229:TUB393230 UDF393229:UDX393230 UNB393229:UNT393230 UWX393229:UXP393230 VGT393229:VHL393230 VQP393229:VRH393230 WAL393229:WBD393230 WKH393229:WKZ393230 WUD393229:WUV393230 L458767:Z458768 HR458765:IJ458766 RN458765:SF458766 ABJ458765:ACB458766 ALF458765:ALX458766 AVB458765:AVT458766 BEX458765:BFP458766 BOT458765:BPL458766 BYP458765:BZH458766 CIL458765:CJD458766 CSH458765:CSZ458766 DCD458765:DCV458766 DLZ458765:DMR458766 DVV458765:DWN458766 EFR458765:EGJ458766 EPN458765:EQF458766 EZJ458765:FAB458766 FJF458765:FJX458766 FTB458765:FTT458766 GCX458765:GDP458766 GMT458765:GNL458766 GWP458765:GXH458766 HGL458765:HHD458766 HQH458765:HQZ458766 IAD458765:IAV458766 IJZ458765:IKR458766 ITV458765:IUN458766 JDR458765:JEJ458766 JNN458765:JOF458766 JXJ458765:JYB458766 KHF458765:KHX458766 KRB458765:KRT458766 LAX458765:LBP458766 LKT458765:LLL458766 LUP458765:LVH458766 MEL458765:MFD458766 MOH458765:MOZ458766 MYD458765:MYV458766 NHZ458765:NIR458766 NRV458765:NSN458766 OBR458765:OCJ458766 OLN458765:OMF458766 OVJ458765:OWB458766 PFF458765:PFX458766 PPB458765:PPT458766 PYX458765:PZP458766 QIT458765:QJL458766 QSP458765:QTH458766 RCL458765:RDD458766 RMH458765:RMZ458766 RWD458765:RWV458766 SFZ458765:SGR458766 SPV458765:SQN458766 SZR458765:TAJ458766 TJN458765:TKF458766 TTJ458765:TUB458766 UDF458765:UDX458766 UNB458765:UNT458766 UWX458765:UXP458766 VGT458765:VHL458766 VQP458765:VRH458766 WAL458765:WBD458766 WKH458765:WKZ458766 WUD458765:WUV458766 L524303:Z524304 HR524301:IJ524302 RN524301:SF524302 ABJ524301:ACB524302 ALF524301:ALX524302 AVB524301:AVT524302 BEX524301:BFP524302 BOT524301:BPL524302 BYP524301:BZH524302 CIL524301:CJD524302 CSH524301:CSZ524302 DCD524301:DCV524302 DLZ524301:DMR524302 DVV524301:DWN524302 EFR524301:EGJ524302 EPN524301:EQF524302 EZJ524301:FAB524302 FJF524301:FJX524302 FTB524301:FTT524302 GCX524301:GDP524302 GMT524301:GNL524302 GWP524301:GXH524302 HGL524301:HHD524302 HQH524301:HQZ524302 IAD524301:IAV524302 IJZ524301:IKR524302 ITV524301:IUN524302 JDR524301:JEJ524302 JNN524301:JOF524302 JXJ524301:JYB524302 KHF524301:KHX524302 KRB524301:KRT524302 LAX524301:LBP524302 LKT524301:LLL524302 LUP524301:LVH524302 MEL524301:MFD524302 MOH524301:MOZ524302 MYD524301:MYV524302 NHZ524301:NIR524302 NRV524301:NSN524302 OBR524301:OCJ524302 OLN524301:OMF524302 OVJ524301:OWB524302 PFF524301:PFX524302 PPB524301:PPT524302 PYX524301:PZP524302 QIT524301:QJL524302 QSP524301:QTH524302 RCL524301:RDD524302 RMH524301:RMZ524302 RWD524301:RWV524302 SFZ524301:SGR524302 SPV524301:SQN524302 SZR524301:TAJ524302 TJN524301:TKF524302 TTJ524301:TUB524302 UDF524301:UDX524302 UNB524301:UNT524302 UWX524301:UXP524302 VGT524301:VHL524302 VQP524301:VRH524302 WAL524301:WBD524302 WKH524301:WKZ524302 WUD524301:WUV524302 L589839:Z589840 HR589837:IJ589838 RN589837:SF589838 ABJ589837:ACB589838 ALF589837:ALX589838 AVB589837:AVT589838 BEX589837:BFP589838 BOT589837:BPL589838 BYP589837:BZH589838 CIL589837:CJD589838 CSH589837:CSZ589838 DCD589837:DCV589838 DLZ589837:DMR589838 DVV589837:DWN589838 EFR589837:EGJ589838 EPN589837:EQF589838 EZJ589837:FAB589838 FJF589837:FJX589838 FTB589837:FTT589838 GCX589837:GDP589838 GMT589837:GNL589838 GWP589837:GXH589838 HGL589837:HHD589838 HQH589837:HQZ589838 IAD589837:IAV589838 IJZ589837:IKR589838 ITV589837:IUN589838 JDR589837:JEJ589838 JNN589837:JOF589838 JXJ589837:JYB589838 KHF589837:KHX589838 KRB589837:KRT589838 LAX589837:LBP589838 LKT589837:LLL589838 LUP589837:LVH589838 MEL589837:MFD589838 MOH589837:MOZ589838 MYD589837:MYV589838 NHZ589837:NIR589838 NRV589837:NSN589838 OBR589837:OCJ589838 OLN589837:OMF589838 OVJ589837:OWB589838 PFF589837:PFX589838 PPB589837:PPT589838 PYX589837:PZP589838 QIT589837:QJL589838 QSP589837:QTH589838 RCL589837:RDD589838 RMH589837:RMZ589838 RWD589837:RWV589838 SFZ589837:SGR589838 SPV589837:SQN589838 SZR589837:TAJ589838 TJN589837:TKF589838 TTJ589837:TUB589838 UDF589837:UDX589838 UNB589837:UNT589838 UWX589837:UXP589838 VGT589837:VHL589838 VQP589837:VRH589838 WAL589837:WBD589838 WKH589837:WKZ589838 WUD589837:WUV589838 L655375:Z655376 HR655373:IJ655374 RN655373:SF655374 ABJ655373:ACB655374 ALF655373:ALX655374 AVB655373:AVT655374 BEX655373:BFP655374 BOT655373:BPL655374 BYP655373:BZH655374 CIL655373:CJD655374 CSH655373:CSZ655374 DCD655373:DCV655374 DLZ655373:DMR655374 DVV655373:DWN655374 EFR655373:EGJ655374 EPN655373:EQF655374 EZJ655373:FAB655374 FJF655373:FJX655374 FTB655373:FTT655374 GCX655373:GDP655374 GMT655373:GNL655374 GWP655373:GXH655374 HGL655373:HHD655374 HQH655373:HQZ655374 IAD655373:IAV655374 IJZ655373:IKR655374 ITV655373:IUN655374 JDR655373:JEJ655374 JNN655373:JOF655374 JXJ655373:JYB655374 KHF655373:KHX655374 KRB655373:KRT655374 LAX655373:LBP655374 LKT655373:LLL655374 LUP655373:LVH655374 MEL655373:MFD655374 MOH655373:MOZ655374 MYD655373:MYV655374 NHZ655373:NIR655374 NRV655373:NSN655374 OBR655373:OCJ655374 OLN655373:OMF655374 OVJ655373:OWB655374 PFF655373:PFX655374 PPB655373:PPT655374 PYX655373:PZP655374 QIT655373:QJL655374 QSP655373:QTH655374 RCL655373:RDD655374 RMH655373:RMZ655374 RWD655373:RWV655374 SFZ655373:SGR655374 SPV655373:SQN655374 SZR655373:TAJ655374 TJN655373:TKF655374 TTJ655373:TUB655374 UDF655373:UDX655374 UNB655373:UNT655374 UWX655373:UXP655374 VGT655373:VHL655374 VQP655373:VRH655374 WAL655373:WBD655374 WKH655373:WKZ655374 WUD655373:WUV655374 L720911:Z720912 HR720909:IJ720910 RN720909:SF720910 ABJ720909:ACB720910 ALF720909:ALX720910 AVB720909:AVT720910 BEX720909:BFP720910 BOT720909:BPL720910 BYP720909:BZH720910 CIL720909:CJD720910 CSH720909:CSZ720910 DCD720909:DCV720910 DLZ720909:DMR720910 DVV720909:DWN720910 EFR720909:EGJ720910 EPN720909:EQF720910 EZJ720909:FAB720910 FJF720909:FJX720910 FTB720909:FTT720910 GCX720909:GDP720910 GMT720909:GNL720910 GWP720909:GXH720910 HGL720909:HHD720910 HQH720909:HQZ720910 IAD720909:IAV720910 IJZ720909:IKR720910 ITV720909:IUN720910 JDR720909:JEJ720910 JNN720909:JOF720910 JXJ720909:JYB720910 KHF720909:KHX720910 KRB720909:KRT720910 LAX720909:LBP720910 LKT720909:LLL720910 LUP720909:LVH720910 MEL720909:MFD720910 MOH720909:MOZ720910 MYD720909:MYV720910 NHZ720909:NIR720910 NRV720909:NSN720910 OBR720909:OCJ720910 OLN720909:OMF720910 OVJ720909:OWB720910 PFF720909:PFX720910 PPB720909:PPT720910 PYX720909:PZP720910 QIT720909:QJL720910 QSP720909:QTH720910 RCL720909:RDD720910 RMH720909:RMZ720910 RWD720909:RWV720910 SFZ720909:SGR720910 SPV720909:SQN720910 SZR720909:TAJ720910 TJN720909:TKF720910 TTJ720909:TUB720910 UDF720909:UDX720910 UNB720909:UNT720910 UWX720909:UXP720910 VGT720909:VHL720910 VQP720909:VRH720910 WAL720909:WBD720910 WKH720909:WKZ720910 WUD720909:WUV720910 L786447:Z786448 HR786445:IJ786446 RN786445:SF786446 ABJ786445:ACB786446 ALF786445:ALX786446 AVB786445:AVT786446 BEX786445:BFP786446 BOT786445:BPL786446 BYP786445:BZH786446 CIL786445:CJD786446 CSH786445:CSZ786446 DCD786445:DCV786446 DLZ786445:DMR786446 DVV786445:DWN786446 EFR786445:EGJ786446 EPN786445:EQF786446 EZJ786445:FAB786446 FJF786445:FJX786446 FTB786445:FTT786446 GCX786445:GDP786446 GMT786445:GNL786446 GWP786445:GXH786446 HGL786445:HHD786446 HQH786445:HQZ786446 IAD786445:IAV786446 IJZ786445:IKR786446 ITV786445:IUN786446 JDR786445:JEJ786446 JNN786445:JOF786446 JXJ786445:JYB786446 KHF786445:KHX786446 KRB786445:KRT786446 LAX786445:LBP786446 LKT786445:LLL786446 LUP786445:LVH786446 MEL786445:MFD786446 MOH786445:MOZ786446 MYD786445:MYV786446 NHZ786445:NIR786446 NRV786445:NSN786446 OBR786445:OCJ786446 OLN786445:OMF786446 OVJ786445:OWB786446 PFF786445:PFX786446 PPB786445:PPT786446 PYX786445:PZP786446 QIT786445:QJL786446 QSP786445:QTH786446 RCL786445:RDD786446 RMH786445:RMZ786446 RWD786445:RWV786446 SFZ786445:SGR786446 SPV786445:SQN786446 SZR786445:TAJ786446 TJN786445:TKF786446 TTJ786445:TUB786446 UDF786445:UDX786446 UNB786445:UNT786446 UWX786445:UXP786446 VGT786445:VHL786446 VQP786445:VRH786446 WAL786445:WBD786446 WKH786445:WKZ786446 WUD786445:WUV786446 L851983:Z851984 HR851981:IJ851982 RN851981:SF851982 ABJ851981:ACB851982 ALF851981:ALX851982 AVB851981:AVT851982 BEX851981:BFP851982 BOT851981:BPL851982 BYP851981:BZH851982 CIL851981:CJD851982 CSH851981:CSZ851982 DCD851981:DCV851982 DLZ851981:DMR851982 DVV851981:DWN851982 EFR851981:EGJ851982 EPN851981:EQF851982 EZJ851981:FAB851982 FJF851981:FJX851982 FTB851981:FTT851982 GCX851981:GDP851982 GMT851981:GNL851982 GWP851981:GXH851982 HGL851981:HHD851982 HQH851981:HQZ851982 IAD851981:IAV851982 IJZ851981:IKR851982 ITV851981:IUN851982 JDR851981:JEJ851982 JNN851981:JOF851982 JXJ851981:JYB851982 KHF851981:KHX851982 KRB851981:KRT851982 LAX851981:LBP851982 LKT851981:LLL851982 LUP851981:LVH851982 MEL851981:MFD851982 MOH851981:MOZ851982 MYD851981:MYV851982 NHZ851981:NIR851982 NRV851981:NSN851982 OBR851981:OCJ851982 OLN851981:OMF851982 OVJ851981:OWB851982 PFF851981:PFX851982 PPB851981:PPT851982 PYX851981:PZP851982 QIT851981:QJL851982 QSP851981:QTH851982 RCL851981:RDD851982 RMH851981:RMZ851982 RWD851981:RWV851982 SFZ851981:SGR851982 SPV851981:SQN851982 SZR851981:TAJ851982 TJN851981:TKF851982 TTJ851981:TUB851982 UDF851981:UDX851982 UNB851981:UNT851982 UWX851981:UXP851982 VGT851981:VHL851982 VQP851981:VRH851982 WAL851981:WBD851982 WKH851981:WKZ851982 WUD851981:WUV851982 L917519:Z917520 HR917517:IJ917518 RN917517:SF917518 ABJ917517:ACB917518 ALF917517:ALX917518 AVB917517:AVT917518 BEX917517:BFP917518 BOT917517:BPL917518 BYP917517:BZH917518 CIL917517:CJD917518 CSH917517:CSZ917518 DCD917517:DCV917518 DLZ917517:DMR917518 DVV917517:DWN917518 EFR917517:EGJ917518 EPN917517:EQF917518 EZJ917517:FAB917518 FJF917517:FJX917518 FTB917517:FTT917518 GCX917517:GDP917518 GMT917517:GNL917518 GWP917517:GXH917518 HGL917517:HHD917518 HQH917517:HQZ917518 IAD917517:IAV917518 IJZ917517:IKR917518 ITV917517:IUN917518 JDR917517:JEJ917518 JNN917517:JOF917518 JXJ917517:JYB917518 KHF917517:KHX917518 KRB917517:KRT917518 LAX917517:LBP917518 LKT917517:LLL917518 LUP917517:LVH917518 MEL917517:MFD917518 MOH917517:MOZ917518 MYD917517:MYV917518 NHZ917517:NIR917518 NRV917517:NSN917518 OBR917517:OCJ917518 OLN917517:OMF917518 OVJ917517:OWB917518 PFF917517:PFX917518 PPB917517:PPT917518 PYX917517:PZP917518 QIT917517:QJL917518 QSP917517:QTH917518 RCL917517:RDD917518 RMH917517:RMZ917518 RWD917517:RWV917518 SFZ917517:SGR917518 SPV917517:SQN917518 SZR917517:TAJ917518 TJN917517:TKF917518 TTJ917517:TUB917518 UDF917517:UDX917518 UNB917517:UNT917518 UWX917517:UXP917518 VGT917517:VHL917518 VQP917517:VRH917518 WAL917517:WBD917518 WKH917517:WKZ917518 WUD917517:WUV917518 L983055:Z983056 HR983053:IJ983054 RN983053:SF983054 ABJ983053:ACB983054 ALF983053:ALX983054 AVB983053:AVT983054 BEX983053:BFP983054 BOT983053:BPL983054 BYP983053:BZH983054 CIL983053:CJD983054 CSH983053:CSZ983054 DCD983053:DCV983054 DLZ983053:DMR983054 DVV983053:DWN983054 EFR983053:EGJ983054 EPN983053:EQF983054 EZJ983053:FAB983054 FJF983053:FJX983054 FTB983053:FTT983054 GCX983053:GDP983054 GMT983053:GNL983054 GWP983053:GXH983054 HGL983053:HHD983054 HQH983053:HQZ983054 IAD983053:IAV983054 IJZ983053:IKR983054 ITV983053:IUN983054 JDR983053:JEJ983054 JNN983053:JOF983054 JXJ983053:JYB983054 KHF983053:KHX983054 KRB983053:KRT983054 LAX983053:LBP983054 LKT983053:LLL983054 LUP983053:LVH983054 MEL983053:MFD983054 MOH983053:MOZ983054 MYD983053:MYV983054 NHZ983053:NIR983054 NRV983053:NSN983054 OBR983053:OCJ983054 OLN983053:OMF983054 OVJ983053:OWB983054 PFF983053:PFX983054 PPB983053:PPT983054 PYX983053:PZP983054 QIT983053:QJL983054 QSP983053:QTH983054 RCL983053:RDD983054 RMH983053:RMZ983054 RWD983053:RWV983054 SFZ983053:SGR983054 SPV983053:SQN983054 SZR983053:TAJ983054 TJN983053:TKF983054 TTJ983053:TUB983054 UDF983053:UDX983054 UNB983053:UNT983054 UWX983053:UXP983054 VGT983053:VHL983054 VQP983053:VRH983054 WAL983053:WBD983054 WKH983053:WKZ983054 WUD983053:WUV983054 O65546:O65549 HU65544:HU65547 RQ65544:RQ65547 ABM65544:ABM65547 ALI65544:ALI65547 AVE65544:AVE65547 BFA65544:BFA65547 BOW65544:BOW65547 BYS65544:BYS65547 CIO65544:CIO65547 CSK65544:CSK65547 DCG65544:DCG65547 DMC65544:DMC65547 DVY65544:DVY65547 EFU65544:EFU65547 EPQ65544:EPQ65547 EZM65544:EZM65547 FJI65544:FJI65547 FTE65544:FTE65547 GDA65544:GDA65547 GMW65544:GMW65547 GWS65544:GWS65547 HGO65544:HGO65547 HQK65544:HQK65547 IAG65544:IAG65547 IKC65544:IKC65547 ITY65544:ITY65547 JDU65544:JDU65547 JNQ65544:JNQ65547 JXM65544:JXM65547 KHI65544:KHI65547 KRE65544:KRE65547 LBA65544:LBA65547 LKW65544:LKW65547 LUS65544:LUS65547 MEO65544:MEO65547 MOK65544:MOK65547 MYG65544:MYG65547 NIC65544:NIC65547 NRY65544:NRY65547 OBU65544:OBU65547 OLQ65544:OLQ65547 OVM65544:OVM65547 PFI65544:PFI65547 PPE65544:PPE65547 PZA65544:PZA65547 QIW65544:QIW65547 QSS65544:QSS65547 RCO65544:RCO65547 RMK65544:RMK65547 RWG65544:RWG65547 SGC65544:SGC65547 SPY65544:SPY65547 SZU65544:SZU65547 TJQ65544:TJQ65547 TTM65544:TTM65547 UDI65544:UDI65547 UNE65544:UNE65547 UXA65544:UXA65547 VGW65544:VGW65547 VQS65544:VQS65547 WAO65544:WAO65547 WKK65544:WKK65547 WUG65544:WUG65547 O131082:O131085 HU131080:HU131083 RQ131080:RQ131083 ABM131080:ABM131083 ALI131080:ALI131083 AVE131080:AVE131083 BFA131080:BFA131083 BOW131080:BOW131083 BYS131080:BYS131083 CIO131080:CIO131083 CSK131080:CSK131083 DCG131080:DCG131083 DMC131080:DMC131083 DVY131080:DVY131083 EFU131080:EFU131083 EPQ131080:EPQ131083 EZM131080:EZM131083 FJI131080:FJI131083 FTE131080:FTE131083 GDA131080:GDA131083 GMW131080:GMW131083 GWS131080:GWS131083 HGO131080:HGO131083 HQK131080:HQK131083 IAG131080:IAG131083 IKC131080:IKC131083 ITY131080:ITY131083 JDU131080:JDU131083 JNQ131080:JNQ131083 JXM131080:JXM131083 KHI131080:KHI131083 KRE131080:KRE131083 LBA131080:LBA131083 LKW131080:LKW131083 LUS131080:LUS131083 MEO131080:MEO131083 MOK131080:MOK131083 MYG131080:MYG131083 NIC131080:NIC131083 NRY131080:NRY131083 OBU131080:OBU131083 OLQ131080:OLQ131083 OVM131080:OVM131083 PFI131080:PFI131083 PPE131080:PPE131083 PZA131080:PZA131083 QIW131080:QIW131083 QSS131080:QSS131083 RCO131080:RCO131083 RMK131080:RMK131083 RWG131080:RWG131083 SGC131080:SGC131083 SPY131080:SPY131083 SZU131080:SZU131083 TJQ131080:TJQ131083 TTM131080:TTM131083 UDI131080:UDI131083 UNE131080:UNE131083 UXA131080:UXA131083 VGW131080:VGW131083 VQS131080:VQS131083 WAO131080:WAO131083 WKK131080:WKK131083 WUG131080:WUG131083 O196618:O196621 HU196616:HU196619 RQ196616:RQ196619 ABM196616:ABM196619 ALI196616:ALI196619 AVE196616:AVE196619 BFA196616:BFA196619 BOW196616:BOW196619 BYS196616:BYS196619 CIO196616:CIO196619 CSK196616:CSK196619 DCG196616:DCG196619 DMC196616:DMC196619 DVY196616:DVY196619 EFU196616:EFU196619 EPQ196616:EPQ196619 EZM196616:EZM196619 FJI196616:FJI196619 FTE196616:FTE196619 GDA196616:GDA196619 GMW196616:GMW196619 GWS196616:GWS196619 HGO196616:HGO196619 HQK196616:HQK196619 IAG196616:IAG196619 IKC196616:IKC196619 ITY196616:ITY196619 JDU196616:JDU196619 JNQ196616:JNQ196619 JXM196616:JXM196619 KHI196616:KHI196619 KRE196616:KRE196619 LBA196616:LBA196619 LKW196616:LKW196619 LUS196616:LUS196619 MEO196616:MEO196619 MOK196616:MOK196619 MYG196616:MYG196619 NIC196616:NIC196619 NRY196616:NRY196619 OBU196616:OBU196619 OLQ196616:OLQ196619 OVM196616:OVM196619 PFI196616:PFI196619 PPE196616:PPE196619 PZA196616:PZA196619 QIW196616:QIW196619 QSS196616:QSS196619 RCO196616:RCO196619 RMK196616:RMK196619 RWG196616:RWG196619 SGC196616:SGC196619 SPY196616:SPY196619 SZU196616:SZU196619 TJQ196616:TJQ196619 TTM196616:TTM196619 UDI196616:UDI196619 UNE196616:UNE196619 UXA196616:UXA196619 VGW196616:VGW196619 VQS196616:VQS196619 WAO196616:WAO196619 WKK196616:WKK196619 WUG196616:WUG196619 O262154:O262157 HU262152:HU262155 RQ262152:RQ262155 ABM262152:ABM262155 ALI262152:ALI262155 AVE262152:AVE262155 BFA262152:BFA262155 BOW262152:BOW262155 BYS262152:BYS262155 CIO262152:CIO262155 CSK262152:CSK262155 DCG262152:DCG262155 DMC262152:DMC262155 DVY262152:DVY262155 EFU262152:EFU262155 EPQ262152:EPQ262155 EZM262152:EZM262155 FJI262152:FJI262155 FTE262152:FTE262155 GDA262152:GDA262155 GMW262152:GMW262155 GWS262152:GWS262155 HGO262152:HGO262155 HQK262152:HQK262155 IAG262152:IAG262155 IKC262152:IKC262155 ITY262152:ITY262155 JDU262152:JDU262155 JNQ262152:JNQ262155 JXM262152:JXM262155 KHI262152:KHI262155 KRE262152:KRE262155 LBA262152:LBA262155 LKW262152:LKW262155 LUS262152:LUS262155 MEO262152:MEO262155 MOK262152:MOK262155 MYG262152:MYG262155 NIC262152:NIC262155 NRY262152:NRY262155 OBU262152:OBU262155 OLQ262152:OLQ262155 OVM262152:OVM262155 PFI262152:PFI262155 PPE262152:PPE262155 PZA262152:PZA262155 QIW262152:QIW262155 QSS262152:QSS262155 RCO262152:RCO262155 RMK262152:RMK262155 RWG262152:RWG262155 SGC262152:SGC262155 SPY262152:SPY262155 SZU262152:SZU262155 TJQ262152:TJQ262155 TTM262152:TTM262155 UDI262152:UDI262155 UNE262152:UNE262155 UXA262152:UXA262155 VGW262152:VGW262155 VQS262152:VQS262155 WAO262152:WAO262155 WKK262152:WKK262155 WUG262152:WUG262155 O327690:O327693 HU327688:HU327691 RQ327688:RQ327691 ABM327688:ABM327691 ALI327688:ALI327691 AVE327688:AVE327691 BFA327688:BFA327691 BOW327688:BOW327691 BYS327688:BYS327691 CIO327688:CIO327691 CSK327688:CSK327691 DCG327688:DCG327691 DMC327688:DMC327691 DVY327688:DVY327691 EFU327688:EFU327691 EPQ327688:EPQ327691 EZM327688:EZM327691 FJI327688:FJI327691 FTE327688:FTE327691 GDA327688:GDA327691 GMW327688:GMW327691 GWS327688:GWS327691 HGO327688:HGO327691 HQK327688:HQK327691 IAG327688:IAG327691 IKC327688:IKC327691 ITY327688:ITY327691 JDU327688:JDU327691 JNQ327688:JNQ327691 JXM327688:JXM327691 KHI327688:KHI327691 KRE327688:KRE327691 LBA327688:LBA327691 LKW327688:LKW327691 LUS327688:LUS327691 MEO327688:MEO327691 MOK327688:MOK327691 MYG327688:MYG327691 NIC327688:NIC327691 NRY327688:NRY327691 OBU327688:OBU327691 OLQ327688:OLQ327691 OVM327688:OVM327691 PFI327688:PFI327691 PPE327688:PPE327691 PZA327688:PZA327691 QIW327688:QIW327691 QSS327688:QSS327691 RCO327688:RCO327691 RMK327688:RMK327691 RWG327688:RWG327691 SGC327688:SGC327691 SPY327688:SPY327691 SZU327688:SZU327691 TJQ327688:TJQ327691 TTM327688:TTM327691 UDI327688:UDI327691 UNE327688:UNE327691 UXA327688:UXA327691 VGW327688:VGW327691 VQS327688:VQS327691 WAO327688:WAO327691 WKK327688:WKK327691 WUG327688:WUG327691 O393226:O393229 HU393224:HU393227 RQ393224:RQ393227 ABM393224:ABM393227 ALI393224:ALI393227 AVE393224:AVE393227 BFA393224:BFA393227 BOW393224:BOW393227 BYS393224:BYS393227 CIO393224:CIO393227 CSK393224:CSK393227 DCG393224:DCG393227 DMC393224:DMC393227 DVY393224:DVY393227 EFU393224:EFU393227 EPQ393224:EPQ393227 EZM393224:EZM393227 FJI393224:FJI393227 FTE393224:FTE393227 GDA393224:GDA393227 GMW393224:GMW393227 GWS393224:GWS393227 HGO393224:HGO393227 HQK393224:HQK393227 IAG393224:IAG393227 IKC393224:IKC393227 ITY393224:ITY393227 JDU393224:JDU393227 JNQ393224:JNQ393227 JXM393224:JXM393227 KHI393224:KHI393227 KRE393224:KRE393227 LBA393224:LBA393227 LKW393224:LKW393227 LUS393224:LUS393227 MEO393224:MEO393227 MOK393224:MOK393227 MYG393224:MYG393227 NIC393224:NIC393227 NRY393224:NRY393227 OBU393224:OBU393227 OLQ393224:OLQ393227 OVM393224:OVM393227 PFI393224:PFI393227 PPE393224:PPE393227 PZA393224:PZA393227 QIW393224:QIW393227 QSS393224:QSS393227 RCO393224:RCO393227 RMK393224:RMK393227 RWG393224:RWG393227 SGC393224:SGC393227 SPY393224:SPY393227 SZU393224:SZU393227 TJQ393224:TJQ393227 TTM393224:TTM393227 UDI393224:UDI393227 UNE393224:UNE393227 UXA393224:UXA393227 VGW393224:VGW393227 VQS393224:VQS393227 WAO393224:WAO393227 WKK393224:WKK393227 WUG393224:WUG393227 O458762:O458765 HU458760:HU458763 RQ458760:RQ458763 ABM458760:ABM458763 ALI458760:ALI458763 AVE458760:AVE458763 BFA458760:BFA458763 BOW458760:BOW458763 BYS458760:BYS458763 CIO458760:CIO458763 CSK458760:CSK458763 DCG458760:DCG458763 DMC458760:DMC458763 DVY458760:DVY458763 EFU458760:EFU458763 EPQ458760:EPQ458763 EZM458760:EZM458763 FJI458760:FJI458763 FTE458760:FTE458763 GDA458760:GDA458763 GMW458760:GMW458763 GWS458760:GWS458763 HGO458760:HGO458763 HQK458760:HQK458763 IAG458760:IAG458763 IKC458760:IKC458763 ITY458760:ITY458763 JDU458760:JDU458763 JNQ458760:JNQ458763 JXM458760:JXM458763 KHI458760:KHI458763 KRE458760:KRE458763 LBA458760:LBA458763 LKW458760:LKW458763 LUS458760:LUS458763 MEO458760:MEO458763 MOK458760:MOK458763 MYG458760:MYG458763 NIC458760:NIC458763 NRY458760:NRY458763 OBU458760:OBU458763 OLQ458760:OLQ458763 OVM458760:OVM458763 PFI458760:PFI458763 PPE458760:PPE458763 PZA458760:PZA458763 QIW458760:QIW458763 QSS458760:QSS458763 RCO458760:RCO458763 RMK458760:RMK458763 RWG458760:RWG458763 SGC458760:SGC458763 SPY458760:SPY458763 SZU458760:SZU458763 TJQ458760:TJQ458763 TTM458760:TTM458763 UDI458760:UDI458763 UNE458760:UNE458763 UXA458760:UXA458763 VGW458760:VGW458763 VQS458760:VQS458763 WAO458760:WAO458763 WKK458760:WKK458763 WUG458760:WUG458763 O524298:O524301 HU524296:HU524299 RQ524296:RQ524299 ABM524296:ABM524299 ALI524296:ALI524299 AVE524296:AVE524299 BFA524296:BFA524299 BOW524296:BOW524299 BYS524296:BYS524299 CIO524296:CIO524299 CSK524296:CSK524299 DCG524296:DCG524299 DMC524296:DMC524299 DVY524296:DVY524299 EFU524296:EFU524299 EPQ524296:EPQ524299 EZM524296:EZM524299 FJI524296:FJI524299 FTE524296:FTE524299 GDA524296:GDA524299 GMW524296:GMW524299 GWS524296:GWS524299 HGO524296:HGO524299 HQK524296:HQK524299 IAG524296:IAG524299 IKC524296:IKC524299 ITY524296:ITY524299 JDU524296:JDU524299 JNQ524296:JNQ524299 JXM524296:JXM524299 KHI524296:KHI524299 KRE524296:KRE524299 LBA524296:LBA524299 LKW524296:LKW524299 LUS524296:LUS524299 MEO524296:MEO524299 MOK524296:MOK524299 MYG524296:MYG524299 NIC524296:NIC524299 NRY524296:NRY524299 OBU524296:OBU524299 OLQ524296:OLQ524299 OVM524296:OVM524299 PFI524296:PFI524299 PPE524296:PPE524299 PZA524296:PZA524299 QIW524296:QIW524299 QSS524296:QSS524299 RCO524296:RCO524299 RMK524296:RMK524299 RWG524296:RWG524299 SGC524296:SGC524299 SPY524296:SPY524299 SZU524296:SZU524299 TJQ524296:TJQ524299 TTM524296:TTM524299 UDI524296:UDI524299 UNE524296:UNE524299 UXA524296:UXA524299 VGW524296:VGW524299 VQS524296:VQS524299 WAO524296:WAO524299 WKK524296:WKK524299 WUG524296:WUG524299 O589834:O589837 HU589832:HU589835 RQ589832:RQ589835 ABM589832:ABM589835 ALI589832:ALI589835 AVE589832:AVE589835 BFA589832:BFA589835 BOW589832:BOW589835 BYS589832:BYS589835 CIO589832:CIO589835 CSK589832:CSK589835 DCG589832:DCG589835 DMC589832:DMC589835 DVY589832:DVY589835 EFU589832:EFU589835 EPQ589832:EPQ589835 EZM589832:EZM589835 FJI589832:FJI589835 FTE589832:FTE589835 GDA589832:GDA589835 GMW589832:GMW589835 GWS589832:GWS589835 HGO589832:HGO589835 HQK589832:HQK589835 IAG589832:IAG589835 IKC589832:IKC589835 ITY589832:ITY589835 JDU589832:JDU589835 JNQ589832:JNQ589835 JXM589832:JXM589835 KHI589832:KHI589835 KRE589832:KRE589835 LBA589832:LBA589835 LKW589832:LKW589835 LUS589832:LUS589835 MEO589832:MEO589835 MOK589832:MOK589835 MYG589832:MYG589835 NIC589832:NIC589835 NRY589832:NRY589835 OBU589832:OBU589835 OLQ589832:OLQ589835 OVM589832:OVM589835 PFI589832:PFI589835 PPE589832:PPE589835 PZA589832:PZA589835 QIW589832:QIW589835 QSS589832:QSS589835 RCO589832:RCO589835 RMK589832:RMK589835 RWG589832:RWG589835 SGC589832:SGC589835 SPY589832:SPY589835 SZU589832:SZU589835 TJQ589832:TJQ589835 TTM589832:TTM589835 UDI589832:UDI589835 UNE589832:UNE589835 UXA589832:UXA589835 VGW589832:VGW589835 VQS589832:VQS589835 WAO589832:WAO589835 WKK589832:WKK589835 WUG589832:WUG589835 O655370:O655373 HU655368:HU655371 RQ655368:RQ655371 ABM655368:ABM655371 ALI655368:ALI655371 AVE655368:AVE655371 BFA655368:BFA655371 BOW655368:BOW655371 BYS655368:BYS655371 CIO655368:CIO655371 CSK655368:CSK655371 DCG655368:DCG655371 DMC655368:DMC655371 DVY655368:DVY655371 EFU655368:EFU655371 EPQ655368:EPQ655371 EZM655368:EZM655371 FJI655368:FJI655371 FTE655368:FTE655371 GDA655368:GDA655371 GMW655368:GMW655371 GWS655368:GWS655371 HGO655368:HGO655371 HQK655368:HQK655371 IAG655368:IAG655371 IKC655368:IKC655371 ITY655368:ITY655371 JDU655368:JDU655371 JNQ655368:JNQ655371 JXM655368:JXM655371 KHI655368:KHI655371 KRE655368:KRE655371 LBA655368:LBA655371 LKW655368:LKW655371 LUS655368:LUS655371 MEO655368:MEO655371 MOK655368:MOK655371 MYG655368:MYG655371 NIC655368:NIC655371 NRY655368:NRY655371 OBU655368:OBU655371 OLQ655368:OLQ655371 OVM655368:OVM655371 PFI655368:PFI655371 PPE655368:PPE655371 PZA655368:PZA655371 QIW655368:QIW655371 QSS655368:QSS655371 RCO655368:RCO655371 RMK655368:RMK655371 RWG655368:RWG655371 SGC655368:SGC655371 SPY655368:SPY655371 SZU655368:SZU655371 TJQ655368:TJQ655371 TTM655368:TTM655371 UDI655368:UDI655371 UNE655368:UNE655371 UXA655368:UXA655371 VGW655368:VGW655371 VQS655368:VQS655371 WAO655368:WAO655371 WKK655368:WKK655371 WUG655368:WUG655371 O720906:O720909 HU720904:HU720907 RQ720904:RQ720907 ABM720904:ABM720907 ALI720904:ALI720907 AVE720904:AVE720907 BFA720904:BFA720907 BOW720904:BOW720907 BYS720904:BYS720907 CIO720904:CIO720907 CSK720904:CSK720907 DCG720904:DCG720907 DMC720904:DMC720907 DVY720904:DVY720907 EFU720904:EFU720907 EPQ720904:EPQ720907 EZM720904:EZM720907 FJI720904:FJI720907 FTE720904:FTE720907 GDA720904:GDA720907 GMW720904:GMW720907 GWS720904:GWS720907 HGO720904:HGO720907 HQK720904:HQK720907 IAG720904:IAG720907 IKC720904:IKC720907 ITY720904:ITY720907 JDU720904:JDU720907 JNQ720904:JNQ720907 JXM720904:JXM720907 KHI720904:KHI720907 KRE720904:KRE720907 LBA720904:LBA720907 LKW720904:LKW720907 LUS720904:LUS720907 MEO720904:MEO720907 MOK720904:MOK720907 MYG720904:MYG720907 NIC720904:NIC720907 NRY720904:NRY720907 OBU720904:OBU720907 OLQ720904:OLQ720907 OVM720904:OVM720907 PFI720904:PFI720907 PPE720904:PPE720907 PZA720904:PZA720907 QIW720904:QIW720907 QSS720904:QSS720907 RCO720904:RCO720907 RMK720904:RMK720907 RWG720904:RWG720907 SGC720904:SGC720907 SPY720904:SPY720907 SZU720904:SZU720907 TJQ720904:TJQ720907 TTM720904:TTM720907 UDI720904:UDI720907 UNE720904:UNE720907 UXA720904:UXA720907 VGW720904:VGW720907 VQS720904:VQS720907 WAO720904:WAO720907 WKK720904:WKK720907 WUG720904:WUG720907 O786442:O786445 HU786440:HU786443 RQ786440:RQ786443 ABM786440:ABM786443 ALI786440:ALI786443 AVE786440:AVE786443 BFA786440:BFA786443 BOW786440:BOW786443 BYS786440:BYS786443 CIO786440:CIO786443 CSK786440:CSK786443 DCG786440:DCG786443 DMC786440:DMC786443 DVY786440:DVY786443 EFU786440:EFU786443 EPQ786440:EPQ786443 EZM786440:EZM786443 FJI786440:FJI786443 FTE786440:FTE786443 GDA786440:GDA786443 GMW786440:GMW786443 GWS786440:GWS786443 HGO786440:HGO786443 HQK786440:HQK786443 IAG786440:IAG786443 IKC786440:IKC786443 ITY786440:ITY786443 JDU786440:JDU786443 JNQ786440:JNQ786443 JXM786440:JXM786443 KHI786440:KHI786443 KRE786440:KRE786443 LBA786440:LBA786443 LKW786440:LKW786443 LUS786440:LUS786443 MEO786440:MEO786443 MOK786440:MOK786443 MYG786440:MYG786443 NIC786440:NIC786443 NRY786440:NRY786443 OBU786440:OBU786443 OLQ786440:OLQ786443 OVM786440:OVM786443 PFI786440:PFI786443 PPE786440:PPE786443 PZA786440:PZA786443 QIW786440:QIW786443 QSS786440:QSS786443 RCO786440:RCO786443 RMK786440:RMK786443 RWG786440:RWG786443 SGC786440:SGC786443 SPY786440:SPY786443 SZU786440:SZU786443 TJQ786440:TJQ786443 TTM786440:TTM786443 UDI786440:UDI786443 UNE786440:UNE786443 UXA786440:UXA786443 VGW786440:VGW786443 VQS786440:VQS786443 WAO786440:WAO786443 WKK786440:WKK786443 WUG786440:WUG786443 O851978:O851981 HU851976:HU851979 RQ851976:RQ851979 ABM851976:ABM851979 ALI851976:ALI851979 AVE851976:AVE851979 BFA851976:BFA851979 BOW851976:BOW851979 BYS851976:BYS851979 CIO851976:CIO851979 CSK851976:CSK851979 DCG851976:DCG851979 DMC851976:DMC851979 DVY851976:DVY851979 EFU851976:EFU851979 EPQ851976:EPQ851979 EZM851976:EZM851979 FJI851976:FJI851979 FTE851976:FTE851979 GDA851976:GDA851979 GMW851976:GMW851979 GWS851976:GWS851979 HGO851976:HGO851979 HQK851976:HQK851979 IAG851976:IAG851979 IKC851976:IKC851979 ITY851976:ITY851979 JDU851976:JDU851979 JNQ851976:JNQ851979 JXM851976:JXM851979 KHI851976:KHI851979 KRE851976:KRE851979 LBA851976:LBA851979 LKW851976:LKW851979 LUS851976:LUS851979 MEO851976:MEO851979 MOK851976:MOK851979 MYG851976:MYG851979 NIC851976:NIC851979 NRY851976:NRY851979 OBU851976:OBU851979 OLQ851976:OLQ851979 OVM851976:OVM851979 PFI851976:PFI851979 PPE851976:PPE851979 PZA851976:PZA851979 QIW851976:QIW851979 QSS851976:QSS851979 RCO851976:RCO851979 RMK851976:RMK851979 RWG851976:RWG851979 SGC851976:SGC851979 SPY851976:SPY851979 SZU851976:SZU851979 TJQ851976:TJQ851979 TTM851976:TTM851979 UDI851976:UDI851979 UNE851976:UNE851979 UXA851976:UXA851979 VGW851976:VGW851979 VQS851976:VQS851979 WAO851976:WAO851979 WKK851976:WKK851979 WUG851976:WUG851979 O917514:O917517 HU917512:HU917515 RQ917512:RQ917515 ABM917512:ABM917515 ALI917512:ALI917515 AVE917512:AVE917515 BFA917512:BFA917515 BOW917512:BOW917515 BYS917512:BYS917515 CIO917512:CIO917515 CSK917512:CSK917515 DCG917512:DCG917515 DMC917512:DMC917515 DVY917512:DVY917515 EFU917512:EFU917515 EPQ917512:EPQ917515 EZM917512:EZM917515 FJI917512:FJI917515 FTE917512:FTE917515 GDA917512:GDA917515 GMW917512:GMW917515 GWS917512:GWS917515 HGO917512:HGO917515 HQK917512:HQK917515 IAG917512:IAG917515 IKC917512:IKC917515 ITY917512:ITY917515 JDU917512:JDU917515 JNQ917512:JNQ917515 JXM917512:JXM917515 KHI917512:KHI917515 KRE917512:KRE917515 LBA917512:LBA917515 LKW917512:LKW917515 LUS917512:LUS917515 MEO917512:MEO917515 MOK917512:MOK917515 MYG917512:MYG917515 NIC917512:NIC917515 NRY917512:NRY917515 OBU917512:OBU917515 OLQ917512:OLQ917515 OVM917512:OVM917515 PFI917512:PFI917515 PPE917512:PPE917515 PZA917512:PZA917515 QIW917512:QIW917515 QSS917512:QSS917515 RCO917512:RCO917515 RMK917512:RMK917515 RWG917512:RWG917515 SGC917512:SGC917515 SPY917512:SPY917515 SZU917512:SZU917515 TJQ917512:TJQ917515 TTM917512:TTM917515 UDI917512:UDI917515 UNE917512:UNE917515 UXA917512:UXA917515 VGW917512:VGW917515 VQS917512:VQS917515 WAO917512:WAO917515 WKK917512:WKK917515 WUG917512:WUG917515 O983050:O983053 HU983048:HU983051 RQ983048:RQ983051 ABM983048:ABM983051 ALI983048:ALI983051 AVE983048:AVE983051 BFA983048:BFA983051 BOW983048:BOW983051 BYS983048:BYS983051 CIO983048:CIO983051 CSK983048:CSK983051 DCG983048:DCG983051 DMC983048:DMC983051 DVY983048:DVY983051 EFU983048:EFU983051 EPQ983048:EPQ983051 EZM983048:EZM983051 FJI983048:FJI983051 FTE983048:FTE983051 GDA983048:GDA983051 GMW983048:GMW983051 GWS983048:GWS983051 HGO983048:HGO983051 HQK983048:HQK983051 IAG983048:IAG983051 IKC983048:IKC983051 ITY983048:ITY983051 JDU983048:JDU983051 JNQ983048:JNQ983051 JXM983048:JXM983051 KHI983048:KHI983051 KRE983048:KRE983051 LBA983048:LBA983051 LKW983048:LKW983051 LUS983048:LUS983051 MEO983048:MEO983051 MOK983048:MOK983051 MYG983048:MYG983051 NIC983048:NIC983051 NRY983048:NRY983051 OBU983048:OBU983051 OLQ983048:OLQ983051 OVM983048:OVM983051 PFI983048:PFI983051 PPE983048:PPE983051 PZA983048:PZA983051 QIW983048:QIW983051 QSS983048:QSS983051 RCO983048:RCO983051 RMK983048:RMK983051 RWG983048:RWG983051 SGC983048:SGC983051 SPY983048:SPY983051 SZU983048:SZU983051 TJQ983048:TJQ983051 TTM983048:TTM983051 UDI983048:UDI983051 UNE983048:UNE983051 UXA983048:UXA983051 VGW983048:VGW983051 VQS983048:VQS983051 WAO983048:WAO983051 WKK983048:WKK983051 WUG983048:WUG983051 H65560:Z65562 HN65558:IJ65560 RJ65558:SF65560 ABF65558:ACB65560 ALB65558:ALX65560 AUX65558:AVT65560 BET65558:BFP65560 BOP65558:BPL65560 BYL65558:BZH65560 CIH65558:CJD65560 CSD65558:CSZ65560 DBZ65558:DCV65560 DLV65558:DMR65560 DVR65558:DWN65560 EFN65558:EGJ65560 EPJ65558:EQF65560 EZF65558:FAB65560 FJB65558:FJX65560 FSX65558:FTT65560 GCT65558:GDP65560 GMP65558:GNL65560 GWL65558:GXH65560 HGH65558:HHD65560 HQD65558:HQZ65560 HZZ65558:IAV65560 IJV65558:IKR65560 ITR65558:IUN65560 JDN65558:JEJ65560 JNJ65558:JOF65560 JXF65558:JYB65560 KHB65558:KHX65560 KQX65558:KRT65560 LAT65558:LBP65560 LKP65558:LLL65560 LUL65558:LVH65560 MEH65558:MFD65560 MOD65558:MOZ65560 MXZ65558:MYV65560 NHV65558:NIR65560 NRR65558:NSN65560 OBN65558:OCJ65560 OLJ65558:OMF65560 OVF65558:OWB65560 PFB65558:PFX65560 POX65558:PPT65560 PYT65558:PZP65560 QIP65558:QJL65560 QSL65558:QTH65560 RCH65558:RDD65560 RMD65558:RMZ65560 RVZ65558:RWV65560 SFV65558:SGR65560 SPR65558:SQN65560 SZN65558:TAJ65560 TJJ65558:TKF65560 TTF65558:TUB65560 UDB65558:UDX65560 UMX65558:UNT65560 UWT65558:UXP65560 VGP65558:VHL65560 VQL65558:VRH65560 WAH65558:WBD65560 WKD65558:WKZ65560 WTZ65558:WUV65560 H131096:Z131098 HN131094:IJ131096 RJ131094:SF131096 ABF131094:ACB131096 ALB131094:ALX131096 AUX131094:AVT131096 BET131094:BFP131096 BOP131094:BPL131096 BYL131094:BZH131096 CIH131094:CJD131096 CSD131094:CSZ131096 DBZ131094:DCV131096 DLV131094:DMR131096 DVR131094:DWN131096 EFN131094:EGJ131096 EPJ131094:EQF131096 EZF131094:FAB131096 FJB131094:FJX131096 FSX131094:FTT131096 GCT131094:GDP131096 GMP131094:GNL131096 GWL131094:GXH131096 HGH131094:HHD131096 HQD131094:HQZ131096 HZZ131094:IAV131096 IJV131094:IKR131096 ITR131094:IUN131096 JDN131094:JEJ131096 JNJ131094:JOF131096 JXF131094:JYB131096 KHB131094:KHX131096 KQX131094:KRT131096 LAT131094:LBP131096 LKP131094:LLL131096 LUL131094:LVH131096 MEH131094:MFD131096 MOD131094:MOZ131096 MXZ131094:MYV131096 NHV131094:NIR131096 NRR131094:NSN131096 OBN131094:OCJ131096 OLJ131094:OMF131096 OVF131094:OWB131096 PFB131094:PFX131096 POX131094:PPT131096 PYT131094:PZP131096 QIP131094:QJL131096 QSL131094:QTH131096 RCH131094:RDD131096 RMD131094:RMZ131096 RVZ131094:RWV131096 SFV131094:SGR131096 SPR131094:SQN131096 SZN131094:TAJ131096 TJJ131094:TKF131096 TTF131094:TUB131096 UDB131094:UDX131096 UMX131094:UNT131096 UWT131094:UXP131096 VGP131094:VHL131096 VQL131094:VRH131096 WAH131094:WBD131096 WKD131094:WKZ131096 WTZ131094:WUV131096 H196632:Z196634 HN196630:IJ196632 RJ196630:SF196632 ABF196630:ACB196632 ALB196630:ALX196632 AUX196630:AVT196632 BET196630:BFP196632 BOP196630:BPL196632 BYL196630:BZH196632 CIH196630:CJD196632 CSD196630:CSZ196632 DBZ196630:DCV196632 DLV196630:DMR196632 DVR196630:DWN196632 EFN196630:EGJ196632 EPJ196630:EQF196632 EZF196630:FAB196632 FJB196630:FJX196632 FSX196630:FTT196632 GCT196630:GDP196632 GMP196630:GNL196632 GWL196630:GXH196632 HGH196630:HHD196632 HQD196630:HQZ196632 HZZ196630:IAV196632 IJV196630:IKR196632 ITR196630:IUN196632 JDN196630:JEJ196632 JNJ196630:JOF196632 JXF196630:JYB196632 KHB196630:KHX196632 KQX196630:KRT196632 LAT196630:LBP196632 LKP196630:LLL196632 LUL196630:LVH196632 MEH196630:MFD196632 MOD196630:MOZ196632 MXZ196630:MYV196632 NHV196630:NIR196632 NRR196630:NSN196632 OBN196630:OCJ196632 OLJ196630:OMF196632 OVF196630:OWB196632 PFB196630:PFX196632 POX196630:PPT196632 PYT196630:PZP196632 QIP196630:QJL196632 QSL196630:QTH196632 RCH196630:RDD196632 RMD196630:RMZ196632 RVZ196630:RWV196632 SFV196630:SGR196632 SPR196630:SQN196632 SZN196630:TAJ196632 TJJ196630:TKF196632 TTF196630:TUB196632 UDB196630:UDX196632 UMX196630:UNT196632 UWT196630:UXP196632 VGP196630:VHL196632 VQL196630:VRH196632 WAH196630:WBD196632 WKD196630:WKZ196632 WTZ196630:WUV196632 H262168:Z262170 HN262166:IJ262168 RJ262166:SF262168 ABF262166:ACB262168 ALB262166:ALX262168 AUX262166:AVT262168 BET262166:BFP262168 BOP262166:BPL262168 BYL262166:BZH262168 CIH262166:CJD262168 CSD262166:CSZ262168 DBZ262166:DCV262168 DLV262166:DMR262168 DVR262166:DWN262168 EFN262166:EGJ262168 EPJ262166:EQF262168 EZF262166:FAB262168 FJB262166:FJX262168 FSX262166:FTT262168 GCT262166:GDP262168 GMP262166:GNL262168 GWL262166:GXH262168 HGH262166:HHD262168 HQD262166:HQZ262168 HZZ262166:IAV262168 IJV262166:IKR262168 ITR262166:IUN262168 JDN262166:JEJ262168 JNJ262166:JOF262168 JXF262166:JYB262168 KHB262166:KHX262168 KQX262166:KRT262168 LAT262166:LBP262168 LKP262166:LLL262168 LUL262166:LVH262168 MEH262166:MFD262168 MOD262166:MOZ262168 MXZ262166:MYV262168 NHV262166:NIR262168 NRR262166:NSN262168 OBN262166:OCJ262168 OLJ262166:OMF262168 OVF262166:OWB262168 PFB262166:PFX262168 POX262166:PPT262168 PYT262166:PZP262168 QIP262166:QJL262168 QSL262166:QTH262168 RCH262166:RDD262168 RMD262166:RMZ262168 RVZ262166:RWV262168 SFV262166:SGR262168 SPR262166:SQN262168 SZN262166:TAJ262168 TJJ262166:TKF262168 TTF262166:TUB262168 UDB262166:UDX262168 UMX262166:UNT262168 UWT262166:UXP262168 VGP262166:VHL262168 VQL262166:VRH262168 WAH262166:WBD262168 WKD262166:WKZ262168 WTZ262166:WUV262168 H327704:Z327706 HN327702:IJ327704 RJ327702:SF327704 ABF327702:ACB327704 ALB327702:ALX327704 AUX327702:AVT327704 BET327702:BFP327704 BOP327702:BPL327704 BYL327702:BZH327704 CIH327702:CJD327704 CSD327702:CSZ327704 DBZ327702:DCV327704 DLV327702:DMR327704 DVR327702:DWN327704 EFN327702:EGJ327704 EPJ327702:EQF327704 EZF327702:FAB327704 FJB327702:FJX327704 FSX327702:FTT327704 GCT327702:GDP327704 GMP327702:GNL327704 GWL327702:GXH327704 HGH327702:HHD327704 HQD327702:HQZ327704 HZZ327702:IAV327704 IJV327702:IKR327704 ITR327702:IUN327704 JDN327702:JEJ327704 JNJ327702:JOF327704 JXF327702:JYB327704 KHB327702:KHX327704 KQX327702:KRT327704 LAT327702:LBP327704 LKP327702:LLL327704 LUL327702:LVH327704 MEH327702:MFD327704 MOD327702:MOZ327704 MXZ327702:MYV327704 NHV327702:NIR327704 NRR327702:NSN327704 OBN327702:OCJ327704 OLJ327702:OMF327704 OVF327702:OWB327704 PFB327702:PFX327704 POX327702:PPT327704 PYT327702:PZP327704 QIP327702:QJL327704 QSL327702:QTH327704 RCH327702:RDD327704 RMD327702:RMZ327704 RVZ327702:RWV327704 SFV327702:SGR327704 SPR327702:SQN327704 SZN327702:TAJ327704 TJJ327702:TKF327704 TTF327702:TUB327704 UDB327702:UDX327704 UMX327702:UNT327704 UWT327702:UXP327704 VGP327702:VHL327704 VQL327702:VRH327704 WAH327702:WBD327704 WKD327702:WKZ327704 WTZ327702:WUV327704 H393240:Z393242 HN393238:IJ393240 RJ393238:SF393240 ABF393238:ACB393240 ALB393238:ALX393240 AUX393238:AVT393240 BET393238:BFP393240 BOP393238:BPL393240 BYL393238:BZH393240 CIH393238:CJD393240 CSD393238:CSZ393240 DBZ393238:DCV393240 DLV393238:DMR393240 DVR393238:DWN393240 EFN393238:EGJ393240 EPJ393238:EQF393240 EZF393238:FAB393240 FJB393238:FJX393240 FSX393238:FTT393240 GCT393238:GDP393240 GMP393238:GNL393240 GWL393238:GXH393240 HGH393238:HHD393240 HQD393238:HQZ393240 HZZ393238:IAV393240 IJV393238:IKR393240 ITR393238:IUN393240 JDN393238:JEJ393240 JNJ393238:JOF393240 JXF393238:JYB393240 KHB393238:KHX393240 KQX393238:KRT393240 LAT393238:LBP393240 LKP393238:LLL393240 LUL393238:LVH393240 MEH393238:MFD393240 MOD393238:MOZ393240 MXZ393238:MYV393240 NHV393238:NIR393240 NRR393238:NSN393240 OBN393238:OCJ393240 OLJ393238:OMF393240 OVF393238:OWB393240 PFB393238:PFX393240 POX393238:PPT393240 PYT393238:PZP393240 QIP393238:QJL393240 QSL393238:QTH393240 RCH393238:RDD393240 RMD393238:RMZ393240 RVZ393238:RWV393240 SFV393238:SGR393240 SPR393238:SQN393240 SZN393238:TAJ393240 TJJ393238:TKF393240 TTF393238:TUB393240 UDB393238:UDX393240 UMX393238:UNT393240 UWT393238:UXP393240 VGP393238:VHL393240 VQL393238:VRH393240 WAH393238:WBD393240 WKD393238:WKZ393240 WTZ393238:WUV393240 H458776:Z458778 HN458774:IJ458776 RJ458774:SF458776 ABF458774:ACB458776 ALB458774:ALX458776 AUX458774:AVT458776 BET458774:BFP458776 BOP458774:BPL458776 BYL458774:BZH458776 CIH458774:CJD458776 CSD458774:CSZ458776 DBZ458774:DCV458776 DLV458774:DMR458776 DVR458774:DWN458776 EFN458774:EGJ458776 EPJ458774:EQF458776 EZF458774:FAB458776 FJB458774:FJX458776 FSX458774:FTT458776 GCT458774:GDP458776 GMP458774:GNL458776 GWL458774:GXH458776 HGH458774:HHD458776 HQD458774:HQZ458776 HZZ458774:IAV458776 IJV458774:IKR458776 ITR458774:IUN458776 JDN458774:JEJ458776 JNJ458774:JOF458776 JXF458774:JYB458776 KHB458774:KHX458776 KQX458774:KRT458776 LAT458774:LBP458776 LKP458774:LLL458776 LUL458774:LVH458776 MEH458774:MFD458776 MOD458774:MOZ458776 MXZ458774:MYV458776 NHV458774:NIR458776 NRR458774:NSN458776 OBN458774:OCJ458776 OLJ458774:OMF458776 OVF458774:OWB458776 PFB458774:PFX458776 POX458774:PPT458776 PYT458774:PZP458776 QIP458774:QJL458776 QSL458774:QTH458776 RCH458774:RDD458776 RMD458774:RMZ458776 RVZ458774:RWV458776 SFV458774:SGR458776 SPR458774:SQN458776 SZN458774:TAJ458776 TJJ458774:TKF458776 TTF458774:TUB458776 UDB458774:UDX458776 UMX458774:UNT458776 UWT458774:UXP458776 VGP458774:VHL458776 VQL458774:VRH458776 WAH458774:WBD458776 WKD458774:WKZ458776 WTZ458774:WUV458776 H524312:Z524314 HN524310:IJ524312 RJ524310:SF524312 ABF524310:ACB524312 ALB524310:ALX524312 AUX524310:AVT524312 BET524310:BFP524312 BOP524310:BPL524312 BYL524310:BZH524312 CIH524310:CJD524312 CSD524310:CSZ524312 DBZ524310:DCV524312 DLV524310:DMR524312 DVR524310:DWN524312 EFN524310:EGJ524312 EPJ524310:EQF524312 EZF524310:FAB524312 FJB524310:FJX524312 FSX524310:FTT524312 GCT524310:GDP524312 GMP524310:GNL524312 GWL524310:GXH524312 HGH524310:HHD524312 HQD524310:HQZ524312 HZZ524310:IAV524312 IJV524310:IKR524312 ITR524310:IUN524312 JDN524310:JEJ524312 JNJ524310:JOF524312 JXF524310:JYB524312 KHB524310:KHX524312 KQX524310:KRT524312 LAT524310:LBP524312 LKP524310:LLL524312 LUL524310:LVH524312 MEH524310:MFD524312 MOD524310:MOZ524312 MXZ524310:MYV524312 NHV524310:NIR524312 NRR524310:NSN524312 OBN524310:OCJ524312 OLJ524310:OMF524312 OVF524310:OWB524312 PFB524310:PFX524312 POX524310:PPT524312 PYT524310:PZP524312 QIP524310:QJL524312 QSL524310:QTH524312 RCH524310:RDD524312 RMD524310:RMZ524312 RVZ524310:RWV524312 SFV524310:SGR524312 SPR524310:SQN524312 SZN524310:TAJ524312 TJJ524310:TKF524312 TTF524310:TUB524312 UDB524310:UDX524312 UMX524310:UNT524312 UWT524310:UXP524312 VGP524310:VHL524312 VQL524310:VRH524312 WAH524310:WBD524312 WKD524310:WKZ524312 WTZ524310:WUV524312 H589848:Z589850 HN589846:IJ589848 RJ589846:SF589848 ABF589846:ACB589848 ALB589846:ALX589848 AUX589846:AVT589848 BET589846:BFP589848 BOP589846:BPL589848 BYL589846:BZH589848 CIH589846:CJD589848 CSD589846:CSZ589848 DBZ589846:DCV589848 DLV589846:DMR589848 DVR589846:DWN589848 EFN589846:EGJ589848 EPJ589846:EQF589848 EZF589846:FAB589848 FJB589846:FJX589848 FSX589846:FTT589848 GCT589846:GDP589848 GMP589846:GNL589848 GWL589846:GXH589848 HGH589846:HHD589848 HQD589846:HQZ589848 HZZ589846:IAV589848 IJV589846:IKR589848 ITR589846:IUN589848 JDN589846:JEJ589848 JNJ589846:JOF589848 JXF589846:JYB589848 KHB589846:KHX589848 KQX589846:KRT589848 LAT589846:LBP589848 LKP589846:LLL589848 LUL589846:LVH589848 MEH589846:MFD589848 MOD589846:MOZ589848 MXZ589846:MYV589848 NHV589846:NIR589848 NRR589846:NSN589848 OBN589846:OCJ589848 OLJ589846:OMF589848 OVF589846:OWB589848 PFB589846:PFX589848 POX589846:PPT589848 PYT589846:PZP589848 QIP589846:QJL589848 QSL589846:QTH589848 RCH589846:RDD589848 RMD589846:RMZ589848 RVZ589846:RWV589848 SFV589846:SGR589848 SPR589846:SQN589848 SZN589846:TAJ589848 TJJ589846:TKF589848 TTF589846:TUB589848 UDB589846:UDX589848 UMX589846:UNT589848 UWT589846:UXP589848 VGP589846:VHL589848 VQL589846:VRH589848 WAH589846:WBD589848 WKD589846:WKZ589848 WTZ589846:WUV589848 H655384:Z655386 HN655382:IJ655384 RJ655382:SF655384 ABF655382:ACB655384 ALB655382:ALX655384 AUX655382:AVT655384 BET655382:BFP655384 BOP655382:BPL655384 BYL655382:BZH655384 CIH655382:CJD655384 CSD655382:CSZ655384 DBZ655382:DCV655384 DLV655382:DMR655384 DVR655382:DWN655384 EFN655382:EGJ655384 EPJ655382:EQF655384 EZF655382:FAB655384 FJB655382:FJX655384 FSX655382:FTT655384 GCT655382:GDP655384 GMP655382:GNL655384 GWL655382:GXH655384 HGH655382:HHD655384 HQD655382:HQZ655384 HZZ655382:IAV655384 IJV655382:IKR655384 ITR655382:IUN655384 JDN655382:JEJ655384 JNJ655382:JOF655384 JXF655382:JYB655384 KHB655382:KHX655384 KQX655382:KRT655384 LAT655382:LBP655384 LKP655382:LLL655384 LUL655382:LVH655384 MEH655382:MFD655384 MOD655382:MOZ655384 MXZ655382:MYV655384 NHV655382:NIR655384 NRR655382:NSN655384 OBN655382:OCJ655384 OLJ655382:OMF655384 OVF655382:OWB655384 PFB655382:PFX655384 POX655382:PPT655384 PYT655382:PZP655384 QIP655382:QJL655384 QSL655382:QTH655384 RCH655382:RDD655384 RMD655382:RMZ655384 RVZ655382:RWV655384 SFV655382:SGR655384 SPR655382:SQN655384 SZN655382:TAJ655384 TJJ655382:TKF655384 TTF655382:TUB655384 UDB655382:UDX655384 UMX655382:UNT655384 UWT655382:UXP655384 VGP655382:VHL655384 VQL655382:VRH655384 WAH655382:WBD655384 WKD655382:WKZ655384 WTZ655382:WUV655384 H720920:Z720922 HN720918:IJ720920 RJ720918:SF720920 ABF720918:ACB720920 ALB720918:ALX720920 AUX720918:AVT720920 BET720918:BFP720920 BOP720918:BPL720920 BYL720918:BZH720920 CIH720918:CJD720920 CSD720918:CSZ720920 DBZ720918:DCV720920 DLV720918:DMR720920 DVR720918:DWN720920 EFN720918:EGJ720920 EPJ720918:EQF720920 EZF720918:FAB720920 FJB720918:FJX720920 FSX720918:FTT720920 GCT720918:GDP720920 GMP720918:GNL720920 GWL720918:GXH720920 HGH720918:HHD720920 HQD720918:HQZ720920 HZZ720918:IAV720920 IJV720918:IKR720920 ITR720918:IUN720920 JDN720918:JEJ720920 JNJ720918:JOF720920 JXF720918:JYB720920 KHB720918:KHX720920 KQX720918:KRT720920 LAT720918:LBP720920 LKP720918:LLL720920 LUL720918:LVH720920 MEH720918:MFD720920 MOD720918:MOZ720920 MXZ720918:MYV720920 NHV720918:NIR720920 NRR720918:NSN720920 OBN720918:OCJ720920 OLJ720918:OMF720920 OVF720918:OWB720920 PFB720918:PFX720920 POX720918:PPT720920 PYT720918:PZP720920 QIP720918:QJL720920 QSL720918:QTH720920 RCH720918:RDD720920 RMD720918:RMZ720920 RVZ720918:RWV720920 SFV720918:SGR720920 SPR720918:SQN720920 SZN720918:TAJ720920 TJJ720918:TKF720920 TTF720918:TUB720920 UDB720918:UDX720920 UMX720918:UNT720920 UWT720918:UXP720920 VGP720918:VHL720920 VQL720918:VRH720920 WAH720918:WBD720920 WKD720918:WKZ720920 WTZ720918:WUV720920 H786456:Z786458 HN786454:IJ786456 RJ786454:SF786456 ABF786454:ACB786456 ALB786454:ALX786456 AUX786454:AVT786456 BET786454:BFP786456 BOP786454:BPL786456 BYL786454:BZH786456 CIH786454:CJD786456 CSD786454:CSZ786456 DBZ786454:DCV786456 DLV786454:DMR786456 DVR786454:DWN786456 EFN786454:EGJ786456 EPJ786454:EQF786456 EZF786454:FAB786456 FJB786454:FJX786456 FSX786454:FTT786456 GCT786454:GDP786456 GMP786454:GNL786456 GWL786454:GXH786456 HGH786454:HHD786456 HQD786454:HQZ786456 HZZ786454:IAV786456 IJV786454:IKR786456 ITR786454:IUN786456 JDN786454:JEJ786456 JNJ786454:JOF786456 JXF786454:JYB786456 KHB786454:KHX786456 KQX786454:KRT786456 LAT786454:LBP786456 LKP786454:LLL786456 LUL786454:LVH786456 MEH786454:MFD786456 MOD786454:MOZ786456 MXZ786454:MYV786456 NHV786454:NIR786456 NRR786454:NSN786456 OBN786454:OCJ786456 OLJ786454:OMF786456 OVF786454:OWB786456 PFB786454:PFX786456 POX786454:PPT786456 PYT786454:PZP786456 QIP786454:QJL786456 QSL786454:QTH786456 RCH786454:RDD786456 RMD786454:RMZ786456 RVZ786454:RWV786456 SFV786454:SGR786456 SPR786454:SQN786456 SZN786454:TAJ786456 TJJ786454:TKF786456 TTF786454:TUB786456 UDB786454:UDX786456 UMX786454:UNT786456 UWT786454:UXP786456 VGP786454:VHL786456 VQL786454:VRH786456 WAH786454:WBD786456 WKD786454:WKZ786456 WTZ786454:WUV786456 H851992:Z851994 HN851990:IJ851992 RJ851990:SF851992 ABF851990:ACB851992 ALB851990:ALX851992 AUX851990:AVT851992 BET851990:BFP851992 BOP851990:BPL851992 BYL851990:BZH851992 CIH851990:CJD851992 CSD851990:CSZ851992 DBZ851990:DCV851992 DLV851990:DMR851992 DVR851990:DWN851992 EFN851990:EGJ851992 EPJ851990:EQF851992 EZF851990:FAB851992 FJB851990:FJX851992 FSX851990:FTT851992 GCT851990:GDP851992 GMP851990:GNL851992 GWL851990:GXH851992 HGH851990:HHD851992 HQD851990:HQZ851992 HZZ851990:IAV851992 IJV851990:IKR851992 ITR851990:IUN851992 JDN851990:JEJ851992 JNJ851990:JOF851992 JXF851990:JYB851992 KHB851990:KHX851992 KQX851990:KRT851992 LAT851990:LBP851992 LKP851990:LLL851992 LUL851990:LVH851992 MEH851990:MFD851992 MOD851990:MOZ851992 MXZ851990:MYV851992 NHV851990:NIR851992 NRR851990:NSN851992 OBN851990:OCJ851992 OLJ851990:OMF851992 OVF851990:OWB851992 PFB851990:PFX851992 POX851990:PPT851992 PYT851990:PZP851992 QIP851990:QJL851992 QSL851990:QTH851992 RCH851990:RDD851992 RMD851990:RMZ851992 RVZ851990:RWV851992 SFV851990:SGR851992 SPR851990:SQN851992 SZN851990:TAJ851992 TJJ851990:TKF851992 TTF851990:TUB851992 UDB851990:UDX851992 UMX851990:UNT851992 UWT851990:UXP851992 VGP851990:VHL851992 VQL851990:VRH851992 WAH851990:WBD851992 WKD851990:WKZ851992 WTZ851990:WUV851992 H917528:Z917530 HN917526:IJ917528 RJ917526:SF917528 ABF917526:ACB917528 ALB917526:ALX917528 AUX917526:AVT917528 BET917526:BFP917528 BOP917526:BPL917528 BYL917526:BZH917528 CIH917526:CJD917528 CSD917526:CSZ917528 DBZ917526:DCV917528 DLV917526:DMR917528 DVR917526:DWN917528 EFN917526:EGJ917528 EPJ917526:EQF917528 EZF917526:FAB917528 FJB917526:FJX917528 FSX917526:FTT917528 GCT917526:GDP917528 GMP917526:GNL917528 GWL917526:GXH917528 HGH917526:HHD917528 HQD917526:HQZ917528 HZZ917526:IAV917528 IJV917526:IKR917528 ITR917526:IUN917528 JDN917526:JEJ917528 JNJ917526:JOF917528 JXF917526:JYB917528 KHB917526:KHX917528 KQX917526:KRT917528 LAT917526:LBP917528 LKP917526:LLL917528 LUL917526:LVH917528 MEH917526:MFD917528 MOD917526:MOZ917528 MXZ917526:MYV917528 NHV917526:NIR917528 NRR917526:NSN917528 OBN917526:OCJ917528 OLJ917526:OMF917528 OVF917526:OWB917528 PFB917526:PFX917528 POX917526:PPT917528 PYT917526:PZP917528 QIP917526:QJL917528 QSL917526:QTH917528 RCH917526:RDD917528 RMD917526:RMZ917528 RVZ917526:RWV917528 SFV917526:SGR917528 SPR917526:SQN917528 SZN917526:TAJ917528 TJJ917526:TKF917528 TTF917526:TUB917528 UDB917526:UDX917528 UMX917526:UNT917528 UWT917526:UXP917528 VGP917526:VHL917528 VQL917526:VRH917528 WAH917526:WBD917528 WKD917526:WKZ917528 WTZ917526:WUV917528 H983064:Z983066 HN983062:IJ983064 RJ983062:SF983064 ABF983062:ACB983064 ALB983062:ALX983064 AUX983062:AVT983064 BET983062:BFP983064 BOP983062:BPL983064 BYL983062:BZH983064 CIH983062:CJD983064 CSD983062:CSZ983064 DBZ983062:DCV983064 DLV983062:DMR983064 DVR983062:DWN983064 EFN983062:EGJ983064 EPJ983062:EQF983064 EZF983062:FAB983064 FJB983062:FJX983064 FSX983062:FTT983064 GCT983062:GDP983064 GMP983062:GNL983064 GWL983062:GXH983064 HGH983062:HHD983064 HQD983062:HQZ983064 HZZ983062:IAV983064 IJV983062:IKR983064 ITR983062:IUN983064 JDN983062:JEJ983064 JNJ983062:JOF983064 JXF983062:JYB983064 KHB983062:KHX983064 KQX983062:KRT983064 LAT983062:LBP983064 LKP983062:LLL983064 LUL983062:LVH983064 MEH983062:MFD983064 MOD983062:MOZ983064 MXZ983062:MYV983064 NHV983062:NIR983064 NRR983062:NSN983064 OBN983062:OCJ983064 OLJ983062:OMF983064 OVF983062:OWB983064 PFB983062:PFX983064 POX983062:PPT983064 PYT983062:PZP983064 QIP983062:QJL983064 QSL983062:QTH983064 RCH983062:RDD983064 RMD983062:RMZ983064 RVZ983062:RWV983064 SFV983062:SGR983064 SPR983062:SQN983064 SZN983062:TAJ983064 TJJ983062:TKF983064 TTF983062:TUB983064 UDB983062:UDX983064 UMX983062:UNT983064 UWT983062:UXP983064 VGP983062:VHL983064 VQL983062:VRH983064 WAH983062:WBD983064 WKD983062:WKZ983064 WTZ983062:WUV983064 O65543:O65544 HU65541:HU65542 RQ65541:RQ65542 ABM65541:ABM65542 ALI65541:ALI65542 AVE65541:AVE65542 BFA65541:BFA65542 BOW65541:BOW65542 BYS65541:BYS65542 CIO65541:CIO65542 CSK65541:CSK65542 DCG65541:DCG65542 DMC65541:DMC65542 DVY65541:DVY65542 EFU65541:EFU65542 EPQ65541:EPQ65542 EZM65541:EZM65542 FJI65541:FJI65542 FTE65541:FTE65542 GDA65541:GDA65542 GMW65541:GMW65542 GWS65541:GWS65542 HGO65541:HGO65542 HQK65541:HQK65542 IAG65541:IAG65542 IKC65541:IKC65542 ITY65541:ITY65542 JDU65541:JDU65542 JNQ65541:JNQ65542 JXM65541:JXM65542 KHI65541:KHI65542 KRE65541:KRE65542 LBA65541:LBA65542 LKW65541:LKW65542 LUS65541:LUS65542 MEO65541:MEO65542 MOK65541:MOK65542 MYG65541:MYG65542 NIC65541:NIC65542 NRY65541:NRY65542 OBU65541:OBU65542 OLQ65541:OLQ65542 OVM65541:OVM65542 PFI65541:PFI65542 PPE65541:PPE65542 PZA65541:PZA65542 QIW65541:QIW65542 QSS65541:QSS65542 RCO65541:RCO65542 RMK65541:RMK65542 RWG65541:RWG65542 SGC65541:SGC65542 SPY65541:SPY65542 SZU65541:SZU65542 TJQ65541:TJQ65542 TTM65541:TTM65542 UDI65541:UDI65542 UNE65541:UNE65542 UXA65541:UXA65542 VGW65541:VGW65542 VQS65541:VQS65542 WAO65541:WAO65542 WKK65541:WKK65542 WUG65541:WUG65542 O131079:O131080 HU131077:HU131078 RQ131077:RQ131078 ABM131077:ABM131078 ALI131077:ALI131078 AVE131077:AVE131078 BFA131077:BFA131078 BOW131077:BOW131078 BYS131077:BYS131078 CIO131077:CIO131078 CSK131077:CSK131078 DCG131077:DCG131078 DMC131077:DMC131078 DVY131077:DVY131078 EFU131077:EFU131078 EPQ131077:EPQ131078 EZM131077:EZM131078 FJI131077:FJI131078 FTE131077:FTE131078 GDA131077:GDA131078 GMW131077:GMW131078 GWS131077:GWS131078 HGO131077:HGO131078 HQK131077:HQK131078 IAG131077:IAG131078 IKC131077:IKC131078 ITY131077:ITY131078 JDU131077:JDU131078 JNQ131077:JNQ131078 JXM131077:JXM131078 KHI131077:KHI131078 KRE131077:KRE131078 LBA131077:LBA131078 LKW131077:LKW131078 LUS131077:LUS131078 MEO131077:MEO131078 MOK131077:MOK131078 MYG131077:MYG131078 NIC131077:NIC131078 NRY131077:NRY131078 OBU131077:OBU131078 OLQ131077:OLQ131078 OVM131077:OVM131078 PFI131077:PFI131078 PPE131077:PPE131078 PZA131077:PZA131078 QIW131077:QIW131078 QSS131077:QSS131078 RCO131077:RCO131078 RMK131077:RMK131078 RWG131077:RWG131078 SGC131077:SGC131078 SPY131077:SPY131078 SZU131077:SZU131078 TJQ131077:TJQ131078 TTM131077:TTM131078 UDI131077:UDI131078 UNE131077:UNE131078 UXA131077:UXA131078 VGW131077:VGW131078 VQS131077:VQS131078 WAO131077:WAO131078 WKK131077:WKK131078 WUG131077:WUG131078 O196615:O196616 HU196613:HU196614 RQ196613:RQ196614 ABM196613:ABM196614 ALI196613:ALI196614 AVE196613:AVE196614 BFA196613:BFA196614 BOW196613:BOW196614 BYS196613:BYS196614 CIO196613:CIO196614 CSK196613:CSK196614 DCG196613:DCG196614 DMC196613:DMC196614 DVY196613:DVY196614 EFU196613:EFU196614 EPQ196613:EPQ196614 EZM196613:EZM196614 FJI196613:FJI196614 FTE196613:FTE196614 GDA196613:GDA196614 GMW196613:GMW196614 GWS196613:GWS196614 HGO196613:HGO196614 HQK196613:HQK196614 IAG196613:IAG196614 IKC196613:IKC196614 ITY196613:ITY196614 JDU196613:JDU196614 JNQ196613:JNQ196614 JXM196613:JXM196614 KHI196613:KHI196614 KRE196613:KRE196614 LBA196613:LBA196614 LKW196613:LKW196614 LUS196613:LUS196614 MEO196613:MEO196614 MOK196613:MOK196614 MYG196613:MYG196614 NIC196613:NIC196614 NRY196613:NRY196614 OBU196613:OBU196614 OLQ196613:OLQ196614 OVM196613:OVM196614 PFI196613:PFI196614 PPE196613:PPE196614 PZA196613:PZA196614 QIW196613:QIW196614 QSS196613:QSS196614 RCO196613:RCO196614 RMK196613:RMK196614 RWG196613:RWG196614 SGC196613:SGC196614 SPY196613:SPY196614 SZU196613:SZU196614 TJQ196613:TJQ196614 TTM196613:TTM196614 UDI196613:UDI196614 UNE196613:UNE196614 UXA196613:UXA196614 VGW196613:VGW196614 VQS196613:VQS196614 WAO196613:WAO196614 WKK196613:WKK196614 WUG196613:WUG196614 O262151:O262152 HU262149:HU262150 RQ262149:RQ262150 ABM262149:ABM262150 ALI262149:ALI262150 AVE262149:AVE262150 BFA262149:BFA262150 BOW262149:BOW262150 BYS262149:BYS262150 CIO262149:CIO262150 CSK262149:CSK262150 DCG262149:DCG262150 DMC262149:DMC262150 DVY262149:DVY262150 EFU262149:EFU262150 EPQ262149:EPQ262150 EZM262149:EZM262150 FJI262149:FJI262150 FTE262149:FTE262150 GDA262149:GDA262150 GMW262149:GMW262150 GWS262149:GWS262150 HGO262149:HGO262150 HQK262149:HQK262150 IAG262149:IAG262150 IKC262149:IKC262150 ITY262149:ITY262150 JDU262149:JDU262150 JNQ262149:JNQ262150 JXM262149:JXM262150 KHI262149:KHI262150 KRE262149:KRE262150 LBA262149:LBA262150 LKW262149:LKW262150 LUS262149:LUS262150 MEO262149:MEO262150 MOK262149:MOK262150 MYG262149:MYG262150 NIC262149:NIC262150 NRY262149:NRY262150 OBU262149:OBU262150 OLQ262149:OLQ262150 OVM262149:OVM262150 PFI262149:PFI262150 PPE262149:PPE262150 PZA262149:PZA262150 QIW262149:QIW262150 QSS262149:QSS262150 RCO262149:RCO262150 RMK262149:RMK262150 RWG262149:RWG262150 SGC262149:SGC262150 SPY262149:SPY262150 SZU262149:SZU262150 TJQ262149:TJQ262150 TTM262149:TTM262150 UDI262149:UDI262150 UNE262149:UNE262150 UXA262149:UXA262150 VGW262149:VGW262150 VQS262149:VQS262150 WAO262149:WAO262150 WKK262149:WKK262150 WUG262149:WUG262150 O327687:O327688 HU327685:HU327686 RQ327685:RQ327686 ABM327685:ABM327686 ALI327685:ALI327686 AVE327685:AVE327686 BFA327685:BFA327686 BOW327685:BOW327686 BYS327685:BYS327686 CIO327685:CIO327686 CSK327685:CSK327686 DCG327685:DCG327686 DMC327685:DMC327686 DVY327685:DVY327686 EFU327685:EFU327686 EPQ327685:EPQ327686 EZM327685:EZM327686 FJI327685:FJI327686 FTE327685:FTE327686 GDA327685:GDA327686 GMW327685:GMW327686 GWS327685:GWS327686 HGO327685:HGO327686 HQK327685:HQK327686 IAG327685:IAG327686 IKC327685:IKC327686 ITY327685:ITY327686 JDU327685:JDU327686 JNQ327685:JNQ327686 JXM327685:JXM327686 KHI327685:KHI327686 KRE327685:KRE327686 LBA327685:LBA327686 LKW327685:LKW327686 LUS327685:LUS327686 MEO327685:MEO327686 MOK327685:MOK327686 MYG327685:MYG327686 NIC327685:NIC327686 NRY327685:NRY327686 OBU327685:OBU327686 OLQ327685:OLQ327686 OVM327685:OVM327686 PFI327685:PFI327686 PPE327685:PPE327686 PZA327685:PZA327686 QIW327685:QIW327686 QSS327685:QSS327686 RCO327685:RCO327686 RMK327685:RMK327686 RWG327685:RWG327686 SGC327685:SGC327686 SPY327685:SPY327686 SZU327685:SZU327686 TJQ327685:TJQ327686 TTM327685:TTM327686 UDI327685:UDI327686 UNE327685:UNE327686 UXA327685:UXA327686 VGW327685:VGW327686 VQS327685:VQS327686 WAO327685:WAO327686 WKK327685:WKK327686 WUG327685:WUG327686 O393223:O393224 HU393221:HU393222 RQ393221:RQ393222 ABM393221:ABM393222 ALI393221:ALI393222 AVE393221:AVE393222 BFA393221:BFA393222 BOW393221:BOW393222 BYS393221:BYS393222 CIO393221:CIO393222 CSK393221:CSK393222 DCG393221:DCG393222 DMC393221:DMC393222 DVY393221:DVY393222 EFU393221:EFU393222 EPQ393221:EPQ393222 EZM393221:EZM393222 FJI393221:FJI393222 FTE393221:FTE393222 GDA393221:GDA393222 GMW393221:GMW393222 GWS393221:GWS393222 HGO393221:HGO393222 HQK393221:HQK393222 IAG393221:IAG393222 IKC393221:IKC393222 ITY393221:ITY393222 JDU393221:JDU393222 JNQ393221:JNQ393222 JXM393221:JXM393222 KHI393221:KHI393222 KRE393221:KRE393222 LBA393221:LBA393222 LKW393221:LKW393222 LUS393221:LUS393222 MEO393221:MEO393222 MOK393221:MOK393222 MYG393221:MYG393222 NIC393221:NIC393222 NRY393221:NRY393222 OBU393221:OBU393222 OLQ393221:OLQ393222 OVM393221:OVM393222 PFI393221:PFI393222 PPE393221:PPE393222 PZA393221:PZA393222 QIW393221:QIW393222 QSS393221:QSS393222 RCO393221:RCO393222 RMK393221:RMK393222 RWG393221:RWG393222 SGC393221:SGC393222 SPY393221:SPY393222 SZU393221:SZU393222 TJQ393221:TJQ393222 TTM393221:TTM393222 UDI393221:UDI393222 UNE393221:UNE393222 UXA393221:UXA393222 VGW393221:VGW393222 VQS393221:VQS393222 WAO393221:WAO393222 WKK393221:WKK393222 WUG393221:WUG393222 O458759:O458760 HU458757:HU458758 RQ458757:RQ458758 ABM458757:ABM458758 ALI458757:ALI458758 AVE458757:AVE458758 BFA458757:BFA458758 BOW458757:BOW458758 BYS458757:BYS458758 CIO458757:CIO458758 CSK458757:CSK458758 DCG458757:DCG458758 DMC458757:DMC458758 DVY458757:DVY458758 EFU458757:EFU458758 EPQ458757:EPQ458758 EZM458757:EZM458758 FJI458757:FJI458758 FTE458757:FTE458758 GDA458757:GDA458758 GMW458757:GMW458758 GWS458757:GWS458758 HGO458757:HGO458758 HQK458757:HQK458758 IAG458757:IAG458758 IKC458757:IKC458758 ITY458757:ITY458758 JDU458757:JDU458758 JNQ458757:JNQ458758 JXM458757:JXM458758 KHI458757:KHI458758 KRE458757:KRE458758 LBA458757:LBA458758 LKW458757:LKW458758 LUS458757:LUS458758 MEO458757:MEO458758 MOK458757:MOK458758 MYG458757:MYG458758 NIC458757:NIC458758 NRY458757:NRY458758 OBU458757:OBU458758 OLQ458757:OLQ458758 OVM458757:OVM458758 PFI458757:PFI458758 PPE458757:PPE458758 PZA458757:PZA458758 QIW458757:QIW458758 QSS458757:QSS458758 RCO458757:RCO458758 RMK458757:RMK458758 RWG458757:RWG458758 SGC458757:SGC458758 SPY458757:SPY458758 SZU458757:SZU458758 TJQ458757:TJQ458758 TTM458757:TTM458758 UDI458757:UDI458758 UNE458757:UNE458758 UXA458757:UXA458758 VGW458757:VGW458758 VQS458757:VQS458758 WAO458757:WAO458758 WKK458757:WKK458758 WUG458757:WUG458758 O524295:O524296 HU524293:HU524294 RQ524293:RQ524294 ABM524293:ABM524294 ALI524293:ALI524294 AVE524293:AVE524294 BFA524293:BFA524294 BOW524293:BOW524294 BYS524293:BYS524294 CIO524293:CIO524294 CSK524293:CSK524294 DCG524293:DCG524294 DMC524293:DMC524294 DVY524293:DVY524294 EFU524293:EFU524294 EPQ524293:EPQ524294 EZM524293:EZM524294 FJI524293:FJI524294 FTE524293:FTE524294 GDA524293:GDA524294 GMW524293:GMW524294 GWS524293:GWS524294 HGO524293:HGO524294 HQK524293:HQK524294 IAG524293:IAG524294 IKC524293:IKC524294 ITY524293:ITY524294 JDU524293:JDU524294 JNQ524293:JNQ524294 JXM524293:JXM524294 KHI524293:KHI524294 KRE524293:KRE524294 LBA524293:LBA524294 LKW524293:LKW524294 LUS524293:LUS524294 MEO524293:MEO524294 MOK524293:MOK524294 MYG524293:MYG524294 NIC524293:NIC524294 NRY524293:NRY524294 OBU524293:OBU524294 OLQ524293:OLQ524294 OVM524293:OVM524294 PFI524293:PFI524294 PPE524293:PPE524294 PZA524293:PZA524294 QIW524293:QIW524294 QSS524293:QSS524294 RCO524293:RCO524294 RMK524293:RMK524294 RWG524293:RWG524294 SGC524293:SGC524294 SPY524293:SPY524294 SZU524293:SZU524294 TJQ524293:TJQ524294 TTM524293:TTM524294 UDI524293:UDI524294 UNE524293:UNE524294 UXA524293:UXA524294 VGW524293:VGW524294 VQS524293:VQS524294 WAO524293:WAO524294 WKK524293:WKK524294 WUG524293:WUG524294 O589831:O589832 HU589829:HU589830 RQ589829:RQ589830 ABM589829:ABM589830 ALI589829:ALI589830 AVE589829:AVE589830 BFA589829:BFA589830 BOW589829:BOW589830 BYS589829:BYS589830 CIO589829:CIO589830 CSK589829:CSK589830 DCG589829:DCG589830 DMC589829:DMC589830 DVY589829:DVY589830 EFU589829:EFU589830 EPQ589829:EPQ589830 EZM589829:EZM589830 FJI589829:FJI589830 FTE589829:FTE589830 GDA589829:GDA589830 GMW589829:GMW589830 GWS589829:GWS589830 HGO589829:HGO589830 HQK589829:HQK589830 IAG589829:IAG589830 IKC589829:IKC589830 ITY589829:ITY589830 JDU589829:JDU589830 JNQ589829:JNQ589830 JXM589829:JXM589830 KHI589829:KHI589830 KRE589829:KRE589830 LBA589829:LBA589830 LKW589829:LKW589830 LUS589829:LUS589830 MEO589829:MEO589830 MOK589829:MOK589830 MYG589829:MYG589830 NIC589829:NIC589830 NRY589829:NRY589830 OBU589829:OBU589830 OLQ589829:OLQ589830 OVM589829:OVM589830 PFI589829:PFI589830 PPE589829:PPE589830 PZA589829:PZA589830 QIW589829:QIW589830 QSS589829:QSS589830 RCO589829:RCO589830 RMK589829:RMK589830 RWG589829:RWG589830 SGC589829:SGC589830 SPY589829:SPY589830 SZU589829:SZU589830 TJQ589829:TJQ589830 TTM589829:TTM589830 UDI589829:UDI589830 UNE589829:UNE589830 UXA589829:UXA589830 VGW589829:VGW589830 VQS589829:VQS589830 WAO589829:WAO589830 WKK589829:WKK589830 WUG589829:WUG589830 O655367:O655368 HU655365:HU655366 RQ655365:RQ655366 ABM655365:ABM655366 ALI655365:ALI655366 AVE655365:AVE655366 BFA655365:BFA655366 BOW655365:BOW655366 BYS655365:BYS655366 CIO655365:CIO655366 CSK655365:CSK655366 DCG655365:DCG655366 DMC655365:DMC655366 DVY655365:DVY655366 EFU655365:EFU655366 EPQ655365:EPQ655366 EZM655365:EZM655366 FJI655365:FJI655366 FTE655365:FTE655366 GDA655365:GDA655366 GMW655365:GMW655366 GWS655365:GWS655366 HGO655365:HGO655366 HQK655365:HQK655366 IAG655365:IAG655366 IKC655365:IKC655366 ITY655365:ITY655366 JDU655365:JDU655366 JNQ655365:JNQ655366 JXM655365:JXM655366 KHI655365:KHI655366 KRE655365:KRE655366 LBA655365:LBA655366 LKW655365:LKW655366 LUS655365:LUS655366 MEO655365:MEO655366 MOK655365:MOK655366 MYG655365:MYG655366 NIC655365:NIC655366 NRY655365:NRY655366 OBU655365:OBU655366 OLQ655365:OLQ655366 OVM655365:OVM655366 PFI655365:PFI655366 PPE655365:PPE655366 PZA655365:PZA655366 QIW655365:QIW655366 QSS655365:QSS655366 RCO655365:RCO655366 RMK655365:RMK655366 RWG655365:RWG655366 SGC655365:SGC655366 SPY655365:SPY655366 SZU655365:SZU655366 TJQ655365:TJQ655366 TTM655365:TTM655366 UDI655365:UDI655366 UNE655365:UNE655366 UXA655365:UXA655366 VGW655365:VGW655366 VQS655365:VQS655366 WAO655365:WAO655366 WKK655365:WKK655366 WUG655365:WUG655366 O720903:O720904 HU720901:HU720902 RQ720901:RQ720902 ABM720901:ABM720902 ALI720901:ALI720902 AVE720901:AVE720902 BFA720901:BFA720902 BOW720901:BOW720902 BYS720901:BYS720902 CIO720901:CIO720902 CSK720901:CSK720902 DCG720901:DCG720902 DMC720901:DMC720902 DVY720901:DVY720902 EFU720901:EFU720902 EPQ720901:EPQ720902 EZM720901:EZM720902 FJI720901:FJI720902 FTE720901:FTE720902 GDA720901:GDA720902 GMW720901:GMW720902 GWS720901:GWS720902 HGO720901:HGO720902 HQK720901:HQK720902 IAG720901:IAG720902 IKC720901:IKC720902 ITY720901:ITY720902 JDU720901:JDU720902 JNQ720901:JNQ720902 JXM720901:JXM720902 KHI720901:KHI720902 KRE720901:KRE720902 LBA720901:LBA720902 LKW720901:LKW720902 LUS720901:LUS720902 MEO720901:MEO720902 MOK720901:MOK720902 MYG720901:MYG720902 NIC720901:NIC720902 NRY720901:NRY720902 OBU720901:OBU720902 OLQ720901:OLQ720902 OVM720901:OVM720902 PFI720901:PFI720902 PPE720901:PPE720902 PZA720901:PZA720902 QIW720901:QIW720902 QSS720901:QSS720902 RCO720901:RCO720902 RMK720901:RMK720902 RWG720901:RWG720902 SGC720901:SGC720902 SPY720901:SPY720902 SZU720901:SZU720902 TJQ720901:TJQ720902 TTM720901:TTM720902 UDI720901:UDI720902 UNE720901:UNE720902 UXA720901:UXA720902 VGW720901:VGW720902 VQS720901:VQS720902 WAO720901:WAO720902 WKK720901:WKK720902 WUG720901:WUG720902 O786439:O786440 HU786437:HU786438 RQ786437:RQ786438 ABM786437:ABM786438 ALI786437:ALI786438 AVE786437:AVE786438 BFA786437:BFA786438 BOW786437:BOW786438 BYS786437:BYS786438 CIO786437:CIO786438 CSK786437:CSK786438 DCG786437:DCG786438 DMC786437:DMC786438 DVY786437:DVY786438 EFU786437:EFU786438 EPQ786437:EPQ786438 EZM786437:EZM786438 FJI786437:FJI786438 FTE786437:FTE786438 GDA786437:GDA786438 GMW786437:GMW786438 GWS786437:GWS786438 HGO786437:HGO786438 HQK786437:HQK786438 IAG786437:IAG786438 IKC786437:IKC786438 ITY786437:ITY786438 JDU786437:JDU786438 JNQ786437:JNQ786438 JXM786437:JXM786438 KHI786437:KHI786438 KRE786437:KRE786438 LBA786437:LBA786438 LKW786437:LKW786438 LUS786437:LUS786438 MEO786437:MEO786438 MOK786437:MOK786438 MYG786437:MYG786438 NIC786437:NIC786438 NRY786437:NRY786438 OBU786437:OBU786438 OLQ786437:OLQ786438 OVM786437:OVM786438 PFI786437:PFI786438 PPE786437:PPE786438 PZA786437:PZA786438 QIW786437:QIW786438 QSS786437:QSS786438 RCO786437:RCO786438 RMK786437:RMK786438 RWG786437:RWG786438 SGC786437:SGC786438 SPY786437:SPY786438 SZU786437:SZU786438 TJQ786437:TJQ786438 TTM786437:TTM786438 UDI786437:UDI786438 UNE786437:UNE786438 UXA786437:UXA786438 VGW786437:VGW786438 VQS786437:VQS786438 WAO786437:WAO786438 WKK786437:WKK786438 WUG786437:WUG786438 O851975:O851976 HU851973:HU851974 RQ851973:RQ851974 ABM851973:ABM851974 ALI851973:ALI851974 AVE851973:AVE851974 BFA851973:BFA851974 BOW851973:BOW851974 BYS851973:BYS851974 CIO851973:CIO851974 CSK851973:CSK851974 DCG851973:DCG851974 DMC851973:DMC851974 DVY851973:DVY851974 EFU851973:EFU851974 EPQ851973:EPQ851974 EZM851973:EZM851974 FJI851973:FJI851974 FTE851973:FTE851974 GDA851973:GDA851974 GMW851973:GMW851974 GWS851973:GWS851974 HGO851973:HGO851974 HQK851973:HQK851974 IAG851973:IAG851974 IKC851973:IKC851974 ITY851973:ITY851974 JDU851973:JDU851974 JNQ851973:JNQ851974 JXM851973:JXM851974 KHI851973:KHI851974 KRE851973:KRE851974 LBA851973:LBA851974 LKW851973:LKW851974 LUS851973:LUS851974 MEO851973:MEO851974 MOK851973:MOK851974 MYG851973:MYG851974 NIC851973:NIC851974 NRY851973:NRY851974 OBU851973:OBU851974 OLQ851973:OLQ851974 OVM851973:OVM851974 PFI851973:PFI851974 PPE851973:PPE851974 PZA851973:PZA851974 QIW851973:QIW851974 QSS851973:QSS851974 RCO851973:RCO851974 RMK851973:RMK851974 RWG851973:RWG851974 SGC851973:SGC851974 SPY851973:SPY851974 SZU851973:SZU851974 TJQ851973:TJQ851974 TTM851973:TTM851974 UDI851973:UDI851974 UNE851973:UNE851974 UXA851973:UXA851974 VGW851973:VGW851974 VQS851973:VQS851974 WAO851973:WAO851974 WKK851973:WKK851974 WUG851973:WUG851974 O917511:O917512 HU917509:HU917510 RQ917509:RQ917510 ABM917509:ABM917510 ALI917509:ALI917510 AVE917509:AVE917510 BFA917509:BFA917510 BOW917509:BOW917510 BYS917509:BYS917510 CIO917509:CIO917510 CSK917509:CSK917510 DCG917509:DCG917510 DMC917509:DMC917510 DVY917509:DVY917510 EFU917509:EFU917510 EPQ917509:EPQ917510 EZM917509:EZM917510 FJI917509:FJI917510 FTE917509:FTE917510 GDA917509:GDA917510 GMW917509:GMW917510 GWS917509:GWS917510 HGO917509:HGO917510 HQK917509:HQK917510 IAG917509:IAG917510 IKC917509:IKC917510 ITY917509:ITY917510 JDU917509:JDU917510 JNQ917509:JNQ917510 JXM917509:JXM917510 KHI917509:KHI917510 KRE917509:KRE917510 LBA917509:LBA917510 LKW917509:LKW917510 LUS917509:LUS917510 MEO917509:MEO917510 MOK917509:MOK917510 MYG917509:MYG917510 NIC917509:NIC917510 NRY917509:NRY917510 OBU917509:OBU917510 OLQ917509:OLQ917510 OVM917509:OVM917510 PFI917509:PFI917510 PPE917509:PPE917510 PZA917509:PZA917510 QIW917509:QIW917510 QSS917509:QSS917510 RCO917509:RCO917510 RMK917509:RMK917510 RWG917509:RWG917510 SGC917509:SGC917510 SPY917509:SPY917510 SZU917509:SZU917510 TJQ917509:TJQ917510 TTM917509:TTM917510 UDI917509:UDI917510 UNE917509:UNE917510 UXA917509:UXA917510 VGW917509:VGW917510 VQS917509:VQS917510 WAO917509:WAO917510 WKK917509:WKK917510 WUG917509:WUG917510 O983047:O983048 HU983045:HU983046 RQ983045:RQ983046 ABM983045:ABM983046 ALI983045:ALI983046 AVE983045:AVE983046 BFA983045:BFA983046 BOW983045:BOW983046 BYS983045:BYS983046 CIO983045:CIO983046 CSK983045:CSK983046 DCG983045:DCG983046 DMC983045:DMC983046 DVY983045:DVY983046 EFU983045:EFU983046 EPQ983045:EPQ983046 EZM983045:EZM983046 FJI983045:FJI983046 FTE983045:FTE983046 GDA983045:GDA983046 GMW983045:GMW983046 GWS983045:GWS983046 HGO983045:HGO983046 HQK983045:HQK983046 IAG983045:IAG983046 IKC983045:IKC983046 ITY983045:ITY983046 JDU983045:JDU983046 JNQ983045:JNQ983046 JXM983045:JXM983046 KHI983045:KHI983046 KRE983045:KRE983046 LBA983045:LBA983046 LKW983045:LKW983046 LUS983045:LUS983046 MEO983045:MEO983046 MOK983045:MOK983046 MYG983045:MYG983046 NIC983045:NIC983046 NRY983045:NRY983046 OBU983045:OBU983046 OLQ983045:OLQ983046 OVM983045:OVM983046 PFI983045:PFI983046 PPE983045:PPE983046 PZA983045:PZA983046 QIW983045:QIW983046 QSS983045:QSS983046 RCO983045:RCO983046 RMK983045:RMK983046 RWG983045:RWG983046 SGC983045:SGC983046 SPY983045:SPY983046 SZU983045:SZU983046 TJQ983045:TJQ983046 TTM983045:TTM983046 UDI983045:UDI983046 UNE983045:UNE983046 UXA983045:UXA983046 VGW983045:VGW983046 VQS983045:VQS983046 WAO983045:WAO983046 WKK983045:WKK983046 WUG983045:WUG983046 L65537:L65539 HR65535:HR65537 RN65535:RN65537 ABJ65535:ABJ65537 ALF65535:ALF65537 AVB65535:AVB65537 BEX65535:BEX65537 BOT65535:BOT65537 BYP65535:BYP65537 CIL65535:CIL65537 CSH65535:CSH65537 DCD65535:DCD65537 DLZ65535:DLZ65537 DVV65535:DVV65537 EFR65535:EFR65537 EPN65535:EPN65537 EZJ65535:EZJ65537 FJF65535:FJF65537 FTB65535:FTB65537 GCX65535:GCX65537 GMT65535:GMT65537 GWP65535:GWP65537 HGL65535:HGL65537 HQH65535:HQH65537 IAD65535:IAD65537 IJZ65535:IJZ65537 ITV65535:ITV65537 JDR65535:JDR65537 JNN65535:JNN65537 JXJ65535:JXJ65537 KHF65535:KHF65537 KRB65535:KRB65537 LAX65535:LAX65537 LKT65535:LKT65537 LUP65535:LUP65537 MEL65535:MEL65537 MOH65535:MOH65537 MYD65535:MYD65537 NHZ65535:NHZ65537 NRV65535:NRV65537 OBR65535:OBR65537 OLN65535:OLN65537 OVJ65535:OVJ65537 PFF65535:PFF65537 PPB65535:PPB65537 PYX65535:PYX65537 QIT65535:QIT65537 QSP65535:QSP65537 RCL65535:RCL65537 RMH65535:RMH65537 RWD65535:RWD65537 SFZ65535:SFZ65537 SPV65535:SPV65537 SZR65535:SZR65537 TJN65535:TJN65537 TTJ65535:TTJ65537 UDF65535:UDF65537 UNB65535:UNB65537 UWX65535:UWX65537 VGT65535:VGT65537 VQP65535:VQP65537 WAL65535:WAL65537 WKH65535:WKH65537 WUD65535:WUD65537 L131073:L131075 HR131071:HR131073 RN131071:RN131073 ABJ131071:ABJ131073 ALF131071:ALF131073 AVB131071:AVB131073 BEX131071:BEX131073 BOT131071:BOT131073 BYP131071:BYP131073 CIL131071:CIL131073 CSH131071:CSH131073 DCD131071:DCD131073 DLZ131071:DLZ131073 DVV131071:DVV131073 EFR131071:EFR131073 EPN131071:EPN131073 EZJ131071:EZJ131073 FJF131071:FJF131073 FTB131071:FTB131073 GCX131071:GCX131073 GMT131071:GMT131073 GWP131071:GWP131073 HGL131071:HGL131073 HQH131071:HQH131073 IAD131071:IAD131073 IJZ131071:IJZ131073 ITV131071:ITV131073 JDR131071:JDR131073 JNN131071:JNN131073 JXJ131071:JXJ131073 KHF131071:KHF131073 KRB131071:KRB131073 LAX131071:LAX131073 LKT131071:LKT131073 LUP131071:LUP131073 MEL131071:MEL131073 MOH131071:MOH131073 MYD131071:MYD131073 NHZ131071:NHZ131073 NRV131071:NRV131073 OBR131071:OBR131073 OLN131071:OLN131073 OVJ131071:OVJ131073 PFF131071:PFF131073 PPB131071:PPB131073 PYX131071:PYX131073 QIT131071:QIT131073 QSP131071:QSP131073 RCL131071:RCL131073 RMH131071:RMH131073 RWD131071:RWD131073 SFZ131071:SFZ131073 SPV131071:SPV131073 SZR131071:SZR131073 TJN131071:TJN131073 TTJ131071:TTJ131073 UDF131071:UDF131073 UNB131071:UNB131073 UWX131071:UWX131073 VGT131071:VGT131073 VQP131071:VQP131073 WAL131071:WAL131073 WKH131071:WKH131073 WUD131071:WUD131073 L196609:L196611 HR196607:HR196609 RN196607:RN196609 ABJ196607:ABJ196609 ALF196607:ALF196609 AVB196607:AVB196609 BEX196607:BEX196609 BOT196607:BOT196609 BYP196607:BYP196609 CIL196607:CIL196609 CSH196607:CSH196609 DCD196607:DCD196609 DLZ196607:DLZ196609 DVV196607:DVV196609 EFR196607:EFR196609 EPN196607:EPN196609 EZJ196607:EZJ196609 FJF196607:FJF196609 FTB196607:FTB196609 GCX196607:GCX196609 GMT196607:GMT196609 GWP196607:GWP196609 HGL196607:HGL196609 HQH196607:HQH196609 IAD196607:IAD196609 IJZ196607:IJZ196609 ITV196607:ITV196609 JDR196607:JDR196609 JNN196607:JNN196609 JXJ196607:JXJ196609 KHF196607:KHF196609 KRB196607:KRB196609 LAX196607:LAX196609 LKT196607:LKT196609 LUP196607:LUP196609 MEL196607:MEL196609 MOH196607:MOH196609 MYD196607:MYD196609 NHZ196607:NHZ196609 NRV196607:NRV196609 OBR196607:OBR196609 OLN196607:OLN196609 OVJ196607:OVJ196609 PFF196607:PFF196609 PPB196607:PPB196609 PYX196607:PYX196609 QIT196607:QIT196609 QSP196607:QSP196609 RCL196607:RCL196609 RMH196607:RMH196609 RWD196607:RWD196609 SFZ196607:SFZ196609 SPV196607:SPV196609 SZR196607:SZR196609 TJN196607:TJN196609 TTJ196607:TTJ196609 UDF196607:UDF196609 UNB196607:UNB196609 UWX196607:UWX196609 VGT196607:VGT196609 VQP196607:VQP196609 WAL196607:WAL196609 WKH196607:WKH196609 WUD196607:WUD196609 L262145:L262147 HR262143:HR262145 RN262143:RN262145 ABJ262143:ABJ262145 ALF262143:ALF262145 AVB262143:AVB262145 BEX262143:BEX262145 BOT262143:BOT262145 BYP262143:BYP262145 CIL262143:CIL262145 CSH262143:CSH262145 DCD262143:DCD262145 DLZ262143:DLZ262145 DVV262143:DVV262145 EFR262143:EFR262145 EPN262143:EPN262145 EZJ262143:EZJ262145 FJF262143:FJF262145 FTB262143:FTB262145 GCX262143:GCX262145 GMT262143:GMT262145 GWP262143:GWP262145 HGL262143:HGL262145 HQH262143:HQH262145 IAD262143:IAD262145 IJZ262143:IJZ262145 ITV262143:ITV262145 JDR262143:JDR262145 JNN262143:JNN262145 JXJ262143:JXJ262145 KHF262143:KHF262145 KRB262143:KRB262145 LAX262143:LAX262145 LKT262143:LKT262145 LUP262143:LUP262145 MEL262143:MEL262145 MOH262143:MOH262145 MYD262143:MYD262145 NHZ262143:NHZ262145 NRV262143:NRV262145 OBR262143:OBR262145 OLN262143:OLN262145 OVJ262143:OVJ262145 PFF262143:PFF262145 PPB262143:PPB262145 PYX262143:PYX262145 QIT262143:QIT262145 QSP262143:QSP262145 RCL262143:RCL262145 RMH262143:RMH262145 RWD262143:RWD262145 SFZ262143:SFZ262145 SPV262143:SPV262145 SZR262143:SZR262145 TJN262143:TJN262145 TTJ262143:TTJ262145 UDF262143:UDF262145 UNB262143:UNB262145 UWX262143:UWX262145 VGT262143:VGT262145 VQP262143:VQP262145 WAL262143:WAL262145 WKH262143:WKH262145 WUD262143:WUD262145 L327681:L327683 HR327679:HR327681 RN327679:RN327681 ABJ327679:ABJ327681 ALF327679:ALF327681 AVB327679:AVB327681 BEX327679:BEX327681 BOT327679:BOT327681 BYP327679:BYP327681 CIL327679:CIL327681 CSH327679:CSH327681 DCD327679:DCD327681 DLZ327679:DLZ327681 DVV327679:DVV327681 EFR327679:EFR327681 EPN327679:EPN327681 EZJ327679:EZJ327681 FJF327679:FJF327681 FTB327679:FTB327681 GCX327679:GCX327681 GMT327679:GMT327681 GWP327679:GWP327681 HGL327679:HGL327681 HQH327679:HQH327681 IAD327679:IAD327681 IJZ327679:IJZ327681 ITV327679:ITV327681 JDR327679:JDR327681 JNN327679:JNN327681 JXJ327679:JXJ327681 KHF327679:KHF327681 KRB327679:KRB327681 LAX327679:LAX327681 LKT327679:LKT327681 LUP327679:LUP327681 MEL327679:MEL327681 MOH327679:MOH327681 MYD327679:MYD327681 NHZ327679:NHZ327681 NRV327679:NRV327681 OBR327679:OBR327681 OLN327679:OLN327681 OVJ327679:OVJ327681 PFF327679:PFF327681 PPB327679:PPB327681 PYX327679:PYX327681 QIT327679:QIT327681 QSP327679:QSP327681 RCL327679:RCL327681 RMH327679:RMH327681 RWD327679:RWD327681 SFZ327679:SFZ327681 SPV327679:SPV327681 SZR327679:SZR327681 TJN327679:TJN327681 TTJ327679:TTJ327681 UDF327679:UDF327681 UNB327679:UNB327681 UWX327679:UWX327681 VGT327679:VGT327681 VQP327679:VQP327681 WAL327679:WAL327681 WKH327679:WKH327681 WUD327679:WUD327681 L393217:L393219 HR393215:HR393217 RN393215:RN393217 ABJ393215:ABJ393217 ALF393215:ALF393217 AVB393215:AVB393217 BEX393215:BEX393217 BOT393215:BOT393217 BYP393215:BYP393217 CIL393215:CIL393217 CSH393215:CSH393217 DCD393215:DCD393217 DLZ393215:DLZ393217 DVV393215:DVV393217 EFR393215:EFR393217 EPN393215:EPN393217 EZJ393215:EZJ393217 FJF393215:FJF393217 FTB393215:FTB393217 GCX393215:GCX393217 GMT393215:GMT393217 GWP393215:GWP393217 HGL393215:HGL393217 HQH393215:HQH393217 IAD393215:IAD393217 IJZ393215:IJZ393217 ITV393215:ITV393217 JDR393215:JDR393217 JNN393215:JNN393217 JXJ393215:JXJ393217 KHF393215:KHF393217 KRB393215:KRB393217 LAX393215:LAX393217 LKT393215:LKT393217 LUP393215:LUP393217 MEL393215:MEL393217 MOH393215:MOH393217 MYD393215:MYD393217 NHZ393215:NHZ393217 NRV393215:NRV393217 OBR393215:OBR393217 OLN393215:OLN393217 OVJ393215:OVJ393217 PFF393215:PFF393217 PPB393215:PPB393217 PYX393215:PYX393217 QIT393215:QIT393217 QSP393215:QSP393217 RCL393215:RCL393217 RMH393215:RMH393217 RWD393215:RWD393217 SFZ393215:SFZ393217 SPV393215:SPV393217 SZR393215:SZR393217 TJN393215:TJN393217 TTJ393215:TTJ393217 UDF393215:UDF393217 UNB393215:UNB393217 UWX393215:UWX393217 VGT393215:VGT393217 VQP393215:VQP393217 WAL393215:WAL393217 WKH393215:WKH393217 WUD393215:WUD393217 L458753:L458755 HR458751:HR458753 RN458751:RN458753 ABJ458751:ABJ458753 ALF458751:ALF458753 AVB458751:AVB458753 BEX458751:BEX458753 BOT458751:BOT458753 BYP458751:BYP458753 CIL458751:CIL458753 CSH458751:CSH458753 DCD458751:DCD458753 DLZ458751:DLZ458753 DVV458751:DVV458753 EFR458751:EFR458753 EPN458751:EPN458753 EZJ458751:EZJ458753 FJF458751:FJF458753 FTB458751:FTB458753 GCX458751:GCX458753 GMT458751:GMT458753 GWP458751:GWP458753 HGL458751:HGL458753 HQH458751:HQH458753 IAD458751:IAD458753 IJZ458751:IJZ458753 ITV458751:ITV458753 JDR458751:JDR458753 JNN458751:JNN458753 JXJ458751:JXJ458753 KHF458751:KHF458753 KRB458751:KRB458753 LAX458751:LAX458753 LKT458751:LKT458753 LUP458751:LUP458753 MEL458751:MEL458753 MOH458751:MOH458753 MYD458751:MYD458753 NHZ458751:NHZ458753 NRV458751:NRV458753 OBR458751:OBR458753 OLN458751:OLN458753 OVJ458751:OVJ458753 PFF458751:PFF458753 PPB458751:PPB458753 PYX458751:PYX458753 QIT458751:QIT458753 QSP458751:QSP458753 RCL458751:RCL458753 RMH458751:RMH458753 RWD458751:RWD458753 SFZ458751:SFZ458753 SPV458751:SPV458753 SZR458751:SZR458753 TJN458751:TJN458753 TTJ458751:TTJ458753 UDF458751:UDF458753 UNB458751:UNB458753 UWX458751:UWX458753 VGT458751:VGT458753 VQP458751:VQP458753 WAL458751:WAL458753 WKH458751:WKH458753 WUD458751:WUD458753 L524289:L524291 HR524287:HR524289 RN524287:RN524289 ABJ524287:ABJ524289 ALF524287:ALF524289 AVB524287:AVB524289 BEX524287:BEX524289 BOT524287:BOT524289 BYP524287:BYP524289 CIL524287:CIL524289 CSH524287:CSH524289 DCD524287:DCD524289 DLZ524287:DLZ524289 DVV524287:DVV524289 EFR524287:EFR524289 EPN524287:EPN524289 EZJ524287:EZJ524289 FJF524287:FJF524289 FTB524287:FTB524289 GCX524287:GCX524289 GMT524287:GMT524289 GWP524287:GWP524289 HGL524287:HGL524289 HQH524287:HQH524289 IAD524287:IAD524289 IJZ524287:IJZ524289 ITV524287:ITV524289 JDR524287:JDR524289 JNN524287:JNN524289 JXJ524287:JXJ524289 KHF524287:KHF524289 KRB524287:KRB524289 LAX524287:LAX524289 LKT524287:LKT524289 LUP524287:LUP524289 MEL524287:MEL524289 MOH524287:MOH524289 MYD524287:MYD524289 NHZ524287:NHZ524289 NRV524287:NRV524289 OBR524287:OBR524289 OLN524287:OLN524289 OVJ524287:OVJ524289 PFF524287:PFF524289 PPB524287:PPB524289 PYX524287:PYX524289 QIT524287:QIT524289 QSP524287:QSP524289 RCL524287:RCL524289 RMH524287:RMH524289 RWD524287:RWD524289 SFZ524287:SFZ524289 SPV524287:SPV524289 SZR524287:SZR524289 TJN524287:TJN524289 TTJ524287:TTJ524289 UDF524287:UDF524289 UNB524287:UNB524289 UWX524287:UWX524289 VGT524287:VGT524289 VQP524287:VQP524289 WAL524287:WAL524289 WKH524287:WKH524289 WUD524287:WUD524289 L589825:L589827 HR589823:HR589825 RN589823:RN589825 ABJ589823:ABJ589825 ALF589823:ALF589825 AVB589823:AVB589825 BEX589823:BEX589825 BOT589823:BOT589825 BYP589823:BYP589825 CIL589823:CIL589825 CSH589823:CSH589825 DCD589823:DCD589825 DLZ589823:DLZ589825 DVV589823:DVV589825 EFR589823:EFR589825 EPN589823:EPN589825 EZJ589823:EZJ589825 FJF589823:FJF589825 FTB589823:FTB589825 GCX589823:GCX589825 GMT589823:GMT589825 GWP589823:GWP589825 HGL589823:HGL589825 HQH589823:HQH589825 IAD589823:IAD589825 IJZ589823:IJZ589825 ITV589823:ITV589825 JDR589823:JDR589825 JNN589823:JNN589825 JXJ589823:JXJ589825 KHF589823:KHF589825 KRB589823:KRB589825 LAX589823:LAX589825 LKT589823:LKT589825 LUP589823:LUP589825 MEL589823:MEL589825 MOH589823:MOH589825 MYD589823:MYD589825 NHZ589823:NHZ589825 NRV589823:NRV589825 OBR589823:OBR589825 OLN589823:OLN589825 OVJ589823:OVJ589825 PFF589823:PFF589825 PPB589823:PPB589825 PYX589823:PYX589825 QIT589823:QIT589825 QSP589823:QSP589825 RCL589823:RCL589825 RMH589823:RMH589825 RWD589823:RWD589825 SFZ589823:SFZ589825 SPV589823:SPV589825 SZR589823:SZR589825 TJN589823:TJN589825 TTJ589823:TTJ589825 UDF589823:UDF589825 UNB589823:UNB589825 UWX589823:UWX589825 VGT589823:VGT589825 VQP589823:VQP589825 WAL589823:WAL589825 WKH589823:WKH589825 WUD589823:WUD589825 L655361:L655363 HR655359:HR655361 RN655359:RN655361 ABJ655359:ABJ655361 ALF655359:ALF655361 AVB655359:AVB655361 BEX655359:BEX655361 BOT655359:BOT655361 BYP655359:BYP655361 CIL655359:CIL655361 CSH655359:CSH655361 DCD655359:DCD655361 DLZ655359:DLZ655361 DVV655359:DVV655361 EFR655359:EFR655361 EPN655359:EPN655361 EZJ655359:EZJ655361 FJF655359:FJF655361 FTB655359:FTB655361 GCX655359:GCX655361 GMT655359:GMT655361 GWP655359:GWP655361 HGL655359:HGL655361 HQH655359:HQH655361 IAD655359:IAD655361 IJZ655359:IJZ655361 ITV655359:ITV655361 JDR655359:JDR655361 JNN655359:JNN655361 JXJ655359:JXJ655361 KHF655359:KHF655361 KRB655359:KRB655361 LAX655359:LAX655361 LKT655359:LKT655361 LUP655359:LUP655361 MEL655359:MEL655361 MOH655359:MOH655361 MYD655359:MYD655361 NHZ655359:NHZ655361 NRV655359:NRV655361 OBR655359:OBR655361 OLN655359:OLN655361 OVJ655359:OVJ655361 PFF655359:PFF655361 PPB655359:PPB655361 PYX655359:PYX655361 QIT655359:QIT655361 QSP655359:QSP655361 RCL655359:RCL655361 RMH655359:RMH655361 RWD655359:RWD655361 SFZ655359:SFZ655361 SPV655359:SPV655361 SZR655359:SZR655361 TJN655359:TJN655361 TTJ655359:TTJ655361 UDF655359:UDF655361 UNB655359:UNB655361 UWX655359:UWX655361 VGT655359:VGT655361 VQP655359:VQP655361 WAL655359:WAL655361 WKH655359:WKH655361 WUD655359:WUD655361 L720897:L720899 HR720895:HR720897 RN720895:RN720897 ABJ720895:ABJ720897 ALF720895:ALF720897 AVB720895:AVB720897 BEX720895:BEX720897 BOT720895:BOT720897 BYP720895:BYP720897 CIL720895:CIL720897 CSH720895:CSH720897 DCD720895:DCD720897 DLZ720895:DLZ720897 DVV720895:DVV720897 EFR720895:EFR720897 EPN720895:EPN720897 EZJ720895:EZJ720897 FJF720895:FJF720897 FTB720895:FTB720897 GCX720895:GCX720897 GMT720895:GMT720897 GWP720895:GWP720897 HGL720895:HGL720897 HQH720895:HQH720897 IAD720895:IAD720897 IJZ720895:IJZ720897 ITV720895:ITV720897 JDR720895:JDR720897 JNN720895:JNN720897 JXJ720895:JXJ720897 KHF720895:KHF720897 KRB720895:KRB720897 LAX720895:LAX720897 LKT720895:LKT720897 LUP720895:LUP720897 MEL720895:MEL720897 MOH720895:MOH720897 MYD720895:MYD720897 NHZ720895:NHZ720897 NRV720895:NRV720897 OBR720895:OBR720897 OLN720895:OLN720897 OVJ720895:OVJ720897 PFF720895:PFF720897 PPB720895:PPB720897 PYX720895:PYX720897 QIT720895:QIT720897 QSP720895:QSP720897 RCL720895:RCL720897 RMH720895:RMH720897 RWD720895:RWD720897 SFZ720895:SFZ720897 SPV720895:SPV720897 SZR720895:SZR720897 TJN720895:TJN720897 TTJ720895:TTJ720897 UDF720895:UDF720897 UNB720895:UNB720897 UWX720895:UWX720897 VGT720895:VGT720897 VQP720895:VQP720897 WAL720895:WAL720897 WKH720895:WKH720897 WUD720895:WUD720897 L786433:L786435 HR786431:HR786433 RN786431:RN786433 ABJ786431:ABJ786433 ALF786431:ALF786433 AVB786431:AVB786433 BEX786431:BEX786433 BOT786431:BOT786433 BYP786431:BYP786433 CIL786431:CIL786433 CSH786431:CSH786433 DCD786431:DCD786433 DLZ786431:DLZ786433 DVV786431:DVV786433 EFR786431:EFR786433 EPN786431:EPN786433 EZJ786431:EZJ786433 FJF786431:FJF786433 FTB786431:FTB786433 GCX786431:GCX786433 GMT786431:GMT786433 GWP786431:GWP786433 HGL786431:HGL786433 HQH786431:HQH786433 IAD786431:IAD786433 IJZ786431:IJZ786433 ITV786431:ITV786433 JDR786431:JDR786433 JNN786431:JNN786433 JXJ786431:JXJ786433 KHF786431:KHF786433 KRB786431:KRB786433 LAX786431:LAX786433 LKT786431:LKT786433 LUP786431:LUP786433 MEL786431:MEL786433 MOH786431:MOH786433 MYD786431:MYD786433 NHZ786431:NHZ786433 NRV786431:NRV786433 OBR786431:OBR786433 OLN786431:OLN786433 OVJ786431:OVJ786433 PFF786431:PFF786433 PPB786431:PPB786433 PYX786431:PYX786433 QIT786431:QIT786433 QSP786431:QSP786433 RCL786431:RCL786433 RMH786431:RMH786433 RWD786431:RWD786433 SFZ786431:SFZ786433 SPV786431:SPV786433 SZR786431:SZR786433 TJN786431:TJN786433 TTJ786431:TTJ786433 UDF786431:UDF786433 UNB786431:UNB786433 UWX786431:UWX786433 VGT786431:VGT786433 VQP786431:VQP786433 WAL786431:WAL786433 WKH786431:WKH786433 WUD786431:WUD786433 L851969:L851971 HR851967:HR851969 RN851967:RN851969 ABJ851967:ABJ851969 ALF851967:ALF851969 AVB851967:AVB851969 BEX851967:BEX851969 BOT851967:BOT851969 BYP851967:BYP851969 CIL851967:CIL851969 CSH851967:CSH851969 DCD851967:DCD851969 DLZ851967:DLZ851969 DVV851967:DVV851969 EFR851967:EFR851969 EPN851967:EPN851969 EZJ851967:EZJ851969 FJF851967:FJF851969 FTB851967:FTB851969 GCX851967:GCX851969 GMT851967:GMT851969 GWP851967:GWP851969 HGL851967:HGL851969 HQH851967:HQH851969 IAD851967:IAD851969 IJZ851967:IJZ851969 ITV851967:ITV851969 JDR851967:JDR851969 JNN851967:JNN851969 JXJ851967:JXJ851969 KHF851967:KHF851969 KRB851967:KRB851969 LAX851967:LAX851969 LKT851967:LKT851969 LUP851967:LUP851969 MEL851967:MEL851969 MOH851967:MOH851969 MYD851967:MYD851969 NHZ851967:NHZ851969 NRV851967:NRV851969 OBR851967:OBR851969 OLN851967:OLN851969 OVJ851967:OVJ851969 PFF851967:PFF851969 PPB851967:PPB851969 PYX851967:PYX851969 QIT851967:QIT851969 QSP851967:QSP851969 RCL851967:RCL851969 RMH851967:RMH851969 RWD851967:RWD851969 SFZ851967:SFZ851969 SPV851967:SPV851969 SZR851967:SZR851969 TJN851967:TJN851969 TTJ851967:TTJ851969 UDF851967:UDF851969 UNB851967:UNB851969 UWX851967:UWX851969 VGT851967:VGT851969 VQP851967:VQP851969 WAL851967:WAL851969 WKH851967:WKH851969 WUD851967:WUD851969 L917505:L917507 HR917503:HR917505 RN917503:RN917505 ABJ917503:ABJ917505 ALF917503:ALF917505 AVB917503:AVB917505 BEX917503:BEX917505 BOT917503:BOT917505 BYP917503:BYP917505 CIL917503:CIL917505 CSH917503:CSH917505 DCD917503:DCD917505 DLZ917503:DLZ917505 DVV917503:DVV917505 EFR917503:EFR917505 EPN917503:EPN917505 EZJ917503:EZJ917505 FJF917503:FJF917505 FTB917503:FTB917505 GCX917503:GCX917505 GMT917503:GMT917505 GWP917503:GWP917505 HGL917503:HGL917505 HQH917503:HQH917505 IAD917503:IAD917505 IJZ917503:IJZ917505 ITV917503:ITV917505 JDR917503:JDR917505 JNN917503:JNN917505 JXJ917503:JXJ917505 KHF917503:KHF917505 KRB917503:KRB917505 LAX917503:LAX917505 LKT917503:LKT917505 LUP917503:LUP917505 MEL917503:MEL917505 MOH917503:MOH917505 MYD917503:MYD917505 NHZ917503:NHZ917505 NRV917503:NRV917505 OBR917503:OBR917505 OLN917503:OLN917505 OVJ917503:OVJ917505 PFF917503:PFF917505 PPB917503:PPB917505 PYX917503:PYX917505 QIT917503:QIT917505 QSP917503:QSP917505 RCL917503:RCL917505 RMH917503:RMH917505 RWD917503:RWD917505 SFZ917503:SFZ917505 SPV917503:SPV917505 SZR917503:SZR917505 TJN917503:TJN917505 TTJ917503:TTJ917505 UDF917503:UDF917505 UNB917503:UNB917505 UWX917503:UWX917505 VGT917503:VGT917505 VQP917503:VQP917505 WAL917503:WAL917505 WKH917503:WKH917505 WUD917503:WUD917505 L983041:L983043 HR983039:HR983041 RN983039:RN983041 ABJ983039:ABJ983041 ALF983039:ALF983041 AVB983039:AVB983041 BEX983039:BEX983041 BOT983039:BOT983041 BYP983039:BYP983041 CIL983039:CIL983041 CSH983039:CSH983041 DCD983039:DCD983041 DLZ983039:DLZ983041 DVV983039:DVV983041 EFR983039:EFR983041 EPN983039:EPN983041 EZJ983039:EZJ983041 FJF983039:FJF983041 FTB983039:FTB983041 GCX983039:GCX983041 GMT983039:GMT983041 GWP983039:GWP983041 HGL983039:HGL983041 HQH983039:HQH983041 IAD983039:IAD983041 IJZ983039:IJZ983041 ITV983039:ITV983041 JDR983039:JDR983041 JNN983039:JNN983041 JXJ983039:JXJ983041 KHF983039:KHF983041 KRB983039:KRB983041 LAX983039:LAX983041 LKT983039:LKT983041 LUP983039:LUP983041 MEL983039:MEL983041 MOH983039:MOH983041 MYD983039:MYD983041 NHZ983039:NHZ983041 NRV983039:NRV983041 OBR983039:OBR983041 OLN983039:OLN983041 OVJ983039:OVJ983041 PFF983039:PFF983041 PPB983039:PPB983041 PYX983039:PYX983041 QIT983039:QIT983041 QSP983039:QSP983041 RCL983039:RCL983041 RMH983039:RMH983041 RWD983039:RWD983041 SFZ983039:SFZ983041 SPV983039:SPV983041 SZR983039:SZR983041 TJN983039:TJN983041 TTJ983039:TTJ983041 UDF983039:UDF983041 UNB983039:UNB983041 UWX983039:UWX983041 VGT983039:VGT983041 VQP983039:VQP983041 WAL983039:WAL983041 WKH983039:WKH983041 WUD983039:WUD983041 M65538:N65539 HS65536:HT65537 RO65536:RP65537 ABK65536:ABL65537 ALG65536:ALH65537 AVC65536:AVD65537 BEY65536:BEZ65537 BOU65536:BOV65537 BYQ65536:BYR65537 CIM65536:CIN65537 CSI65536:CSJ65537 DCE65536:DCF65537 DMA65536:DMB65537 DVW65536:DVX65537 EFS65536:EFT65537 EPO65536:EPP65537 EZK65536:EZL65537 FJG65536:FJH65537 FTC65536:FTD65537 GCY65536:GCZ65537 GMU65536:GMV65537 GWQ65536:GWR65537 HGM65536:HGN65537 HQI65536:HQJ65537 IAE65536:IAF65537 IKA65536:IKB65537 ITW65536:ITX65537 JDS65536:JDT65537 JNO65536:JNP65537 JXK65536:JXL65537 KHG65536:KHH65537 KRC65536:KRD65537 LAY65536:LAZ65537 LKU65536:LKV65537 LUQ65536:LUR65537 MEM65536:MEN65537 MOI65536:MOJ65537 MYE65536:MYF65537 NIA65536:NIB65537 NRW65536:NRX65537 OBS65536:OBT65537 OLO65536:OLP65537 OVK65536:OVL65537 PFG65536:PFH65537 PPC65536:PPD65537 PYY65536:PYZ65537 QIU65536:QIV65537 QSQ65536:QSR65537 RCM65536:RCN65537 RMI65536:RMJ65537 RWE65536:RWF65537 SGA65536:SGB65537 SPW65536:SPX65537 SZS65536:SZT65537 TJO65536:TJP65537 TTK65536:TTL65537 UDG65536:UDH65537 UNC65536:UND65537 UWY65536:UWZ65537 VGU65536:VGV65537 VQQ65536:VQR65537 WAM65536:WAN65537 WKI65536:WKJ65537 WUE65536:WUF65537 M131074:N131075 HS131072:HT131073 RO131072:RP131073 ABK131072:ABL131073 ALG131072:ALH131073 AVC131072:AVD131073 BEY131072:BEZ131073 BOU131072:BOV131073 BYQ131072:BYR131073 CIM131072:CIN131073 CSI131072:CSJ131073 DCE131072:DCF131073 DMA131072:DMB131073 DVW131072:DVX131073 EFS131072:EFT131073 EPO131072:EPP131073 EZK131072:EZL131073 FJG131072:FJH131073 FTC131072:FTD131073 GCY131072:GCZ131073 GMU131072:GMV131073 GWQ131072:GWR131073 HGM131072:HGN131073 HQI131072:HQJ131073 IAE131072:IAF131073 IKA131072:IKB131073 ITW131072:ITX131073 JDS131072:JDT131073 JNO131072:JNP131073 JXK131072:JXL131073 KHG131072:KHH131073 KRC131072:KRD131073 LAY131072:LAZ131073 LKU131072:LKV131073 LUQ131072:LUR131073 MEM131072:MEN131073 MOI131072:MOJ131073 MYE131072:MYF131073 NIA131072:NIB131073 NRW131072:NRX131073 OBS131072:OBT131073 OLO131072:OLP131073 OVK131072:OVL131073 PFG131072:PFH131073 PPC131072:PPD131073 PYY131072:PYZ131073 QIU131072:QIV131073 QSQ131072:QSR131073 RCM131072:RCN131073 RMI131072:RMJ131073 RWE131072:RWF131073 SGA131072:SGB131073 SPW131072:SPX131073 SZS131072:SZT131073 TJO131072:TJP131073 TTK131072:TTL131073 UDG131072:UDH131073 UNC131072:UND131073 UWY131072:UWZ131073 VGU131072:VGV131073 VQQ131072:VQR131073 WAM131072:WAN131073 WKI131072:WKJ131073 WUE131072:WUF131073 M196610:N196611 HS196608:HT196609 RO196608:RP196609 ABK196608:ABL196609 ALG196608:ALH196609 AVC196608:AVD196609 BEY196608:BEZ196609 BOU196608:BOV196609 BYQ196608:BYR196609 CIM196608:CIN196609 CSI196608:CSJ196609 DCE196608:DCF196609 DMA196608:DMB196609 DVW196608:DVX196609 EFS196608:EFT196609 EPO196608:EPP196609 EZK196608:EZL196609 FJG196608:FJH196609 FTC196608:FTD196609 GCY196608:GCZ196609 GMU196608:GMV196609 GWQ196608:GWR196609 HGM196608:HGN196609 HQI196608:HQJ196609 IAE196608:IAF196609 IKA196608:IKB196609 ITW196608:ITX196609 JDS196608:JDT196609 JNO196608:JNP196609 JXK196608:JXL196609 KHG196608:KHH196609 KRC196608:KRD196609 LAY196608:LAZ196609 LKU196608:LKV196609 LUQ196608:LUR196609 MEM196608:MEN196609 MOI196608:MOJ196609 MYE196608:MYF196609 NIA196608:NIB196609 NRW196608:NRX196609 OBS196608:OBT196609 OLO196608:OLP196609 OVK196608:OVL196609 PFG196608:PFH196609 PPC196608:PPD196609 PYY196608:PYZ196609 QIU196608:QIV196609 QSQ196608:QSR196609 RCM196608:RCN196609 RMI196608:RMJ196609 RWE196608:RWF196609 SGA196608:SGB196609 SPW196608:SPX196609 SZS196608:SZT196609 TJO196608:TJP196609 TTK196608:TTL196609 UDG196608:UDH196609 UNC196608:UND196609 UWY196608:UWZ196609 VGU196608:VGV196609 VQQ196608:VQR196609 WAM196608:WAN196609 WKI196608:WKJ196609 WUE196608:WUF196609 M262146:N262147 HS262144:HT262145 RO262144:RP262145 ABK262144:ABL262145 ALG262144:ALH262145 AVC262144:AVD262145 BEY262144:BEZ262145 BOU262144:BOV262145 BYQ262144:BYR262145 CIM262144:CIN262145 CSI262144:CSJ262145 DCE262144:DCF262145 DMA262144:DMB262145 DVW262144:DVX262145 EFS262144:EFT262145 EPO262144:EPP262145 EZK262144:EZL262145 FJG262144:FJH262145 FTC262144:FTD262145 GCY262144:GCZ262145 GMU262144:GMV262145 GWQ262144:GWR262145 HGM262144:HGN262145 HQI262144:HQJ262145 IAE262144:IAF262145 IKA262144:IKB262145 ITW262144:ITX262145 JDS262144:JDT262145 JNO262144:JNP262145 JXK262144:JXL262145 KHG262144:KHH262145 KRC262144:KRD262145 LAY262144:LAZ262145 LKU262144:LKV262145 LUQ262144:LUR262145 MEM262144:MEN262145 MOI262144:MOJ262145 MYE262144:MYF262145 NIA262144:NIB262145 NRW262144:NRX262145 OBS262144:OBT262145 OLO262144:OLP262145 OVK262144:OVL262145 PFG262144:PFH262145 PPC262144:PPD262145 PYY262144:PYZ262145 QIU262144:QIV262145 QSQ262144:QSR262145 RCM262144:RCN262145 RMI262144:RMJ262145 RWE262144:RWF262145 SGA262144:SGB262145 SPW262144:SPX262145 SZS262144:SZT262145 TJO262144:TJP262145 TTK262144:TTL262145 UDG262144:UDH262145 UNC262144:UND262145 UWY262144:UWZ262145 VGU262144:VGV262145 VQQ262144:VQR262145 WAM262144:WAN262145 WKI262144:WKJ262145 WUE262144:WUF262145 M327682:N327683 HS327680:HT327681 RO327680:RP327681 ABK327680:ABL327681 ALG327680:ALH327681 AVC327680:AVD327681 BEY327680:BEZ327681 BOU327680:BOV327681 BYQ327680:BYR327681 CIM327680:CIN327681 CSI327680:CSJ327681 DCE327680:DCF327681 DMA327680:DMB327681 DVW327680:DVX327681 EFS327680:EFT327681 EPO327680:EPP327681 EZK327680:EZL327681 FJG327680:FJH327681 FTC327680:FTD327681 GCY327680:GCZ327681 GMU327680:GMV327681 GWQ327680:GWR327681 HGM327680:HGN327681 HQI327680:HQJ327681 IAE327680:IAF327681 IKA327680:IKB327681 ITW327680:ITX327681 JDS327680:JDT327681 JNO327680:JNP327681 JXK327680:JXL327681 KHG327680:KHH327681 KRC327680:KRD327681 LAY327680:LAZ327681 LKU327680:LKV327681 LUQ327680:LUR327681 MEM327680:MEN327681 MOI327680:MOJ327681 MYE327680:MYF327681 NIA327680:NIB327681 NRW327680:NRX327681 OBS327680:OBT327681 OLO327680:OLP327681 OVK327680:OVL327681 PFG327680:PFH327681 PPC327680:PPD327681 PYY327680:PYZ327681 QIU327680:QIV327681 QSQ327680:QSR327681 RCM327680:RCN327681 RMI327680:RMJ327681 RWE327680:RWF327681 SGA327680:SGB327681 SPW327680:SPX327681 SZS327680:SZT327681 TJO327680:TJP327681 TTK327680:TTL327681 UDG327680:UDH327681 UNC327680:UND327681 UWY327680:UWZ327681 VGU327680:VGV327681 VQQ327680:VQR327681 WAM327680:WAN327681 WKI327680:WKJ327681 WUE327680:WUF327681 M393218:N393219 HS393216:HT393217 RO393216:RP393217 ABK393216:ABL393217 ALG393216:ALH393217 AVC393216:AVD393217 BEY393216:BEZ393217 BOU393216:BOV393217 BYQ393216:BYR393217 CIM393216:CIN393217 CSI393216:CSJ393217 DCE393216:DCF393217 DMA393216:DMB393217 DVW393216:DVX393217 EFS393216:EFT393217 EPO393216:EPP393217 EZK393216:EZL393217 FJG393216:FJH393217 FTC393216:FTD393217 GCY393216:GCZ393217 GMU393216:GMV393217 GWQ393216:GWR393217 HGM393216:HGN393217 HQI393216:HQJ393217 IAE393216:IAF393217 IKA393216:IKB393217 ITW393216:ITX393217 JDS393216:JDT393217 JNO393216:JNP393217 JXK393216:JXL393217 KHG393216:KHH393217 KRC393216:KRD393217 LAY393216:LAZ393217 LKU393216:LKV393217 LUQ393216:LUR393217 MEM393216:MEN393217 MOI393216:MOJ393217 MYE393216:MYF393217 NIA393216:NIB393217 NRW393216:NRX393217 OBS393216:OBT393217 OLO393216:OLP393217 OVK393216:OVL393217 PFG393216:PFH393217 PPC393216:PPD393217 PYY393216:PYZ393217 QIU393216:QIV393217 QSQ393216:QSR393217 RCM393216:RCN393217 RMI393216:RMJ393217 RWE393216:RWF393217 SGA393216:SGB393217 SPW393216:SPX393217 SZS393216:SZT393217 TJO393216:TJP393217 TTK393216:TTL393217 UDG393216:UDH393217 UNC393216:UND393217 UWY393216:UWZ393217 VGU393216:VGV393217 VQQ393216:VQR393217 WAM393216:WAN393217 WKI393216:WKJ393217 WUE393216:WUF393217 M458754:N458755 HS458752:HT458753 RO458752:RP458753 ABK458752:ABL458753 ALG458752:ALH458753 AVC458752:AVD458753 BEY458752:BEZ458753 BOU458752:BOV458753 BYQ458752:BYR458753 CIM458752:CIN458753 CSI458752:CSJ458753 DCE458752:DCF458753 DMA458752:DMB458753 DVW458752:DVX458753 EFS458752:EFT458753 EPO458752:EPP458753 EZK458752:EZL458753 FJG458752:FJH458753 FTC458752:FTD458753 GCY458752:GCZ458753 GMU458752:GMV458753 GWQ458752:GWR458753 HGM458752:HGN458753 HQI458752:HQJ458753 IAE458752:IAF458753 IKA458752:IKB458753 ITW458752:ITX458753 JDS458752:JDT458753 JNO458752:JNP458753 JXK458752:JXL458753 KHG458752:KHH458753 KRC458752:KRD458753 LAY458752:LAZ458753 LKU458752:LKV458753 LUQ458752:LUR458753 MEM458752:MEN458753 MOI458752:MOJ458753 MYE458752:MYF458753 NIA458752:NIB458753 NRW458752:NRX458753 OBS458752:OBT458753 OLO458752:OLP458753 OVK458752:OVL458753 PFG458752:PFH458753 PPC458752:PPD458753 PYY458752:PYZ458753 QIU458752:QIV458753 QSQ458752:QSR458753 RCM458752:RCN458753 RMI458752:RMJ458753 RWE458752:RWF458753 SGA458752:SGB458753 SPW458752:SPX458753 SZS458752:SZT458753 TJO458752:TJP458753 TTK458752:TTL458753 UDG458752:UDH458753 UNC458752:UND458753 UWY458752:UWZ458753 VGU458752:VGV458753 VQQ458752:VQR458753 WAM458752:WAN458753 WKI458752:WKJ458753 WUE458752:WUF458753 M524290:N524291 HS524288:HT524289 RO524288:RP524289 ABK524288:ABL524289 ALG524288:ALH524289 AVC524288:AVD524289 BEY524288:BEZ524289 BOU524288:BOV524289 BYQ524288:BYR524289 CIM524288:CIN524289 CSI524288:CSJ524289 DCE524288:DCF524289 DMA524288:DMB524289 DVW524288:DVX524289 EFS524288:EFT524289 EPO524288:EPP524289 EZK524288:EZL524289 FJG524288:FJH524289 FTC524288:FTD524289 GCY524288:GCZ524289 GMU524288:GMV524289 GWQ524288:GWR524289 HGM524288:HGN524289 HQI524288:HQJ524289 IAE524288:IAF524289 IKA524288:IKB524289 ITW524288:ITX524289 JDS524288:JDT524289 JNO524288:JNP524289 JXK524288:JXL524289 KHG524288:KHH524289 KRC524288:KRD524289 LAY524288:LAZ524289 LKU524288:LKV524289 LUQ524288:LUR524289 MEM524288:MEN524289 MOI524288:MOJ524289 MYE524288:MYF524289 NIA524288:NIB524289 NRW524288:NRX524289 OBS524288:OBT524289 OLO524288:OLP524289 OVK524288:OVL524289 PFG524288:PFH524289 PPC524288:PPD524289 PYY524288:PYZ524289 QIU524288:QIV524289 QSQ524288:QSR524289 RCM524288:RCN524289 RMI524288:RMJ524289 RWE524288:RWF524289 SGA524288:SGB524289 SPW524288:SPX524289 SZS524288:SZT524289 TJO524288:TJP524289 TTK524288:TTL524289 UDG524288:UDH524289 UNC524288:UND524289 UWY524288:UWZ524289 VGU524288:VGV524289 VQQ524288:VQR524289 WAM524288:WAN524289 WKI524288:WKJ524289 WUE524288:WUF524289 M589826:N589827 HS589824:HT589825 RO589824:RP589825 ABK589824:ABL589825 ALG589824:ALH589825 AVC589824:AVD589825 BEY589824:BEZ589825 BOU589824:BOV589825 BYQ589824:BYR589825 CIM589824:CIN589825 CSI589824:CSJ589825 DCE589824:DCF589825 DMA589824:DMB589825 DVW589824:DVX589825 EFS589824:EFT589825 EPO589824:EPP589825 EZK589824:EZL589825 FJG589824:FJH589825 FTC589824:FTD589825 GCY589824:GCZ589825 GMU589824:GMV589825 GWQ589824:GWR589825 HGM589824:HGN589825 HQI589824:HQJ589825 IAE589824:IAF589825 IKA589824:IKB589825 ITW589824:ITX589825 JDS589824:JDT589825 JNO589824:JNP589825 JXK589824:JXL589825 KHG589824:KHH589825 KRC589824:KRD589825 LAY589824:LAZ589825 LKU589824:LKV589825 LUQ589824:LUR589825 MEM589824:MEN589825 MOI589824:MOJ589825 MYE589824:MYF589825 NIA589824:NIB589825 NRW589824:NRX589825 OBS589824:OBT589825 OLO589824:OLP589825 OVK589824:OVL589825 PFG589824:PFH589825 PPC589824:PPD589825 PYY589824:PYZ589825 QIU589824:QIV589825 QSQ589824:QSR589825 RCM589824:RCN589825 RMI589824:RMJ589825 RWE589824:RWF589825 SGA589824:SGB589825 SPW589824:SPX589825 SZS589824:SZT589825 TJO589824:TJP589825 TTK589824:TTL589825 UDG589824:UDH589825 UNC589824:UND589825 UWY589824:UWZ589825 VGU589824:VGV589825 VQQ589824:VQR589825 WAM589824:WAN589825 WKI589824:WKJ589825 WUE589824:WUF589825 M655362:N655363 HS655360:HT655361 RO655360:RP655361 ABK655360:ABL655361 ALG655360:ALH655361 AVC655360:AVD655361 BEY655360:BEZ655361 BOU655360:BOV655361 BYQ655360:BYR655361 CIM655360:CIN655361 CSI655360:CSJ655361 DCE655360:DCF655361 DMA655360:DMB655361 DVW655360:DVX655361 EFS655360:EFT655361 EPO655360:EPP655361 EZK655360:EZL655361 FJG655360:FJH655361 FTC655360:FTD655361 GCY655360:GCZ655361 GMU655360:GMV655361 GWQ655360:GWR655361 HGM655360:HGN655361 HQI655360:HQJ655361 IAE655360:IAF655361 IKA655360:IKB655361 ITW655360:ITX655361 JDS655360:JDT655361 JNO655360:JNP655361 JXK655360:JXL655361 KHG655360:KHH655361 KRC655360:KRD655361 LAY655360:LAZ655361 LKU655360:LKV655361 LUQ655360:LUR655361 MEM655360:MEN655361 MOI655360:MOJ655361 MYE655360:MYF655361 NIA655360:NIB655361 NRW655360:NRX655361 OBS655360:OBT655361 OLO655360:OLP655361 OVK655360:OVL655361 PFG655360:PFH655361 PPC655360:PPD655361 PYY655360:PYZ655361 QIU655360:QIV655361 QSQ655360:QSR655361 RCM655360:RCN655361 RMI655360:RMJ655361 RWE655360:RWF655361 SGA655360:SGB655361 SPW655360:SPX655361 SZS655360:SZT655361 TJO655360:TJP655361 TTK655360:TTL655361 UDG655360:UDH655361 UNC655360:UND655361 UWY655360:UWZ655361 VGU655360:VGV655361 VQQ655360:VQR655361 WAM655360:WAN655361 WKI655360:WKJ655361 WUE655360:WUF655361 M720898:N720899 HS720896:HT720897 RO720896:RP720897 ABK720896:ABL720897 ALG720896:ALH720897 AVC720896:AVD720897 BEY720896:BEZ720897 BOU720896:BOV720897 BYQ720896:BYR720897 CIM720896:CIN720897 CSI720896:CSJ720897 DCE720896:DCF720897 DMA720896:DMB720897 DVW720896:DVX720897 EFS720896:EFT720897 EPO720896:EPP720897 EZK720896:EZL720897 FJG720896:FJH720897 FTC720896:FTD720897 GCY720896:GCZ720897 GMU720896:GMV720897 GWQ720896:GWR720897 HGM720896:HGN720897 HQI720896:HQJ720897 IAE720896:IAF720897 IKA720896:IKB720897 ITW720896:ITX720897 JDS720896:JDT720897 JNO720896:JNP720897 JXK720896:JXL720897 KHG720896:KHH720897 KRC720896:KRD720897 LAY720896:LAZ720897 LKU720896:LKV720897 LUQ720896:LUR720897 MEM720896:MEN720897 MOI720896:MOJ720897 MYE720896:MYF720897 NIA720896:NIB720897 NRW720896:NRX720897 OBS720896:OBT720897 OLO720896:OLP720897 OVK720896:OVL720897 PFG720896:PFH720897 PPC720896:PPD720897 PYY720896:PYZ720897 QIU720896:QIV720897 QSQ720896:QSR720897 RCM720896:RCN720897 RMI720896:RMJ720897 RWE720896:RWF720897 SGA720896:SGB720897 SPW720896:SPX720897 SZS720896:SZT720897 TJO720896:TJP720897 TTK720896:TTL720897 UDG720896:UDH720897 UNC720896:UND720897 UWY720896:UWZ720897 VGU720896:VGV720897 VQQ720896:VQR720897 WAM720896:WAN720897 WKI720896:WKJ720897 WUE720896:WUF720897 M786434:N786435 HS786432:HT786433 RO786432:RP786433 ABK786432:ABL786433 ALG786432:ALH786433 AVC786432:AVD786433 BEY786432:BEZ786433 BOU786432:BOV786433 BYQ786432:BYR786433 CIM786432:CIN786433 CSI786432:CSJ786433 DCE786432:DCF786433 DMA786432:DMB786433 DVW786432:DVX786433 EFS786432:EFT786433 EPO786432:EPP786433 EZK786432:EZL786433 FJG786432:FJH786433 FTC786432:FTD786433 GCY786432:GCZ786433 GMU786432:GMV786433 GWQ786432:GWR786433 HGM786432:HGN786433 HQI786432:HQJ786433 IAE786432:IAF786433 IKA786432:IKB786433 ITW786432:ITX786433 JDS786432:JDT786433 JNO786432:JNP786433 JXK786432:JXL786433 KHG786432:KHH786433 KRC786432:KRD786433 LAY786432:LAZ786433 LKU786432:LKV786433 LUQ786432:LUR786433 MEM786432:MEN786433 MOI786432:MOJ786433 MYE786432:MYF786433 NIA786432:NIB786433 NRW786432:NRX786433 OBS786432:OBT786433 OLO786432:OLP786433 OVK786432:OVL786433 PFG786432:PFH786433 PPC786432:PPD786433 PYY786432:PYZ786433 QIU786432:QIV786433 QSQ786432:QSR786433 RCM786432:RCN786433 RMI786432:RMJ786433 RWE786432:RWF786433 SGA786432:SGB786433 SPW786432:SPX786433 SZS786432:SZT786433 TJO786432:TJP786433 TTK786432:TTL786433 UDG786432:UDH786433 UNC786432:UND786433 UWY786432:UWZ786433 VGU786432:VGV786433 VQQ786432:VQR786433 WAM786432:WAN786433 WKI786432:WKJ786433 WUE786432:WUF786433 M851970:N851971 HS851968:HT851969 RO851968:RP851969 ABK851968:ABL851969 ALG851968:ALH851969 AVC851968:AVD851969 BEY851968:BEZ851969 BOU851968:BOV851969 BYQ851968:BYR851969 CIM851968:CIN851969 CSI851968:CSJ851969 DCE851968:DCF851969 DMA851968:DMB851969 DVW851968:DVX851969 EFS851968:EFT851969 EPO851968:EPP851969 EZK851968:EZL851969 FJG851968:FJH851969 FTC851968:FTD851969 GCY851968:GCZ851969 GMU851968:GMV851969 GWQ851968:GWR851969 HGM851968:HGN851969 HQI851968:HQJ851969 IAE851968:IAF851969 IKA851968:IKB851969 ITW851968:ITX851969 JDS851968:JDT851969 JNO851968:JNP851969 JXK851968:JXL851969 KHG851968:KHH851969 KRC851968:KRD851969 LAY851968:LAZ851969 LKU851968:LKV851969 LUQ851968:LUR851969 MEM851968:MEN851969 MOI851968:MOJ851969 MYE851968:MYF851969 NIA851968:NIB851969 NRW851968:NRX851969 OBS851968:OBT851969 OLO851968:OLP851969 OVK851968:OVL851969 PFG851968:PFH851969 PPC851968:PPD851969 PYY851968:PYZ851969 QIU851968:QIV851969 QSQ851968:QSR851969 RCM851968:RCN851969 RMI851968:RMJ851969 RWE851968:RWF851969 SGA851968:SGB851969 SPW851968:SPX851969 SZS851968:SZT851969 TJO851968:TJP851969 TTK851968:TTL851969 UDG851968:UDH851969 UNC851968:UND851969 UWY851968:UWZ851969 VGU851968:VGV851969 VQQ851968:VQR851969 WAM851968:WAN851969 WKI851968:WKJ851969 WUE851968:WUF851969 M917506:N917507 HS917504:HT917505 RO917504:RP917505 ABK917504:ABL917505 ALG917504:ALH917505 AVC917504:AVD917505 BEY917504:BEZ917505 BOU917504:BOV917505 BYQ917504:BYR917505 CIM917504:CIN917505 CSI917504:CSJ917505 DCE917504:DCF917505 DMA917504:DMB917505 DVW917504:DVX917505 EFS917504:EFT917505 EPO917504:EPP917505 EZK917504:EZL917505 FJG917504:FJH917505 FTC917504:FTD917505 GCY917504:GCZ917505 GMU917504:GMV917505 GWQ917504:GWR917505 HGM917504:HGN917505 HQI917504:HQJ917505 IAE917504:IAF917505 IKA917504:IKB917505 ITW917504:ITX917505 JDS917504:JDT917505 JNO917504:JNP917505 JXK917504:JXL917505 KHG917504:KHH917505 KRC917504:KRD917505 LAY917504:LAZ917505 LKU917504:LKV917505 LUQ917504:LUR917505 MEM917504:MEN917505 MOI917504:MOJ917505 MYE917504:MYF917505 NIA917504:NIB917505 NRW917504:NRX917505 OBS917504:OBT917505 OLO917504:OLP917505 OVK917504:OVL917505 PFG917504:PFH917505 PPC917504:PPD917505 PYY917504:PYZ917505 QIU917504:QIV917505 QSQ917504:QSR917505 RCM917504:RCN917505 RMI917504:RMJ917505 RWE917504:RWF917505 SGA917504:SGB917505 SPW917504:SPX917505 SZS917504:SZT917505 TJO917504:TJP917505 TTK917504:TTL917505 UDG917504:UDH917505 UNC917504:UND917505 UWY917504:UWZ917505 VGU917504:VGV917505 VQQ917504:VQR917505 WAM917504:WAN917505 WKI917504:WKJ917505 WUE917504:WUF917505 M983042:N983043 HS983040:HT983041 RO983040:RP983041 ABK983040:ABL983041 ALG983040:ALH983041 AVC983040:AVD983041 BEY983040:BEZ983041 BOU983040:BOV983041 BYQ983040:BYR983041 CIM983040:CIN983041 CSI983040:CSJ983041 DCE983040:DCF983041 DMA983040:DMB983041 DVW983040:DVX983041 EFS983040:EFT983041 EPO983040:EPP983041 EZK983040:EZL983041 FJG983040:FJH983041 FTC983040:FTD983041 GCY983040:GCZ983041 GMU983040:GMV983041 GWQ983040:GWR983041 HGM983040:HGN983041 HQI983040:HQJ983041 IAE983040:IAF983041 IKA983040:IKB983041 ITW983040:ITX983041 JDS983040:JDT983041 JNO983040:JNP983041 JXK983040:JXL983041 KHG983040:KHH983041 KRC983040:KRD983041 LAY983040:LAZ983041 LKU983040:LKV983041 LUQ983040:LUR983041 MEM983040:MEN983041 MOI983040:MOJ983041 MYE983040:MYF983041 NIA983040:NIB983041 NRW983040:NRX983041 OBS983040:OBT983041 OLO983040:OLP983041 OVK983040:OVL983041 PFG983040:PFH983041 PPC983040:PPD983041 PYY983040:PYZ983041 QIU983040:QIV983041 QSQ983040:QSR983041 RCM983040:RCN983041 RMI983040:RMJ983041 RWE983040:RWF983041 SGA983040:SGB983041 SPW983040:SPX983041 SZS983040:SZT983041 TJO983040:TJP983041 TTK983040:TTL983041 UDG983040:UDH983041 UNC983040:UND983041 UWY983040:UWZ983041 VGU983040:VGV983041 VQQ983040:VQR983041 WAM983040:WAN983041 WKI983040:WKJ983041 WUE983040:WUF983041 L65535 HR65533 RN65533 ABJ65533 ALF65533 AVB65533 BEX65533 BOT65533 BYP65533 CIL65533 CSH65533 DCD65533 DLZ65533 DVV65533 EFR65533 EPN65533 EZJ65533 FJF65533 FTB65533 GCX65533 GMT65533 GWP65533 HGL65533 HQH65533 IAD65533 IJZ65533 ITV65533 JDR65533 JNN65533 JXJ65533 KHF65533 KRB65533 LAX65533 LKT65533 LUP65533 MEL65533 MOH65533 MYD65533 NHZ65533 NRV65533 OBR65533 OLN65533 OVJ65533 PFF65533 PPB65533 PYX65533 QIT65533 QSP65533 RCL65533 RMH65533 RWD65533 SFZ65533 SPV65533 SZR65533 TJN65533 TTJ65533 UDF65533 UNB65533 UWX65533 VGT65533 VQP65533 WAL65533 WKH65533 WUD65533 L131071 HR131069 RN131069 ABJ131069 ALF131069 AVB131069 BEX131069 BOT131069 BYP131069 CIL131069 CSH131069 DCD131069 DLZ131069 DVV131069 EFR131069 EPN131069 EZJ131069 FJF131069 FTB131069 GCX131069 GMT131069 GWP131069 HGL131069 HQH131069 IAD131069 IJZ131069 ITV131069 JDR131069 JNN131069 JXJ131069 KHF131069 KRB131069 LAX131069 LKT131069 LUP131069 MEL131069 MOH131069 MYD131069 NHZ131069 NRV131069 OBR131069 OLN131069 OVJ131069 PFF131069 PPB131069 PYX131069 QIT131069 QSP131069 RCL131069 RMH131069 RWD131069 SFZ131069 SPV131069 SZR131069 TJN131069 TTJ131069 UDF131069 UNB131069 UWX131069 VGT131069 VQP131069 WAL131069 WKH131069 WUD131069 L196607 HR196605 RN196605 ABJ196605 ALF196605 AVB196605 BEX196605 BOT196605 BYP196605 CIL196605 CSH196605 DCD196605 DLZ196605 DVV196605 EFR196605 EPN196605 EZJ196605 FJF196605 FTB196605 GCX196605 GMT196605 GWP196605 HGL196605 HQH196605 IAD196605 IJZ196605 ITV196605 JDR196605 JNN196605 JXJ196605 KHF196605 KRB196605 LAX196605 LKT196605 LUP196605 MEL196605 MOH196605 MYD196605 NHZ196605 NRV196605 OBR196605 OLN196605 OVJ196605 PFF196605 PPB196605 PYX196605 QIT196605 QSP196605 RCL196605 RMH196605 RWD196605 SFZ196605 SPV196605 SZR196605 TJN196605 TTJ196605 UDF196605 UNB196605 UWX196605 VGT196605 VQP196605 WAL196605 WKH196605 WUD196605 L262143 HR262141 RN262141 ABJ262141 ALF262141 AVB262141 BEX262141 BOT262141 BYP262141 CIL262141 CSH262141 DCD262141 DLZ262141 DVV262141 EFR262141 EPN262141 EZJ262141 FJF262141 FTB262141 GCX262141 GMT262141 GWP262141 HGL262141 HQH262141 IAD262141 IJZ262141 ITV262141 JDR262141 JNN262141 JXJ262141 KHF262141 KRB262141 LAX262141 LKT262141 LUP262141 MEL262141 MOH262141 MYD262141 NHZ262141 NRV262141 OBR262141 OLN262141 OVJ262141 PFF262141 PPB262141 PYX262141 QIT262141 QSP262141 RCL262141 RMH262141 RWD262141 SFZ262141 SPV262141 SZR262141 TJN262141 TTJ262141 UDF262141 UNB262141 UWX262141 VGT262141 VQP262141 WAL262141 WKH262141 WUD262141 L327679 HR327677 RN327677 ABJ327677 ALF327677 AVB327677 BEX327677 BOT327677 BYP327677 CIL327677 CSH327677 DCD327677 DLZ327677 DVV327677 EFR327677 EPN327677 EZJ327677 FJF327677 FTB327677 GCX327677 GMT327677 GWP327677 HGL327677 HQH327677 IAD327677 IJZ327677 ITV327677 JDR327677 JNN327677 JXJ327677 KHF327677 KRB327677 LAX327677 LKT327677 LUP327677 MEL327677 MOH327677 MYD327677 NHZ327677 NRV327677 OBR327677 OLN327677 OVJ327677 PFF327677 PPB327677 PYX327677 QIT327677 QSP327677 RCL327677 RMH327677 RWD327677 SFZ327677 SPV327677 SZR327677 TJN327677 TTJ327677 UDF327677 UNB327677 UWX327677 VGT327677 VQP327677 WAL327677 WKH327677 WUD327677 L393215 HR393213 RN393213 ABJ393213 ALF393213 AVB393213 BEX393213 BOT393213 BYP393213 CIL393213 CSH393213 DCD393213 DLZ393213 DVV393213 EFR393213 EPN393213 EZJ393213 FJF393213 FTB393213 GCX393213 GMT393213 GWP393213 HGL393213 HQH393213 IAD393213 IJZ393213 ITV393213 JDR393213 JNN393213 JXJ393213 KHF393213 KRB393213 LAX393213 LKT393213 LUP393213 MEL393213 MOH393213 MYD393213 NHZ393213 NRV393213 OBR393213 OLN393213 OVJ393213 PFF393213 PPB393213 PYX393213 QIT393213 QSP393213 RCL393213 RMH393213 RWD393213 SFZ393213 SPV393213 SZR393213 TJN393213 TTJ393213 UDF393213 UNB393213 UWX393213 VGT393213 VQP393213 WAL393213 WKH393213 WUD393213 L458751 HR458749 RN458749 ABJ458749 ALF458749 AVB458749 BEX458749 BOT458749 BYP458749 CIL458749 CSH458749 DCD458749 DLZ458749 DVV458749 EFR458749 EPN458749 EZJ458749 FJF458749 FTB458749 GCX458749 GMT458749 GWP458749 HGL458749 HQH458749 IAD458749 IJZ458749 ITV458749 JDR458749 JNN458749 JXJ458749 KHF458749 KRB458749 LAX458749 LKT458749 LUP458749 MEL458749 MOH458749 MYD458749 NHZ458749 NRV458749 OBR458749 OLN458749 OVJ458749 PFF458749 PPB458749 PYX458749 QIT458749 QSP458749 RCL458749 RMH458749 RWD458749 SFZ458749 SPV458749 SZR458749 TJN458749 TTJ458749 UDF458749 UNB458749 UWX458749 VGT458749 VQP458749 WAL458749 WKH458749 WUD458749 L524287 HR524285 RN524285 ABJ524285 ALF524285 AVB524285 BEX524285 BOT524285 BYP524285 CIL524285 CSH524285 DCD524285 DLZ524285 DVV524285 EFR524285 EPN524285 EZJ524285 FJF524285 FTB524285 GCX524285 GMT524285 GWP524285 HGL524285 HQH524285 IAD524285 IJZ524285 ITV524285 JDR524285 JNN524285 JXJ524285 KHF524285 KRB524285 LAX524285 LKT524285 LUP524285 MEL524285 MOH524285 MYD524285 NHZ524285 NRV524285 OBR524285 OLN524285 OVJ524285 PFF524285 PPB524285 PYX524285 QIT524285 QSP524285 RCL524285 RMH524285 RWD524285 SFZ524285 SPV524285 SZR524285 TJN524285 TTJ524285 UDF524285 UNB524285 UWX524285 VGT524285 VQP524285 WAL524285 WKH524285 WUD524285 L589823 HR589821 RN589821 ABJ589821 ALF589821 AVB589821 BEX589821 BOT589821 BYP589821 CIL589821 CSH589821 DCD589821 DLZ589821 DVV589821 EFR589821 EPN589821 EZJ589821 FJF589821 FTB589821 GCX589821 GMT589821 GWP589821 HGL589821 HQH589821 IAD589821 IJZ589821 ITV589821 JDR589821 JNN589821 JXJ589821 KHF589821 KRB589821 LAX589821 LKT589821 LUP589821 MEL589821 MOH589821 MYD589821 NHZ589821 NRV589821 OBR589821 OLN589821 OVJ589821 PFF589821 PPB589821 PYX589821 QIT589821 QSP589821 RCL589821 RMH589821 RWD589821 SFZ589821 SPV589821 SZR589821 TJN589821 TTJ589821 UDF589821 UNB589821 UWX589821 VGT589821 VQP589821 WAL589821 WKH589821 WUD589821 L655359 HR655357 RN655357 ABJ655357 ALF655357 AVB655357 BEX655357 BOT655357 BYP655357 CIL655357 CSH655357 DCD655357 DLZ655357 DVV655357 EFR655357 EPN655357 EZJ655357 FJF655357 FTB655357 GCX655357 GMT655357 GWP655357 HGL655357 HQH655357 IAD655357 IJZ655357 ITV655357 JDR655357 JNN655357 JXJ655357 KHF655357 KRB655357 LAX655357 LKT655357 LUP655357 MEL655357 MOH655357 MYD655357 NHZ655357 NRV655357 OBR655357 OLN655357 OVJ655357 PFF655357 PPB655357 PYX655357 QIT655357 QSP655357 RCL655357 RMH655357 RWD655357 SFZ655357 SPV655357 SZR655357 TJN655357 TTJ655357 UDF655357 UNB655357 UWX655357 VGT655357 VQP655357 WAL655357 WKH655357 WUD655357 L720895 HR720893 RN720893 ABJ720893 ALF720893 AVB720893 BEX720893 BOT720893 BYP720893 CIL720893 CSH720893 DCD720893 DLZ720893 DVV720893 EFR720893 EPN720893 EZJ720893 FJF720893 FTB720893 GCX720893 GMT720893 GWP720893 HGL720893 HQH720893 IAD720893 IJZ720893 ITV720893 JDR720893 JNN720893 JXJ720893 KHF720893 KRB720893 LAX720893 LKT720893 LUP720893 MEL720893 MOH720893 MYD720893 NHZ720893 NRV720893 OBR720893 OLN720893 OVJ720893 PFF720893 PPB720893 PYX720893 QIT720893 QSP720893 RCL720893 RMH720893 RWD720893 SFZ720893 SPV720893 SZR720893 TJN720893 TTJ720893 UDF720893 UNB720893 UWX720893 VGT720893 VQP720893 WAL720893 WKH720893 WUD720893 L786431 HR786429 RN786429 ABJ786429 ALF786429 AVB786429 BEX786429 BOT786429 BYP786429 CIL786429 CSH786429 DCD786429 DLZ786429 DVV786429 EFR786429 EPN786429 EZJ786429 FJF786429 FTB786429 GCX786429 GMT786429 GWP786429 HGL786429 HQH786429 IAD786429 IJZ786429 ITV786429 JDR786429 JNN786429 JXJ786429 KHF786429 KRB786429 LAX786429 LKT786429 LUP786429 MEL786429 MOH786429 MYD786429 NHZ786429 NRV786429 OBR786429 OLN786429 OVJ786429 PFF786429 PPB786429 PYX786429 QIT786429 QSP786429 RCL786429 RMH786429 RWD786429 SFZ786429 SPV786429 SZR786429 TJN786429 TTJ786429 UDF786429 UNB786429 UWX786429 VGT786429 VQP786429 WAL786429 WKH786429 WUD786429 L851967 HR851965 RN851965 ABJ851965 ALF851965 AVB851965 BEX851965 BOT851965 BYP851965 CIL851965 CSH851965 DCD851965 DLZ851965 DVV851965 EFR851965 EPN851965 EZJ851965 FJF851965 FTB851965 GCX851965 GMT851965 GWP851965 HGL851965 HQH851965 IAD851965 IJZ851965 ITV851965 JDR851965 JNN851965 JXJ851965 KHF851965 KRB851965 LAX851965 LKT851965 LUP851965 MEL851965 MOH851965 MYD851965 NHZ851965 NRV851965 OBR851965 OLN851965 OVJ851965 PFF851965 PPB851965 PYX851965 QIT851965 QSP851965 RCL851965 RMH851965 RWD851965 SFZ851965 SPV851965 SZR851965 TJN851965 TTJ851965 UDF851965 UNB851965 UWX851965 VGT851965 VQP851965 WAL851965 WKH851965 WUD851965 L917503 HR917501 RN917501 ABJ917501 ALF917501 AVB917501 BEX917501 BOT917501 BYP917501 CIL917501 CSH917501 DCD917501 DLZ917501 DVV917501 EFR917501 EPN917501 EZJ917501 FJF917501 FTB917501 GCX917501 GMT917501 GWP917501 HGL917501 HQH917501 IAD917501 IJZ917501 ITV917501 JDR917501 JNN917501 JXJ917501 KHF917501 KRB917501 LAX917501 LKT917501 LUP917501 MEL917501 MOH917501 MYD917501 NHZ917501 NRV917501 OBR917501 OLN917501 OVJ917501 PFF917501 PPB917501 PYX917501 QIT917501 QSP917501 RCL917501 RMH917501 RWD917501 SFZ917501 SPV917501 SZR917501 TJN917501 TTJ917501 UDF917501 UNB917501 UWX917501 VGT917501 VQP917501 WAL917501 WKH917501 WUD917501 L983039 HR983037 RN983037 ABJ983037 ALF983037 AVB983037 BEX983037 BOT983037 BYP983037 CIL983037 CSH983037 DCD983037 DLZ983037 DVV983037 EFR983037 EPN983037 EZJ983037 FJF983037 FTB983037 GCX983037 GMT983037 GWP983037 HGL983037 HQH983037 IAD983037 IJZ983037 ITV983037 JDR983037 JNN983037 JXJ983037 KHF983037 KRB983037 LAX983037 LKT983037 LUP983037 MEL983037 MOH983037 MYD983037 NHZ983037 NRV983037 OBR983037 OLN983037 OVJ983037 PFF983037 PPB983037 PYX983037 QIT983037 QSP983037 RCL983037 RMH983037 RWD983037 SFZ983037 SPV983037 SZR983037 TJN983037 TTJ983037 UDF983037 UNB983037 UWX983037 VGT983037 VQP983037 WAL983037 WKH983037 WUD983037 O65535:O65539 HU65533:HU65537 RQ65533:RQ65537 ABM65533:ABM65537 ALI65533:ALI65537 AVE65533:AVE65537 BFA65533:BFA65537 BOW65533:BOW65537 BYS65533:BYS65537 CIO65533:CIO65537 CSK65533:CSK65537 DCG65533:DCG65537 DMC65533:DMC65537 DVY65533:DVY65537 EFU65533:EFU65537 EPQ65533:EPQ65537 EZM65533:EZM65537 FJI65533:FJI65537 FTE65533:FTE65537 GDA65533:GDA65537 GMW65533:GMW65537 GWS65533:GWS65537 HGO65533:HGO65537 HQK65533:HQK65537 IAG65533:IAG65537 IKC65533:IKC65537 ITY65533:ITY65537 JDU65533:JDU65537 JNQ65533:JNQ65537 JXM65533:JXM65537 KHI65533:KHI65537 KRE65533:KRE65537 LBA65533:LBA65537 LKW65533:LKW65537 LUS65533:LUS65537 MEO65533:MEO65537 MOK65533:MOK65537 MYG65533:MYG65537 NIC65533:NIC65537 NRY65533:NRY65537 OBU65533:OBU65537 OLQ65533:OLQ65537 OVM65533:OVM65537 PFI65533:PFI65537 PPE65533:PPE65537 PZA65533:PZA65537 QIW65533:QIW65537 QSS65533:QSS65537 RCO65533:RCO65537 RMK65533:RMK65537 RWG65533:RWG65537 SGC65533:SGC65537 SPY65533:SPY65537 SZU65533:SZU65537 TJQ65533:TJQ65537 TTM65533:TTM65537 UDI65533:UDI65537 UNE65533:UNE65537 UXA65533:UXA65537 VGW65533:VGW65537 VQS65533:VQS65537 WAO65533:WAO65537 WKK65533:WKK65537 WUG65533:WUG65537 O131071:O131075 HU131069:HU131073 RQ131069:RQ131073 ABM131069:ABM131073 ALI131069:ALI131073 AVE131069:AVE131073 BFA131069:BFA131073 BOW131069:BOW131073 BYS131069:BYS131073 CIO131069:CIO131073 CSK131069:CSK131073 DCG131069:DCG131073 DMC131069:DMC131073 DVY131069:DVY131073 EFU131069:EFU131073 EPQ131069:EPQ131073 EZM131069:EZM131073 FJI131069:FJI131073 FTE131069:FTE131073 GDA131069:GDA131073 GMW131069:GMW131073 GWS131069:GWS131073 HGO131069:HGO131073 HQK131069:HQK131073 IAG131069:IAG131073 IKC131069:IKC131073 ITY131069:ITY131073 JDU131069:JDU131073 JNQ131069:JNQ131073 JXM131069:JXM131073 KHI131069:KHI131073 KRE131069:KRE131073 LBA131069:LBA131073 LKW131069:LKW131073 LUS131069:LUS131073 MEO131069:MEO131073 MOK131069:MOK131073 MYG131069:MYG131073 NIC131069:NIC131073 NRY131069:NRY131073 OBU131069:OBU131073 OLQ131069:OLQ131073 OVM131069:OVM131073 PFI131069:PFI131073 PPE131069:PPE131073 PZA131069:PZA131073 QIW131069:QIW131073 QSS131069:QSS131073 RCO131069:RCO131073 RMK131069:RMK131073 RWG131069:RWG131073 SGC131069:SGC131073 SPY131069:SPY131073 SZU131069:SZU131073 TJQ131069:TJQ131073 TTM131069:TTM131073 UDI131069:UDI131073 UNE131069:UNE131073 UXA131069:UXA131073 VGW131069:VGW131073 VQS131069:VQS131073 WAO131069:WAO131073 WKK131069:WKK131073 WUG131069:WUG131073 O196607:O196611 HU196605:HU196609 RQ196605:RQ196609 ABM196605:ABM196609 ALI196605:ALI196609 AVE196605:AVE196609 BFA196605:BFA196609 BOW196605:BOW196609 BYS196605:BYS196609 CIO196605:CIO196609 CSK196605:CSK196609 DCG196605:DCG196609 DMC196605:DMC196609 DVY196605:DVY196609 EFU196605:EFU196609 EPQ196605:EPQ196609 EZM196605:EZM196609 FJI196605:FJI196609 FTE196605:FTE196609 GDA196605:GDA196609 GMW196605:GMW196609 GWS196605:GWS196609 HGO196605:HGO196609 HQK196605:HQK196609 IAG196605:IAG196609 IKC196605:IKC196609 ITY196605:ITY196609 JDU196605:JDU196609 JNQ196605:JNQ196609 JXM196605:JXM196609 KHI196605:KHI196609 KRE196605:KRE196609 LBA196605:LBA196609 LKW196605:LKW196609 LUS196605:LUS196609 MEO196605:MEO196609 MOK196605:MOK196609 MYG196605:MYG196609 NIC196605:NIC196609 NRY196605:NRY196609 OBU196605:OBU196609 OLQ196605:OLQ196609 OVM196605:OVM196609 PFI196605:PFI196609 PPE196605:PPE196609 PZA196605:PZA196609 QIW196605:QIW196609 QSS196605:QSS196609 RCO196605:RCO196609 RMK196605:RMK196609 RWG196605:RWG196609 SGC196605:SGC196609 SPY196605:SPY196609 SZU196605:SZU196609 TJQ196605:TJQ196609 TTM196605:TTM196609 UDI196605:UDI196609 UNE196605:UNE196609 UXA196605:UXA196609 VGW196605:VGW196609 VQS196605:VQS196609 WAO196605:WAO196609 WKK196605:WKK196609 WUG196605:WUG196609 O262143:O262147 HU262141:HU262145 RQ262141:RQ262145 ABM262141:ABM262145 ALI262141:ALI262145 AVE262141:AVE262145 BFA262141:BFA262145 BOW262141:BOW262145 BYS262141:BYS262145 CIO262141:CIO262145 CSK262141:CSK262145 DCG262141:DCG262145 DMC262141:DMC262145 DVY262141:DVY262145 EFU262141:EFU262145 EPQ262141:EPQ262145 EZM262141:EZM262145 FJI262141:FJI262145 FTE262141:FTE262145 GDA262141:GDA262145 GMW262141:GMW262145 GWS262141:GWS262145 HGO262141:HGO262145 HQK262141:HQK262145 IAG262141:IAG262145 IKC262141:IKC262145 ITY262141:ITY262145 JDU262141:JDU262145 JNQ262141:JNQ262145 JXM262141:JXM262145 KHI262141:KHI262145 KRE262141:KRE262145 LBA262141:LBA262145 LKW262141:LKW262145 LUS262141:LUS262145 MEO262141:MEO262145 MOK262141:MOK262145 MYG262141:MYG262145 NIC262141:NIC262145 NRY262141:NRY262145 OBU262141:OBU262145 OLQ262141:OLQ262145 OVM262141:OVM262145 PFI262141:PFI262145 PPE262141:PPE262145 PZA262141:PZA262145 QIW262141:QIW262145 QSS262141:QSS262145 RCO262141:RCO262145 RMK262141:RMK262145 RWG262141:RWG262145 SGC262141:SGC262145 SPY262141:SPY262145 SZU262141:SZU262145 TJQ262141:TJQ262145 TTM262141:TTM262145 UDI262141:UDI262145 UNE262141:UNE262145 UXA262141:UXA262145 VGW262141:VGW262145 VQS262141:VQS262145 WAO262141:WAO262145 WKK262141:WKK262145 WUG262141:WUG262145 O327679:O327683 HU327677:HU327681 RQ327677:RQ327681 ABM327677:ABM327681 ALI327677:ALI327681 AVE327677:AVE327681 BFA327677:BFA327681 BOW327677:BOW327681 BYS327677:BYS327681 CIO327677:CIO327681 CSK327677:CSK327681 DCG327677:DCG327681 DMC327677:DMC327681 DVY327677:DVY327681 EFU327677:EFU327681 EPQ327677:EPQ327681 EZM327677:EZM327681 FJI327677:FJI327681 FTE327677:FTE327681 GDA327677:GDA327681 GMW327677:GMW327681 GWS327677:GWS327681 HGO327677:HGO327681 HQK327677:HQK327681 IAG327677:IAG327681 IKC327677:IKC327681 ITY327677:ITY327681 JDU327677:JDU327681 JNQ327677:JNQ327681 JXM327677:JXM327681 KHI327677:KHI327681 KRE327677:KRE327681 LBA327677:LBA327681 LKW327677:LKW327681 LUS327677:LUS327681 MEO327677:MEO327681 MOK327677:MOK327681 MYG327677:MYG327681 NIC327677:NIC327681 NRY327677:NRY327681 OBU327677:OBU327681 OLQ327677:OLQ327681 OVM327677:OVM327681 PFI327677:PFI327681 PPE327677:PPE327681 PZA327677:PZA327681 QIW327677:QIW327681 QSS327677:QSS327681 RCO327677:RCO327681 RMK327677:RMK327681 RWG327677:RWG327681 SGC327677:SGC327681 SPY327677:SPY327681 SZU327677:SZU327681 TJQ327677:TJQ327681 TTM327677:TTM327681 UDI327677:UDI327681 UNE327677:UNE327681 UXA327677:UXA327681 VGW327677:VGW327681 VQS327677:VQS327681 WAO327677:WAO327681 WKK327677:WKK327681 WUG327677:WUG327681 O393215:O393219 HU393213:HU393217 RQ393213:RQ393217 ABM393213:ABM393217 ALI393213:ALI393217 AVE393213:AVE393217 BFA393213:BFA393217 BOW393213:BOW393217 BYS393213:BYS393217 CIO393213:CIO393217 CSK393213:CSK393217 DCG393213:DCG393217 DMC393213:DMC393217 DVY393213:DVY393217 EFU393213:EFU393217 EPQ393213:EPQ393217 EZM393213:EZM393217 FJI393213:FJI393217 FTE393213:FTE393217 GDA393213:GDA393217 GMW393213:GMW393217 GWS393213:GWS393217 HGO393213:HGO393217 HQK393213:HQK393217 IAG393213:IAG393217 IKC393213:IKC393217 ITY393213:ITY393217 JDU393213:JDU393217 JNQ393213:JNQ393217 JXM393213:JXM393217 KHI393213:KHI393217 KRE393213:KRE393217 LBA393213:LBA393217 LKW393213:LKW393217 LUS393213:LUS393217 MEO393213:MEO393217 MOK393213:MOK393217 MYG393213:MYG393217 NIC393213:NIC393217 NRY393213:NRY393217 OBU393213:OBU393217 OLQ393213:OLQ393217 OVM393213:OVM393217 PFI393213:PFI393217 PPE393213:PPE393217 PZA393213:PZA393217 QIW393213:QIW393217 QSS393213:QSS393217 RCO393213:RCO393217 RMK393213:RMK393217 RWG393213:RWG393217 SGC393213:SGC393217 SPY393213:SPY393217 SZU393213:SZU393217 TJQ393213:TJQ393217 TTM393213:TTM393217 UDI393213:UDI393217 UNE393213:UNE393217 UXA393213:UXA393217 VGW393213:VGW393217 VQS393213:VQS393217 WAO393213:WAO393217 WKK393213:WKK393217 WUG393213:WUG393217 O458751:O458755 HU458749:HU458753 RQ458749:RQ458753 ABM458749:ABM458753 ALI458749:ALI458753 AVE458749:AVE458753 BFA458749:BFA458753 BOW458749:BOW458753 BYS458749:BYS458753 CIO458749:CIO458753 CSK458749:CSK458753 DCG458749:DCG458753 DMC458749:DMC458753 DVY458749:DVY458753 EFU458749:EFU458753 EPQ458749:EPQ458753 EZM458749:EZM458753 FJI458749:FJI458753 FTE458749:FTE458753 GDA458749:GDA458753 GMW458749:GMW458753 GWS458749:GWS458753 HGO458749:HGO458753 HQK458749:HQK458753 IAG458749:IAG458753 IKC458749:IKC458753 ITY458749:ITY458753 JDU458749:JDU458753 JNQ458749:JNQ458753 JXM458749:JXM458753 KHI458749:KHI458753 KRE458749:KRE458753 LBA458749:LBA458753 LKW458749:LKW458753 LUS458749:LUS458753 MEO458749:MEO458753 MOK458749:MOK458753 MYG458749:MYG458753 NIC458749:NIC458753 NRY458749:NRY458753 OBU458749:OBU458753 OLQ458749:OLQ458753 OVM458749:OVM458753 PFI458749:PFI458753 PPE458749:PPE458753 PZA458749:PZA458753 QIW458749:QIW458753 QSS458749:QSS458753 RCO458749:RCO458753 RMK458749:RMK458753 RWG458749:RWG458753 SGC458749:SGC458753 SPY458749:SPY458753 SZU458749:SZU458753 TJQ458749:TJQ458753 TTM458749:TTM458753 UDI458749:UDI458753 UNE458749:UNE458753 UXA458749:UXA458753 VGW458749:VGW458753 VQS458749:VQS458753 WAO458749:WAO458753 WKK458749:WKK458753 WUG458749:WUG458753 O524287:O524291 HU524285:HU524289 RQ524285:RQ524289 ABM524285:ABM524289 ALI524285:ALI524289 AVE524285:AVE524289 BFA524285:BFA524289 BOW524285:BOW524289 BYS524285:BYS524289 CIO524285:CIO524289 CSK524285:CSK524289 DCG524285:DCG524289 DMC524285:DMC524289 DVY524285:DVY524289 EFU524285:EFU524289 EPQ524285:EPQ524289 EZM524285:EZM524289 FJI524285:FJI524289 FTE524285:FTE524289 GDA524285:GDA524289 GMW524285:GMW524289 GWS524285:GWS524289 HGO524285:HGO524289 HQK524285:HQK524289 IAG524285:IAG524289 IKC524285:IKC524289 ITY524285:ITY524289 JDU524285:JDU524289 JNQ524285:JNQ524289 JXM524285:JXM524289 KHI524285:KHI524289 KRE524285:KRE524289 LBA524285:LBA524289 LKW524285:LKW524289 LUS524285:LUS524289 MEO524285:MEO524289 MOK524285:MOK524289 MYG524285:MYG524289 NIC524285:NIC524289 NRY524285:NRY524289 OBU524285:OBU524289 OLQ524285:OLQ524289 OVM524285:OVM524289 PFI524285:PFI524289 PPE524285:PPE524289 PZA524285:PZA524289 QIW524285:QIW524289 QSS524285:QSS524289 RCO524285:RCO524289 RMK524285:RMK524289 RWG524285:RWG524289 SGC524285:SGC524289 SPY524285:SPY524289 SZU524285:SZU524289 TJQ524285:TJQ524289 TTM524285:TTM524289 UDI524285:UDI524289 UNE524285:UNE524289 UXA524285:UXA524289 VGW524285:VGW524289 VQS524285:VQS524289 WAO524285:WAO524289 WKK524285:WKK524289 WUG524285:WUG524289 O589823:O589827 HU589821:HU589825 RQ589821:RQ589825 ABM589821:ABM589825 ALI589821:ALI589825 AVE589821:AVE589825 BFA589821:BFA589825 BOW589821:BOW589825 BYS589821:BYS589825 CIO589821:CIO589825 CSK589821:CSK589825 DCG589821:DCG589825 DMC589821:DMC589825 DVY589821:DVY589825 EFU589821:EFU589825 EPQ589821:EPQ589825 EZM589821:EZM589825 FJI589821:FJI589825 FTE589821:FTE589825 GDA589821:GDA589825 GMW589821:GMW589825 GWS589821:GWS589825 HGO589821:HGO589825 HQK589821:HQK589825 IAG589821:IAG589825 IKC589821:IKC589825 ITY589821:ITY589825 JDU589821:JDU589825 JNQ589821:JNQ589825 JXM589821:JXM589825 KHI589821:KHI589825 KRE589821:KRE589825 LBA589821:LBA589825 LKW589821:LKW589825 LUS589821:LUS589825 MEO589821:MEO589825 MOK589821:MOK589825 MYG589821:MYG589825 NIC589821:NIC589825 NRY589821:NRY589825 OBU589821:OBU589825 OLQ589821:OLQ589825 OVM589821:OVM589825 PFI589821:PFI589825 PPE589821:PPE589825 PZA589821:PZA589825 QIW589821:QIW589825 QSS589821:QSS589825 RCO589821:RCO589825 RMK589821:RMK589825 RWG589821:RWG589825 SGC589821:SGC589825 SPY589821:SPY589825 SZU589821:SZU589825 TJQ589821:TJQ589825 TTM589821:TTM589825 UDI589821:UDI589825 UNE589821:UNE589825 UXA589821:UXA589825 VGW589821:VGW589825 VQS589821:VQS589825 WAO589821:WAO589825 WKK589821:WKK589825 WUG589821:WUG589825 O655359:O655363 HU655357:HU655361 RQ655357:RQ655361 ABM655357:ABM655361 ALI655357:ALI655361 AVE655357:AVE655361 BFA655357:BFA655361 BOW655357:BOW655361 BYS655357:BYS655361 CIO655357:CIO655361 CSK655357:CSK655361 DCG655357:DCG655361 DMC655357:DMC655361 DVY655357:DVY655361 EFU655357:EFU655361 EPQ655357:EPQ655361 EZM655357:EZM655361 FJI655357:FJI655361 FTE655357:FTE655361 GDA655357:GDA655361 GMW655357:GMW655361 GWS655357:GWS655361 HGO655357:HGO655361 HQK655357:HQK655361 IAG655357:IAG655361 IKC655357:IKC655361 ITY655357:ITY655361 JDU655357:JDU655361 JNQ655357:JNQ655361 JXM655357:JXM655361 KHI655357:KHI655361 KRE655357:KRE655361 LBA655357:LBA655361 LKW655357:LKW655361 LUS655357:LUS655361 MEO655357:MEO655361 MOK655357:MOK655361 MYG655357:MYG655361 NIC655357:NIC655361 NRY655357:NRY655361 OBU655357:OBU655361 OLQ655357:OLQ655361 OVM655357:OVM655361 PFI655357:PFI655361 PPE655357:PPE655361 PZA655357:PZA655361 QIW655357:QIW655361 QSS655357:QSS655361 RCO655357:RCO655361 RMK655357:RMK655361 RWG655357:RWG655361 SGC655357:SGC655361 SPY655357:SPY655361 SZU655357:SZU655361 TJQ655357:TJQ655361 TTM655357:TTM655361 UDI655357:UDI655361 UNE655357:UNE655361 UXA655357:UXA655361 VGW655357:VGW655361 VQS655357:VQS655361 WAO655357:WAO655361 WKK655357:WKK655361 WUG655357:WUG655361 O720895:O720899 HU720893:HU720897 RQ720893:RQ720897 ABM720893:ABM720897 ALI720893:ALI720897 AVE720893:AVE720897 BFA720893:BFA720897 BOW720893:BOW720897 BYS720893:BYS720897 CIO720893:CIO720897 CSK720893:CSK720897 DCG720893:DCG720897 DMC720893:DMC720897 DVY720893:DVY720897 EFU720893:EFU720897 EPQ720893:EPQ720897 EZM720893:EZM720897 FJI720893:FJI720897 FTE720893:FTE720897 GDA720893:GDA720897 GMW720893:GMW720897 GWS720893:GWS720897 HGO720893:HGO720897 HQK720893:HQK720897 IAG720893:IAG720897 IKC720893:IKC720897 ITY720893:ITY720897 JDU720893:JDU720897 JNQ720893:JNQ720897 JXM720893:JXM720897 KHI720893:KHI720897 KRE720893:KRE720897 LBA720893:LBA720897 LKW720893:LKW720897 LUS720893:LUS720897 MEO720893:MEO720897 MOK720893:MOK720897 MYG720893:MYG720897 NIC720893:NIC720897 NRY720893:NRY720897 OBU720893:OBU720897 OLQ720893:OLQ720897 OVM720893:OVM720897 PFI720893:PFI720897 PPE720893:PPE720897 PZA720893:PZA720897 QIW720893:QIW720897 QSS720893:QSS720897 RCO720893:RCO720897 RMK720893:RMK720897 RWG720893:RWG720897 SGC720893:SGC720897 SPY720893:SPY720897 SZU720893:SZU720897 TJQ720893:TJQ720897 TTM720893:TTM720897 UDI720893:UDI720897 UNE720893:UNE720897 UXA720893:UXA720897 VGW720893:VGW720897 VQS720893:VQS720897 WAO720893:WAO720897 WKK720893:WKK720897 WUG720893:WUG720897 O786431:O786435 HU786429:HU786433 RQ786429:RQ786433 ABM786429:ABM786433 ALI786429:ALI786433 AVE786429:AVE786433 BFA786429:BFA786433 BOW786429:BOW786433 BYS786429:BYS786433 CIO786429:CIO786433 CSK786429:CSK786433 DCG786429:DCG786433 DMC786429:DMC786433 DVY786429:DVY786433 EFU786429:EFU786433 EPQ786429:EPQ786433 EZM786429:EZM786433 FJI786429:FJI786433 FTE786429:FTE786433 GDA786429:GDA786433 GMW786429:GMW786433 GWS786429:GWS786433 HGO786429:HGO786433 HQK786429:HQK786433 IAG786429:IAG786433 IKC786429:IKC786433 ITY786429:ITY786433 JDU786429:JDU786433 JNQ786429:JNQ786433 JXM786429:JXM786433 KHI786429:KHI786433 KRE786429:KRE786433 LBA786429:LBA786433 LKW786429:LKW786433 LUS786429:LUS786433 MEO786429:MEO786433 MOK786429:MOK786433 MYG786429:MYG786433 NIC786429:NIC786433 NRY786429:NRY786433 OBU786429:OBU786433 OLQ786429:OLQ786433 OVM786429:OVM786433 PFI786429:PFI786433 PPE786429:PPE786433 PZA786429:PZA786433 QIW786429:QIW786433 QSS786429:QSS786433 RCO786429:RCO786433 RMK786429:RMK786433 RWG786429:RWG786433 SGC786429:SGC786433 SPY786429:SPY786433 SZU786429:SZU786433 TJQ786429:TJQ786433 TTM786429:TTM786433 UDI786429:UDI786433 UNE786429:UNE786433 UXA786429:UXA786433 VGW786429:VGW786433 VQS786429:VQS786433 WAO786429:WAO786433 WKK786429:WKK786433 WUG786429:WUG786433 O851967:O851971 HU851965:HU851969 RQ851965:RQ851969 ABM851965:ABM851969 ALI851965:ALI851969 AVE851965:AVE851969 BFA851965:BFA851969 BOW851965:BOW851969 BYS851965:BYS851969 CIO851965:CIO851969 CSK851965:CSK851969 DCG851965:DCG851969 DMC851965:DMC851969 DVY851965:DVY851969 EFU851965:EFU851969 EPQ851965:EPQ851969 EZM851965:EZM851969 FJI851965:FJI851969 FTE851965:FTE851969 GDA851965:GDA851969 GMW851965:GMW851969 GWS851965:GWS851969 HGO851965:HGO851969 HQK851965:HQK851969 IAG851965:IAG851969 IKC851965:IKC851969 ITY851965:ITY851969 JDU851965:JDU851969 JNQ851965:JNQ851969 JXM851965:JXM851969 KHI851965:KHI851969 KRE851965:KRE851969 LBA851965:LBA851969 LKW851965:LKW851969 LUS851965:LUS851969 MEO851965:MEO851969 MOK851965:MOK851969 MYG851965:MYG851969 NIC851965:NIC851969 NRY851965:NRY851969 OBU851965:OBU851969 OLQ851965:OLQ851969 OVM851965:OVM851969 PFI851965:PFI851969 PPE851965:PPE851969 PZA851965:PZA851969 QIW851965:QIW851969 QSS851965:QSS851969 RCO851965:RCO851969 RMK851965:RMK851969 RWG851965:RWG851969 SGC851965:SGC851969 SPY851965:SPY851969 SZU851965:SZU851969 TJQ851965:TJQ851969 TTM851965:TTM851969 UDI851965:UDI851969 UNE851965:UNE851969 UXA851965:UXA851969 VGW851965:VGW851969 VQS851965:VQS851969 WAO851965:WAO851969 WKK851965:WKK851969 WUG851965:WUG851969 O917503:O917507 HU917501:HU917505 RQ917501:RQ917505 ABM917501:ABM917505 ALI917501:ALI917505 AVE917501:AVE917505 BFA917501:BFA917505 BOW917501:BOW917505 BYS917501:BYS917505 CIO917501:CIO917505 CSK917501:CSK917505 DCG917501:DCG917505 DMC917501:DMC917505 DVY917501:DVY917505 EFU917501:EFU917505 EPQ917501:EPQ917505 EZM917501:EZM917505 FJI917501:FJI917505 FTE917501:FTE917505 GDA917501:GDA917505 GMW917501:GMW917505 GWS917501:GWS917505 HGO917501:HGO917505 HQK917501:HQK917505 IAG917501:IAG917505 IKC917501:IKC917505 ITY917501:ITY917505 JDU917501:JDU917505 JNQ917501:JNQ917505 JXM917501:JXM917505 KHI917501:KHI917505 KRE917501:KRE917505 LBA917501:LBA917505 LKW917501:LKW917505 LUS917501:LUS917505 MEO917501:MEO917505 MOK917501:MOK917505 MYG917501:MYG917505 NIC917501:NIC917505 NRY917501:NRY917505 OBU917501:OBU917505 OLQ917501:OLQ917505 OVM917501:OVM917505 PFI917501:PFI917505 PPE917501:PPE917505 PZA917501:PZA917505 QIW917501:QIW917505 QSS917501:QSS917505 RCO917501:RCO917505 RMK917501:RMK917505 RWG917501:RWG917505 SGC917501:SGC917505 SPY917501:SPY917505 SZU917501:SZU917505 TJQ917501:TJQ917505 TTM917501:TTM917505 UDI917501:UDI917505 UNE917501:UNE917505 UXA917501:UXA917505 VGW917501:VGW917505 VQS917501:VQS917505 WAO917501:WAO917505 WKK917501:WKK917505 WUG917501:WUG917505 O983039:O983043 HU983037:HU983041 RQ983037:RQ983041 ABM983037:ABM983041 ALI983037:ALI983041 AVE983037:AVE983041 BFA983037:BFA983041 BOW983037:BOW983041 BYS983037:BYS983041 CIO983037:CIO983041 CSK983037:CSK983041 DCG983037:DCG983041 DMC983037:DMC983041 DVY983037:DVY983041 EFU983037:EFU983041 EPQ983037:EPQ983041 EZM983037:EZM983041 FJI983037:FJI983041 FTE983037:FTE983041 GDA983037:GDA983041 GMW983037:GMW983041 GWS983037:GWS983041 HGO983037:HGO983041 HQK983037:HQK983041 IAG983037:IAG983041 IKC983037:IKC983041 ITY983037:ITY983041 JDU983037:JDU983041 JNQ983037:JNQ983041 JXM983037:JXM983041 KHI983037:KHI983041 KRE983037:KRE983041 LBA983037:LBA983041 LKW983037:LKW983041 LUS983037:LUS983041 MEO983037:MEO983041 MOK983037:MOK983041 MYG983037:MYG983041 NIC983037:NIC983041 NRY983037:NRY983041 OBU983037:OBU983041 OLQ983037:OLQ983041 OVM983037:OVM983041 PFI983037:PFI983041 PPE983037:PPE983041 PZA983037:PZA983041 QIW983037:QIW983041 QSS983037:QSS983041 RCO983037:RCO983041 RMK983037:RMK983041 RWG983037:RWG983041 SGC983037:SGC983041 SPY983037:SPY983041 SZU983037:SZU983041 TJQ983037:TJQ983041 TTM983037:TTM983041 UDI983037:UDI983041 UNE983037:UNE983041 UXA983037:UXA983041 VGW983037:VGW983041 VQS983037:VQS983041 WAO983037:WAO983041 WKK983037:WKK983041 WUG983037:WUG983041 P65538:Z65539 HV65536:IJ65537 RR65536:SF65537 ABN65536:ACB65537 ALJ65536:ALX65537 AVF65536:AVT65537 BFB65536:BFP65537 BOX65536:BPL65537 BYT65536:BZH65537 CIP65536:CJD65537 CSL65536:CSZ65537 DCH65536:DCV65537 DMD65536:DMR65537 DVZ65536:DWN65537 EFV65536:EGJ65537 EPR65536:EQF65537 EZN65536:FAB65537 FJJ65536:FJX65537 FTF65536:FTT65537 GDB65536:GDP65537 GMX65536:GNL65537 GWT65536:GXH65537 HGP65536:HHD65537 HQL65536:HQZ65537 IAH65536:IAV65537 IKD65536:IKR65537 ITZ65536:IUN65537 JDV65536:JEJ65537 JNR65536:JOF65537 JXN65536:JYB65537 KHJ65536:KHX65537 KRF65536:KRT65537 LBB65536:LBP65537 LKX65536:LLL65537 LUT65536:LVH65537 MEP65536:MFD65537 MOL65536:MOZ65537 MYH65536:MYV65537 NID65536:NIR65537 NRZ65536:NSN65537 OBV65536:OCJ65537 OLR65536:OMF65537 OVN65536:OWB65537 PFJ65536:PFX65537 PPF65536:PPT65537 PZB65536:PZP65537 QIX65536:QJL65537 QST65536:QTH65537 RCP65536:RDD65537 RML65536:RMZ65537 RWH65536:RWV65537 SGD65536:SGR65537 SPZ65536:SQN65537 SZV65536:TAJ65537 TJR65536:TKF65537 TTN65536:TUB65537 UDJ65536:UDX65537 UNF65536:UNT65537 UXB65536:UXP65537 VGX65536:VHL65537 VQT65536:VRH65537 WAP65536:WBD65537 WKL65536:WKZ65537 WUH65536:WUV65537 P131074:Z131075 HV131072:IJ131073 RR131072:SF131073 ABN131072:ACB131073 ALJ131072:ALX131073 AVF131072:AVT131073 BFB131072:BFP131073 BOX131072:BPL131073 BYT131072:BZH131073 CIP131072:CJD131073 CSL131072:CSZ131073 DCH131072:DCV131073 DMD131072:DMR131073 DVZ131072:DWN131073 EFV131072:EGJ131073 EPR131072:EQF131073 EZN131072:FAB131073 FJJ131072:FJX131073 FTF131072:FTT131073 GDB131072:GDP131073 GMX131072:GNL131073 GWT131072:GXH131073 HGP131072:HHD131073 HQL131072:HQZ131073 IAH131072:IAV131073 IKD131072:IKR131073 ITZ131072:IUN131073 JDV131072:JEJ131073 JNR131072:JOF131073 JXN131072:JYB131073 KHJ131072:KHX131073 KRF131072:KRT131073 LBB131072:LBP131073 LKX131072:LLL131073 LUT131072:LVH131073 MEP131072:MFD131073 MOL131072:MOZ131073 MYH131072:MYV131073 NID131072:NIR131073 NRZ131072:NSN131073 OBV131072:OCJ131073 OLR131072:OMF131073 OVN131072:OWB131073 PFJ131072:PFX131073 PPF131072:PPT131073 PZB131072:PZP131073 QIX131072:QJL131073 QST131072:QTH131073 RCP131072:RDD131073 RML131072:RMZ131073 RWH131072:RWV131073 SGD131072:SGR131073 SPZ131072:SQN131073 SZV131072:TAJ131073 TJR131072:TKF131073 TTN131072:TUB131073 UDJ131072:UDX131073 UNF131072:UNT131073 UXB131072:UXP131073 VGX131072:VHL131073 VQT131072:VRH131073 WAP131072:WBD131073 WKL131072:WKZ131073 WUH131072:WUV131073 P196610:Z196611 HV196608:IJ196609 RR196608:SF196609 ABN196608:ACB196609 ALJ196608:ALX196609 AVF196608:AVT196609 BFB196608:BFP196609 BOX196608:BPL196609 BYT196608:BZH196609 CIP196608:CJD196609 CSL196608:CSZ196609 DCH196608:DCV196609 DMD196608:DMR196609 DVZ196608:DWN196609 EFV196608:EGJ196609 EPR196608:EQF196609 EZN196608:FAB196609 FJJ196608:FJX196609 FTF196608:FTT196609 GDB196608:GDP196609 GMX196608:GNL196609 GWT196608:GXH196609 HGP196608:HHD196609 HQL196608:HQZ196609 IAH196608:IAV196609 IKD196608:IKR196609 ITZ196608:IUN196609 JDV196608:JEJ196609 JNR196608:JOF196609 JXN196608:JYB196609 KHJ196608:KHX196609 KRF196608:KRT196609 LBB196608:LBP196609 LKX196608:LLL196609 LUT196608:LVH196609 MEP196608:MFD196609 MOL196608:MOZ196609 MYH196608:MYV196609 NID196608:NIR196609 NRZ196608:NSN196609 OBV196608:OCJ196609 OLR196608:OMF196609 OVN196608:OWB196609 PFJ196608:PFX196609 PPF196608:PPT196609 PZB196608:PZP196609 QIX196608:QJL196609 QST196608:QTH196609 RCP196608:RDD196609 RML196608:RMZ196609 RWH196608:RWV196609 SGD196608:SGR196609 SPZ196608:SQN196609 SZV196608:TAJ196609 TJR196608:TKF196609 TTN196608:TUB196609 UDJ196608:UDX196609 UNF196608:UNT196609 UXB196608:UXP196609 VGX196608:VHL196609 VQT196608:VRH196609 WAP196608:WBD196609 WKL196608:WKZ196609 WUH196608:WUV196609 P262146:Z262147 HV262144:IJ262145 RR262144:SF262145 ABN262144:ACB262145 ALJ262144:ALX262145 AVF262144:AVT262145 BFB262144:BFP262145 BOX262144:BPL262145 BYT262144:BZH262145 CIP262144:CJD262145 CSL262144:CSZ262145 DCH262144:DCV262145 DMD262144:DMR262145 DVZ262144:DWN262145 EFV262144:EGJ262145 EPR262144:EQF262145 EZN262144:FAB262145 FJJ262144:FJX262145 FTF262144:FTT262145 GDB262144:GDP262145 GMX262144:GNL262145 GWT262144:GXH262145 HGP262144:HHD262145 HQL262144:HQZ262145 IAH262144:IAV262145 IKD262144:IKR262145 ITZ262144:IUN262145 JDV262144:JEJ262145 JNR262144:JOF262145 JXN262144:JYB262145 KHJ262144:KHX262145 KRF262144:KRT262145 LBB262144:LBP262145 LKX262144:LLL262145 LUT262144:LVH262145 MEP262144:MFD262145 MOL262144:MOZ262145 MYH262144:MYV262145 NID262144:NIR262145 NRZ262144:NSN262145 OBV262144:OCJ262145 OLR262144:OMF262145 OVN262144:OWB262145 PFJ262144:PFX262145 PPF262144:PPT262145 PZB262144:PZP262145 QIX262144:QJL262145 QST262144:QTH262145 RCP262144:RDD262145 RML262144:RMZ262145 RWH262144:RWV262145 SGD262144:SGR262145 SPZ262144:SQN262145 SZV262144:TAJ262145 TJR262144:TKF262145 TTN262144:TUB262145 UDJ262144:UDX262145 UNF262144:UNT262145 UXB262144:UXP262145 VGX262144:VHL262145 VQT262144:VRH262145 WAP262144:WBD262145 WKL262144:WKZ262145 WUH262144:WUV262145 P327682:Z327683 HV327680:IJ327681 RR327680:SF327681 ABN327680:ACB327681 ALJ327680:ALX327681 AVF327680:AVT327681 BFB327680:BFP327681 BOX327680:BPL327681 BYT327680:BZH327681 CIP327680:CJD327681 CSL327680:CSZ327681 DCH327680:DCV327681 DMD327680:DMR327681 DVZ327680:DWN327681 EFV327680:EGJ327681 EPR327680:EQF327681 EZN327680:FAB327681 FJJ327680:FJX327681 FTF327680:FTT327681 GDB327680:GDP327681 GMX327680:GNL327681 GWT327680:GXH327681 HGP327680:HHD327681 HQL327680:HQZ327681 IAH327680:IAV327681 IKD327680:IKR327681 ITZ327680:IUN327681 JDV327680:JEJ327681 JNR327680:JOF327681 JXN327680:JYB327681 KHJ327680:KHX327681 KRF327680:KRT327681 LBB327680:LBP327681 LKX327680:LLL327681 LUT327680:LVH327681 MEP327680:MFD327681 MOL327680:MOZ327681 MYH327680:MYV327681 NID327680:NIR327681 NRZ327680:NSN327681 OBV327680:OCJ327681 OLR327680:OMF327681 OVN327680:OWB327681 PFJ327680:PFX327681 PPF327680:PPT327681 PZB327680:PZP327681 QIX327680:QJL327681 QST327680:QTH327681 RCP327680:RDD327681 RML327680:RMZ327681 RWH327680:RWV327681 SGD327680:SGR327681 SPZ327680:SQN327681 SZV327680:TAJ327681 TJR327680:TKF327681 TTN327680:TUB327681 UDJ327680:UDX327681 UNF327680:UNT327681 UXB327680:UXP327681 VGX327680:VHL327681 VQT327680:VRH327681 WAP327680:WBD327681 WKL327680:WKZ327681 WUH327680:WUV327681 P393218:Z393219 HV393216:IJ393217 RR393216:SF393217 ABN393216:ACB393217 ALJ393216:ALX393217 AVF393216:AVT393217 BFB393216:BFP393217 BOX393216:BPL393217 BYT393216:BZH393217 CIP393216:CJD393217 CSL393216:CSZ393217 DCH393216:DCV393217 DMD393216:DMR393217 DVZ393216:DWN393217 EFV393216:EGJ393217 EPR393216:EQF393217 EZN393216:FAB393217 FJJ393216:FJX393217 FTF393216:FTT393217 GDB393216:GDP393217 GMX393216:GNL393217 GWT393216:GXH393217 HGP393216:HHD393217 HQL393216:HQZ393217 IAH393216:IAV393217 IKD393216:IKR393217 ITZ393216:IUN393217 JDV393216:JEJ393217 JNR393216:JOF393217 JXN393216:JYB393217 KHJ393216:KHX393217 KRF393216:KRT393217 LBB393216:LBP393217 LKX393216:LLL393217 LUT393216:LVH393217 MEP393216:MFD393217 MOL393216:MOZ393217 MYH393216:MYV393217 NID393216:NIR393217 NRZ393216:NSN393217 OBV393216:OCJ393217 OLR393216:OMF393217 OVN393216:OWB393217 PFJ393216:PFX393217 PPF393216:PPT393217 PZB393216:PZP393217 QIX393216:QJL393217 QST393216:QTH393217 RCP393216:RDD393217 RML393216:RMZ393217 RWH393216:RWV393217 SGD393216:SGR393217 SPZ393216:SQN393217 SZV393216:TAJ393217 TJR393216:TKF393217 TTN393216:TUB393217 UDJ393216:UDX393217 UNF393216:UNT393217 UXB393216:UXP393217 VGX393216:VHL393217 VQT393216:VRH393217 WAP393216:WBD393217 WKL393216:WKZ393217 WUH393216:WUV393217 P458754:Z458755 HV458752:IJ458753 RR458752:SF458753 ABN458752:ACB458753 ALJ458752:ALX458753 AVF458752:AVT458753 BFB458752:BFP458753 BOX458752:BPL458753 BYT458752:BZH458753 CIP458752:CJD458753 CSL458752:CSZ458753 DCH458752:DCV458753 DMD458752:DMR458753 DVZ458752:DWN458753 EFV458752:EGJ458753 EPR458752:EQF458753 EZN458752:FAB458753 FJJ458752:FJX458753 FTF458752:FTT458753 GDB458752:GDP458753 GMX458752:GNL458753 GWT458752:GXH458753 HGP458752:HHD458753 HQL458752:HQZ458753 IAH458752:IAV458753 IKD458752:IKR458753 ITZ458752:IUN458753 JDV458752:JEJ458753 JNR458752:JOF458753 JXN458752:JYB458753 KHJ458752:KHX458753 KRF458752:KRT458753 LBB458752:LBP458753 LKX458752:LLL458753 LUT458752:LVH458753 MEP458752:MFD458753 MOL458752:MOZ458753 MYH458752:MYV458753 NID458752:NIR458753 NRZ458752:NSN458753 OBV458752:OCJ458753 OLR458752:OMF458753 OVN458752:OWB458753 PFJ458752:PFX458753 PPF458752:PPT458753 PZB458752:PZP458753 QIX458752:QJL458753 QST458752:QTH458753 RCP458752:RDD458753 RML458752:RMZ458753 RWH458752:RWV458753 SGD458752:SGR458753 SPZ458752:SQN458753 SZV458752:TAJ458753 TJR458752:TKF458753 TTN458752:TUB458753 UDJ458752:UDX458753 UNF458752:UNT458753 UXB458752:UXP458753 VGX458752:VHL458753 VQT458752:VRH458753 WAP458752:WBD458753 WKL458752:WKZ458753 WUH458752:WUV458753 P524290:Z524291 HV524288:IJ524289 RR524288:SF524289 ABN524288:ACB524289 ALJ524288:ALX524289 AVF524288:AVT524289 BFB524288:BFP524289 BOX524288:BPL524289 BYT524288:BZH524289 CIP524288:CJD524289 CSL524288:CSZ524289 DCH524288:DCV524289 DMD524288:DMR524289 DVZ524288:DWN524289 EFV524288:EGJ524289 EPR524288:EQF524289 EZN524288:FAB524289 FJJ524288:FJX524289 FTF524288:FTT524289 GDB524288:GDP524289 GMX524288:GNL524289 GWT524288:GXH524289 HGP524288:HHD524289 HQL524288:HQZ524289 IAH524288:IAV524289 IKD524288:IKR524289 ITZ524288:IUN524289 JDV524288:JEJ524289 JNR524288:JOF524289 JXN524288:JYB524289 KHJ524288:KHX524289 KRF524288:KRT524289 LBB524288:LBP524289 LKX524288:LLL524289 LUT524288:LVH524289 MEP524288:MFD524289 MOL524288:MOZ524289 MYH524288:MYV524289 NID524288:NIR524289 NRZ524288:NSN524289 OBV524288:OCJ524289 OLR524288:OMF524289 OVN524288:OWB524289 PFJ524288:PFX524289 PPF524288:PPT524289 PZB524288:PZP524289 QIX524288:QJL524289 QST524288:QTH524289 RCP524288:RDD524289 RML524288:RMZ524289 RWH524288:RWV524289 SGD524288:SGR524289 SPZ524288:SQN524289 SZV524288:TAJ524289 TJR524288:TKF524289 TTN524288:TUB524289 UDJ524288:UDX524289 UNF524288:UNT524289 UXB524288:UXP524289 VGX524288:VHL524289 VQT524288:VRH524289 WAP524288:WBD524289 WKL524288:WKZ524289 WUH524288:WUV524289 P589826:Z589827 HV589824:IJ589825 RR589824:SF589825 ABN589824:ACB589825 ALJ589824:ALX589825 AVF589824:AVT589825 BFB589824:BFP589825 BOX589824:BPL589825 BYT589824:BZH589825 CIP589824:CJD589825 CSL589824:CSZ589825 DCH589824:DCV589825 DMD589824:DMR589825 DVZ589824:DWN589825 EFV589824:EGJ589825 EPR589824:EQF589825 EZN589824:FAB589825 FJJ589824:FJX589825 FTF589824:FTT589825 GDB589824:GDP589825 GMX589824:GNL589825 GWT589824:GXH589825 HGP589824:HHD589825 HQL589824:HQZ589825 IAH589824:IAV589825 IKD589824:IKR589825 ITZ589824:IUN589825 JDV589824:JEJ589825 JNR589824:JOF589825 JXN589824:JYB589825 KHJ589824:KHX589825 KRF589824:KRT589825 LBB589824:LBP589825 LKX589824:LLL589825 LUT589824:LVH589825 MEP589824:MFD589825 MOL589824:MOZ589825 MYH589824:MYV589825 NID589824:NIR589825 NRZ589824:NSN589825 OBV589824:OCJ589825 OLR589824:OMF589825 OVN589824:OWB589825 PFJ589824:PFX589825 PPF589824:PPT589825 PZB589824:PZP589825 QIX589824:QJL589825 QST589824:QTH589825 RCP589824:RDD589825 RML589824:RMZ589825 RWH589824:RWV589825 SGD589824:SGR589825 SPZ589824:SQN589825 SZV589824:TAJ589825 TJR589824:TKF589825 TTN589824:TUB589825 UDJ589824:UDX589825 UNF589824:UNT589825 UXB589824:UXP589825 VGX589824:VHL589825 VQT589824:VRH589825 WAP589824:WBD589825 WKL589824:WKZ589825 WUH589824:WUV589825 P655362:Z655363 HV655360:IJ655361 RR655360:SF655361 ABN655360:ACB655361 ALJ655360:ALX655361 AVF655360:AVT655361 BFB655360:BFP655361 BOX655360:BPL655361 BYT655360:BZH655361 CIP655360:CJD655361 CSL655360:CSZ655361 DCH655360:DCV655361 DMD655360:DMR655361 DVZ655360:DWN655361 EFV655360:EGJ655361 EPR655360:EQF655361 EZN655360:FAB655361 FJJ655360:FJX655361 FTF655360:FTT655361 GDB655360:GDP655361 GMX655360:GNL655361 GWT655360:GXH655361 HGP655360:HHD655361 HQL655360:HQZ655361 IAH655360:IAV655361 IKD655360:IKR655361 ITZ655360:IUN655361 JDV655360:JEJ655361 JNR655360:JOF655361 JXN655360:JYB655361 KHJ655360:KHX655361 KRF655360:KRT655361 LBB655360:LBP655361 LKX655360:LLL655361 LUT655360:LVH655361 MEP655360:MFD655361 MOL655360:MOZ655361 MYH655360:MYV655361 NID655360:NIR655361 NRZ655360:NSN655361 OBV655360:OCJ655361 OLR655360:OMF655361 OVN655360:OWB655361 PFJ655360:PFX655361 PPF655360:PPT655361 PZB655360:PZP655361 QIX655360:QJL655361 QST655360:QTH655361 RCP655360:RDD655361 RML655360:RMZ655361 RWH655360:RWV655361 SGD655360:SGR655361 SPZ655360:SQN655361 SZV655360:TAJ655361 TJR655360:TKF655361 TTN655360:TUB655361 UDJ655360:UDX655361 UNF655360:UNT655361 UXB655360:UXP655361 VGX655360:VHL655361 VQT655360:VRH655361 WAP655360:WBD655361 WKL655360:WKZ655361 WUH655360:WUV655361 P720898:Z720899 HV720896:IJ720897 RR720896:SF720897 ABN720896:ACB720897 ALJ720896:ALX720897 AVF720896:AVT720897 BFB720896:BFP720897 BOX720896:BPL720897 BYT720896:BZH720897 CIP720896:CJD720897 CSL720896:CSZ720897 DCH720896:DCV720897 DMD720896:DMR720897 DVZ720896:DWN720897 EFV720896:EGJ720897 EPR720896:EQF720897 EZN720896:FAB720897 FJJ720896:FJX720897 FTF720896:FTT720897 GDB720896:GDP720897 GMX720896:GNL720897 GWT720896:GXH720897 HGP720896:HHD720897 HQL720896:HQZ720897 IAH720896:IAV720897 IKD720896:IKR720897 ITZ720896:IUN720897 JDV720896:JEJ720897 JNR720896:JOF720897 JXN720896:JYB720897 KHJ720896:KHX720897 KRF720896:KRT720897 LBB720896:LBP720897 LKX720896:LLL720897 LUT720896:LVH720897 MEP720896:MFD720897 MOL720896:MOZ720897 MYH720896:MYV720897 NID720896:NIR720897 NRZ720896:NSN720897 OBV720896:OCJ720897 OLR720896:OMF720897 OVN720896:OWB720897 PFJ720896:PFX720897 PPF720896:PPT720897 PZB720896:PZP720897 QIX720896:QJL720897 QST720896:QTH720897 RCP720896:RDD720897 RML720896:RMZ720897 RWH720896:RWV720897 SGD720896:SGR720897 SPZ720896:SQN720897 SZV720896:TAJ720897 TJR720896:TKF720897 TTN720896:TUB720897 UDJ720896:UDX720897 UNF720896:UNT720897 UXB720896:UXP720897 VGX720896:VHL720897 VQT720896:VRH720897 WAP720896:WBD720897 WKL720896:WKZ720897 WUH720896:WUV720897 P786434:Z786435 HV786432:IJ786433 RR786432:SF786433 ABN786432:ACB786433 ALJ786432:ALX786433 AVF786432:AVT786433 BFB786432:BFP786433 BOX786432:BPL786433 BYT786432:BZH786433 CIP786432:CJD786433 CSL786432:CSZ786433 DCH786432:DCV786433 DMD786432:DMR786433 DVZ786432:DWN786433 EFV786432:EGJ786433 EPR786432:EQF786433 EZN786432:FAB786433 FJJ786432:FJX786433 FTF786432:FTT786433 GDB786432:GDP786433 GMX786432:GNL786433 GWT786432:GXH786433 HGP786432:HHD786433 HQL786432:HQZ786433 IAH786432:IAV786433 IKD786432:IKR786433 ITZ786432:IUN786433 JDV786432:JEJ786433 JNR786432:JOF786433 JXN786432:JYB786433 KHJ786432:KHX786433 KRF786432:KRT786433 LBB786432:LBP786433 LKX786432:LLL786433 LUT786432:LVH786433 MEP786432:MFD786433 MOL786432:MOZ786433 MYH786432:MYV786433 NID786432:NIR786433 NRZ786432:NSN786433 OBV786432:OCJ786433 OLR786432:OMF786433 OVN786432:OWB786433 PFJ786432:PFX786433 PPF786432:PPT786433 PZB786432:PZP786433 QIX786432:QJL786433 QST786432:QTH786433 RCP786432:RDD786433 RML786432:RMZ786433 RWH786432:RWV786433 SGD786432:SGR786433 SPZ786432:SQN786433 SZV786432:TAJ786433 TJR786432:TKF786433 TTN786432:TUB786433 UDJ786432:UDX786433 UNF786432:UNT786433 UXB786432:UXP786433 VGX786432:VHL786433 VQT786432:VRH786433 WAP786432:WBD786433 WKL786432:WKZ786433 WUH786432:WUV786433 P851970:Z851971 HV851968:IJ851969 RR851968:SF851969 ABN851968:ACB851969 ALJ851968:ALX851969 AVF851968:AVT851969 BFB851968:BFP851969 BOX851968:BPL851969 BYT851968:BZH851969 CIP851968:CJD851969 CSL851968:CSZ851969 DCH851968:DCV851969 DMD851968:DMR851969 DVZ851968:DWN851969 EFV851968:EGJ851969 EPR851968:EQF851969 EZN851968:FAB851969 FJJ851968:FJX851969 FTF851968:FTT851969 GDB851968:GDP851969 GMX851968:GNL851969 GWT851968:GXH851969 HGP851968:HHD851969 HQL851968:HQZ851969 IAH851968:IAV851969 IKD851968:IKR851969 ITZ851968:IUN851969 JDV851968:JEJ851969 JNR851968:JOF851969 JXN851968:JYB851969 KHJ851968:KHX851969 KRF851968:KRT851969 LBB851968:LBP851969 LKX851968:LLL851969 LUT851968:LVH851969 MEP851968:MFD851969 MOL851968:MOZ851969 MYH851968:MYV851969 NID851968:NIR851969 NRZ851968:NSN851969 OBV851968:OCJ851969 OLR851968:OMF851969 OVN851968:OWB851969 PFJ851968:PFX851969 PPF851968:PPT851969 PZB851968:PZP851969 QIX851968:QJL851969 QST851968:QTH851969 RCP851968:RDD851969 RML851968:RMZ851969 RWH851968:RWV851969 SGD851968:SGR851969 SPZ851968:SQN851969 SZV851968:TAJ851969 TJR851968:TKF851969 TTN851968:TUB851969 UDJ851968:UDX851969 UNF851968:UNT851969 UXB851968:UXP851969 VGX851968:VHL851969 VQT851968:VRH851969 WAP851968:WBD851969 WKL851968:WKZ851969 WUH851968:WUV851969 P917506:Z917507 HV917504:IJ917505 RR917504:SF917505 ABN917504:ACB917505 ALJ917504:ALX917505 AVF917504:AVT917505 BFB917504:BFP917505 BOX917504:BPL917505 BYT917504:BZH917505 CIP917504:CJD917505 CSL917504:CSZ917505 DCH917504:DCV917505 DMD917504:DMR917505 DVZ917504:DWN917505 EFV917504:EGJ917505 EPR917504:EQF917505 EZN917504:FAB917505 FJJ917504:FJX917505 FTF917504:FTT917505 GDB917504:GDP917505 GMX917504:GNL917505 GWT917504:GXH917505 HGP917504:HHD917505 HQL917504:HQZ917505 IAH917504:IAV917505 IKD917504:IKR917505 ITZ917504:IUN917505 JDV917504:JEJ917505 JNR917504:JOF917505 JXN917504:JYB917505 KHJ917504:KHX917505 KRF917504:KRT917505 LBB917504:LBP917505 LKX917504:LLL917505 LUT917504:LVH917505 MEP917504:MFD917505 MOL917504:MOZ917505 MYH917504:MYV917505 NID917504:NIR917505 NRZ917504:NSN917505 OBV917504:OCJ917505 OLR917504:OMF917505 OVN917504:OWB917505 PFJ917504:PFX917505 PPF917504:PPT917505 PZB917504:PZP917505 QIX917504:QJL917505 QST917504:QTH917505 RCP917504:RDD917505 RML917504:RMZ917505 RWH917504:RWV917505 SGD917504:SGR917505 SPZ917504:SQN917505 SZV917504:TAJ917505 TJR917504:TKF917505 TTN917504:TUB917505 UDJ917504:UDX917505 UNF917504:UNT917505 UXB917504:UXP917505 VGX917504:VHL917505 VQT917504:VRH917505 WAP917504:WBD917505 WKL917504:WKZ917505 WUH917504:WUV917505 P983042:Z983043 HV983040:IJ983041 RR983040:SF983041 ABN983040:ACB983041 ALJ983040:ALX983041 AVF983040:AVT983041 BFB983040:BFP983041 BOX983040:BPL983041 BYT983040:BZH983041 CIP983040:CJD983041 CSL983040:CSZ983041 DCH983040:DCV983041 DMD983040:DMR983041 DVZ983040:DWN983041 EFV983040:EGJ983041 EPR983040:EQF983041 EZN983040:FAB983041 FJJ983040:FJX983041 FTF983040:FTT983041 GDB983040:GDP983041 GMX983040:GNL983041 GWT983040:GXH983041 HGP983040:HHD983041 HQL983040:HQZ983041 IAH983040:IAV983041 IKD983040:IKR983041 ITZ983040:IUN983041 JDV983040:JEJ983041 JNR983040:JOF983041 JXN983040:JYB983041 KHJ983040:KHX983041 KRF983040:KRT983041 LBB983040:LBP983041 LKX983040:LLL983041 LUT983040:LVH983041 MEP983040:MFD983041 MOL983040:MOZ983041 MYH983040:MYV983041 NID983040:NIR983041 NRZ983040:NSN983041 OBV983040:OCJ983041 OLR983040:OMF983041 OVN983040:OWB983041 PFJ983040:PFX983041 PPF983040:PPT983041 PZB983040:PZP983041 QIX983040:QJL983041 QST983040:QTH983041 RCP983040:RDD983041 RML983040:RMZ983041 RWH983040:RWV983041 SGD983040:SGR983041 SPZ983040:SQN983041 SZV983040:TAJ983041 TJR983040:TKF983041 TTN983040:TUB983041 UDJ983040:UDX983041 UNF983040:UNT983041 UXB983040:UXP983041 VGX983040:VHL983041 VQT983040:VRH983041 WAP983040:WBD983041 WKL983040:WKZ983041 WUH983040:WUV983041 O65530:Z65533 HU65528:IJ65531 RQ65528:SF65531 ABM65528:ACB65531 ALI65528:ALX65531 AVE65528:AVT65531 BFA65528:BFP65531 BOW65528:BPL65531 BYS65528:BZH65531 CIO65528:CJD65531 CSK65528:CSZ65531 DCG65528:DCV65531 DMC65528:DMR65531 DVY65528:DWN65531 EFU65528:EGJ65531 EPQ65528:EQF65531 EZM65528:FAB65531 FJI65528:FJX65531 FTE65528:FTT65531 GDA65528:GDP65531 GMW65528:GNL65531 GWS65528:GXH65531 HGO65528:HHD65531 HQK65528:HQZ65531 IAG65528:IAV65531 IKC65528:IKR65531 ITY65528:IUN65531 JDU65528:JEJ65531 JNQ65528:JOF65531 JXM65528:JYB65531 KHI65528:KHX65531 KRE65528:KRT65531 LBA65528:LBP65531 LKW65528:LLL65531 LUS65528:LVH65531 MEO65528:MFD65531 MOK65528:MOZ65531 MYG65528:MYV65531 NIC65528:NIR65531 NRY65528:NSN65531 OBU65528:OCJ65531 OLQ65528:OMF65531 OVM65528:OWB65531 PFI65528:PFX65531 PPE65528:PPT65531 PZA65528:PZP65531 QIW65528:QJL65531 QSS65528:QTH65531 RCO65528:RDD65531 RMK65528:RMZ65531 RWG65528:RWV65531 SGC65528:SGR65531 SPY65528:SQN65531 SZU65528:TAJ65531 TJQ65528:TKF65531 TTM65528:TUB65531 UDI65528:UDX65531 UNE65528:UNT65531 UXA65528:UXP65531 VGW65528:VHL65531 VQS65528:VRH65531 WAO65528:WBD65531 WKK65528:WKZ65531 WUG65528:WUV65531 O131066:Z131069 HU131064:IJ131067 RQ131064:SF131067 ABM131064:ACB131067 ALI131064:ALX131067 AVE131064:AVT131067 BFA131064:BFP131067 BOW131064:BPL131067 BYS131064:BZH131067 CIO131064:CJD131067 CSK131064:CSZ131067 DCG131064:DCV131067 DMC131064:DMR131067 DVY131064:DWN131067 EFU131064:EGJ131067 EPQ131064:EQF131067 EZM131064:FAB131067 FJI131064:FJX131067 FTE131064:FTT131067 GDA131064:GDP131067 GMW131064:GNL131067 GWS131064:GXH131067 HGO131064:HHD131067 HQK131064:HQZ131067 IAG131064:IAV131067 IKC131064:IKR131067 ITY131064:IUN131067 JDU131064:JEJ131067 JNQ131064:JOF131067 JXM131064:JYB131067 KHI131064:KHX131067 KRE131064:KRT131067 LBA131064:LBP131067 LKW131064:LLL131067 LUS131064:LVH131067 MEO131064:MFD131067 MOK131064:MOZ131067 MYG131064:MYV131067 NIC131064:NIR131067 NRY131064:NSN131067 OBU131064:OCJ131067 OLQ131064:OMF131067 OVM131064:OWB131067 PFI131064:PFX131067 PPE131064:PPT131067 PZA131064:PZP131067 QIW131064:QJL131067 QSS131064:QTH131067 RCO131064:RDD131067 RMK131064:RMZ131067 RWG131064:RWV131067 SGC131064:SGR131067 SPY131064:SQN131067 SZU131064:TAJ131067 TJQ131064:TKF131067 TTM131064:TUB131067 UDI131064:UDX131067 UNE131064:UNT131067 UXA131064:UXP131067 VGW131064:VHL131067 VQS131064:VRH131067 WAO131064:WBD131067 WKK131064:WKZ131067 WUG131064:WUV131067 O196602:Z196605 HU196600:IJ196603 RQ196600:SF196603 ABM196600:ACB196603 ALI196600:ALX196603 AVE196600:AVT196603 BFA196600:BFP196603 BOW196600:BPL196603 BYS196600:BZH196603 CIO196600:CJD196603 CSK196600:CSZ196603 DCG196600:DCV196603 DMC196600:DMR196603 DVY196600:DWN196603 EFU196600:EGJ196603 EPQ196600:EQF196603 EZM196600:FAB196603 FJI196600:FJX196603 FTE196600:FTT196603 GDA196600:GDP196603 GMW196600:GNL196603 GWS196600:GXH196603 HGO196600:HHD196603 HQK196600:HQZ196603 IAG196600:IAV196603 IKC196600:IKR196603 ITY196600:IUN196603 JDU196600:JEJ196603 JNQ196600:JOF196603 JXM196600:JYB196603 KHI196600:KHX196603 KRE196600:KRT196603 LBA196600:LBP196603 LKW196600:LLL196603 LUS196600:LVH196603 MEO196600:MFD196603 MOK196600:MOZ196603 MYG196600:MYV196603 NIC196600:NIR196603 NRY196600:NSN196603 OBU196600:OCJ196603 OLQ196600:OMF196603 OVM196600:OWB196603 PFI196600:PFX196603 PPE196600:PPT196603 PZA196600:PZP196603 QIW196600:QJL196603 QSS196600:QTH196603 RCO196600:RDD196603 RMK196600:RMZ196603 RWG196600:RWV196603 SGC196600:SGR196603 SPY196600:SQN196603 SZU196600:TAJ196603 TJQ196600:TKF196603 TTM196600:TUB196603 UDI196600:UDX196603 UNE196600:UNT196603 UXA196600:UXP196603 VGW196600:VHL196603 VQS196600:VRH196603 WAO196600:WBD196603 WKK196600:WKZ196603 WUG196600:WUV196603 O262138:Z262141 HU262136:IJ262139 RQ262136:SF262139 ABM262136:ACB262139 ALI262136:ALX262139 AVE262136:AVT262139 BFA262136:BFP262139 BOW262136:BPL262139 BYS262136:BZH262139 CIO262136:CJD262139 CSK262136:CSZ262139 DCG262136:DCV262139 DMC262136:DMR262139 DVY262136:DWN262139 EFU262136:EGJ262139 EPQ262136:EQF262139 EZM262136:FAB262139 FJI262136:FJX262139 FTE262136:FTT262139 GDA262136:GDP262139 GMW262136:GNL262139 GWS262136:GXH262139 HGO262136:HHD262139 HQK262136:HQZ262139 IAG262136:IAV262139 IKC262136:IKR262139 ITY262136:IUN262139 JDU262136:JEJ262139 JNQ262136:JOF262139 JXM262136:JYB262139 KHI262136:KHX262139 KRE262136:KRT262139 LBA262136:LBP262139 LKW262136:LLL262139 LUS262136:LVH262139 MEO262136:MFD262139 MOK262136:MOZ262139 MYG262136:MYV262139 NIC262136:NIR262139 NRY262136:NSN262139 OBU262136:OCJ262139 OLQ262136:OMF262139 OVM262136:OWB262139 PFI262136:PFX262139 PPE262136:PPT262139 PZA262136:PZP262139 QIW262136:QJL262139 QSS262136:QTH262139 RCO262136:RDD262139 RMK262136:RMZ262139 RWG262136:RWV262139 SGC262136:SGR262139 SPY262136:SQN262139 SZU262136:TAJ262139 TJQ262136:TKF262139 TTM262136:TUB262139 UDI262136:UDX262139 UNE262136:UNT262139 UXA262136:UXP262139 VGW262136:VHL262139 VQS262136:VRH262139 WAO262136:WBD262139 WKK262136:WKZ262139 WUG262136:WUV262139 O327674:Z327677 HU327672:IJ327675 RQ327672:SF327675 ABM327672:ACB327675 ALI327672:ALX327675 AVE327672:AVT327675 BFA327672:BFP327675 BOW327672:BPL327675 BYS327672:BZH327675 CIO327672:CJD327675 CSK327672:CSZ327675 DCG327672:DCV327675 DMC327672:DMR327675 DVY327672:DWN327675 EFU327672:EGJ327675 EPQ327672:EQF327675 EZM327672:FAB327675 FJI327672:FJX327675 FTE327672:FTT327675 GDA327672:GDP327675 GMW327672:GNL327675 GWS327672:GXH327675 HGO327672:HHD327675 HQK327672:HQZ327675 IAG327672:IAV327675 IKC327672:IKR327675 ITY327672:IUN327675 JDU327672:JEJ327675 JNQ327672:JOF327675 JXM327672:JYB327675 KHI327672:KHX327675 KRE327672:KRT327675 LBA327672:LBP327675 LKW327672:LLL327675 LUS327672:LVH327675 MEO327672:MFD327675 MOK327672:MOZ327675 MYG327672:MYV327675 NIC327672:NIR327675 NRY327672:NSN327675 OBU327672:OCJ327675 OLQ327672:OMF327675 OVM327672:OWB327675 PFI327672:PFX327675 PPE327672:PPT327675 PZA327672:PZP327675 QIW327672:QJL327675 QSS327672:QTH327675 RCO327672:RDD327675 RMK327672:RMZ327675 RWG327672:RWV327675 SGC327672:SGR327675 SPY327672:SQN327675 SZU327672:TAJ327675 TJQ327672:TKF327675 TTM327672:TUB327675 UDI327672:UDX327675 UNE327672:UNT327675 UXA327672:UXP327675 VGW327672:VHL327675 VQS327672:VRH327675 WAO327672:WBD327675 WKK327672:WKZ327675 WUG327672:WUV327675 O393210:Z393213 HU393208:IJ393211 RQ393208:SF393211 ABM393208:ACB393211 ALI393208:ALX393211 AVE393208:AVT393211 BFA393208:BFP393211 BOW393208:BPL393211 BYS393208:BZH393211 CIO393208:CJD393211 CSK393208:CSZ393211 DCG393208:DCV393211 DMC393208:DMR393211 DVY393208:DWN393211 EFU393208:EGJ393211 EPQ393208:EQF393211 EZM393208:FAB393211 FJI393208:FJX393211 FTE393208:FTT393211 GDA393208:GDP393211 GMW393208:GNL393211 GWS393208:GXH393211 HGO393208:HHD393211 HQK393208:HQZ393211 IAG393208:IAV393211 IKC393208:IKR393211 ITY393208:IUN393211 JDU393208:JEJ393211 JNQ393208:JOF393211 JXM393208:JYB393211 KHI393208:KHX393211 KRE393208:KRT393211 LBA393208:LBP393211 LKW393208:LLL393211 LUS393208:LVH393211 MEO393208:MFD393211 MOK393208:MOZ393211 MYG393208:MYV393211 NIC393208:NIR393211 NRY393208:NSN393211 OBU393208:OCJ393211 OLQ393208:OMF393211 OVM393208:OWB393211 PFI393208:PFX393211 PPE393208:PPT393211 PZA393208:PZP393211 QIW393208:QJL393211 QSS393208:QTH393211 RCO393208:RDD393211 RMK393208:RMZ393211 RWG393208:RWV393211 SGC393208:SGR393211 SPY393208:SQN393211 SZU393208:TAJ393211 TJQ393208:TKF393211 TTM393208:TUB393211 UDI393208:UDX393211 UNE393208:UNT393211 UXA393208:UXP393211 VGW393208:VHL393211 VQS393208:VRH393211 WAO393208:WBD393211 WKK393208:WKZ393211 WUG393208:WUV393211 O458746:Z458749 HU458744:IJ458747 RQ458744:SF458747 ABM458744:ACB458747 ALI458744:ALX458747 AVE458744:AVT458747 BFA458744:BFP458747 BOW458744:BPL458747 BYS458744:BZH458747 CIO458744:CJD458747 CSK458744:CSZ458747 DCG458744:DCV458747 DMC458744:DMR458747 DVY458744:DWN458747 EFU458744:EGJ458747 EPQ458744:EQF458747 EZM458744:FAB458747 FJI458744:FJX458747 FTE458744:FTT458747 GDA458744:GDP458747 GMW458744:GNL458747 GWS458744:GXH458747 HGO458744:HHD458747 HQK458744:HQZ458747 IAG458744:IAV458747 IKC458744:IKR458747 ITY458744:IUN458747 JDU458744:JEJ458747 JNQ458744:JOF458747 JXM458744:JYB458747 KHI458744:KHX458747 KRE458744:KRT458747 LBA458744:LBP458747 LKW458744:LLL458747 LUS458744:LVH458747 MEO458744:MFD458747 MOK458744:MOZ458747 MYG458744:MYV458747 NIC458744:NIR458747 NRY458744:NSN458747 OBU458744:OCJ458747 OLQ458744:OMF458747 OVM458744:OWB458747 PFI458744:PFX458747 PPE458744:PPT458747 PZA458744:PZP458747 QIW458744:QJL458747 QSS458744:QTH458747 RCO458744:RDD458747 RMK458744:RMZ458747 RWG458744:RWV458747 SGC458744:SGR458747 SPY458744:SQN458747 SZU458744:TAJ458747 TJQ458744:TKF458747 TTM458744:TUB458747 UDI458744:UDX458747 UNE458744:UNT458747 UXA458744:UXP458747 VGW458744:VHL458747 VQS458744:VRH458747 WAO458744:WBD458747 WKK458744:WKZ458747 WUG458744:WUV458747 O524282:Z524285 HU524280:IJ524283 RQ524280:SF524283 ABM524280:ACB524283 ALI524280:ALX524283 AVE524280:AVT524283 BFA524280:BFP524283 BOW524280:BPL524283 BYS524280:BZH524283 CIO524280:CJD524283 CSK524280:CSZ524283 DCG524280:DCV524283 DMC524280:DMR524283 DVY524280:DWN524283 EFU524280:EGJ524283 EPQ524280:EQF524283 EZM524280:FAB524283 FJI524280:FJX524283 FTE524280:FTT524283 GDA524280:GDP524283 GMW524280:GNL524283 GWS524280:GXH524283 HGO524280:HHD524283 HQK524280:HQZ524283 IAG524280:IAV524283 IKC524280:IKR524283 ITY524280:IUN524283 JDU524280:JEJ524283 JNQ524280:JOF524283 JXM524280:JYB524283 KHI524280:KHX524283 KRE524280:KRT524283 LBA524280:LBP524283 LKW524280:LLL524283 LUS524280:LVH524283 MEO524280:MFD524283 MOK524280:MOZ524283 MYG524280:MYV524283 NIC524280:NIR524283 NRY524280:NSN524283 OBU524280:OCJ524283 OLQ524280:OMF524283 OVM524280:OWB524283 PFI524280:PFX524283 PPE524280:PPT524283 PZA524280:PZP524283 QIW524280:QJL524283 QSS524280:QTH524283 RCO524280:RDD524283 RMK524280:RMZ524283 RWG524280:RWV524283 SGC524280:SGR524283 SPY524280:SQN524283 SZU524280:TAJ524283 TJQ524280:TKF524283 TTM524280:TUB524283 UDI524280:UDX524283 UNE524280:UNT524283 UXA524280:UXP524283 VGW524280:VHL524283 VQS524280:VRH524283 WAO524280:WBD524283 WKK524280:WKZ524283 WUG524280:WUV524283 O589818:Z589821 HU589816:IJ589819 RQ589816:SF589819 ABM589816:ACB589819 ALI589816:ALX589819 AVE589816:AVT589819 BFA589816:BFP589819 BOW589816:BPL589819 BYS589816:BZH589819 CIO589816:CJD589819 CSK589816:CSZ589819 DCG589816:DCV589819 DMC589816:DMR589819 DVY589816:DWN589819 EFU589816:EGJ589819 EPQ589816:EQF589819 EZM589816:FAB589819 FJI589816:FJX589819 FTE589816:FTT589819 GDA589816:GDP589819 GMW589816:GNL589819 GWS589816:GXH589819 HGO589816:HHD589819 HQK589816:HQZ589819 IAG589816:IAV589819 IKC589816:IKR589819 ITY589816:IUN589819 JDU589816:JEJ589819 JNQ589816:JOF589819 JXM589816:JYB589819 KHI589816:KHX589819 KRE589816:KRT589819 LBA589816:LBP589819 LKW589816:LLL589819 LUS589816:LVH589819 MEO589816:MFD589819 MOK589816:MOZ589819 MYG589816:MYV589819 NIC589816:NIR589819 NRY589816:NSN589819 OBU589816:OCJ589819 OLQ589816:OMF589819 OVM589816:OWB589819 PFI589816:PFX589819 PPE589816:PPT589819 PZA589816:PZP589819 QIW589816:QJL589819 QSS589816:QTH589819 RCO589816:RDD589819 RMK589816:RMZ589819 RWG589816:RWV589819 SGC589816:SGR589819 SPY589816:SQN589819 SZU589816:TAJ589819 TJQ589816:TKF589819 TTM589816:TUB589819 UDI589816:UDX589819 UNE589816:UNT589819 UXA589816:UXP589819 VGW589816:VHL589819 VQS589816:VRH589819 WAO589816:WBD589819 WKK589816:WKZ589819 WUG589816:WUV589819 O655354:Z655357 HU655352:IJ655355 RQ655352:SF655355 ABM655352:ACB655355 ALI655352:ALX655355 AVE655352:AVT655355 BFA655352:BFP655355 BOW655352:BPL655355 BYS655352:BZH655355 CIO655352:CJD655355 CSK655352:CSZ655355 DCG655352:DCV655355 DMC655352:DMR655355 DVY655352:DWN655355 EFU655352:EGJ655355 EPQ655352:EQF655355 EZM655352:FAB655355 FJI655352:FJX655355 FTE655352:FTT655355 GDA655352:GDP655355 GMW655352:GNL655355 GWS655352:GXH655355 HGO655352:HHD655355 HQK655352:HQZ655355 IAG655352:IAV655355 IKC655352:IKR655355 ITY655352:IUN655355 JDU655352:JEJ655355 JNQ655352:JOF655355 JXM655352:JYB655355 KHI655352:KHX655355 KRE655352:KRT655355 LBA655352:LBP655355 LKW655352:LLL655355 LUS655352:LVH655355 MEO655352:MFD655355 MOK655352:MOZ655355 MYG655352:MYV655355 NIC655352:NIR655355 NRY655352:NSN655355 OBU655352:OCJ655355 OLQ655352:OMF655355 OVM655352:OWB655355 PFI655352:PFX655355 PPE655352:PPT655355 PZA655352:PZP655355 QIW655352:QJL655355 QSS655352:QTH655355 RCO655352:RDD655355 RMK655352:RMZ655355 RWG655352:RWV655355 SGC655352:SGR655355 SPY655352:SQN655355 SZU655352:TAJ655355 TJQ655352:TKF655355 TTM655352:TUB655355 UDI655352:UDX655355 UNE655352:UNT655355 UXA655352:UXP655355 VGW655352:VHL655355 VQS655352:VRH655355 WAO655352:WBD655355 WKK655352:WKZ655355 WUG655352:WUV655355 O720890:Z720893 HU720888:IJ720891 RQ720888:SF720891 ABM720888:ACB720891 ALI720888:ALX720891 AVE720888:AVT720891 BFA720888:BFP720891 BOW720888:BPL720891 BYS720888:BZH720891 CIO720888:CJD720891 CSK720888:CSZ720891 DCG720888:DCV720891 DMC720888:DMR720891 DVY720888:DWN720891 EFU720888:EGJ720891 EPQ720888:EQF720891 EZM720888:FAB720891 FJI720888:FJX720891 FTE720888:FTT720891 GDA720888:GDP720891 GMW720888:GNL720891 GWS720888:GXH720891 HGO720888:HHD720891 HQK720888:HQZ720891 IAG720888:IAV720891 IKC720888:IKR720891 ITY720888:IUN720891 JDU720888:JEJ720891 JNQ720888:JOF720891 JXM720888:JYB720891 KHI720888:KHX720891 KRE720888:KRT720891 LBA720888:LBP720891 LKW720888:LLL720891 LUS720888:LVH720891 MEO720888:MFD720891 MOK720888:MOZ720891 MYG720888:MYV720891 NIC720888:NIR720891 NRY720888:NSN720891 OBU720888:OCJ720891 OLQ720888:OMF720891 OVM720888:OWB720891 PFI720888:PFX720891 PPE720888:PPT720891 PZA720888:PZP720891 QIW720888:QJL720891 QSS720888:QTH720891 RCO720888:RDD720891 RMK720888:RMZ720891 RWG720888:RWV720891 SGC720888:SGR720891 SPY720888:SQN720891 SZU720888:TAJ720891 TJQ720888:TKF720891 TTM720888:TUB720891 UDI720888:UDX720891 UNE720888:UNT720891 UXA720888:UXP720891 VGW720888:VHL720891 VQS720888:VRH720891 WAO720888:WBD720891 WKK720888:WKZ720891 WUG720888:WUV720891 O786426:Z786429 HU786424:IJ786427 RQ786424:SF786427 ABM786424:ACB786427 ALI786424:ALX786427 AVE786424:AVT786427 BFA786424:BFP786427 BOW786424:BPL786427 BYS786424:BZH786427 CIO786424:CJD786427 CSK786424:CSZ786427 DCG786424:DCV786427 DMC786424:DMR786427 DVY786424:DWN786427 EFU786424:EGJ786427 EPQ786424:EQF786427 EZM786424:FAB786427 FJI786424:FJX786427 FTE786424:FTT786427 GDA786424:GDP786427 GMW786424:GNL786427 GWS786424:GXH786427 HGO786424:HHD786427 HQK786424:HQZ786427 IAG786424:IAV786427 IKC786424:IKR786427 ITY786424:IUN786427 JDU786424:JEJ786427 JNQ786424:JOF786427 JXM786424:JYB786427 KHI786424:KHX786427 KRE786424:KRT786427 LBA786424:LBP786427 LKW786424:LLL786427 LUS786424:LVH786427 MEO786424:MFD786427 MOK786424:MOZ786427 MYG786424:MYV786427 NIC786424:NIR786427 NRY786424:NSN786427 OBU786424:OCJ786427 OLQ786424:OMF786427 OVM786424:OWB786427 PFI786424:PFX786427 PPE786424:PPT786427 PZA786424:PZP786427 QIW786424:QJL786427 QSS786424:QTH786427 RCO786424:RDD786427 RMK786424:RMZ786427 RWG786424:RWV786427 SGC786424:SGR786427 SPY786424:SQN786427 SZU786424:TAJ786427 TJQ786424:TKF786427 TTM786424:TUB786427 UDI786424:UDX786427 UNE786424:UNT786427 UXA786424:UXP786427 VGW786424:VHL786427 VQS786424:VRH786427 WAO786424:WBD786427 WKK786424:WKZ786427 WUG786424:WUV786427 O851962:Z851965 HU851960:IJ851963 RQ851960:SF851963 ABM851960:ACB851963 ALI851960:ALX851963 AVE851960:AVT851963 BFA851960:BFP851963 BOW851960:BPL851963 BYS851960:BZH851963 CIO851960:CJD851963 CSK851960:CSZ851963 DCG851960:DCV851963 DMC851960:DMR851963 DVY851960:DWN851963 EFU851960:EGJ851963 EPQ851960:EQF851963 EZM851960:FAB851963 FJI851960:FJX851963 FTE851960:FTT851963 GDA851960:GDP851963 GMW851960:GNL851963 GWS851960:GXH851963 HGO851960:HHD851963 HQK851960:HQZ851963 IAG851960:IAV851963 IKC851960:IKR851963 ITY851960:IUN851963 JDU851960:JEJ851963 JNQ851960:JOF851963 JXM851960:JYB851963 KHI851960:KHX851963 KRE851960:KRT851963 LBA851960:LBP851963 LKW851960:LLL851963 LUS851960:LVH851963 MEO851960:MFD851963 MOK851960:MOZ851963 MYG851960:MYV851963 NIC851960:NIR851963 NRY851960:NSN851963 OBU851960:OCJ851963 OLQ851960:OMF851963 OVM851960:OWB851963 PFI851960:PFX851963 PPE851960:PPT851963 PZA851960:PZP851963 QIW851960:QJL851963 QSS851960:QTH851963 RCO851960:RDD851963 RMK851960:RMZ851963 RWG851960:RWV851963 SGC851960:SGR851963 SPY851960:SQN851963 SZU851960:TAJ851963 TJQ851960:TKF851963 TTM851960:TUB851963 UDI851960:UDX851963 UNE851960:UNT851963 UXA851960:UXP851963 VGW851960:VHL851963 VQS851960:VRH851963 WAO851960:WBD851963 WKK851960:WKZ851963 WUG851960:WUV851963 O917498:Z917501 HU917496:IJ917499 RQ917496:SF917499 ABM917496:ACB917499 ALI917496:ALX917499 AVE917496:AVT917499 BFA917496:BFP917499 BOW917496:BPL917499 BYS917496:BZH917499 CIO917496:CJD917499 CSK917496:CSZ917499 DCG917496:DCV917499 DMC917496:DMR917499 DVY917496:DWN917499 EFU917496:EGJ917499 EPQ917496:EQF917499 EZM917496:FAB917499 FJI917496:FJX917499 FTE917496:FTT917499 GDA917496:GDP917499 GMW917496:GNL917499 GWS917496:GXH917499 HGO917496:HHD917499 HQK917496:HQZ917499 IAG917496:IAV917499 IKC917496:IKR917499 ITY917496:IUN917499 JDU917496:JEJ917499 JNQ917496:JOF917499 JXM917496:JYB917499 KHI917496:KHX917499 KRE917496:KRT917499 LBA917496:LBP917499 LKW917496:LLL917499 LUS917496:LVH917499 MEO917496:MFD917499 MOK917496:MOZ917499 MYG917496:MYV917499 NIC917496:NIR917499 NRY917496:NSN917499 OBU917496:OCJ917499 OLQ917496:OMF917499 OVM917496:OWB917499 PFI917496:PFX917499 PPE917496:PPT917499 PZA917496:PZP917499 QIW917496:QJL917499 QSS917496:QTH917499 RCO917496:RDD917499 RMK917496:RMZ917499 RWG917496:RWV917499 SGC917496:SGR917499 SPY917496:SQN917499 SZU917496:TAJ917499 TJQ917496:TKF917499 TTM917496:TUB917499 UDI917496:UDX917499 UNE917496:UNT917499 UXA917496:UXP917499 VGW917496:VHL917499 VQS917496:VRH917499 WAO917496:WBD917499 WKK917496:WKZ917499 WUG917496:WUV917499 O983034:Z983037 HU983032:IJ983035 RQ983032:SF983035 ABM983032:ACB983035 ALI983032:ALX983035 AVE983032:AVT983035 BFA983032:BFP983035 BOW983032:BPL983035 BYS983032:BZH983035 CIO983032:CJD983035 CSK983032:CSZ983035 DCG983032:DCV983035 DMC983032:DMR983035 DVY983032:DWN983035 EFU983032:EGJ983035 EPQ983032:EQF983035 EZM983032:FAB983035 FJI983032:FJX983035 FTE983032:FTT983035 GDA983032:GDP983035 GMW983032:GNL983035 GWS983032:GXH983035 HGO983032:HHD983035 HQK983032:HQZ983035 IAG983032:IAV983035 IKC983032:IKR983035 ITY983032:IUN983035 JDU983032:JEJ983035 JNQ983032:JOF983035 JXM983032:JYB983035 KHI983032:KHX983035 KRE983032:KRT983035 LBA983032:LBP983035 LKW983032:LLL983035 LUS983032:LVH983035 MEO983032:MFD983035 MOK983032:MOZ983035 MYG983032:MYV983035 NIC983032:NIR983035 NRY983032:NSN983035 OBU983032:OCJ983035 OLQ983032:OMF983035 OVM983032:OWB983035 PFI983032:PFX983035 PPE983032:PPT983035 PZA983032:PZP983035 QIW983032:QJL983035 QSS983032:QTH983035 RCO983032:RDD983035 RMK983032:RMZ983035 RWG983032:RWV983035 SGC983032:SGR983035 SPY983032:SQN983035 SZU983032:TAJ983035 TJQ983032:TKF983035 TTM983032:TUB983035 UDI983032:UDX983035 UNE983032:UNT983035 UXA983032:UXP983035 VGW983032:VHL983035 VQS983032:VRH983035 WAO983032:WBD983035 WKK983032:WKZ983035 WUG983032:WUV983035</xm:sqref>
        </x14:dataValidation>
        <x14:dataValidation imeMode="disabled" allowBlank="1" showInputMessage="1" showErrorMessage="1" xr:uid="{49A250A3-598B-4AB9-A5A5-54855011ED97}">
          <xm:sqref>IK65526 SG65526 ACC65526 ALY65526 AVU65526 BFQ65526 BPM65526 BZI65526 CJE65526 CTA65526 DCW65526 DMS65526 DWO65526 EGK65526 EQG65526 FAC65526 FJY65526 FTU65526 GDQ65526 GNM65526 GXI65526 HHE65526 HRA65526 IAW65526 IKS65526 IUO65526 JEK65526 JOG65526 JYC65526 KHY65526 KRU65526 LBQ65526 LLM65526 LVI65526 MFE65526 MPA65526 MYW65526 NIS65526 NSO65526 OCK65526 OMG65526 OWC65526 PFY65526 PPU65526 PZQ65526 QJM65526 QTI65526 RDE65526 RNA65526 RWW65526 SGS65526 SQO65526 TAK65526 TKG65526 TUC65526 UDY65526 UNU65526 UXQ65526 VHM65526 VRI65526 WBE65526 WLA65526 WUW65526 IK131062 SG131062 ACC131062 ALY131062 AVU131062 BFQ131062 BPM131062 BZI131062 CJE131062 CTA131062 DCW131062 DMS131062 DWO131062 EGK131062 EQG131062 FAC131062 FJY131062 FTU131062 GDQ131062 GNM131062 GXI131062 HHE131062 HRA131062 IAW131062 IKS131062 IUO131062 JEK131062 JOG131062 JYC131062 KHY131062 KRU131062 LBQ131062 LLM131062 LVI131062 MFE131062 MPA131062 MYW131062 NIS131062 NSO131062 OCK131062 OMG131062 OWC131062 PFY131062 PPU131062 PZQ131062 QJM131062 QTI131062 RDE131062 RNA131062 RWW131062 SGS131062 SQO131062 TAK131062 TKG131062 TUC131062 UDY131062 UNU131062 UXQ131062 VHM131062 VRI131062 WBE131062 WLA131062 WUW131062 IK196598 SG196598 ACC196598 ALY196598 AVU196598 BFQ196598 BPM196598 BZI196598 CJE196598 CTA196598 DCW196598 DMS196598 DWO196598 EGK196598 EQG196598 FAC196598 FJY196598 FTU196598 GDQ196598 GNM196598 GXI196598 HHE196598 HRA196598 IAW196598 IKS196598 IUO196598 JEK196598 JOG196598 JYC196598 KHY196598 KRU196598 LBQ196598 LLM196598 LVI196598 MFE196598 MPA196598 MYW196598 NIS196598 NSO196598 OCK196598 OMG196598 OWC196598 PFY196598 PPU196598 PZQ196598 QJM196598 QTI196598 RDE196598 RNA196598 RWW196598 SGS196598 SQO196598 TAK196598 TKG196598 TUC196598 UDY196598 UNU196598 UXQ196598 VHM196598 VRI196598 WBE196598 WLA196598 WUW196598 IK262134 SG262134 ACC262134 ALY262134 AVU262134 BFQ262134 BPM262134 BZI262134 CJE262134 CTA262134 DCW262134 DMS262134 DWO262134 EGK262134 EQG262134 FAC262134 FJY262134 FTU262134 GDQ262134 GNM262134 GXI262134 HHE262134 HRA262134 IAW262134 IKS262134 IUO262134 JEK262134 JOG262134 JYC262134 KHY262134 KRU262134 LBQ262134 LLM262134 LVI262134 MFE262134 MPA262134 MYW262134 NIS262134 NSO262134 OCK262134 OMG262134 OWC262134 PFY262134 PPU262134 PZQ262134 QJM262134 QTI262134 RDE262134 RNA262134 RWW262134 SGS262134 SQO262134 TAK262134 TKG262134 TUC262134 UDY262134 UNU262134 UXQ262134 VHM262134 VRI262134 WBE262134 WLA262134 WUW262134 IK327670 SG327670 ACC327670 ALY327670 AVU327670 BFQ327670 BPM327670 BZI327670 CJE327670 CTA327670 DCW327670 DMS327670 DWO327670 EGK327670 EQG327670 FAC327670 FJY327670 FTU327670 GDQ327670 GNM327670 GXI327670 HHE327670 HRA327670 IAW327670 IKS327670 IUO327670 JEK327670 JOG327670 JYC327670 KHY327670 KRU327670 LBQ327670 LLM327670 LVI327670 MFE327670 MPA327670 MYW327670 NIS327670 NSO327670 OCK327670 OMG327670 OWC327670 PFY327670 PPU327670 PZQ327670 QJM327670 QTI327670 RDE327670 RNA327670 RWW327670 SGS327670 SQO327670 TAK327670 TKG327670 TUC327670 UDY327670 UNU327670 UXQ327670 VHM327670 VRI327670 WBE327670 WLA327670 WUW327670 IK393206 SG393206 ACC393206 ALY393206 AVU393206 BFQ393206 BPM393206 BZI393206 CJE393206 CTA393206 DCW393206 DMS393206 DWO393206 EGK393206 EQG393206 FAC393206 FJY393206 FTU393206 GDQ393206 GNM393206 GXI393206 HHE393206 HRA393206 IAW393206 IKS393206 IUO393206 JEK393206 JOG393206 JYC393206 KHY393206 KRU393206 LBQ393206 LLM393206 LVI393206 MFE393206 MPA393206 MYW393206 NIS393206 NSO393206 OCK393206 OMG393206 OWC393206 PFY393206 PPU393206 PZQ393206 QJM393206 QTI393206 RDE393206 RNA393206 RWW393206 SGS393206 SQO393206 TAK393206 TKG393206 TUC393206 UDY393206 UNU393206 UXQ393206 VHM393206 VRI393206 WBE393206 WLA393206 WUW393206 IK458742 SG458742 ACC458742 ALY458742 AVU458742 BFQ458742 BPM458742 BZI458742 CJE458742 CTA458742 DCW458742 DMS458742 DWO458742 EGK458742 EQG458742 FAC458742 FJY458742 FTU458742 GDQ458742 GNM458742 GXI458742 HHE458742 HRA458742 IAW458742 IKS458742 IUO458742 JEK458742 JOG458742 JYC458742 KHY458742 KRU458742 LBQ458742 LLM458742 LVI458742 MFE458742 MPA458742 MYW458742 NIS458742 NSO458742 OCK458742 OMG458742 OWC458742 PFY458742 PPU458742 PZQ458742 QJM458742 QTI458742 RDE458742 RNA458742 RWW458742 SGS458742 SQO458742 TAK458742 TKG458742 TUC458742 UDY458742 UNU458742 UXQ458742 VHM458742 VRI458742 WBE458742 WLA458742 WUW458742 IK524278 SG524278 ACC524278 ALY524278 AVU524278 BFQ524278 BPM524278 BZI524278 CJE524278 CTA524278 DCW524278 DMS524278 DWO524278 EGK524278 EQG524278 FAC524278 FJY524278 FTU524278 GDQ524278 GNM524278 GXI524278 HHE524278 HRA524278 IAW524278 IKS524278 IUO524278 JEK524278 JOG524278 JYC524278 KHY524278 KRU524278 LBQ524278 LLM524278 LVI524278 MFE524278 MPA524278 MYW524278 NIS524278 NSO524278 OCK524278 OMG524278 OWC524278 PFY524278 PPU524278 PZQ524278 QJM524278 QTI524278 RDE524278 RNA524278 RWW524278 SGS524278 SQO524278 TAK524278 TKG524278 TUC524278 UDY524278 UNU524278 UXQ524278 VHM524278 VRI524278 WBE524278 WLA524278 WUW524278 IK589814 SG589814 ACC589814 ALY589814 AVU589814 BFQ589814 BPM589814 BZI589814 CJE589814 CTA589814 DCW589814 DMS589814 DWO589814 EGK589814 EQG589814 FAC589814 FJY589814 FTU589814 GDQ589814 GNM589814 GXI589814 HHE589814 HRA589814 IAW589814 IKS589814 IUO589814 JEK589814 JOG589814 JYC589814 KHY589814 KRU589814 LBQ589814 LLM589814 LVI589814 MFE589814 MPA589814 MYW589814 NIS589814 NSO589814 OCK589814 OMG589814 OWC589814 PFY589814 PPU589814 PZQ589814 QJM589814 QTI589814 RDE589814 RNA589814 RWW589814 SGS589814 SQO589814 TAK589814 TKG589814 TUC589814 UDY589814 UNU589814 UXQ589814 VHM589814 VRI589814 WBE589814 WLA589814 WUW589814 IK655350 SG655350 ACC655350 ALY655350 AVU655350 BFQ655350 BPM655350 BZI655350 CJE655350 CTA655350 DCW655350 DMS655350 DWO655350 EGK655350 EQG655350 FAC655350 FJY655350 FTU655350 GDQ655350 GNM655350 GXI655350 HHE655350 HRA655350 IAW655350 IKS655350 IUO655350 JEK655350 JOG655350 JYC655350 KHY655350 KRU655350 LBQ655350 LLM655350 LVI655350 MFE655350 MPA655350 MYW655350 NIS655350 NSO655350 OCK655350 OMG655350 OWC655350 PFY655350 PPU655350 PZQ655350 QJM655350 QTI655350 RDE655350 RNA655350 RWW655350 SGS655350 SQO655350 TAK655350 TKG655350 TUC655350 UDY655350 UNU655350 UXQ655350 VHM655350 VRI655350 WBE655350 WLA655350 WUW655350 IK720886 SG720886 ACC720886 ALY720886 AVU720886 BFQ720886 BPM720886 BZI720886 CJE720886 CTA720886 DCW720886 DMS720886 DWO720886 EGK720886 EQG720886 FAC720886 FJY720886 FTU720886 GDQ720886 GNM720886 GXI720886 HHE720886 HRA720886 IAW720886 IKS720886 IUO720886 JEK720886 JOG720886 JYC720886 KHY720886 KRU720886 LBQ720886 LLM720886 LVI720886 MFE720886 MPA720886 MYW720886 NIS720886 NSO720886 OCK720886 OMG720886 OWC720886 PFY720886 PPU720886 PZQ720886 QJM720886 QTI720886 RDE720886 RNA720886 RWW720886 SGS720886 SQO720886 TAK720886 TKG720886 TUC720886 UDY720886 UNU720886 UXQ720886 VHM720886 VRI720886 WBE720886 WLA720886 WUW720886 IK786422 SG786422 ACC786422 ALY786422 AVU786422 BFQ786422 BPM786422 BZI786422 CJE786422 CTA786422 DCW786422 DMS786422 DWO786422 EGK786422 EQG786422 FAC786422 FJY786422 FTU786422 GDQ786422 GNM786422 GXI786422 HHE786422 HRA786422 IAW786422 IKS786422 IUO786422 JEK786422 JOG786422 JYC786422 KHY786422 KRU786422 LBQ786422 LLM786422 LVI786422 MFE786422 MPA786422 MYW786422 NIS786422 NSO786422 OCK786422 OMG786422 OWC786422 PFY786422 PPU786422 PZQ786422 QJM786422 QTI786422 RDE786422 RNA786422 RWW786422 SGS786422 SQO786422 TAK786422 TKG786422 TUC786422 UDY786422 UNU786422 UXQ786422 VHM786422 VRI786422 WBE786422 WLA786422 WUW786422 IK851958 SG851958 ACC851958 ALY851958 AVU851958 BFQ851958 BPM851958 BZI851958 CJE851958 CTA851958 DCW851958 DMS851958 DWO851958 EGK851958 EQG851958 FAC851958 FJY851958 FTU851958 GDQ851958 GNM851958 GXI851958 HHE851958 HRA851958 IAW851958 IKS851958 IUO851958 JEK851958 JOG851958 JYC851958 KHY851958 KRU851958 LBQ851958 LLM851958 LVI851958 MFE851958 MPA851958 MYW851958 NIS851958 NSO851958 OCK851958 OMG851958 OWC851958 PFY851958 PPU851958 PZQ851958 QJM851958 QTI851958 RDE851958 RNA851958 RWW851958 SGS851958 SQO851958 TAK851958 TKG851958 TUC851958 UDY851958 UNU851958 UXQ851958 VHM851958 VRI851958 WBE851958 WLA851958 WUW851958 IK917494 SG917494 ACC917494 ALY917494 AVU917494 BFQ917494 BPM917494 BZI917494 CJE917494 CTA917494 DCW917494 DMS917494 DWO917494 EGK917494 EQG917494 FAC917494 FJY917494 FTU917494 GDQ917494 GNM917494 GXI917494 HHE917494 HRA917494 IAW917494 IKS917494 IUO917494 JEK917494 JOG917494 JYC917494 KHY917494 KRU917494 LBQ917494 LLM917494 LVI917494 MFE917494 MPA917494 MYW917494 NIS917494 NSO917494 OCK917494 OMG917494 OWC917494 PFY917494 PPU917494 PZQ917494 QJM917494 QTI917494 RDE917494 RNA917494 RWW917494 SGS917494 SQO917494 TAK917494 TKG917494 TUC917494 UDY917494 UNU917494 UXQ917494 VHM917494 VRI917494 WBE917494 WLA917494 WUW917494 IK983030 SG983030 ACC983030 ALY983030 AVU983030 BFQ983030 BPM983030 BZI983030 CJE983030 CTA983030 DCW983030 DMS983030 DWO983030 EGK983030 EQG983030 FAC983030 FJY983030 FTU983030 GDQ983030 GNM983030 GXI983030 HHE983030 HRA983030 IAW983030 IKS983030 IUO983030 JEK983030 JOG983030 JYC983030 KHY983030 KRU983030 LBQ983030 LLM983030 LVI983030 MFE983030 MPA983030 MYW983030 NIS983030 NSO983030 OCK983030 OMG983030 OWC983030 PFY983030 PPU983030 PZQ983030 QJM983030 QTI983030 RDE983030 RNA983030 RWW983030 SGS983030 SQO983030 TAK983030 TKG983030 TUC983030 UDY983030 UNU983030 UXQ983030 VHM983030 VRI983030 WBE983030 WLA983030 WUW983030 IP65556:IP65557 SL65556:SL65557 ACH65556:ACH65557 AMD65556:AMD65557 AVZ65556:AVZ65557 BFV65556:BFV65557 BPR65556:BPR65557 BZN65556:BZN65557 CJJ65556:CJJ65557 CTF65556:CTF65557 DDB65556:DDB65557 DMX65556:DMX65557 DWT65556:DWT65557 EGP65556:EGP65557 EQL65556:EQL65557 FAH65556:FAH65557 FKD65556:FKD65557 FTZ65556:FTZ65557 GDV65556:GDV65557 GNR65556:GNR65557 GXN65556:GXN65557 HHJ65556:HHJ65557 HRF65556:HRF65557 IBB65556:IBB65557 IKX65556:IKX65557 IUT65556:IUT65557 JEP65556:JEP65557 JOL65556:JOL65557 JYH65556:JYH65557 KID65556:KID65557 KRZ65556:KRZ65557 LBV65556:LBV65557 LLR65556:LLR65557 LVN65556:LVN65557 MFJ65556:MFJ65557 MPF65556:MPF65557 MZB65556:MZB65557 NIX65556:NIX65557 NST65556:NST65557 OCP65556:OCP65557 OML65556:OML65557 OWH65556:OWH65557 PGD65556:PGD65557 PPZ65556:PPZ65557 PZV65556:PZV65557 QJR65556:QJR65557 QTN65556:QTN65557 RDJ65556:RDJ65557 RNF65556:RNF65557 RXB65556:RXB65557 SGX65556:SGX65557 SQT65556:SQT65557 TAP65556:TAP65557 TKL65556:TKL65557 TUH65556:TUH65557 UED65556:UED65557 UNZ65556:UNZ65557 UXV65556:UXV65557 VHR65556:VHR65557 VRN65556:VRN65557 WBJ65556:WBJ65557 WLF65556:WLF65557 WVB65556:WVB65557 IP131092:IP131093 SL131092:SL131093 ACH131092:ACH131093 AMD131092:AMD131093 AVZ131092:AVZ131093 BFV131092:BFV131093 BPR131092:BPR131093 BZN131092:BZN131093 CJJ131092:CJJ131093 CTF131092:CTF131093 DDB131092:DDB131093 DMX131092:DMX131093 DWT131092:DWT131093 EGP131092:EGP131093 EQL131092:EQL131093 FAH131092:FAH131093 FKD131092:FKD131093 FTZ131092:FTZ131093 GDV131092:GDV131093 GNR131092:GNR131093 GXN131092:GXN131093 HHJ131092:HHJ131093 HRF131092:HRF131093 IBB131092:IBB131093 IKX131092:IKX131093 IUT131092:IUT131093 JEP131092:JEP131093 JOL131092:JOL131093 JYH131092:JYH131093 KID131092:KID131093 KRZ131092:KRZ131093 LBV131092:LBV131093 LLR131092:LLR131093 LVN131092:LVN131093 MFJ131092:MFJ131093 MPF131092:MPF131093 MZB131092:MZB131093 NIX131092:NIX131093 NST131092:NST131093 OCP131092:OCP131093 OML131092:OML131093 OWH131092:OWH131093 PGD131092:PGD131093 PPZ131092:PPZ131093 PZV131092:PZV131093 QJR131092:QJR131093 QTN131092:QTN131093 RDJ131092:RDJ131093 RNF131092:RNF131093 RXB131092:RXB131093 SGX131092:SGX131093 SQT131092:SQT131093 TAP131092:TAP131093 TKL131092:TKL131093 TUH131092:TUH131093 UED131092:UED131093 UNZ131092:UNZ131093 UXV131092:UXV131093 VHR131092:VHR131093 VRN131092:VRN131093 WBJ131092:WBJ131093 WLF131092:WLF131093 WVB131092:WVB131093 IP196628:IP196629 SL196628:SL196629 ACH196628:ACH196629 AMD196628:AMD196629 AVZ196628:AVZ196629 BFV196628:BFV196629 BPR196628:BPR196629 BZN196628:BZN196629 CJJ196628:CJJ196629 CTF196628:CTF196629 DDB196628:DDB196629 DMX196628:DMX196629 DWT196628:DWT196629 EGP196628:EGP196629 EQL196628:EQL196629 FAH196628:FAH196629 FKD196628:FKD196629 FTZ196628:FTZ196629 GDV196628:GDV196629 GNR196628:GNR196629 GXN196628:GXN196629 HHJ196628:HHJ196629 HRF196628:HRF196629 IBB196628:IBB196629 IKX196628:IKX196629 IUT196628:IUT196629 JEP196628:JEP196629 JOL196628:JOL196629 JYH196628:JYH196629 KID196628:KID196629 KRZ196628:KRZ196629 LBV196628:LBV196629 LLR196628:LLR196629 LVN196628:LVN196629 MFJ196628:MFJ196629 MPF196628:MPF196629 MZB196628:MZB196629 NIX196628:NIX196629 NST196628:NST196629 OCP196628:OCP196629 OML196628:OML196629 OWH196628:OWH196629 PGD196628:PGD196629 PPZ196628:PPZ196629 PZV196628:PZV196629 QJR196628:QJR196629 QTN196628:QTN196629 RDJ196628:RDJ196629 RNF196628:RNF196629 RXB196628:RXB196629 SGX196628:SGX196629 SQT196628:SQT196629 TAP196628:TAP196629 TKL196628:TKL196629 TUH196628:TUH196629 UED196628:UED196629 UNZ196628:UNZ196629 UXV196628:UXV196629 VHR196628:VHR196629 VRN196628:VRN196629 WBJ196628:WBJ196629 WLF196628:WLF196629 WVB196628:WVB196629 IP262164:IP262165 SL262164:SL262165 ACH262164:ACH262165 AMD262164:AMD262165 AVZ262164:AVZ262165 BFV262164:BFV262165 BPR262164:BPR262165 BZN262164:BZN262165 CJJ262164:CJJ262165 CTF262164:CTF262165 DDB262164:DDB262165 DMX262164:DMX262165 DWT262164:DWT262165 EGP262164:EGP262165 EQL262164:EQL262165 FAH262164:FAH262165 FKD262164:FKD262165 FTZ262164:FTZ262165 GDV262164:GDV262165 GNR262164:GNR262165 GXN262164:GXN262165 HHJ262164:HHJ262165 HRF262164:HRF262165 IBB262164:IBB262165 IKX262164:IKX262165 IUT262164:IUT262165 JEP262164:JEP262165 JOL262164:JOL262165 JYH262164:JYH262165 KID262164:KID262165 KRZ262164:KRZ262165 LBV262164:LBV262165 LLR262164:LLR262165 LVN262164:LVN262165 MFJ262164:MFJ262165 MPF262164:MPF262165 MZB262164:MZB262165 NIX262164:NIX262165 NST262164:NST262165 OCP262164:OCP262165 OML262164:OML262165 OWH262164:OWH262165 PGD262164:PGD262165 PPZ262164:PPZ262165 PZV262164:PZV262165 QJR262164:QJR262165 QTN262164:QTN262165 RDJ262164:RDJ262165 RNF262164:RNF262165 RXB262164:RXB262165 SGX262164:SGX262165 SQT262164:SQT262165 TAP262164:TAP262165 TKL262164:TKL262165 TUH262164:TUH262165 UED262164:UED262165 UNZ262164:UNZ262165 UXV262164:UXV262165 VHR262164:VHR262165 VRN262164:VRN262165 WBJ262164:WBJ262165 WLF262164:WLF262165 WVB262164:WVB262165 IP327700:IP327701 SL327700:SL327701 ACH327700:ACH327701 AMD327700:AMD327701 AVZ327700:AVZ327701 BFV327700:BFV327701 BPR327700:BPR327701 BZN327700:BZN327701 CJJ327700:CJJ327701 CTF327700:CTF327701 DDB327700:DDB327701 DMX327700:DMX327701 DWT327700:DWT327701 EGP327700:EGP327701 EQL327700:EQL327701 FAH327700:FAH327701 FKD327700:FKD327701 FTZ327700:FTZ327701 GDV327700:GDV327701 GNR327700:GNR327701 GXN327700:GXN327701 HHJ327700:HHJ327701 HRF327700:HRF327701 IBB327700:IBB327701 IKX327700:IKX327701 IUT327700:IUT327701 JEP327700:JEP327701 JOL327700:JOL327701 JYH327700:JYH327701 KID327700:KID327701 KRZ327700:KRZ327701 LBV327700:LBV327701 LLR327700:LLR327701 LVN327700:LVN327701 MFJ327700:MFJ327701 MPF327700:MPF327701 MZB327700:MZB327701 NIX327700:NIX327701 NST327700:NST327701 OCP327700:OCP327701 OML327700:OML327701 OWH327700:OWH327701 PGD327700:PGD327701 PPZ327700:PPZ327701 PZV327700:PZV327701 QJR327700:QJR327701 QTN327700:QTN327701 RDJ327700:RDJ327701 RNF327700:RNF327701 RXB327700:RXB327701 SGX327700:SGX327701 SQT327700:SQT327701 TAP327700:TAP327701 TKL327700:TKL327701 TUH327700:TUH327701 UED327700:UED327701 UNZ327700:UNZ327701 UXV327700:UXV327701 VHR327700:VHR327701 VRN327700:VRN327701 WBJ327700:WBJ327701 WLF327700:WLF327701 WVB327700:WVB327701 IP393236:IP393237 SL393236:SL393237 ACH393236:ACH393237 AMD393236:AMD393237 AVZ393236:AVZ393237 BFV393236:BFV393237 BPR393236:BPR393237 BZN393236:BZN393237 CJJ393236:CJJ393237 CTF393236:CTF393237 DDB393236:DDB393237 DMX393236:DMX393237 DWT393236:DWT393237 EGP393236:EGP393237 EQL393236:EQL393237 FAH393236:FAH393237 FKD393236:FKD393237 FTZ393236:FTZ393237 GDV393236:GDV393237 GNR393236:GNR393237 GXN393236:GXN393237 HHJ393236:HHJ393237 HRF393236:HRF393237 IBB393236:IBB393237 IKX393236:IKX393237 IUT393236:IUT393237 JEP393236:JEP393237 JOL393236:JOL393237 JYH393236:JYH393237 KID393236:KID393237 KRZ393236:KRZ393237 LBV393236:LBV393237 LLR393236:LLR393237 LVN393236:LVN393237 MFJ393236:MFJ393237 MPF393236:MPF393237 MZB393236:MZB393237 NIX393236:NIX393237 NST393236:NST393237 OCP393236:OCP393237 OML393236:OML393237 OWH393236:OWH393237 PGD393236:PGD393237 PPZ393236:PPZ393237 PZV393236:PZV393237 QJR393236:QJR393237 QTN393236:QTN393237 RDJ393236:RDJ393237 RNF393236:RNF393237 RXB393236:RXB393237 SGX393236:SGX393237 SQT393236:SQT393237 TAP393236:TAP393237 TKL393236:TKL393237 TUH393236:TUH393237 UED393236:UED393237 UNZ393236:UNZ393237 UXV393236:UXV393237 VHR393236:VHR393237 VRN393236:VRN393237 WBJ393236:WBJ393237 WLF393236:WLF393237 WVB393236:WVB393237 IP458772:IP458773 SL458772:SL458773 ACH458772:ACH458773 AMD458772:AMD458773 AVZ458772:AVZ458773 BFV458772:BFV458773 BPR458772:BPR458773 BZN458772:BZN458773 CJJ458772:CJJ458773 CTF458772:CTF458773 DDB458772:DDB458773 DMX458772:DMX458773 DWT458772:DWT458773 EGP458772:EGP458773 EQL458772:EQL458773 FAH458772:FAH458773 FKD458772:FKD458773 FTZ458772:FTZ458773 GDV458772:GDV458773 GNR458772:GNR458773 GXN458772:GXN458773 HHJ458772:HHJ458773 HRF458772:HRF458773 IBB458772:IBB458773 IKX458772:IKX458773 IUT458772:IUT458773 JEP458772:JEP458773 JOL458772:JOL458773 JYH458772:JYH458773 KID458772:KID458773 KRZ458772:KRZ458773 LBV458772:LBV458773 LLR458772:LLR458773 LVN458772:LVN458773 MFJ458772:MFJ458773 MPF458772:MPF458773 MZB458772:MZB458773 NIX458772:NIX458773 NST458772:NST458773 OCP458772:OCP458773 OML458772:OML458773 OWH458772:OWH458773 PGD458772:PGD458773 PPZ458772:PPZ458773 PZV458772:PZV458773 QJR458772:QJR458773 QTN458772:QTN458773 RDJ458772:RDJ458773 RNF458772:RNF458773 RXB458772:RXB458773 SGX458772:SGX458773 SQT458772:SQT458773 TAP458772:TAP458773 TKL458772:TKL458773 TUH458772:TUH458773 UED458772:UED458773 UNZ458772:UNZ458773 UXV458772:UXV458773 VHR458772:VHR458773 VRN458772:VRN458773 WBJ458772:WBJ458773 WLF458772:WLF458773 WVB458772:WVB458773 IP524308:IP524309 SL524308:SL524309 ACH524308:ACH524309 AMD524308:AMD524309 AVZ524308:AVZ524309 BFV524308:BFV524309 BPR524308:BPR524309 BZN524308:BZN524309 CJJ524308:CJJ524309 CTF524308:CTF524309 DDB524308:DDB524309 DMX524308:DMX524309 DWT524308:DWT524309 EGP524308:EGP524309 EQL524308:EQL524309 FAH524308:FAH524309 FKD524308:FKD524309 FTZ524308:FTZ524309 GDV524308:GDV524309 GNR524308:GNR524309 GXN524308:GXN524309 HHJ524308:HHJ524309 HRF524308:HRF524309 IBB524308:IBB524309 IKX524308:IKX524309 IUT524308:IUT524309 JEP524308:JEP524309 JOL524308:JOL524309 JYH524308:JYH524309 KID524308:KID524309 KRZ524308:KRZ524309 LBV524308:LBV524309 LLR524308:LLR524309 LVN524308:LVN524309 MFJ524308:MFJ524309 MPF524308:MPF524309 MZB524308:MZB524309 NIX524308:NIX524309 NST524308:NST524309 OCP524308:OCP524309 OML524308:OML524309 OWH524308:OWH524309 PGD524308:PGD524309 PPZ524308:PPZ524309 PZV524308:PZV524309 QJR524308:QJR524309 QTN524308:QTN524309 RDJ524308:RDJ524309 RNF524308:RNF524309 RXB524308:RXB524309 SGX524308:SGX524309 SQT524308:SQT524309 TAP524308:TAP524309 TKL524308:TKL524309 TUH524308:TUH524309 UED524308:UED524309 UNZ524308:UNZ524309 UXV524308:UXV524309 VHR524308:VHR524309 VRN524308:VRN524309 WBJ524308:WBJ524309 WLF524308:WLF524309 WVB524308:WVB524309 IP589844:IP589845 SL589844:SL589845 ACH589844:ACH589845 AMD589844:AMD589845 AVZ589844:AVZ589845 BFV589844:BFV589845 BPR589844:BPR589845 BZN589844:BZN589845 CJJ589844:CJJ589845 CTF589844:CTF589845 DDB589844:DDB589845 DMX589844:DMX589845 DWT589844:DWT589845 EGP589844:EGP589845 EQL589844:EQL589845 FAH589844:FAH589845 FKD589844:FKD589845 FTZ589844:FTZ589845 GDV589844:GDV589845 GNR589844:GNR589845 GXN589844:GXN589845 HHJ589844:HHJ589845 HRF589844:HRF589845 IBB589844:IBB589845 IKX589844:IKX589845 IUT589844:IUT589845 JEP589844:JEP589845 JOL589844:JOL589845 JYH589844:JYH589845 KID589844:KID589845 KRZ589844:KRZ589845 LBV589844:LBV589845 LLR589844:LLR589845 LVN589844:LVN589845 MFJ589844:MFJ589845 MPF589844:MPF589845 MZB589844:MZB589845 NIX589844:NIX589845 NST589844:NST589845 OCP589844:OCP589845 OML589844:OML589845 OWH589844:OWH589845 PGD589844:PGD589845 PPZ589844:PPZ589845 PZV589844:PZV589845 QJR589844:QJR589845 QTN589844:QTN589845 RDJ589844:RDJ589845 RNF589844:RNF589845 RXB589844:RXB589845 SGX589844:SGX589845 SQT589844:SQT589845 TAP589844:TAP589845 TKL589844:TKL589845 TUH589844:TUH589845 UED589844:UED589845 UNZ589844:UNZ589845 UXV589844:UXV589845 VHR589844:VHR589845 VRN589844:VRN589845 WBJ589844:WBJ589845 WLF589844:WLF589845 WVB589844:WVB589845 IP655380:IP655381 SL655380:SL655381 ACH655380:ACH655381 AMD655380:AMD655381 AVZ655380:AVZ655381 BFV655380:BFV655381 BPR655380:BPR655381 BZN655380:BZN655381 CJJ655380:CJJ655381 CTF655380:CTF655381 DDB655380:DDB655381 DMX655380:DMX655381 DWT655380:DWT655381 EGP655380:EGP655381 EQL655380:EQL655381 FAH655380:FAH655381 FKD655380:FKD655381 FTZ655380:FTZ655381 GDV655380:GDV655381 GNR655380:GNR655381 GXN655380:GXN655381 HHJ655380:HHJ655381 HRF655380:HRF655381 IBB655380:IBB655381 IKX655380:IKX655381 IUT655380:IUT655381 JEP655380:JEP655381 JOL655380:JOL655381 JYH655380:JYH655381 KID655380:KID655381 KRZ655380:KRZ655381 LBV655380:LBV655381 LLR655380:LLR655381 LVN655380:LVN655381 MFJ655380:MFJ655381 MPF655380:MPF655381 MZB655380:MZB655381 NIX655380:NIX655381 NST655380:NST655381 OCP655380:OCP655381 OML655380:OML655381 OWH655380:OWH655381 PGD655380:PGD655381 PPZ655380:PPZ655381 PZV655380:PZV655381 QJR655380:QJR655381 QTN655380:QTN655381 RDJ655380:RDJ655381 RNF655380:RNF655381 RXB655380:RXB655381 SGX655380:SGX655381 SQT655380:SQT655381 TAP655380:TAP655381 TKL655380:TKL655381 TUH655380:TUH655381 UED655380:UED655381 UNZ655380:UNZ655381 UXV655380:UXV655381 VHR655380:VHR655381 VRN655380:VRN655381 WBJ655380:WBJ655381 WLF655380:WLF655381 WVB655380:WVB655381 IP720916:IP720917 SL720916:SL720917 ACH720916:ACH720917 AMD720916:AMD720917 AVZ720916:AVZ720917 BFV720916:BFV720917 BPR720916:BPR720917 BZN720916:BZN720917 CJJ720916:CJJ720917 CTF720916:CTF720917 DDB720916:DDB720917 DMX720916:DMX720917 DWT720916:DWT720917 EGP720916:EGP720917 EQL720916:EQL720917 FAH720916:FAH720917 FKD720916:FKD720917 FTZ720916:FTZ720917 GDV720916:GDV720917 GNR720916:GNR720917 GXN720916:GXN720917 HHJ720916:HHJ720917 HRF720916:HRF720917 IBB720916:IBB720917 IKX720916:IKX720917 IUT720916:IUT720917 JEP720916:JEP720917 JOL720916:JOL720917 JYH720916:JYH720917 KID720916:KID720917 KRZ720916:KRZ720917 LBV720916:LBV720917 LLR720916:LLR720917 LVN720916:LVN720917 MFJ720916:MFJ720917 MPF720916:MPF720917 MZB720916:MZB720917 NIX720916:NIX720917 NST720916:NST720917 OCP720916:OCP720917 OML720916:OML720917 OWH720916:OWH720917 PGD720916:PGD720917 PPZ720916:PPZ720917 PZV720916:PZV720917 QJR720916:QJR720917 QTN720916:QTN720917 RDJ720916:RDJ720917 RNF720916:RNF720917 RXB720916:RXB720917 SGX720916:SGX720917 SQT720916:SQT720917 TAP720916:TAP720917 TKL720916:TKL720917 TUH720916:TUH720917 UED720916:UED720917 UNZ720916:UNZ720917 UXV720916:UXV720917 VHR720916:VHR720917 VRN720916:VRN720917 WBJ720916:WBJ720917 WLF720916:WLF720917 WVB720916:WVB720917 IP786452:IP786453 SL786452:SL786453 ACH786452:ACH786453 AMD786452:AMD786453 AVZ786452:AVZ786453 BFV786452:BFV786453 BPR786452:BPR786453 BZN786452:BZN786453 CJJ786452:CJJ786453 CTF786452:CTF786453 DDB786452:DDB786453 DMX786452:DMX786453 DWT786452:DWT786453 EGP786452:EGP786453 EQL786452:EQL786453 FAH786452:FAH786453 FKD786452:FKD786453 FTZ786452:FTZ786453 GDV786452:GDV786453 GNR786452:GNR786453 GXN786452:GXN786453 HHJ786452:HHJ786453 HRF786452:HRF786453 IBB786452:IBB786453 IKX786452:IKX786453 IUT786452:IUT786453 JEP786452:JEP786453 JOL786452:JOL786453 JYH786452:JYH786453 KID786452:KID786453 KRZ786452:KRZ786453 LBV786452:LBV786453 LLR786452:LLR786453 LVN786452:LVN786453 MFJ786452:MFJ786453 MPF786452:MPF786453 MZB786452:MZB786453 NIX786452:NIX786453 NST786452:NST786453 OCP786452:OCP786453 OML786452:OML786453 OWH786452:OWH786453 PGD786452:PGD786453 PPZ786452:PPZ786453 PZV786452:PZV786453 QJR786452:QJR786453 QTN786452:QTN786453 RDJ786452:RDJ786453 RNF786452:RNF786453 RXB786452:RXB786453 SGX786452:SGX786453 SQT786452:SQT786453 TAP786452:TAP786453 TKL786452:TKL786453 TUH786452:TUH786453 UED786452:UED786453 UNZ786452:UNZ786453 UXV786452:UXV786453 VHR786452:VHR786453 VRN786452:VRN786453 WBJ786452:WBJ786453 WLF786452:WLF786453 WVB786452:WVB786453 IP851988:IP851989 SL851988:SL851989 ACH851988:ACH851989 AMD851988:AMD851989 AVZ851988:AVZ851989 BFV851988:BFV851989 BPR851988:BPR851989 BZN851988:BZN851989 CJJ851988:CJJ851989 CTF851988:CTF851989 DDB851988:DDB851989 DMX851988:DMX851989 DWT851988:DWT851989 EGP851988:EGP851989 EQL851988:EQL851989 FAH851988:FAH851989 FKD851988:FKD851989 FTZ851988:FTZ851989 GDV851988:GDV851989 GNR851988:GNR851989 GXN851988:GXN851989 HHJ851988:HHJ851989 HRF851988:HRF851989 IBB851988:IBB851989 IKX851988:IKX851989 IUT851988:IUT851989 JEP851988:JEP851989 JOL851988:JOL851989 JYH851988:JYH851989 KID851988:KID851989 KRZ851988:KRZ851989 LBV851988:LBV851989 LLR851988:LLR851989 LVN851988:LVN851989 MFJ851988:MFJ851989 MPF851988:MPF851989 MZB851988:MZB851989 NIX851988:NIX851989 NST851988:NST851989 OCP851988:OCP851989 OML851988:OML851989 OWH851988:OWH851989 PGD851988:PGD851989 PPZ851988:PPZ851989 PZV851988:PZV851989 QJR851988:QJR851989 QTN851988:QTN851989 RDJ851988:RDJ851989 RNF851988:RNF851989 RXB851988:RXB851989 SGX851988:SGX851989 SQT851988:SQT851989 TAP851988:TAP851989 TKL851988:TKL851989 TUH851988:TUH851989 UED851988:UED851989 UNZ851988:UNZ851989 UXV851988:UXV851989 VHR851988:VHR851989 VRN851988:VRN851989 WBJ851988:WBJ851989 WLF851988:WLF851989 WVB851988:WVB851989 IP917524:IP917525 SL917524:SL917525 ACH917524:ACH917525 AMD917524:AMD917525 AVZ917524:AVZ917525 BFV917524:BFV917525 BPR917524:BPR917525 BZN917524:BZN917525 CJJ917524:CJJ917525 CTF917524:CTF917525 DDB917524:DDB917525 DMX917524:DMX917525 DWT917524:DWT917525 EGP917524:EGP917525 EQL917524:EQL917525 FAH917524:FAH917525 FKD917524:FKD917525 FTZ917524:FTZ917525 GDV917524:GDV917525 GNR917524:GNR917525 GXN917524:GXN917525 HHJ917524:HHJ917525 HRF917524:HRF917525 IBB917524:IBB917525 IKX917524:IKX917525 IUT917524:IUT917525 JEP917524:JEP917525 JOL917524:JOL917525 JYH917524:JYH917525 KID917524:KID917525 KRZ917524:KRZ917525 LBV917524:LBV917525 LLR917524:LLR917525 LVN917524:LVN917525 MFJ917524:MFJ917525 MPF917524:MPF917525 MZB917524:MZB917525 NIX917524:NIX917525 NST917524:NST917525 OCP917524:OCP917525 OML917524:OML917525 OWH917524:OWH917525 PGD917524:PGD917525 PPZ917524:PPZ917525 PZV917524:PZV917525 QJR917524:QJR917525 QTN917524:QTN917525 RDJ917524:RDJ917525 RNF917524:RNF917525 RXB917524:RXB917525 SGX917524:SGX917525 SQT917524:SQT917525 TAP917524:TAP917525 TKL917524:TKL917525 TUH917524:TUH917525 UED917524:UED917525 UNZ917524:UNZ917525 UXV917524:UXV917525 VHR917524:VHR917525 VRN917524:VRN917525 WBJ917524:WBJ917525 WLF917524:WLF917525 WVB917524:WVB917525 IP983060:IP983061 SL983060:SL983061 ACH983060:ACH983061 AMD983060:AMD983061 AVZ983060:AVZ983061 BFV983060:BFV983061 BPR983060:BPR983061 BZN983060:BZN983061 CJJ983060:CJJ983061 CTF983060:CTF983061 DDB983060:DDB983061 DMX983060:DMX983061 DWT983060:DWT983061 EGP983060:EGP983061 EQL983060:EQL983061 FAH983060:FAH983061 FKD983060:FKD983061 FTZ983060:FTZ983061 GDV983060:GDV983061 GNR983060:GNR983061 GXN983060:GXN983061 HHJ983060:HHJ983061 HRF983060:HRF983061 IBB983060:IBB983061 IKX983060:IKX983061 IUT983060:IUT983061 JEP983060:JEP983061 JOL983060:JOL983061 JYH983060:JYH983061 KID983060:KID983061 KRZ983060:KRZ983061 LBV983060:LBV983061 LLR983060:LLR983061 LVN983060:LVN983061 MFJ983060:MFJ983061 MPF983060:MPF983061 MZB983060:MZB983061 NIX983060:NIX983061 NST983060:NST983061 OCP983060:OCP983061 OML983060:OML983061 OWH983060:OWH983061 PGD983060:PGD983061 PPZ983060:PPZ983061 PZV983060:PZV983061 QJR983060:QJR983061 QTN983060:QTN983061 RDJ983060:RDJ983061 RNF983060:RNF983061 RXB983060:RXB983061 SGX983060:SGX983061 SQT983060:SQT983061 TAP983060:TAP983061 TKL983060:TKL983061 TUH983060:TUH983061 UED983060:UED983061 UNZ983060:UNZ983061 UXV983060:UXV983061 VHR983060:VHR983061 VRN983060:VRN983061 WBJ983060:WBJ983061 WLF983060:WLF983061 WVB983060:WVB983061 IK65538 SG65538 ACC65538 ALY65538 AVU65538 BFQ65538 BPM65538 BZI65538 CJE65538 CTA65538 DCW65538 DMS65538 DWO65538 EGK65538 EQG65538 FAC65538 FJY65538 FTU65538 GDQ65538 GNM65538 GXI65538 HHE65538 HRA65538 IAW65538 IKS65538 IUO65538 JEK65538 JOG65538 JYC65538 KHY65538 KRU65538 LBQ65538 LLM65538 LVI65538 MFE65538 MPA65538 MYW65538 NIS65538 NSO65538 OCK65538 OMG65538 OWC65538 PFY65538 PPU65538 PZQ65538 QJM65538 QTI65538 RDE65538 RNA65538 RWW65538 SGS65538 SQO65538 TAK65538 TKG65538 TUC65538 UDY65538 UNU65538 UXQ65538 VHM65538 VRI65538 WBE65538 WLA65538 WUW65538 IK131074 SG131074 ACC131074 ALY131074 AVU131074 BFQ131074 BPM131074 BZI131074 CJE131074 CTA131074 DCW131074 DMS131074 DWO131074 EGK131074 EQG131074 FAC131074 FJY131074 FTU131074 GDQ131074 GNM131074 GXI131074 HHE131074 HRA131074 IAW131074 IKS131074 IUO131074 JEK131074 JOG131074 JYC131074 KHY131074 KRU131074 LBQ131074 LLM131074 LVI131074 MFE131074 MPA131074 MYW131074 NIS131074 NSO131074 OCK131074 OMG131074 OWC131074 PFY131074 PPU131074 PZQ131074 QJM131074 QTI131074 RDE131074 RNA131074 RWW131074 SGS131074 SQO131074 TAK131074 TKG131074 TUC131074 UDY131074 UNU131074 UXQ131074 VHM131074 VRI131074 WBE131074 WLA131074 WUW131074 IK196610 SG196610 ACC196610 ALY196610 AVU196610 BFQ196610 BPM196610 BZI196610 CJE196610 CTA196610 DCW196610 DMS196610 DWO196610 EGK196610 EQG196610 FAC196610 FJY196610 FTU196610 GDQ196610 GNM196610 GXI196610 HHE196610 HRA196610 IAW196610 IKS196610 IUO196610 JEK196610 JOG196610 JYC196610 KHY196610 KRU196610 LBQ196610 LLM196610 LVI196610 MFE196610 MPA196610 MYW196610 NIS196610 NSO196610 OCK196610 OMG196610 OWC196610 PFY196610 PPU196610 PZQ196610 QJM196610 QTI196610 RDE196610 RNA196610 RWW196610 SGS196610 SQO196610 TAK196610 TKG196610 TUC196610 UDY196610 UNU196610 UXQ196610 VHM196610 VRI196610 WBE196610 WLA196610 WUW196610 IK262146 SG262146 ACC262146 ALY262146 AVU262146 BFQ262146 BPM262146 BZI262146 CJE262146 CTA262146 DCW262146 DMS262146 DWO262146 EGK262146 EQG262146 FAC262146 FJY262146 FTU262146 GDQ262146 GNM262146 GXI262146 HHE262146 HRA262146 IAW262146 IKS262146 IUO262146 JEK262146 JOG262146 JYC262146 KHY262146 KRU262146 LBQ262146 LLM262146 LVI262146 MFE262146 MPA262146 MYW262146 NIS262146 NSO262146 OCK262146 OMG262146 OWC262146 PFY262146 PPU262146 PZQ262146 QJM262146 QTI262146 RDE262146 RNA262146 RWW262146 SGS262146 SQO262146 TAK262146 TKG262146 TUC262146 UDY262146 UNU262146 UXQ262146 VHM262146 VRI262146 WBE262146 WLA262146 WUW262146 IK327682 SG327682 ACC327682 ALY327682 AVU327682 BFQ327682 BPM327682 BZI327682 CJE327682 CTA327682 DCW327682 DMS327682 DWO327682 EGK327682 EQG327682 FAC327682 FJY327682 FTU327682 GDQ327682 GNM327682 GXI327682 HHE327682 HRA327682 IAW327682 IKS327682 IUO327682 JEK327682 JOG327682 JYC327682 KHY327682 KRU327682 LBQ327682 LLM327682 LVI327682 MFE327682 MPA327682 MYW327682 NIS327682 NSO327682 OCK327682 OMG327682 OWC327682 PFY327682 PPU327682 PZQ327682 QJM327682 QTI327682 RDE327682 RNA327682 RWW327682 SGS327682 SQO327682 TAK327682 TKG327682 TUC327682 UDY327682 UNU327682 UXQ327682 VHM327682 VRI327682 WBE327682 WLA327682 WUW327682 IK393218 SG393218 ACC393218 ALY393218 AVU393218 BFQ393218 BPM393218 BZI393218 CJE393218 CTA393218 DCW393218 DMS393218 DWO393218 EGK393218 EQG393218 FAC393218 FJY393218 FTU393218 GDQ393218 GNM393218 GXI393218 HHE393218 HRA393218 IAW393218 IKS393218 IUO393218 JEK393218 JOG393218 JYC393218 KHY393218 KRU393218 LBQ393218 LLM393218 LVI393218 MFE393218 MPA393218 MYW393218 NIS393218 NSO393218 OCK393218 OMG393218 OWC393218 PFY393218 PPU393218 PZQ393218 QJM393218 QTI393218 RDE393218 RNA393218 RWW393218 SGS393218 SQO393218 TAK393218 TKG393218 TUC393218 UDY393218 UNU393218 UXQ393218 VHM393218 VRI393218 WBE393218 WLA393218 WUW393218 IK458754 SG458754 ACC458754 ALY458754 AVU458754 BFQ458754 BPM458754 BZI458754 CJE458754 CTA458754 DCW458754 DMS458754 DWO458754 EGK458754 EQG458754 FAC458754 FJY458754 FTU458754 GDQ458754 GNM458754 GXI458754 HHE458754 HRA458754 IAW458754 IKS458754 IUO458754 JEK458754 JOG458754 JYC458754 KHY458754 KRU458754 LBQ458754 LLM458754 LVI458754 MFE458754 MPA458754 MYW458754 NIS458754 NSO458754 OCK458754 OMG458754 OWC458754 PFY458754 PPU458754 PZQ458754 QJM458754 QTI458754 RDE458754 RNA458754 RWW458754 SGS458754 SQO458754 TAK458754 TKG458754 TUC458754 UDY458754 UNU458754 UXQ458754 VHM458754 VRI458754 WBE458754 WLA458754 WUW458754 IK524290 SG524290 ACC524290 ALY524290 AVU524290 BFQ524290 BPM524290 BZI524290 CJE524290 CTA524290 DCW524290 DMS524290 DWO524290 EGK524290 EQG524290 FAC524290 FJY524290 FTU524290 GDQ524290 GNM524290 GXI524290 HHE524290 HRA524290 IAW524290 IKS524290 IUO524290 JEK524290 JOG524290 JYC524290 KHY524290 KRU524290 LBQ524290 LLM524290 LVI524290 MFE524290 MPA524290 MYW524290 NIS524290 NSO524290 OCK524290 OMG524290 OWC524290 PFY524290 PPU524290 PZQ524290 QJM524290 QTI524290 RDE524290 RNA524290 RWW524290 SGS524290 SQO524290 TAK524290 TKG524290 TUC524290 UDY524290 UNU524290 UXQ524290 VHM524290 VRI524290 WBE524290 WLA524290 WUW524290 IK589826 SG589826 ACC589826 ALY589826 AVU589826 BFQ589826 BPM589826 BZI589826 CJE589826 CTA589826 DCW589826 DMS589826 DWO589826 EGK589826 EQG589826 FAC589826 FJY589826 FTU589826 GDQ589826 GNM589826 GXI589826 HHE589826 HRA589826 IAW589826 IKS589826 IUO589826 JEK589826 JOG589826 JYC589826 KHY589826 KRU589826 LBQ589826 LLM589826 LVI589826 MFE589826 MPA589826 MYW589826 NIS589826 NSO589826 OCK589826 OMG589826 OWC589826 PFY589826 PPU589826 PZQ589826 QJM589826 QTI589826 RDE589826 RNA589826 RWW589826 SGS589826 SQO589826 TAK589826 TKG589826 TUC589826 UDY589826 UNU589826 UXQ589826 VHM589826 VRI589826 WBE589826 WLA589826 WUW589826 IK655362 SG655362 ACC655362 ALY655362 AVU655362 BFQ655362 BPM655362 BZI655362 CJE655362 CTA655362 DCW655362 DMS655362 DWO655362 EGK655362 EQG655362 FAC655362 FJY655362 FTU655362 GDQ655362 GNM655362 GXI655362 HHE655362 HRA655362 IAW655362 IKS655362 IUO655362 JEK655362 JOG655362 JYC655362 KHY655362 KRU655362 LBQ655362 LLM655362 LVI655362 MFE655362 MPA655362 MYW655362 NIS655362 NSO655362 OCK655362 OMG655362 OWC655362 PFY655362 PPU655362 PZQ655362 QJM655362 QTI655362 RDE655362 RNA655362 RWW655362 SGS655362 SQO655362 TAK655362 TKG655362 TUC655362 UDY655362 UNU655362 UXQ655362 VHM655362 VRI655362 WBE655362 WLA655362 WUW655362 IK720898 SG720898 ACC720898 ALY720898 AVU720898 BFQ720898 BPM720898 BZI720898 CJE720898 CTA720898 DCW720898 DMS720898 DWO720898 EGK720898 EQG720898 FAC720898 FJY720898 FTU720898 GDQ720898 GNM720898 GXI720898 HHE720898 HRA720898 IAW720898 IKS720898 IUO720898 JEK720898 JOG720898 JYC720898 KHY720898 KRU720898 LBQ720898 LLM720898 LVI720898 MFE720898 MPA720898 MYW720898 NIS720898 NSO720898 OCK720898 OMG720898 OWC720898 PFY720898 PPU720898 PZQ720898 QJM720898 QTI720898 RDE720898 RNA720898 RWW720898 SGS720898 SQO720898 TAK720898 TKG720898 TUC720898 UDY720898 UNU720898 UXQ720898 VHM720898 VRI720898 WBE720898 WLA720898 WUW720898 IK786434 SG786434 ACC786434 ALY786434 AVU786434 BFQ786434 BPM786434 BZI786434 CJE786434 CTA786434 DCW786434 DMS786434 DWO786434 EGK786434 EQG786434 FAC786434 FJY786434 FTU786434 GDQ786434 GNM786434 GXI786434 HHE786434 HRA786434 IAW786434 IKS786434 IUO786434 JEK786434 JOG786434 JYC786434 KHY786434 KRU786434 LBQ786434 LLM786434 LVI786434 MFE786434 MPA786434 MYW786434 NIS786434 NSO786434 OCK786434 OMG786434 OWC786434 PFY786434 PPU786434 PZQ786434 QJM786434 QTI786434 RDE786434 RNA786434 RWW786434 SGS786434 SQO786434 TAK786434 TKG786434 TUC786434 UDY786434 UNU786434 UXQ786434 VHM786434 VRI786434 WBE786434 WLA786434 WUW786434 IK851970 SG851970 ACC851970 ALY851970 AVU851970 BFQ851970 BPM851970 BZI851970 CJE851970 CTA851970 DCW851970 DMS851970 DWO851970 EGK851970 EQG851970 FAC851970 FJY851970 FTU851970 GDQ851970 GNM851970 GXI851970 HHE851970 HRA851970 IAW851970 IKS851970 IUO851970 JEK851970 JOG851970 JYC851970 KHY851970 KRU851970 LBQ851970 LLM851970 LVI851970 MFE851970 MPA851970 MYW851970 NIS851970 NSO851970 OCK851970 OMG851970 OWC851970 PFY851970 PPU851970 PZQ851970 QJM851970 QTI851970 RDE851970 RNA851970 RWW851970 SGS851970 SQO851970 TAK851970 TKG851970 TUC851970 UDY851970 UNU851970 UXQ851970 VHM851970 VRI851970 WBE851970 WLA851970 WUW851970 IK917506 SG917506 ACC917506 ALY917506 AVU917506 BFQ917506 BPM917506 BZI917506 CJE917506 CTA917506 DCW917506 DMS917506 DWO917506 EGK917506 EQG917506 FAC917506 FJY917506 FTU917506 GDQ917506 GNM917506 GXI917506 HHE917506 HRA917506 IAW917506 IKS917506 IUO917506 JEK917506 JOG917506 JYC917506 KHY917506 KRU917506 LBQ917506 LLM917506 LVI917506 MFE917506 MPA917506 MYW917506 NIS917506 NSO917506 OCK917506 OMG917506 OWC917506 PFY917506 PPU917506 PZQ917506 QJM917506 QTI917506 RDE917506 RNA917506 RWW917506 SGS917506 SQO917506 TAK917506 TKG917506 TUC917506 UDY917506 UNU917506 UXQ917506 VHM917506 VRI917506 WBE917506 WLA917506 WUW917506 IK983042 SG983042 ACC983042 ALY983042 AVU983042 BFQ983042 BPM983042 BZI983042 CJE983042 CTA983042 DCW983042 DMS983042 DWO983042 EGK983042 EQG983042 FAC983042 FJY983042 FTU983042 GDQ983042 GNM983042 GXI983042 HHE983042 HRA983042 IAW983042 IKS983042 IUO983042 JEK983042 JOG983042 JYC983042 KHY983042 KRU983042 LBQ983042 LLM983042 LVI983042 MFE983042 MPA983042 MYW983042 NIS983042 NSO983042 OCK983042 OMG983042 OWC983042 PFY983042 PPU983042 PZQ983042 QJM983042 QTI983042 RDE983042 RNA983042 RWW983042 SGS983042 SQO983042 TAK983042 TKG983042 TUC983042 UDY983042 UNU983042 UXQ983042 VHM983042 VRI983042 WBE983042 WLA983042 WUW983042 IH65543 SD65543 ABZ65543 ALV65543 AVR65543 BFN65543 BPJ65543 BZF65543 CJB65543 CSX65543 DCT65543 DMP65543 DWL65543 EGH65543 EQD65543 EZZ65543 FJV65543 FTR65543 GDN65543 GNJ65543 GXF65543 HHB65543 HQX65543 IAT65543 IKP65543 IUL65543 JEH65543 JOD65543 JXZ65543 KHV65543 KRR65543 LBN65543 LLJ65543 LVF65543 MFB65543 MOX65543 MYT65543 NIP65543 NSL65543 OCH65543 OMD65543 OVZ65543 PFV65543 PPR65543 PZN65543 QJJ65543 QTF65543 RDB65543 RMX65543 RWT65543 SGP65543 SQL65543 TAH65543 TKD65543 TTZ65543 UDV65543 UNR65543 UXN65543 VHJ65543 VRF65543 WBB65543 WKX65543 WUT65543 IH131079 SD131079 ABZ131079 ALV131079 AVR131079 BFN131079 BPJ131079 BZF131079 CJB131079 CSX131079 DCT131079 DMP131079 DWL131079 EGH131079 EQD131079 EZZ131079 FJV131079 FTR131079 GDN131079 GNJ131079 GXF131079 HHB131079 HQX131079 IAT131079 IKP131079 IUL131079 JEH131079 JOD131079 JXZ131079 KHV131079 KRR131079 LBN131079 LLJ131079 LVF131079 MFB131079 MOX131079 MYT131079 NIP131079 NSL131079 OCH131079 OMD131079 OVZ131079 PFV131079 PPR131079 PZN131079 QJJ131079 QTF131079 RDB131079 RMX131079 RWT131079 SGP131079 SQL131079 TAH131079 TKD131079 TTZ131079 UDV131079 UNR131079 UXN131079 VHJ131079 VRF131079 WBB131079 WKX131079 WUT131079 IH196615 SD196615 ABZ196615 ALV196615 AVR196615 BFN196615 BPJ196615 BZF196615 CJB196615 CSX196615 DCT196615 DMP196615 DWL196615 EGH196615 EQD196615 EZZ196615 FJV196615 FTR196615 GDN196615 GNJ196615 GXF196615 HHB196615 HQX196615 IAT196615 IKP196615 IUL196615 JEH196615 JOD196615 JXZ196615 KHV196615 KRR196615 LBN196615 LLJ196615 LVF196615 MFB196615 MOX196615 MYT196615 NIP196615 NSL196615 OCH196615 OMD196615 OVZ196615 PFV196615 PPR196615 PZN196615 QJJ196615 QTF196615 RDB196615 RMX196615 RWT196615 SGP196615 SQL196615 TAH196615 TKD196615 TTZ196615 UDV196615 UNR196615 UXN196615 VHJ196615 VRF196615 WBB196615 WKX196615 WUT196615 IH262151 SD262151 ABZ262151 ALV262151 AVR262151 BFN262151 BPJ262151 BZF262151 CJB262151 CSX262151 DCT262151 DMP262151 DWL262151 EGH262151 EQD262151 EZZ262151 FJV262151 FTR262151 GDN262151 GNJ262151 GXF262151 HHB262151 HQX262151 IAT262151 IKP262151 IUL262151 JEH262151 JOD262151 JXZ262151 KHV262151 KRR262151 LBN262151 LLJ262151 LVF262151 MFB262151 MOX262151 MYT262151 NIP262151 NSL262151 OCH262151 OMD262151 OVZ262151 PFV262151 PPR262151 PZN262151 QJJ262151 QTF262151 RDB262151 RMX262151 RWT262151 SGP262151 SQL262151 TAH262151 TKD262151 TTZ262151 UDV262151 UNR262151 UXN262151 VHJ262151 VRF262151 WBB262151 WKX262151 WUT262151 IH327687 SD327687 ABZ327687 ALV327687 AVR327687 BFN327687 BPJ327687 BZF327687 CJB327687 CSX327687 DCT327687 DMP327687 DWL327687 EGH327687 EQD327687 EZZ327687 FJV327687 FTR327687 GDN327687 GNJ327687 GXF327687 HHB327687 HQX327687 IAT327687 IKP327687 IUL327687 JEH327687 JOD327687 JXZ327687 KHV327687 KRR327687 LBN327687 LLJ327687 LVF327687 MFB327687 MOX327687 MYT327687 NIP327687 NSL327687 OCH327687 OMD327687 OVZ327687 PFV327687 PPR327687 PZN327687 QJJ327687 QTF327687 RDB327687 RMX327687 RWT327687 SGP327687 SQL327687 TAH327687 TKD327687 TTZ327687 UDV327687 UNR327687 UXN327687 VHJ327687 VRF327687 WBB327687 WKX327687 WUT327687 IH393223 SD393223 ABZ393223 ALV393223 AVR393223 BFN393223 BPJ393223 BZF393223 CJB393223 CSX393223 DCT393223 DMP393223 DWL393223 EGH393223 EQD393223 EZZ393223 FJV393223 FTR393223 GDN393223 GNJ393223 GXF393223 HHB393223 HQX393223 IAT393223 IKP393223 IUL393223 JEH393223 JOD393223 JXZ393223 KHV393223 KRR393223 LBN393223 LLJ393223 LVF393223 MFB393223 MOX393223 MYT393223 NIP393223 NSL393223 OCH393223 OMD393223 OVZ393223 PFV393223 PPR393223 PZN393223 QJJ393223 QTF393223 RDB393223 RMX393223 RWT393223 SGP393223 SQL393223 TAH393223 TKD393223 TTZ393223 UDV393223 UNR393223 UXN393223 VHJ393223 VRF393223 WBB393223 WKX393223 WUT393223 IH458759 SD458759 ABZ458759 ALV458759 AVR458759 BFN458759 BPJ458759 BZF458759 CJB458759 CSX458759 DCT458759 DMP458759 DWL458759 EGH458759 EQD458759 EZZ458759 FJV458759 FTR458759 GDN458759 GNJ458759 GXF458759 HHB458759 HQX458759 IAT458759 IKP458759 IUL458759 JEH458759 JOD458759 JXZ458759 KHV458759 KRR458759 LBN458759 LLJ458759 LVF458759 MFB458759 MOX458759 MYT458759 NIP458759 NSL458759 OCH458759 OMD458759 OVZ458759 PFV458759 PPR458759 PZN458759 QJJ458759 QTF458759 RDB458759 RMX458759 RWT458759 SGP458759 SQL458759 TAH458759 TKD458759 TTZ458759 UDV458759 UNR458759 UXN458759 VHJ458759 VRF458759 WBB458759 WKX458759 WUT458759 IH524295 SD524295 ABZ524295 ALV524295 AVR524295 BFN524295 BPJ524295 BZF524295 CJB524295 CSX524295 DCT524295 DMP524295 DWL524295 EGH524295 EQD524295 EZZ524295 FJV524295 FTR524295 GDN524295 GNJ524295 GXF524295 HHB524295 HQX524295 IAT524295 IKP524295 IUL524295 JEH524295 JOD524295 JXZ524295 KHV524295 KRR524295 LBN524295 LLJ524295 LVF524295 MFB524295 MOX524295 MYT524295 NIP524295 NSL524295 OCH524295 OMD524295 OVZ524295 PFV524295 PPR524295 PZN524295 QJJ524295 QTF524295 RDB524295 RMX524295 RWT524295 SGP524295 SQL524295 TAH524295 TKD524295 TTZ524295 UDV524295 UNR524295 UXN524295 VHJ524295 VRF524295 WBB524295 WKX524295 WUT524295 IH589831 SD589831 ABZ589831 ALV589831 AVR589831 BFN589831 BPJ589831 BZF589831 CJB589831 CSX589831 DCT589831 DMP589831 DWL589831 EGH589831 EQD589831 EZZ589831 FJV589831 FTR589831 GDN589831 GNJ589831 GXF589831 HHB589831 HQX589831 IAT589831 IKP589831 IUL589831 JEH589831 JOD589831 JXZ589831 KHV589831 KRR589831 LBN589831 LLJ589831 LVF589831 MFB589831 MOX589831 MYT589831 NIP589831 NSL589831 OCH589831 OMD589831 OVZ589831 PFV589831 PPR589831 PZN589831 QJJ589831 QTF589831 RDB589831 RMX589831 RWT589831 SGP589831 SQL589831 TAH589831 TKD589831 TTZ589831 UDV589831 UNR589831 UXN589831 VHJ589831 VRF589831 WBB589831 WKX589831 WUT589831 IH655367 SD655367 ABZ655367 ALV655367 AVR655367 BFN655367 BPJ655367 BZF655367 CJB655367 CSX655367 DCT655367 DMP655367 DWL655367 EGH655367 EQD655367 EZZ655367 FJV655367 FTR655367 GDN655367 GNJ655367 GXF655367 HHB655367 HQX655367 IAT655367 IKP655367 IUL655367 JEH655367 JOD655367 JXZ655367 KHV655367 KRR655367 LBN655367 LLJ655367 LVF655367 MFB655367 MOX655367 MYT655367 NIP655367 NSL655367 OCH655367 OMD655367 OVZ655367 PFV655367 PPR655367 PZN655367 QJJ655367 QTF655367 RDB655367 RMX655367 RWT655367 SGP655367 SQL655367 TAH655367 TKD655367 TTZ655367 UDV655367 UNR655367 UXN655367 VHJ655367 VRF655367 WBB655367 WKX655367 WUT655367 IH720903 SD720903 ABZ720903 ALV720903 AVR720903 BFN720903 BPJ720903 BZF720903 CJB720903 CSX720903 DCT720903 DMP720903 DWL720903 EGH720903 EQD720903 EZZ720903 FJV720903 FTR720903 GDN720903 GNJ720903 GXF720903 HHB720903 HQX720903 IAT720903 IKP720903 IUL720903 JEH720903 JOD720903 JXZ720903 KHV720903 KRR720903 LBN720903 LLJ720903 LVF720903 MFB720903 MOX720903 MYT720903 NIP720903 NSL720903 OCH720903 OMD720903 OVZ720903 PFV720903 PPR720903 PZN720903 QJJ720903 QTF720903 RDB720903 RMX720903 RWT720903 SGP720903 SQL720903 TAH720903 TKD720903 TTZ720903 UDV720903 UNR720903 UXN720903 VHJ720903 VRF720903 WBB720903 WKX720903 WUT720903 IH786439 SD786439 ABZ786439 ALV786439 AVR786439 BFN786439 BPJ786439 BZF786439 CJB786439 CSX786439 DCT786439 DMP786439 DWL786439 EGH786439 EQD786439 EZZ786439 FJV786439 FTR786439 GDN786439 GNJ786439 GXF786439 HHB786439 HQX786439 IAT786439 IKP786439 IUL786439 JEH786439 JOD786439 JXZ786439 KHV786439 KRR786439 LBN786439 LLJ786439 LVF786439 MFB786439 MOX786439 MYT786439 NIP786439 NSL786439 OCH786439 OMD786439 OVZ786439 PFV786439 PPR786439 PZN786439 QJJ786439 QTF786439 RDB786439 RMX786439 RWT786439 SGP786439 SQL786439 TAH786439 TKD786439 TTZ786439 UDV786439 UNR786439 UXN786439 VHJ786439 VRF786439 WBB786439 WKX786439 WUT786439 IH851975 SD851975 ABZ851975 ALV851975 AVR851975 BFN851975 BPJ851975 BZF851975 CJB851975 CSX851975 DCT851975 DMP851975 DWL851975 EGH851975 EQD851975 EZZ851975 FJV851975 FTR851975 GDN851975 GNJ851975 GXF851975 HHB851975 HQX851975 IAT851975 IKP851975 IUL851975 JEH851975 JOD851975 JXZ851975 KHV851975 KRR851975 LBN851975 LLJ851975 LVF851975 MFB851975 MOX851975 MYT851975 NIP851975 NSL851975 OCH851975 OMD851975 OVZ851975 PFV851975 PPR851975 PZN851975 QJJ851975 QTF851975 RDB851975 RMX851975 RWT851975 SGP851975 SQL851975 TAH851975 TKD851975 TTZ851975 UDV851975 UNR851975 UXN851975 VHJ851975 VRF851975 WBB851975 WKX851975 WUT851975 IH917511 SD917511 ABZ917511 ALV917511 AVR917511 BFN917511 BPJ917511 BZF917511 CJB917511 CSX917511 DCT917511 DMP917511 DWL917511 EGH917511 EQD917511 EZZ917511 FJV917511 FTR917511 GDN917511 GNJ917511 GXF917511 HHB917511 HQX917511 IAT917511 IKP917511 IUL917511 JEH917511 JOD917511 JXZ917511 KHV917511 KRR917511 LBN917511 LLJ917511 LVF917511 MFB917511 MOX917511 MYT917511 NIP917511 NSL917511 OCH917511 OMD917511 OVZ917511 PFV917511 PPR917511 PZN917511 QJJ917511 QTF917511 RDB917511 RMX917511 RWT917511 SGP917511 SQL917511 TAH917511 TKD917511 TTZ917511 UDV917511 UNR917511 UXN917511 VHJ917511 VRF917511 WBB917511 WKX917511 WUT917511 IH983047 SD983047 ABZ983047 ALV983047 AVR983047 BFN983047 BPJ983047 BZF983047 CJB983047 CSX983047 DCT983047 DMP983047 DWL983047 EGH983047 EQD983047 EZZ983047 FJV983047 FTR983047 GDN983047 GNJ983047 GXF983047 HHB983047 HQX983047 IAT983047 IKP983047 IUL983047 JEH983047 JOD983047 JXZ983047 KHV983047 KRR983047 LBN983047 LLJ983047 LVF983047 MFB983047 MOX983047 MYT983047 NIP983047 NSL983047 OCH983047 OMD983047 OVZ983047 PFV983047 PPR983047 PZN983047 QJJ983047 QTF983047 RDB983047 RMX983047 RWT983047 SGP983047 SQL983047 TAH983047 TKD983047 TTZ983047 UDV983047 UNR983047 UXN983047 VHJ983047 VRF983047 WBB983047 WKX983047 WUT983047 IK65532 SG65532 ACC65532 ALY65532 AVU65532 BFQ65532 BPM65532 BZI65532 CJE65532 CTA65532 DCW65532 DMS65532 DWO65532 EGK65532 EQG65532 FAC65532 FJY65532 FTU65532 GDQ65532 GNM65532 GXI65532 HHE65532 HRA65532 IAW65532 IKS65532 IUO65532 JEK65532 JOG65532 JYC65532 KHY65532 KRU65532 LBQ65532 LLM65532 LVI65532 MFE65532 MPA65532 MYW65532 NIS65532 NSO65532 OCK65532 OMG65532 OWC65532 PFY65532 PPU65532 PZQ65532 QJM65532 QTI65532 RDE65532 RNA65532 RWW65532 SGS65532 SQO65532 TAK65532 TKG65532 TUC65532 UDY65532 UNU65532 UXQ65532 VHM65532 VRI65532 WBE65532 WLA65532 WUW65532 IK131068 SG131068 ACC131068 ALY131068 AVU131068 BFQ131068 BPM131068 BZI131068 CJE131068 CTA131068 DCW131068 DMS131068 DWO131068 EGK131068 EQG131068 FAC131068 FJY131068 FTU131068 GDQ131068 GNM131068 GXI131068 HHE131068 HRA131068 IAW131068 IKS131068 IUO131068 JEK131068 JOG131068 JYC131068 KHY131068 KRU131068 LBQ131068 LLM131068 LVI131068 MFE131068 MPA131068 MYW131068 NIS131068 NSO131068 OCK131068 OMG131068 OWC131068 PFY131068 PPU131068 PZQ131068 QJM131068 QTI131068 RDE131068 RNA131068 RWW131068 SGS131068 SQO131068 TAK131068 TKG131068 TUC131068 UDY131068 UNU131068 UXQ131068 VHM131068 VRI131068 WBE131068 WLA131068 WUW131068 IK196604 SG196604 ACC196604 ALY196604 AVU196604 BFQ196604 BPM196604 BZI196604 CJE196604 CTA196604 DCW196604 DMS196604 DWO196604 EGK196604 EQG196604 FAC196604 FJY196604 FTU196604 GDQ196604 GNM196604 GXI196604 HHE196604 HRA196604 IAW196604 IKS196604 IUO196604 JEK196604 JOG196604 JYC196604 KHY196604 KRU196604 LBQ196604 LLM196604 LVI196604 MFE196604 MPA196604 MYW196604 NIS196604 NSO196604 OCK196604 OMG196604 OWC196604 PFY196604 PPU196604 PZQ196604 QJM196604 QTI196604 RDE196604 RNA196604 RWW196604 SGS196604 SQO196604 TAK196604 TKG196604 TUC196604 UDY196604 UNU196604 UXQ196604 VHM196604 VRI196604 WBE196604 WLA196604 WUW196604 IK262140 SG262140 ACC262140 ALY262140 AVU262140 BFQ262140 BPM262140 BZI262140 CJE262140 CTA262140 DCW262140 DMS262140 DWO262140 EGK262140 EQG262140 FAC262140 FJY262140 FTU262140 GDQ262140 GNM262140 GXI262140 HHE262140 HRA262140 IAW262140 IKS262140 IUO262140 JEK262140 JOG262140 JYC262140 KHY262140 KRU262140 LBQ262140 LLM262140 LVI262140 MFE262140 MPA262140 MYW262140 NIS262140 NSO262140 OCK262140 OMG262140 OWC262140 PFY262140 PPU262140 PZQ262140 QJM262140 QTI262140 RDE262140 RNA262140 RWW262140 SGS262140 SQO262140 TAK262140 TKG262140 TUC262140 UDY262140 UNU262140 UXQ262140 VHM262140 VRI262140 WBE262140 WLA262140 WUW262140 IK327676 SG327676 ACC327676 ALY327676 AVU327676 BFQ327676 BPM327676 BZI327676 CJE327676 CTA327676 DCW327676 DMS327676 DWO327676 EGK327676 EQG327676 FAC327676 FJY327676 FTU327676 GDQ327676 GNM327676 GXI327676 HHE327676 HRA327676 IAW327676 IKS327676 IUO327676 JEK327676 JOG327676 JYC327676 KHY327676 KRU327676 LBQ327676 LLM327676 LVI327676 MFE327676 MPA327676 MYW327676 NIS327676 NSO327676 OCK327676 OMG327676 OWC327676 PFY327676 PPU327676 PZQ327676 QJM327676 QTI327676 RDE327676 RNA327676 RWW327676 SGS327676 SQO327676 TAK327676 TKG327676 TUC327676 UDY327676 UNU327676 UXQ327676 VHM327676 VRI327676 WBE327676 WLA327676 WUW327676 IK393212 SG393212 ACC393212 ALY393212 AVU393212 BFQ393212 BPM393212 BZI393212 CJE393212 CTA393212 DCW393212 DMS393212 DWO393212 EGK393212 EQG393212 FAC393212 FJY393212 FTU393212 GDQ393212 GNM393212 GXI393212 HHE393212 HRA393212 IAW393212 IKS393212 IUO393212 JEK393212 JOG393212 JYC393212 KHY393212 KRU393212 LBQ393212 LLM393212 LVI393212 MFE393212 MPA393212 MYW393212 NIS393212 NSO393212 OCK393212 OMG393212 OWC393212 PFY393212 PPU393212 PZQ393212 QJM393212 QTI393212 RDE393212 RNA393212 RWW393212 SGS393212 SQO393212 TAK393212 TKG393212 TUC393212 UDY393212 UNU393212 UXQ393212 VHM393212 VRI393212 WBE393212 WLA393212 WUW393212 IK458748 SG458748 ACC458748 ALY458748 AVU458748 BFQ458748 BPM458748 BZI458748 CJE458748 CTA458748 DCW458748 DMS458748 DWO458748 EGK458748 EQG458748 FAC458748 FJY458748 FTU458748 GDQ458748 GNM458748 GXI458748 HHE458748 HRA458748 IAW458748 IKS458748 IUO458748 JEK458748 JOG458748 JYC458748 KHY458748 KRU458748 LBQ458748 LLM458748 LVI458748 MFE458748 MPA458748 MYW458748 NIS458748 NSO458748 OCK458748 OMG458748 OWC458748 PFY458748 PPU458748 PZQ458748 QJM458748 QTI458748 RDE458748 RNA458748 RWW458748 SGS458748 SQO458748 TAK458748 TKG458748 TUC458748 UDY458748 UNU458748 UXQ458748 VHM458748 VRI458748 WBE458748 WLA458748 WUW458748 IK524284 SG524284 ACC524284 ALY524284 AVU524284 BFQ524284 BPM524284 BZI524284 CJE524284 CTA524284 DCW524284 DMS524284 DWO524284 EGK524284 EQG524284 FAC524284 FJY524284 FTU524284 GDQ524284 GNM524284 GXI524284 HHE524284 HRA524284 IAW524284 IKS524284 IUO524284 JEK524284 JOG524284 JYC524284 KHY524284 KRU524284 LBQ524284 LLM524284 LVI524284 MFE524284 MPA524284 MYW524284 NIS524284 NSO524284 OCK524284 OMG524284 OWC524284 PFY524284 PPU524284 PZQ524284 QJM524284 QTI524284 RDE524284 RNA524284 RWW524284 SGS524284 SQO524284 TAK524284 TKG524284 TUC524284 UDY524284 UNU524284 UXQ524284 VHM524284 VRI524284 WBE524284 WLA524284 WUW524284 IK589820 SG589820 ACC589820 ALY589820 AVU589820 BFQ589820 BPM589820 BZI589820 CJE589820 CTA589820 DCW589820 DMS589820 DWO589820 EGK589820 EQG589820 FAC589820 FJY589820 FTU589820 GDQ589820 GNM589820 GXI589820 HHE589820 HRA589820 IAW589820 IKS589820 IUO589820 JEK589820 JOG589820 JYC589820 KHY589820 KRU589820 LBQ589820 LLM589820 LVI589820 MFE589820 MPA589820 MYW589820 NIS589820 NSO589820 OCK589820 OMG589820 OWC589820 PFY589820 PPU589820 PZQ589820 QJM589820 QTI589820 RDE589820 RNA589820 RWW589820 SGS589820 SQO589820 TAK589820 TKG589820 TUC589820 UDY589820 UNU589820 UXQ589820 VHM589820 VRI589820 WBE589820 WLA589820 WUW589820 IK655356 SG655356 ACC655356 ALY655356 AVU655356 BFQ655356 BPM655356 BZI655356 CJE655356 CTA655356 DCW655356 DMS655356 DWO655356 EGK655356 EQG655356 FAC655356 FJY655356 FTU655356 GDQ655356 GNM655356 GXI655356 HHE655356 HRA655356 IAW655356 IKS655356 IUO655356 JEK655356 JOG655356 JYC655356 KHY655356 KRU655356 LBQ655356 LLM655356 LVI655356 MFE655356 MPA655356 MYW655356 NIS655356 NSO655356 OCK655356 OMG655356 OWC655356 PFY655356 PPU655356 PZQ655356 QJM655356 QTI655356 RDE655356 RNA655356 RWW655356 SGS655356 SQO655356 TAK655356 TKG655356 TUC655356 UDY655356 UNU655356 UXQ655356 VHM655356 VRI655356 WBE655356 WLA655356 WUW655356 IK720892 SG720892 ACC720892 ALY720892 AVU720892 BFQ720892 BPM720892 BZI720892 CJE720892 CTA720892 DCW720892 DMS720892 DWO720892 EGK720892 EQG720892 FAC720892 FJY720892 FTU720892 GDQ720892 GNM720892 GXI720892 HHE720892 HRA720892 IAW720892 IKS720892 IUO720892 JEK720892 JOG720892 JYC720892 KHY720892 KRU720892 LBQ720892 LLM720892 LVI720892 MFE720892 MPA720892 MYW720892 NIS720892 NSO720892 OCK720892 OMG720892 OWC720892 PFY720892 PPU720892 PZQ720892 QJM720892 QTI720892 RDE720892 RNA720892 RWW720892 SGS720892 SQO720892 TAK720892 TKG720892 TUC720892 UDY720892 UNU720892 UXQ720892 VHM720892 VRI720892 WBE720892 WLA720892 WUW720892 IK786428 SG786428 ACC786428 ALY786428 AVU786428 BFQ786428 BPM786428 BZI786428 CJE786428 CTA786428 DCW786428 DMS786428 DWO786428 EGK786428 EQG786428 FAC786428 FJY786428 FTU786428 GDQ786428 GNM786428 GXI786428 HHE786428 HRA786428 IAW786428 IKS786428 IUO786428 JEK786428 JOG786428 JYC786428 KHY786428 KRU786428 LBQ786428 LLM786428 LVI786428 MFE786428 MPA786428 MYW786428 NIS786428 NSO786428 OCK786428 OMG786428 OWC786428 PFY786428 PPU786428 PZQ786428 QJM786428 QTI786428 RDE786428 RNA786428 RWW786428 SGS786428 SQO786428 TAK786428 TKG786428 TUC786428 UDY786428 UNU786428 UXQ786428 VHM786428 VRI786428 WBE786428 WLA786428 WUW786428 IK851964 SG851964 ACC851964 ALY851964 AVU851964 BFQ851964 BPM851964 BZI851964 CJE851964 CTA851964 DCW851964 DMS851964 DWO851964 EGK851964 EQG851964 FAC851964 FJY851964 FTU851964 GDQ851964 GNM851964 GXI851964 HHE851964 HRA851964 IAW851964 IKS851964 IUO851964 JEK851964 JOG851964 JYC851964 KHY851964 KRU851964 LBQ851964 LLM851964 LVI851964 MFE851964 MPA851964 MYW851964 NIS851964 NSO851964 OCK851964 OMG851964 OWC851964 PFY851964 PPU851964 PZQ851964 QJM851964 QTI851964 RDE851964 RNA851964 RWW851964 SGS851964 SQO851964 TAK851964 TKG851964 TUC851964 UDY851964 UNU851964 UXQ851964 VHM851964 VRI851964 WBE851964 WLA851964 WUW851964 IK917500 SG917500 ACC917500 ALY917500 AVU917500 BFQ917500 BPM917500 BZI917500 CJE917500 CTA917500 DCW917500 DMS917500 DWO917500 EGK917500 EQG917500 FAC917500 FJY917500 FTU917500 GDQ917500 GNM917500 GXI917500 HHE917500 HRA917500 IAW917500 IKS917500 IUO917500 JEK917500 JOG917500 JYC917500 KHY917500 KRU917500 LBQ917500 LLM917500 LVI917500 MFE917500 MPA917500 MYW917500 NIS917500 NSO917500 OCK917500 OMG917500 OWC917500 PFY917500 PPU917500 PZQ917500 QJM917500 QTI917500 RDE917500 RNA917500 RWW917500 SGS917500 SQO917500 TAK917500 TKG917500 TUC917500 UDY917500 UNU917500 UXQ917500 VHM917500 VRI917500 WBE917500 WLA917500 WUW917500 IK983036 SG983036 ACC983036 ALY983036 AVU983036 BFQ983036 BPM983036 BZI983036 CJE983036 CTA983036 DCW983036 DMS983036 DWO983036 EGK983036 EQG983036 FAC983036 FJY983036 FTU983036 GDQ983036 GNM983036 GXI983036 HHE983036 HRA983036 IAW983036 IKS983036 IUO983036 JEK983036 JOG983036 JYC983036 KHY983036 KRU983036 LBQ983036 LLM983036 LVI983036 MFE983036 MPA983036 MYW983036 NIS983036 NSO983036 OCK983036 OMG983036 OWC983036 PFY983036 PPU983036 PZQ983036 QJM983036 QTI983036 RDE983036 RNA983036 RWW983036 SGS983036 SQO983036 TAK983036 TKG983036 TUC983036 UDY983036 UNU983036 UXQ983036 VHM983036 VRI983036 WBE983036 WLA983036 WUW983036 IK65560:IM65560 SG65560:SI65560 ACC65560:ACE65560 ALY65560:AMA65560 AVU65560:AVW65560 BFQ65560:BFS65560 BPM65560:BPO65560 BZI65560:BZK65560 CJE65560:CJG65560 CTA65560:CTC65560 DCW65560:DCY65560 DMS65560:DMU65560 DWO65560:DWQ65560 EGK65560:EGM65560 EQG65560:EQI65560 FAC65560:FAE65560 FJY65560:FKA65560 FTU65560:FTW65560 GDQ65560:GDS65560 GNM65560:GNO65560 GXI65560:GXK65560 HHE65560:HHG65560 HRA65560:HRC65560 IAW65560:IAY65560 IKS65560:IKU65560 IUO65560:IUQ65560 JEK65560:JEM65560 JOG65560:JOI65560 JYC65560:JYE65560 KHY65560:KIA65560 KRU65560:KRW65560 LBQ65560:LBS65560 LLM65560:LLO65560 LVI65560:LVK65560 MFE65560:MFG65560 MPA65560:MPC65560 MYW65560:MYY65560 NIS65560:NIU65560 NSO65560:NSQ65560 OCK65560:OCM65560 OMG65560:OMI65560 OWC65560:OWE65560 PFY65560:PGA65560 PPU65560:PPW65560 PZQ65560:PZS65560 QJM65560:QJO65560 QTI65560:QTK65560 RDE65560:RDG65560 RNA65560:RNC65560 RWW65560:RWY65560 SGS65560:SGU65560 SQO65560:SQQ65560 TAK65560:TAM65560 TKG65560:TKI65560 TUC65560:TUE65560 UDY65560:UEA65560 UNU65560:UNW65560 UXQ65560:UXS65560 VHM65560:VHO65560 VRI65560:VRK65560 WBE65560:WBG65560 WLA65560:WLC65560 WUW65560:WUY65560 IK131096:IM131096 SG131096:SI131096 ACC131096:ACE131096 ALY131096:AMA131096 AVU131096:AVW131096 BFQ131096:BFS131096 BPM131096:BPO131096 BZI131096:BZK131096 CJE131096:CJG131096 CTA131096:CTC131096 DCW131096:DCY131096 DMS131096:DMU131096 DWO131096:DWQ131096 EGK131096:EGM131096 EQG131096:EQI131096 FAC131096:FAE131096 FJY131096:FKA131096 FTU131096:FTW131096 GDQ131096:GDS131096 GNM131096:GNO131096 GXI131096:GXK131096 HHE131096:HHG131096 HRA131096:HRC131096 IAW131096:IAY131096 IKS131096:IKU131096 IUO131096:IUQ131096 JEK131096:JEM131096 JOG131096:JOI131096 JYC131096:JYE131096 KHY131096:KIA131096 KRU131096:KRW131096 LBQ131096:LBS131096 LLM131096:LLO131096 LVI131096:LVK131096 MFE131096:MFG131096 MPA131096:MPC131096 MYW131096:MYY131096 NIS131096:NIU131096 NSO131096:NSQ131096 OCK131096:OCM131096 OMG131096:OMI131096 OWC131096:OWE131096 PFY131096:PGA131096 PPU131096:PPW131096 PZQ131096:PZS131096 QJM131096:QJO131096 QTI131096:QTK131096 RDE131096:RDG131096 RNA131096:RNC131096 RWW131096:RWY131096 SGS131096:SGU131096 SQO131096:SQQ131096 TAK131096:TAM131096 TKG131096:TKI131096 TUC131096:TUE131096 UDY131096:UEA131096 UNU131096:UNW131096 UXQ131096:UXS131096 VHM131096:VHO131096 VRI131096:VRK131096 WBE131096:WBG131096 WLA131096:WLC131096 WUW131096:WUY131096 IK196632:IM196632 SG196632:SI196632 ACC196632:ACE196632 ALY196632:AMA196632 AVU196632:AVW196632 BFQ196632:BFS196632 BPM196632:BPO196632 BZI196632:BZK196632 CJE196632:CJG196632 CTA196632:CTC196632 DCW196632:DCY196632 DMS196632:DMU196632 DWO196632:DWQ196632 EGK196632:EGM196632 EQG196632:EQI196632 FAC196632:FAE196632 FJY196632:FKA196632 FTU196632:FTW196632 GDQ196632:GDS196632 GNM196632:GNO196632 GXI196632:GXK196632 HHE196632:HHG196632 HRA196632:HRC196632 IAW196632:IAY196632 IKS196632:IKU196632 IUO196632:IUQ196632 JEK196632:JEM196632 JOG196632:JOI196632 JYC196632:JYE196632 KHY196632:KIA196632 KRU196632:KRW196632 LBQ196632:LBS196632 LLM196632:LLO196632 LVI196632:LVK196632 MFE196632:MFG196632 MPA196632:MPC196632 MYW196632:MYY196632 NIS196632:NIU196632 NSO196632:NSQ196632 OCK196632:OCM196632 OMG196632:OMI196632 OWC196632:OWE196632 PFY196632:PGA196632 PPU196632:PPW196632 PZQ196632:PZS196632 QJM196632:QJO196632 QTI196632:QTK196632 RDE196632:RDG196632 RNA196632:RNC196632 RWW196632:RWY196632 SGS196632:SGU196632 SQO196632:SQQ196632 TAK196632:TAM196632 TKG196632:TKI196632 TUC196632:TUE196632 UDY196632:UEA196632 UNU196632:UNW196632 UXQ196632:UXS196632 VHM196632:VHO196632 VRI196632:VRK196632 WBE196632:WBG196632 WLA196632:WLC196632 WUW196632:WUY196632 IK262168:IM262168 SG262168:SI262168 ACC262168:ACE262168 ALY262168:AMA262168 AVU262168:AVW262168 BFQ262168:BFS262168 BPM262168:BPO262168 BZI262168:BZK262168 CJE262168:CJG262168 CTA262168:CTC262168 DCW262168:DCY262168 DMS262168:DMU262168 DWO262168:DWQ262168 EGK262168:EGM262168 EQG262168:EQI262168 FAC262168:FAE262168 FJY262168:FKA262168 FTU262168:FTW262168 GDQ262168:GDS262168 GNM262168:GNO262168 GXI262168:GXK262168 HHE262168:HHG262168 HRA262168:HRC262168 IAW262168:IAY262168 IKS262168:IKU262168 IUO262168:IUQ262168 JEK262168:JEM262168 JOG262168:JOI262168 JYC262168:JYE262168 KHY262168:KIA262168 KRU262168:KRW262168 LBQ262168:LBS262168 LLM262168:LLO262168 LVI262168:LVK262168 MFE262168:MFG262168 MPA262168:MPC262168 MYW262168:MYY262168 NIS262168:NIU262168 NSO262168:NSQ262168 OCK262168:OCM262168 OMG262168:OMI262168 OWC262168:OWE262168 PFY262168:PGA262168 PPU262168:PPW262168 PZQ262168:PZS262168 QJM262168:QJO262168 QTI262168:QTK262168 RDE262168:RDG262168 RNA262168:RNC262168 RWW262168:RWY262168 SGS262168:SGU262168 SQO262168:SQQ262168 TAK262168:TAM262168 TKG262168:TKI262168 TUC262168:TUE262168 UDY262168:UEA262168 UNU262168:UNW262168 UXQ262168:UXS262168 VHM262168:VHO262168 VRI262168:VRK262168 WBE262168:WBG262168 WLA262168:WLC262168 WUW262168:WUY262168 IK327704:IM327704 SG327704:SI327704 ACC327704:ACE327704 ALY327704:AMA327704 AVU327704:AVW327704 BFQ327704:BFS327704 BPM327704:BPO327704 BZI327704:BZK327704 CJE327704:CJG327704 CTA327704:CTC327704 DCW327704:DCY327704 DMS327704:DMU327704 DWO327704:DWQ327704 EGK327704:EGM327704 EQG327704:EQI327704 FAC327704:FAE327704 FJY327704:FKA327704 FTU327704:FTW327704 GDQ327704:GDS327704 GNM327704:GNO327704 GXI327704:GXK327704 HHE327704:HHG327704 HRA327704:HRC327704 IAW327704:IAY327704 IKS327704:IKU327704 IUO327704:IUQ327704 JEK327704:JEM327704 JOG327704:JOI327704 JYC327704:JYE327704 KHY327704:KIA327704 KRU327704:KRW327704 LBQ327704:LBS327704 LLM327704:LLO327704 LVI327704:LVK327704 MFE327704:MFG327704 MPA327704:MPC327704 MYW327704:MYY327704 NIS327704:NIU327704 NSO327704:NSQ327704 OCK327704:OCM327704 OMG327704:OMI327704 OWC327704:OWE327704 PFY327704:PGA327704 PPU327704:PPW327704 PZQ327704:PZS327704 QJM327704:QJO327704 QTI327704:QTK327704 RDE327704:RDG327704 RNA327704:RNC327704 RWW327704:RWY327704 SGS327704:SGU327704 SQO327704:SQQ327704 TAK327704:TAM327704 TKG327704:TKI327704 TUC327704:TUE327704 UDY327704:UEA327704 UNU327704:UNW327704 UXQ327704:UXS327704 VHM327704:VHO327704 VRI327704:VRK327704 WBE327704:WBG327704 WLA327704:WLC327704 WUW327704:WUY327704 IK393240:IM393240 SG393240:SI393240 ACC393240:ACE393240 ALY393240:AMA393240 AVU393240:AVW393240 BFQ393240:BFS393240 BPM393240:BPO393240 BZI393240:BZK393240 CJE393240:CJG393240 CTA393240:CTC393240 DCW393240:DCY393240 DMS393240:DMU393240 DWO393240:DWQ393240 EGK393240:EGM393240 EQG393240:EQI393240 FAC393240:FAE393240 FJY393240:FKA393240 FTU393240:FTW393240 GDQ393240:GDS393240 GNM393240:GNO393240 GXI393240:GXK393240 HHE393240:HHG393240 HRA393240:HRC393240 IAW393240:IAY393240 IKS393240:IKU393240 IUO393240:IUQ393240 JEK393240:JEM393240 JOG393240:JOI393240 JYC393240:JYE393240 KHY393240:KIA393240 KRU393240:KRW393240 LBQ393240:LBS393240 LLM393240:LLO393240 LVI393240:LVK393240 MFE393240:MFG393240 MPA393240:MPC393240 MYW393240:MYY393240 NIS393240:NIU393240 NSO393240:NSQ393240 OCK393240:OCM393240 OMG393240:OMI393240 OWC393240:OWE393240 PFY393240:PGA393240 PPU393240:PPW393240 PZQ393240:PZS393240 QJM393240:QJO393240 QTI393240:QTK393240 RDE393240:RDG393240 RNA393240:RNC393240 RWW393240:RWY393240 SGS393240:SGU393240 SQO393240:SQQ393240 TAK393240:TAM393240 TKG393240:TKI393240 TUC393240:TUE393240 UDY393240:UEA393240 UNU393240:UNW393240 UXQ393240:UXS393240 VHM393240:VHO393240 VRI393240:VRK393240 WBE393240:WBG393240 WLA393240:WLC393240 WUW393240:WUY393240 IK458776:IM458776 SG458776:SI458776 ACC458776:ACE458776 ALY458776:AMA458776 AVU458776:AVW458776 BFQ458776:BFS458776 BPM458776:BPO458776 BZI458776:BZK458776 CJE458776:CJG458776 CTA458776:CTC458776 DCW458776:DCY458776 DMS458776:DMU458776 DWO458776:DWQ458776 EGK458776:EGM458776 EQG458776:EQI458776 FAC458776:FAE458776 FJY458776:FKA458776 FTU458776:FTW458776 GDQ458776:GDS458776 GNM458776:GNO458776 GXI458776:GXK458776 HHE458776:HHG458776 HRA458776:HRC458776 IAW458776:IAY458776 IKS458776:IKU458776 IUO458776:IUQ458776 JEK458776:JEM458776 JOG458776:JOI458776 JYC458776:JYE458776 KHY458776:KIA458776 KRU458776:KRW458776 LBQ458776:LBS458776 LLM458776:LLO458776 LVI458776:LVK458776 MFE458776:MFG458776 MPA458776:MPC458776 MYW458776:MYY458776 NIS458776:NIU458776 NSO458776:NSQ458776 OCK458776:OCM458776 OMG458776:OMI458776 OWC458776:OWE458776 PFY458776:PGA458776 PPU458776:PPW458776 PZQ458776:PZS458776 QJM458776:QJO458776 QTI458776:QTK458776 RDE458776:RDG458776 RNA458776:RNC458776 RWW458776:RWY458776 SGS458776:SGU458776 SQO458776:SQQ458776 TAK458776:TAM458776 TKG458776:TKI458776 TUC458776:TUE458776 UDY458776:UEA458776 UNU458776:UNW458776 UXQ458776:UXS458776 VHM458776:VHO458776 VRI458776:VRK458776 WBE458776:WBG458776 WLA458776:WLC458776 WUW458776:WUY458776 IK524312:IM524312 SG524312:SI524312 ACC524312:ACE524312 ALY524312:AMA524312 AVU524312:AVW524312 BFQ524312:BFS524312 BPM524312:BPO524312 BZI524312:BZK524312 CJE524312:CJG524312 CTA524312:CTC524312 DCW524312:DCY524312 DMS524312:DMU524312 DWO524312:DWQ524312 EGK524312:EGM524312 EQG524312:EQI524312 FAC524312:FAE524312 FJY524312:FKA524312 FTU524312:FTW524312 GDQ524312:GDS524312 GNM524312:GNO524312 GXI524312:GXK524312 HHE524312:HHG524312 HRA524312:HRC524312 IAW524312:IAY524312 IKS524312:IKU524312 IUO524312:IUQ524312 JEK524312:JEM524312 JOG524312:JOI524312 JYC524312:JYE524312 KHY524312:KIA524312 KRU524312:KRW524312 LBQ524312:LBS524312 LLM524312:LLO524312 LVI524312:LVK524312 MFE524312:MFG524312 MPA524312:MPC524312 MYW524312:MYY524312 NIS524312:NIU524312 NSO524312:NSQ524312 OCK524312:OCM524312 OMG524312:OMI524312 OWC524312:OWE524312 PFY524312:PGA524312 PPU524312:PPW524312 PZQ524312:PZS524312 QJM524312:QJO524312 QTI524312:QTK524312 RDE524312:RDG524312 RNA524312:RNC524312 RWW524312:RWY524312 SGS524312:SGU524312 SQO524312:SQQ524312 TAK524312:TAM524312 TKG524312:TKI524312 TUC524312:TUE524312 UDY524312:UEA524312 UNU524312:UNW524312 UXQ524312:UXS524312 VHM524312:VHO524312 VRI524312:VRK524312 WBE524312:WBG524312 WLA524312:WLC524312 WUW524312:WUY524312 IK589848:IM589848 SG589848:SI589848 ACC589848:ACE589848 ALY589848:AMA589848 AVU589848:AVW589848 BFQ589848:BFS589848 BPM589848:BPO589848 BZI589848:BZK589848 CJE589848:CJG589848 CTA589848:CTC589848 DCW589848:DCY589848 DMS589848:DMU589848 DWO589848:DWQ589848 EGK589848:EGM589848 EQG589848:EQI589848 FAC589848:FAE589848 FJY589848:FKA589848 FTU589848:FTW589848 GDQ589848:GDS589848 GNM589848:GNO589848 GXI589848:GXK589848 HHE589848:HHG589848 HRA589848:HRC589848 IAW589848:IAY589848 IKS589848:IKU589848 IUO589848:IUQ589848 JEK589848:JEM589848 JOG589848:JOI589848 JYC589848:JYE589848 KHY589848:KIA589848 KRU589848:KRW589848 LBQ589848:LBS589848 LLM589848:LLO589848 LVI589848:LVK589848 MFE589848:MFG589848 MPA589848:MPC589848 MYW589848:MYY589848 NIS589848:NIU589848 NSO589848:NSQ589848 OCK589848:OCM589848 OMG589848:OMI589848 OWC589848:OWE589848 PFY589848:PGA589848 PPU589848:PPW589848 PZQ589848:PZS589848 QJM589848:QJO589848 QTI589848:QTK589848 RDE589848:RDG589848 RNA589848:RNC589848 RWW589848:RWY589848 SGS589848:SGU589848 SQO589848:SQQ589848 TAK589848:TAM589848 TKG589848:TKI589848 TUC589848:TUE589848 UDY589848:UEA589848 UNU589848:UNW589848 UXQ589848:UXS589848 VHM589848:VHO589848 VRI589848:VRK589848 WBE589848:WBG589848 WLA589848:WLC589848 WUW589848:WUY589848 IK655384:IM655384 SG655384:SI655384 ACC655384:ACE655384 ALY655384:AMA655384 AVU655384:AVW655384 BFQ655384:BFS655384 BPM655384:BPO655384 BZI655384:BZK655384 CJE655384:CJG655384 CTA655384:CTC655384 DCW655384:DCY655384 DMS655384:DMU655384 DWO655384:DWQ655384 EGK655384:EGM655384 EQG655384:EQI655384 FAC655384:FAE655384 FJY655384:FKA655384 FTU655384:FTW655384 GDQ655384:GDS655384 GNM655384:GNO655384 GXI655384:GXK655384 HHE655384:HHG655384 HRA655384:HRC655384 IAW655384:IAY655384 IKS655384:IKU655384 IUO655384:IUQ655384 JEK655384:JEM655384 JOG655384:JOI655384 JYC655384:JYE655384 KHY655384:KIA655384 KRU655384:KRW655384 LBQ655384:LBS655384 LLM655384:LLO655384 LVI655384:LVK655384 MFE655384:MFG655384 MPA655384:MPC655384 MYW655384:MYY655384 NIS655384:NIU655384 NSO655384:NSQ655384 OCK655384:OCM655384 OMG655384:OMI655384 OWC655384:OWE655384 PFY655384:PGA655384 PPU655384:PPW655384 PZQ655384:PZS655384 QJM655384:QJO655384 QTI655384:QTK655384 RDE655384:RDG655384 RNA655384:RNC655384 RWW655384:RWY655384 SGS655384:SGU655384 SQO655384:SQQ655384 TAK655384:TAM655384 TKG655384:TKI655384 TUC655384:TUE655384 UDY655384:UEA655384 UNU655384:UNW655384 UXQ655384:UXS655384 VHM655384:VHO655384 VRI655384:VRK655384 WBE655384:WBG655384 WLA655384:WLC655384 WUW655384:WUY655384 IK720920:IM720920 SG720920:SI720920 ACC720920:ACE720920 ALY720920:AMA720920 AVU720920:AVW720920 BFQ720920:BFS720920 BPM720920:BPO720920 BZI720920:BZK720920 CJE720920:CJG720920 CTA720920:CTC720920 DCW720920:DCY720920 DMS720920:DMU720920 DWO720920:DWQ720920 EGK720920:EGM720920 EQG720920:EQI720920 FAC720920:FAE720920 FJY720920:FKA720920 FTU720920:FTW720920 GDQ720920:GDS720920 GNM720920:GNO720920 GXI720920:GXK720920 HHE720920:HHG720920 HRA720920:HRC720920 IAW720920:IAY720920 IKS720920:IKU720920 IUO720920:IUQ720920 JEK720920:JEM720920 JOG720920:JOI720920 JYC720920:JYE720920 KHY720920:KIA720920 KRU720920:KRW720920 LBQ720920:LBS720920 LLM720920:LLO720920 LVI720920:LVK720920 MFE720920:MFG720920 MPA720920:MPC720920 MYW720920:MYY720920 NIS720920:NIU720920 NSO720920:NSQ720920 OCK720920:OCM720920 OMG720920:OMI720920 OWC720920:OWE720920 PFY720920:PGA720920 PPU720920:PPW720920 PZQ720920:PZS720920 QJM720920:QJO720920 QTI720920:QTK720920 RDE720920:RDG720920 RNA720920:RNC720920 RWW720920:RWY720920 SGS720920:SGU720920 SQO720920:SQQ720920 TAK720920:TAM720920 TKG720920:TKI720920 TUC720920:TUE720920 UDY720920:UEA720920 UNU720920:UNW720920 UXQ720920:UXS720920 VHM720920:VHO720920 VRI720920:VRK720920 WBE720920:WBG720920 WLA720920:WLC720920 WUW720920:WUY720920 IK786456:IM786456 SG786456:SI786456 ACC786456:ACE786456 ALY786456:AMA786456 AVU786456:AVW786456 BFQ786456:BFS786456 BPM786456:BPO786456 BZI786456:BZK786456 CJE786456:CJG786456 CTA786456:CTC786456 DCW786456:DCY786456 DMS786456:DMU786456 DWO786456:DWQ786456 EGK786456:EGM786456 EQG786456:EQI786456 FAC786456:FAE786456 FJY786456:FKA786456 FTU786456:FTW786456 GDQ786456:GDS786456 GNM786456:GNO786456 GXI786456:GXK786456 HHE786456:HHG786456 HRA786456:HRC786456 IAW786456:IAY786456 IKS786456:IKU786456 IUO786456:IUQ786456 JEK786456:JEM786456 JOG786456:JOI786456 JYC786456:JYE786456 KHY786456:KIA786456 KRU786456:KRW786456 LBQ786456:LBS786456 LLM786456:LLO786456 LVI786456:LVK786456 MFE786456:MFG786456 MPA786456:MPC786456 MYW786456:MYY786456 NIS786456:NIU786456 NSO786456:NSQ786456 OCK786456:OCM786456 OMG786456:OMI786456 OWC786456:OWE786456 PFY786456:PGA786456 PPU786456:PPW786456 PZQ786456:PZS786456 QJM786456:QJO786456 QTI786456:QTK786456 RDE786456:RDG786456 RNA786456:RNC786456 RWW786456:RWY786456 SGS786456:SGU786456 SQO786456:SQQ786456 TAK786456:TAM786456 TKG786456:TKI786456 TUC786456:TUE786456 UDY786456:UEA786456 UNU786456:UNW786456 UXQ786456:UXS786456 VHM786456:VHO786456 VRI786456:VRK786456 WBE786456:WBG786456 WLA786456:WLC786456 WUW786456:WUY786456 IK851992:IM851992 SG851992:SI851992 ACC851992:ACE851992 ALY851992:AMA851992 AVU851992:AVW851992 BFQ851992:BFS851992 BPM851992:BPO851992 BZI851992:BZK851992 CJE851992:CJG851992 CTA851992:CTC851992 DCW851992:DCY851992 DMS851992:DMU851992 DWO851992:DWQ851992 EGK851992:EGM851992 EQG851992:EQI851992 FAC851992:FAE851992 FJY851992:FKA851992 FTU851992:FTW851992 GDQ851992:GDS851992 GNM851992:GNO851992 GXI851992:GXK851992 HHE851992:HHG851992 HRA851992:HRC851992 IAW851992:IAY851992 IKS851992:IKU851992 IUO851992:IUQ851992 JEK851992:JEM851992 JOG851992:JOI851992 JYC851992:JYE851992 KHY851992:KIA851992 KRU851992:KRW851992 LBQ851992:LBS851992 LLM851992:LLO851992 LVI851992:LVK851992 MFE851992:MFG851992 MPA851992:MPC851992 MYW851992:MYY851992 NIS851992:NIU851992 NSO851992:NSQ851992 OCK851992:OCM851992 OMG851992:OMI851992 OWC851992:OWE851992 PFY851992:PGA851992 PPU851992:PPW851992 PZQ851992:PZS851992 QJM851992:QJO851992 QTI851992:QTK851992 RDE851992:RDG851992 RNA851992:RNC851992 RWW851992:RWY851992 SGS851992:SGU851992 SQO851992:SQQ851992 TAK851992:TAM851992 TKG851992:TKI851992 TUC851992:TUE851992 UDY851992:UEA851992 UNU851992:UNW851992 UXQ851992:UXS851992 VHM851992:VHO851992 VRI851992:VRK851992 WBE851992:WBG851992 WLA851992:WLC851992 WUW851992:WUY851992 IK917528:IM917528 SG917528:SI917528 ACC917528:ACE917528 ALY917528:AMA917528 AVU917528:AVW917528 BFQ917528:BFS917528 BPM917528:BPO917528 BZI917528:BZK917528 CJE917528:CJG917528 CTA917528:CTC917528 DCW917528:DCY917528 DMS917528:DMU917528 DWO917528:DWQ917528 EGK917528:EGM917528 EQG917528:EQI917528 FAC917528:FAE917528 FJY917528:FKA917528 FTU917528:FTW917528 GDQ917528:GDS917528 GNM917528:GNO917528 GXI917528:GXK917528 HHE917528:HHG917528 HRA917528:HRC917528 IAW917528:IAY917528 IKS917528:IKU917528 IUO917528:IUQ917528 JEK917528:JEM917528 JOG917528:JOI917528 JYC917528:JYE917528 KHY917528:KIA917528 KRU917528:KRW917528 LBQ917528:LBS917528 LLM917528:LLO917528 LVI917528:LVK917528 MFE917528:MFG917528 MPA917528:MPC917528 MYW917528:MYY917528 NIS917528:NIU917528 NSO917528:NSQ917528 OCK917528:OCM917528 OMG917528:OMI917528 OWC917528:OWE917528 PFY917528:PGA917528 PPU917528:PPW917528 PZQ917528:PZS917528 QJM917528:QJO917528 QTI917528:QTK917528 RDE917528:RDG917528 RNA917528:RNC917528 RWW917528:RWY917528 SGS917528:SGU917528 SQO917528:SQQ917528 TAK917528:TAM917528 TKG917528:TKI917528 TUC917528:TUE917528 UDY917528:UEA917528 UNU917528:UNW917528 UXQ917528:UXS917528 VHM917528:VHO917528 VRI917528:VRK917528 WBE917528:WBG917528 WLA917528:WLC917528 WUW917528:WUY917528 IK983064:IM983064 SG983064:SI983064 ACC983064:ACE983064 ALY983064:AMA983064 AVU983064:AVW983064 BFQ983064:BFS983064 BPM983064:BPO983064 BZI983064:BZK983064 CJE983064:CJG983064 CTA983064:CTC983064 DCW983064:DCY983064 DMS983064:DMU983064 DWO983064:DWQ983064 EGK983064:EGM983064 EQG983064:EQI983064 FAC983064:FAE983064 FJY983064:FKA983064 FTU983064:FTW983064 GDQ983064:GDS983064 GNM983064:GNO983064 GXI983064:GXK983064 HHE983064:HHG983064 HRA983064:HRC983064 IAW983064:IAY983064 IKS983064:IKU983064 IUO983064:IUQ983064 JEK983064:JEM983064 JOG983064:JOI983064 JYC983064:JYE983064 KHY983064:KIA983064 KRU983064:KRW983064 LBQ983064:LBS983064 LLM983064:LLO983064 LVI983064:LVK983064 MFE983064:MFG983064 MPA983064:MPC983064 MYW983064:MYY983064 NIS983064:NIU983064 NSO983064:NSQ983064 OCK983064:OCM983064 OMG983064:OMI983064 OWC983064:OWE983064 PFY983064:PGA983064 PPU983064:PPW983064 PZQ983064:PZS983064 QJM983064:QJO983064 QTI983064:QTK983064 RDE983064:RDG983064 RNA983064:RNC983064 RWW983064:RWY983064 SGS983064:SGU983064 SQO983064:SQQ983064 TAK983064:TAM983064 TKG983064:TKI983064 TUC983064:TUE983064 UDY983064:UEA983064 UNU983064:UNW983064 UXQ983064:UXS983064 VHM983064:VHO983064 VRI983064:VRK983064 WBE983064:WBG983064 WLA983064:WLC983064 WUW983064:WUY983064 IP65558:IR65559 SL65558:SN65559 ACH65558:ACJ65559 AMD65558:AMF65559 AVZ65558:AWB65559 BFV65558:BFX65559 BPR65558:BPT65559 BZN65558:BZP65559 CJJ65558:CJL65559 CTF65558:CTH65559 DDB65558:DDD65559 DMX65558:DMZ65559 DWT65558:DWV65559 EGP65558:EGR65559 EQL65558:EQN65559 FAH65558:FAJ65559 FKD65558:FKF65559 FTZ65558:FUB65559 GDV65558:GDX65559 GNR65558:GNT65559 GXN65558:GXP65559 HHJ65558:HHL65559 HRF65558:HRH65559 IBB65558:IBD65559 IKX65558:IKZ65559 IUT65558:IUV65559 JEP65558:JER65559 JOL65558:JON65559 JYH65558:JYJ65559 KID65558:KIF65559 KRZ65558:KSB65559 LBV65558:LBX65559 LLR65558:LLT65559 LVN65558:LVP65559 MFJ65558:MFL65559 MPF65558:MPH65559 MZB65558:MZD65559 NIX65558:NIZ65559 NST65558:NSV65559 OCP65558:OCR65559 OML65558:OMN65559 OWH65558:OWJ65559 PGD65558:PGF65559 PPZ65558:PQB65559 PZV65558:PZX65559 QJR65558:QJT65559 QTN65558:QTP65559 RDJ65558:RDL65559 RNF65558:RNH65559 RXB65558:RXD65559 SGX65558:SGZ65559 SQT65558:SQV65559 TAP65558:TAR65559 TKL65558:TKN65559 TUH65558:TUJ65559 UED65558:UEF65559 UNZ65558:UOB65559 UXV65558:UXX65559 VHR65558:VHT65559 VRN65558:VRP65559 WBJ65558:WBL65559 WLF65558:WLH65559 WVB65558:WVD65559 IP131094:IR131095 SL131094:SN131095 ACH131094:ACJ131095 AMD131094:AMF131095 AVZ131094:AWB131095 BFV131094:BFX131095 BPR131094:BPT131095 BZN131094:BZP131095 CJJ131094:CJL131095 CTF131094:CTH131095 DDB131094:DDD131095 DMX131094:DMZ131095 DWT131094:DWV131095 EGP131094:EGR131095 EQL131094:EQN131095 FAH131094:FAJ131095 FKD131094:FKF131095 FTZ131094:FUB131095 GDV131094:GDX131095 GNR131094:GNT131095 GXN131094:GXP131095 HHJ131094:HHL131095 HRF131094:HRH131095 IBB131094:IBD131095 IKX131094:IKZ131095 IUT131094:IUV131095 JEP131094:JER131095 JOL131094:JON131095 JYH131094:JYJ131095 KID131094:KIF131095 KRZ131094:KSB131095 LBV131094:LBX131095 LLR131094:LLT131095 LVN131094:LVP131095 MFJ131094:MFL131095 MPF131094:MPH131095 MZB131094:MZD131095 NIX131094:NIZ131095 NST131094:NSV131095 OCP131094:OCR131095 OML131094:OMN131095 OWH131094:OWJ131095 PGD131094:PGF131095 PPZ131094:PQB131095 PZV131094:PZX131095 QJR131094:QJT131095 QTN131094:QTP131095 RDJ131094:RDL131095 RNF131094:RNH131095 RXB131094:RXD131095 SGX131094:SGZ131095 SQT131094:SQV131095 TAP131094:TAR131095 TKL131094:TKN131095 TUH131094:TUJ131095 UED131094:UEF131095 UNZ131094:UOB131095 UXV131094:UXX131095 VHR131094:VHT131095 VRN131094:VRP131095 WBJ131094:WBL131095 WLF131094:WLH131095 WVB131094:WVD131095 IP196630:IR196631 SL196630:SN196631 ACH196630:ACJ196631 AMD196630:AMF196631 AVZ196630:AWB196631 BFV196630:BFX196631 BPR196630:BPT196631 BZN196630:BZP196631 CJJ196630:CJL196631 CTF196630:CTH196631 DDB196630:DDD196631 DMX196630:DMZ196631 DWT196630:DWV196631 EGP196630:EGR196631 EQL196630:EQN196631 FAH196630:FAJ196631 FKD196630:FKF196631 FTZ196630:FUB196631 GDV196630:GDX196631 GNR196630:GNT196631 GXN196630:GXP196631 HHJ196630:HHL196631 HRF196630:HRH196631 IBB196630:IBD196631 IKX196630:IKZ196631 IUT196630:IUV196631 JEP196630:JER196631 JOL196630:JON196631 JYH196630:JYJ196631 KID196630:KIF196631 KRZ196630:KSB196631 LBV196630:LBX196631 LLR196630:LLT196631 LVN196630:LVP196631 MFJ196630:MFL196631 MPF196630:MPH196631 MZB196630:MZD196631 NIX196630:NIZ196631 NST196630:NSV196631 OCP196630:OCR196631 OML196630:OMN196631 OWH196630:OWJ196631 PGD196630:PGF196631 PPZ196630:PQB196631 PZV196630:PZX196631 QJR196630:QJT196631 QTN196630:QTP196631 RDJ196630:RDL196631 RNF196630:RNH196631 RXB196630:RXD196631 SGX196630:SGZ196631 SQT196630:SQV196631 TAP196630:TAR196631 TKL196630:TKN196631 TUH196630:TUJ196631 UED196630:UEF196631 UNZ196630:UOB196631 UXV196630:UXX196631 VHR196630:VHT196631 VRN196630:VRP196631 WBJ196630:WBL196631 WLF196630:WLH196631 WVB196630:WVD196631 IP262166:IR262167 SL262166:SN262167 ACH262166:ACJ262167 AMD262166:AMF262167 AVZ262166:AWB262167 BFV262166:BFX262167 BPR262166:BPT262167 BZN262166:BZP262167 CJJ262166:CJL262167 CTF262166:CTH262167 DDB262166:DDD262167 DMX262166:DMZ262167 DWT262166:DWV262167 EGP262166:EGR262167 EQL262166:EQN262167 FAH262166:FAJ262167 FKD262166:FKF262167 FTZ262166:FUB262167 GDV262166:GDX262167 GNR262166:GNT262167 GXN262166:GXP262167 HHJ262166:HHL262167 HRF262166:HRH262167 IBB262166:IBD262167 IKX262166:IKZ262167 IUT262166:IUV262167 JEP262166:JER262167 JOL262166:JON262167 JYH262166:JYJ262167 KID262166:KIF262167 KRZ262166:KSB262167 LBV262166:LBX262167 LLR262166:LLT262167 LVN262166:LVP262167 MFJ262166:MFL262167 MPF262166:MPH262167 MZB262166:MZD262167 NIX262166:NIZ262167 NST262166:NSV262167 OCP262166:OCR262167 OML262166:OMN262167 OWH262166:OWJ262167 PGD262166:PGF262167 PPZ262166:PQB262167 PZV262166:PZX262167 QJR262166:QJT262167 QTN262166:QTP262167 RDJ262166:RDL262167 RNF262166:RNH262167 RXB262166:RXD262167 SGX262166:SGZ262167 SQT262166:SQV262167 TAP262166:TAR262167 TKL262166:TKN262167 TUH262166:TUJ262167 UED262166:UEF262167 UNZ262166:UOB262167 UXV262166:UXX262167 VHR262166:VHT262167 VRN262166:VRP262167 WBJ262166:WBL262167 WLF262166:WLH262167 WVB262166:WVD262167 IP327702:IR327703 SL327702:SN327703 ACH327702:ACJ327703 AMD327702:AMF327703 AVZ327702:AWB327703 BFV327702:BFX327703 BPR327702:BPT327703 BZN327702:BZP327703 CJJ327702:CJL327703 CTF327702:CTH327703 DDB327702:DDD327703 DMX327702:DMZ327703 DWT327702:DWV327703 EGP327702:EGR327703 EQL327702:EQN327703 FAH327702:FAJ327703 FKD327702:FKF327703 FTZ327702:FUB327703 GDV327702:GDX327703 GNR327702:GNT327703 GXN327702:GXP327703 HHJ327702:HHL327703 HRF327702:HRH327703 IBB327702:IBD327703 IKX327702:IKZ327703 IUT327702:IUV327703 JEP327702:JER327703 JOL327702:JON327703 JYH327702:JYJ327703 KID327702:KIF327703 KRZ327702:KSB327703 LBV327702:LBX327703 LLR327702:LLT327703 LVN327702:LVP327703 MFJ327702:MFL327703 MPF327702:MPH327703 MZB327702:MZD327703 NIX327702:NIZ327703 NST327702:NSV327703 OCP327702:OCR327703 OML327702:OMN327703 OWH327702:OWJ327703 PGD327702:PGF327703 PPZ327702:PQB327703 PZV327702:PZX327703 QJR327702:QJT327703 QTN327702:QTP327703 RDJ327702:RDL327703 RNF327702:RNH327703 RXB327702:RXD327703 SGX327702:SGZ327703 SQT327702:SQV327703 TAP327702:TAR327703 TKL327702:TKN327703 TUH327702:TUJ327703 UED327702:UEF327703 UNZ327702:UOB327703 UXV327702:UXX327703 VHR327702:VHT327703 VRN327702:VRP327703 WBJ327702:WBL327703 WLF327702:WLH327703 WVB327702:WVD327703 IP393238:IR393239 SL393238:SN393239 ACH393238:ACJ393239 AMD393238:AMF393239 AVZ393238:AWB393239 BFV393238:BFX393239 BPR393238:BPT393239 BZN393238:BZP393239 CJJ393238:CJL393239 CTF393238:CTH393239 DDB393238:DDD393239 DMX393238:DMZ393239 DWT393238:DWV393239 EGP393238:EGR393239 EQL393238:EQN393239 FAH393238:FAJ393239 FKD393238:FKF393239 FTZ393238:FUB393239 GDV393238:GDX393239 GNR393238:GNT393239 GXN393238:GXP393239 HHJ393238:HHL393239 HRF393238:HRH393239 IBB393238:IBD393239 IKX393238:IKZ393239 IUT393238:IUV393239 JEP393238:JER393239 JOL393238:JON393239 JYH393238:JYJ393239 KID393238:KIF393239 KRZ393238:KSB393239 LBV393238:LBX393239 LLR393238:LLT393239 LVN393238:LVP393239 MFJ393238:MFL393239 MPF393238:MPH393239 MZB393238:MZD393239 NIX393238:NIZ393239 NST393238:NSV393239 OCP393238:OCR393239 OML393238:OMN393239 OWH393238:OWJ393239 PGD393238:PGF393239 PPZ393238:PQB393239 PZV393238:PZX393239 QJR393238:QJT393239 QTN393238:QTP393239 RDJ393238:RDL393239 RNF393238:RNH393239 RXB393238:RXD393239 SGX393238:SGZ393239 SQT393238:SQV393239 TAP393238:TAR393239 TKL393238:TKN393239 TUH393238:TUJ393239 UED393238:UEF393239 UNZ393238:UOB393239 UXV393238:UXX393239 VHR393238:VHT393239 VRN393238:VRP393239 WBJ393238:WBL393239 WLF393238:WLH393239 WVB393238:WVD393239 IP458774:IR458775 SL458774:SN458775 ACH458774:ACJ458775 AMD458774:AMF458775 AVZ458774:AWB458775 BFV458774:BFX458775 BPR458774:BPT458775 BZN458774:BZP458775 CJJ458774:CJL458775 CTF458774:CTH458775 DDB458774:DDD458775 DMX458774:DMZ458775 DWT458774:DWV458775 EGP458774:EGR458775 EQL458774:EQN458775 FAH458774:FAJ458775 FKD458774:FKF458775 FTZ458774:FUB458775 GDV458774:GDX458775 GNR458774:GNT458775 GXN458774:GXP458775 HHJ458774:HHL458775 HRF458774:HRH458775 IBB458774:IBD458775 IKX458774:IKZ458775 IUT458774:IUV458775 JEP458774:JER458775 JOL458774:JON458775 JYH458774:JYJ458775 KID458774:KIF458775 KRZ458774:KSB458775 LBV458774:LBX458775 LLR458774:LLT458775 LVN458774:LVP458775 MFJ458774:MFL458775 MPF458774:MPH458775 MZB458774:MZD458775 NIX458774:NIZ458775 NST458774:NSV458775 OCP458774:OCR458775 OML458774:OMN458775 OWH458774:OWJ458775 PGD458774:PGF458775 PPZ458774:PQB458775 PZV458774:PZX458775 QJR458774:QJT458775 QTN458774:QTP458775 RDJ458774:RDL458775 RNF458774:RNH458775 RXB458774:RXD458775 SGX458774:SGZ458775 SQT458774:SQV458775 TAP458774:TAR458775 TKL458774:TKN458775 TUH458774:TUJ458775 UED458774:UEF458775 UNZ458774:UOB458775 UXV458774:UXX458775 VHR458774:VHT458775 VRN458774:VRP458775 WBJ458774:WBL458775 WLF458774:WLH458775 WVB458774:WVD458775 IP524310:IR524311 SL524310:SN524311 ACH524310:ACJ524311 AMD524310:AMF524311 AVZ524310:AWB524311 BFV524310:BFX524311 BPR524310:BPT524311 BZN524310:BZP524311 CJJ524310:CJL524311 CTF524310:CTH524311 DDB524310:DDD524311 DMX524310:DMZ524311 DWT524310:DWV524311 EGP524310:EGR524311 EQL524310:EQN524311 FAH524310:FAJ524311 FKD524310:FKF524311 FTZ524310:FUB524311 GDV524310:GDX524311 GNR524310:GNT524311 GXN524310:GXP524311 HHJ524310:HHL524311 HRF524310:HRH524311 IBB524310:IBD524311 IKX524310:IKZ524311 IUT524310:IUV524311 JEP524310:JER524311 JOL524310:JON524311 JYH524310:JYJ524311 KID524310:KIF524311 KRZ524310:KSB524311 LBV524310:LBX524311 LLR524310:LLT524311 LVN524310:LVP524311 MFJ524310:MFL524311 MPF524310:MPH524311 MZB524310:MZD524311 NIX524310:NIZ524311 NST524310:NSV524311 OCP524310:OCR524311 OML524310:OMN524311 OWH524310:OWJ524311 PGD524310:PGF524311 PPZ524310:PQB524311 PZV524310:PZX524311 QJR524310:QJT524311 QTN524310:QTP524311 RDJ524310:RDL524311 RNF524310:RNH524311 RXB524310:RXD524311 SGX524310:SGZ524311 SQT524310:SQV524311 TAP524310:TAR524311 TKL524310:TKN524311 TUH524310:TUJ524311 UED524310:UEF524311 UNZ524310:UOB524311 UXV524310:UXX524311 VHR524310:VHT524311 VRN524310:VRP524311 WBJ524310:WBL524311 WLF524310:WLH524311 WVB524310:WVD524311 IP589846:IR589847 SL589846:SN589847 ACH589846:ACJ589847 AMD589846:AMF589847 AVZ589846:AWB589847 BFV589846:BFX589847 BPR589846:BPT589847 BZN589846:BZP589847 CJJ589846:CJL589847 CTF589846:CTH589847 DDB589846:DDD589847 DMX589846:DMZ589847 DWT589846:DWV589847 EGP589846:EGR589847 EQL589846:EQN589847 FAH589846:FAJ589847 FKD589846:FKF589847 FTZ589846:FUB589847 GDV589846:GDX589847 GNR589846:GNT589847 GXN589846:GXP589847 HHJ589846:HHL589847 HRF589846:HRH589847 IBB589846:IBD589847 IKX589846:IKZ589847 IUT589846:IUV589847 JEP589846:JER589847 JOL589846:JON589847 JYH589846:JYJ589847 KID589846:KIF589847 KRZ589846:KSB589847 LBV589846:LBX589847 LLR589846:LLT589847 LVN589846:LVP589847 MFJ589846:MFL589847 MPF589846:MPH589847 MZB589846:MZD589847 NIX589846:NIZ589847 NST589846:NSV589847 OCP589846:OCR589847 OML589846:OMN589847 OWH589846:OWJ589847 PGD589846:PGF589847 PPZ589846:PQB589847 PZV589846:PZX589847 QJR589846:QJT589847 QTN589846:QTP589847 RDJ589846:RDL589847 RNF589846:RNH589847 RXB589846:RXD589847 SGX589846:SGZ589847 SQT589846:SQV589847 TAP589846:TAR589847 TKL589846:TKN589847 TUH589846:TUJ589847 UED589846:UEF589847 UNZ589846:UOB589847 UXV589846:UXX589847 VHR589846:VHT589847 VRN589846:VRP589847 WBJ589846:WBL589847 WLF589846:WLH589847 WVB589846:WVD589847 IP655382:IR655383 SL655382:SN655383 ACH655382:ACJ655383 AMD655382:AMF655383 AVZ655382:AWB655383 BFV655382:BFX655383 BPR655382:BPT655383 BZN655382:BZP655383 CJJ655382:CJL655383 CTF655382:CTH655383 DDB655382:DDD655383 DMX655382:DMZ655383 DWT655382:DWV655383 EGP655382:EGR655383 EQL655382:EQN655383 FAH655382:FAJ655383 FKD655382:FKF655383 FTZ655382:FUB655383 GDV655382:GDX655383 GNR655382:GNT655383 GXN655382:GXP655383 HHJ655382:HHL655383 HRF655382:HRH655383 IBB655382:IBD655383 IKX655382:IKZ655383 IUT655382:IUV655383 JEP655382:JER655383 JOL655382:JON655383 JYH655382:JYJ655383 KID655382:KIF655383 KRZ655382:KSB655383 LBV655382:LBX655383 LLR655382:LLT655383 LVN655382:LVP655383 MFJ655382:MFL655383 MPF655382:MPH655383 MZB655382:MZD655383 NIX655382:NIZ655383 NST655382:NSV655383 OCP655382:OCR655383 OML655382:OMN655383 OWH655382:OWJ655383 PGD655382:PGF655383 PPZ655382:PQB655383 PZV655382:PZX655383 QJR655382:QJT655383 QTN655382:QTP655383 RDJ655382:RDL655383 RNF655382:RNH655383 RXB655382:RXD655383 SGX655382:SGZ655383 SQT655382:SQV655383 TAP655382:TAR655383 TKL655382:TKN655383 TUH655382:TUJ655383 UED655382:UEF655383 UNZ655382:UOB655383 UXV655382:UXX655383 VHR655382:VHT655383 VRN655382:VRP655383 WBJ655382:WBL655383 WLF655382:WLH655383 WVB655382:WVD655383 IP720918:IR720919 SL720918:SN720919 ACH720918:ACJ720919 AMD720918:AMF720919 AVZ720918:AWB720919 BFV720918:BFX720919 BPR720918:BPT720919 BZN720918:BZP720919 CJJ720918:CJL720919 CTF720918:CTH720919 DDB720918:DDD720919 DMX720918:DMZ720919 DWT720918:DWV720919 EGP720918:EGR720919 EQL720918:EQN720919 FAH720918:FAJ720919 FKD720918:FKF720919 FTZ720918:FUB720919 GDV720918:GDX720919 GNR720918:GNT720919 GXN720918:GXP720919 HHJ720918:HHL720919 HRF720918:HRH720919 IBB720918:IBD720919 IKX720918:IKZ720919 IUT720918:IUV720919 JEP720918:JER720919 JOL720918:JON720919 JYH720918:JYJ720919 KID720918:KIF720919 KRZ720918:KSB720919 LBV720918:LBX720919 LLR720918:LLT720919 LVN720918:LVP720919 MFJ720918:MFL720919 MPF720918:MPH720919 MZB720918:MZD720919 NIX720918:NIZ720919 NST720918:NSV720919 OCP720918:OCR720919 OML720918:OMN720919 OWH720918:OWJ720919 PGD720918:PGF720919 PPZ720918:PQB720919 PZV720918:PZX720919 QJR720918:QJT720919 QTN720918:QTP720919 RDJ720918:RDL720919 RNF720918:RNH720919 RXB720918:RXD720919 SGX720918:SGZ720919 SQT720918:SQV720919 TAP720918:TAR720919 TKL720918:TKN720919 TUH720918:TUJ720919 UED720918:UEF720919 UNZ720918:UOB720919 UXV720918:UXX720919 VHR720918:VHT720919 VRN720918:VRP720919 WBJ720918:WBL720919 WLF720918:WLH720919 WVB720918:WVD720919 IP786454:IR786455 SL786454:SN786455 ACH786454:ACJ786455 AMD786454:AMF786455 AVZ786454:AWB786455 BFV786454:BFX786455 BPR786454:BPT786455 BZN786454:BZP786455 CJJ786454:CJL786455 CTF786454:CTH786455 DDB786454:DDD786455 DMX786454:DMZ786455 DWT786454:DWV786455 EGP786454:EGR786455 EQL786454:EQN786455 FAH786454:FAJ786455 FKD786454:FKF786455 FTZ786454:FUB786455 GDV786454:GDX786455 GNR786454:GNT786455 GXN786454:GXP786455 HHJ786454:HHL786455 HRF786454:HRH786455 IBB786454:IBD786455 IKX786454:IKZ786455 IUT786454:IUV786455 JEP786454:JER786455 JOL786454:JON786455 JYH786454:JYJ786455 KID786454:KIF786455 KRZ786454:KSB786455 LBV786454:LBX786455 LLR786454:LLT786455 LVN786454:LVP786455 MFJ786454:MFL786455 MPF786454:MPH786455 MZB786454:MZD786455 NIX786454:NIZ786455 NST786454:NSV786455 OCP786454:OCR786455 OML786454:OMN786455 OWH786454:OWJ786455 PGD786454:PGF786455 PPZ786454:PQB786455 PZV786454:PZX786455 QJR786454:QJT786455 QTN786454:QTP786455 RDJ786454:RDL786455 RNF786454:RNH786455 RXB786454:RXD786455 SGX786454:SGZ786455 SQT786454:SQV786455 TAP786454:TAR786455 TKL786454:TKN786455 TUH786454:TUJ786455 UED786454:UEF786455 UNZ786454:UOB786455 UXV786454:UXX786455 VHR786454:VHT786455 VRN786454:VRP786455 WBJ786454:WBL786455 WLF786454:WLH786455 WVB786454:WVD786455 IP851990:IR851991 SL851990:SN851991 ACH851990:ACJ851991 AMD851990:AMF851991 AVZ851990:AWB851991 BFV851990:BFX851991 BPR851990:BPT851991 BZN851990:BZP851991 CJJ851990:CJL851991 CTF851990:CTH851991 DDB851990:DDD851991 DMX851990:DMZ851991 DWT851990:DWV851991 EGP851990:EGR851991 EQL851990:EQN851991 FAH851990:FAJ851991 FKD851990:FKF851991 FTZ851990:FUB851991 GDV851990:GDX851991 GNR851990:GNT851991 GXN851990:GXP851991 HHJ851990:HHL851991 HRF851990:HRH851991 IBB851990:IBD851991 IKX851990:IKZ851991 IUT851990:IUV851991 JEP851990:JER851991 JOL851990:JON851991 JYH851990:JYJ851991 KID851990:KIF851991 KRZ851990:KSB851991 LBV851990:LBX851991 LLR851990:LLT851991 LVN851990:LVP851991 MFJ851990:MFL851991 MPF851990:MPH851991 MZB851990:MZD851991 NIX851990:NIZ851991 NST851990:NSV851991 OCP851990:OCR851991 OML851990:OMN851991 OWH851990:OWJ851991 PGD851990:PGF851991 PPZ851990:PQB851991 PZV851990:PZX851991 QJR851990:QJT851991 QTN851990:QTP851991 RDJ851990:RDL851991 RNF851990:RNH851991 RXB851990:RXD851991 SGX851990:SGZ851991 SQT851990:SQV851991 TAP851990:TAR851991 TKL851990:TKN851991 TUH851990:TUJ851991 UED851990:UEF851991 UNZ851990:UOB851991 UXV851990:UXX851991 VHR851990:VHT851991 VRN851990:VRP851991 WBJ851990:WBL851991 WLF851990:WLH851991 WVB851990:WVD851991 IP917526:IR917527 SL917526:SN917527 ACH917526:ACJ917527 AMD917526:AMF917527 AVZ917526:AWB917527 BFV917526:BFX917527 BPR917526:BPT917527 BZN917526:BZP917527 CJJ917526:CJL917527 CTF917526:CTH917527 DDB917526:DDD917527 DMX917526:DMZ917527 DWT917526:DWV917527 EGP917526:EGR917527 EQL917526:EQN917527 FAH917526:FAJ917527 FKD917526:FKF917527 FTZ917526:FUB917527 GDV917526:GDX917527 GNR917526:GNT917527 GXN917526:GXP917527 HHJ917526:HHL917527 HRF917526:HRH917527 IBB917526:IBD917527 IKX917526:IKZ917527 IUT917526:IUV917527 JEP917526:JER917527 JOL917526:JON917527 JYH917526:JYJ917527 KID917526:KIF917527 KRZ917526:KSB917527 LBV917526:LBX917527 LLR917526:LLT917527 LVN917526:LVP917527 MFJ917526:MFL917527 MPF917526:MPH917527 MZB917526:MZD917527 NIX917526:NIZ917527 NST917526:NSV917527 OCP917526:OCR917527 OML917526:OMN917527 OWH917526:OWJ917527 PGD917526:PGF917527 PPZ917526:PQB917527 PZV917526:PZX917527 QJR917526:QJT917527 QTN917526:QTP917527 RDJ917526:RDL917527 RNF917526:RNH917527 RXB917526:RXD917527 SGX917526:SGZ917527 SQT917526:SQV917527 TAP917526:TAR917527 TKL917526:TKN917527 TUH917526:TUJ917527 UED917526:UEF917527 UNZ917526:UOB917527 UXV917526:UXX917527 VHR917526:VHT917527 VRN917526:VRP917527 WBJ917526:WBL917527 WLF917526:WLH917527 WVB917526:WVD917527 IP983062:IR983063 SL983062:SN983063 ACH983062:ACJ983063 AMD983062:AMF983063 AVZ983062:AWB983063 BFV983062:BFX983063 BPR983062:BPT983063 BZN983062:BZP983063 CJJ983062:CJL983063 CTF983062:CTH983063 DDB983062:DDD983063 DMX983062:DMZ983063 DWT983062:DWV983063 EGP983062:EGR983063 EQL983062:EQN983063 FAH983062:FAJ983063 FKD983062:FKF983063 FTZ983062:FUB983063 GDV983062:GDX983063 GNR983062:GNT983063 GXN983062:GXP983063 HHJ983062:HHL983063 HRF983062:HRH983063 IBB983062:IBD983063 IKX983062:IKZ983063 IUT983062:IUV983063 JEP983062:JER983063 JOL983062:JON983063 JYH983062:JYJ983063 KID983062:KIF983063 KRZ983062:KSB983063 LBV983062:LBX983063 LLR983062:LLT983063 LVN983062:LVP983063 MFJ983062:MFL983063 MPF983062:MPH983063 MZB983062:MZD983063 NIX983062:NIZ983063 NST983062:NSV983063 OCP983062:OCR983063 OML983062:OMN983063 OWH983062:OWJ983063 PGD983062:PGF983063 PPZ983062:PQB983063 PZV983062:PZX983063 QJR983062:QJT983063 QTN983062:QTP983063 RDJ983062:RDL983063 RNF983062:RNH983063 RXB983062:RXD983063 SGX983062:SGZ983063 SQT983062:SQV983063 TAP983062:TAR983063 TKL983062:TKN983063 TUH983062:TUJ983063 UED983062:UEF983063 UNZ983062:UOB983063 UXV983062:UXX983063 VHR983062:VHT983063 VRN983062:VRP983063 WBJ983062:WBL983063 WLF983062:WLH983063 WVB983062:WVD983063 P65523 HV65521 RR65521 ABN65521 ALJ65521 AVF65521 BFB65521 BOX65521 BYT65521 CIP65521 CSL65521 DCH65521 DMD65521 DVZ65521 EFV65521 EPR65521 EZN65521 FJJ65521 FTF65521 GDB65521 GMX65521 GWT65521 HGP65521 HQL65521 IAH65521 IKD65521 ITZ65521 JDV65521 JNR65521 JXN65521 KHJ65521 KRF65521 LBB65521 LKX65521 LUT65521 MEP65521 MOL65521 MYH65521 NID65521 NRZ65521 OBV65521 OLR65521 OVN65521 PFJ65521 PPF65521 PZB65521 QIX65521 QST65521 RCP65521 RML65521 RWH65521 SGD65521 SPZ65521 SZV65521 TJR65521 TTN65521 UDJ65521 UNF65521 UXB65521 VGX65521 VQT65521 WAP65521 WKL65521 WUH65521 P131059 HV131057 RR131057 ABN131057 ALJ131057 AVF131057 BFB131057 BOX131057 BYT131057 CIP131057 CSL131057 DCH131057 DMD131057 DVZ131057 EFV131057 EPR131057 EZN131057 FJJ131057 FTF131057 GDB131057 GMX131057 GWT131057 HGP131057 HQL131057 IAH131057 IKD131057 ITZ131057 JDV131057 JNR131057 JXN131057 KHJ131057 KRF131057 LBB131057 LKX131057 LUT131057 MEP131057 MOL131057 MYH131057 NID131057 NRZ131057 OBV131057 OLR131057 OVN131057 PFJ131057 PPF131057 PZB131057 QIX131057 QST131057 RCP131057 RML131057 RWH131057 SGD131057 SPZ131057 SZV131057 TJR131057 TTN131057 UDJ131057 UNF131057 UXB131057 VGX131057 VQT131057 WAP131057 WKL131057 WUH131057 P196595 HV196593 RR196593 ABN196593 ALJ196593 AVF196593 BFB196593 BOX196593 BYT196593 CIP196593 CSL196593 DCH196593 DMD196593 DVZ196593 EFV196593 EPR196593 EZN196593 FJJ196593 FTF196593 GDB196593 GMX196593 GWT196593 HGP196593 HQL196593 IAH196593 IKD196593 ITZ196593 JDV196593 JNR196593 JXN196593 KHJ196593 KRF196593 LBB196593 LKX196593 LUT196593 MEP196593 MOL196593 MYH196593 NID196593 NRZ196593 OBV196593 OLR196593 OVN196593 PFJ196593 PPF196593 PZB196593 QIX196593 QST196593 RCP196593 RML196593 RWH196593 SGD196593 SPZ196593 SZV196593 TJR196593 TTN196593 UDJ196593 UNF196593 UXB196593 VGX196593 VQT196593 WAP196593 WKL196593 WUH196593 P262131 HV262129 RR262129 ABN262129 ALJ262129 AVF262129 BFB262129 BOX262129 BYT262129 CIP262129 CSL262129 DCH262129 DMD262129 DVZ262129 EFV262129 EPR262129 EZN262129 FJJ262129 FTF262129 GDB262129 GMX262129 GWT262129 HGP262129 HQL262129 IAH262129 IKD262129 ITZ262129 JDV262129 JNR262129 JXN262129 KHJ262129 KRF262129 LBB262129 LKX262129 LUT262129 MEP262129 MOL262129 MYH262129 NID262129 NRZ262129 OBV262129 OLR262129 OVN262129 PFJ262129 PPF262129 PZB262129 QIX262129 QST262129 RCP262129 RML262129 RWH262129 SGD262129 SPZ262129 SZV262129 TJR262129 TTN262129 UDJ262129 UNF262129 UXB262129 VGX262129 VQT262129 WAP262129 WKL262129 WUH262129 P327667 HV327665 RR327665 ABN327665 ALJ327665 AVF327665 BFB327665 BOX327665 BYT327665 CIP327665 CSL327665 DCH327665 DMD327665 DVZ327665 EFV327665 EPR327665 EZN327665 FJJ327665 FTF327665 GDB327665 GMX327665 GWT327665 HGP327665 HQL327665 IAH327665 IKD327665 ITZ327665 JDV327665 JNR327665 JXN327665 KHJ327665 KRF327665 LBB327665 LKX327665 LUT327665 MEP327665 MOL327665 MYH327665 NID327665 NRZ327665 OBV327665 OLR327665 OVN327665 PFJ327665 PPF327665 PZB327665 QIX327665 QST327665 RCP327665 RML327665 RWH327665 SGD327665 SPZ327665 SZV327665 TJR327665 TTN327665 UDJ327665 UNF327665 UXB327665 VGX327665 VQT327665 WAP327665 WKL327665 WUH327665 P393203 HV393201 RR393201 ABN393201 ALJ393201 AVF393201 BFB393201 BOX393201 BYT393201 CIP393201 CSL393201 DCH393201 DMD393201 DVZ393201 EFV393201 EPR393201 EZN393201 FJJ393201 FTF393201 GDB393201 GMX393201 GWT393201 HGP393201 HQL393201 IAH393201 IKD393201 ITZ393201 JDV393201 JNR393201 JXN393201 KHJ393201 KRF393201 LBB393201 LKX393201 LUT393201 MEP393201 MOL393201 MYH393201 NID393201 NRZ393201 OBV393201 OLR393201 OVN393201 PFJ393201 PPF393201 PZB393201 QIX393201 QST393201 RCP393201 RML393201 RWH393201 SGD393201 SPZ393201 SZV393201 TJR393201 TTN393201 UDJ393201 UNF393201 UXB393201 VGX393201 VQT393201 WAP393201 WKL393201 WUH393201 P458739 HV458737 RR458737 ABN458737 ALJ458737 AVF458737 BFB458737 BOX458737 BYT458737 CIP458737 CSL458737 DCH458737 DMD458737 DVZ458737 EFV458737 EPR458737 EZN458737 FJJ458737 FTF458737 GDB458737 GMX458737 GWT458737 HGP458737 HQL458737 IAH458737 IKD458737 ITZ458737 JDV458737 JNR458737 JXN458737 KHJ458737 KRF458737 LBB458737 LKX458737 LUT458737 MEP458737 MOL458737 MYH458737 NID458737 NRZ458737 OBV458737 OLR458737 OVN458737 PFJ458737 PPF458737 PZB458737 QIX458737 QST458737 RCP458737 RML458737 RWH458737 SGD458737 SPZ458737 SZV458737 TJR458737 TTN458737 UDJ458737 UNF458737 UXB458737 VGX458737 VQT458737 WAP458737 WKL458737 WUH458737 P524275 HV524273 RR524273 ABN524273 ALJ524273 AVF524273 BFB524273 BOX524273 BYT524273 CIP524273 CSL524273 DCH524273 DMD524273 DVZ524273 EFV524273 EPR524273 EZN524273 FJJ524273 FTF524273 GDB524273 GMX524273 GWT524273 HGP524273 HQL524273 IAH524273 IKD524273 ITZ524273 JDV524273 JNR524273 JXN524273 KHJ524273 KRF524273 LBB524273 LKX524273 LUT524273 MEP524273 MOL524273 MYH524273 NID524273 NRZ524273 OBV524273 OLR524273 OVN524273 PFJ524273 PPF524273 PZB524273 QIX524273 QST524273 RCP524273 RML524273 RWH524273 SGD524273 SPZ524273 SZV524273 TJR524273 TTN524273 UDJ524273 UNF524273 UXB524273 VGX524273 VQT524273 WAP524273 WKL524273 WUH524273 P589811 HV589809 RR589809 ABN589809 ALJ589809 AVF589809 BFB589809 BOX589809 BYT589809 CIP589809 CSL589809 DCH589809 DMD589809 DVZ589809 EFV589809 EPR589809 EZN589809 FJJ589809 FTF589809 GDB589809 GMX589809 GWT589809 HGP589809 HQL589809 IAH589809 IKD589809 ITZ589809 JDV589809 JNR589809 JXN589809 KHJ589809 KRF589809 LBB589809 LKX589809 LUT589809 MEP589809 MOL589809 MYH589809 NID589809 NRZ589809 OBV589809 OLR589809 OVN589809 PFJ589809 PPF589809 PZB589809 QIX589809 QST589809 RCP589809 RML589809 RWH589809 SGD589809 SPZ589809 SZV589809 TJR589809 TTN589809 UDJ589809 UNF589809 UXB589809 VGX589809 VQT589809 WAP589809 WKL589809 WUH589809 P655347 HV655345 RR655345 ABN655345 ALJ655345 AVF655345 BFB655345 BOX655345 BYT655345 CIP655345 CSL655345 DCH655345 DMD655345 DVZ655345 EFV655345 EPR655345 EZN655345 FJJ655345 FTF655345 GDB655345 GMX655345 GWT655345 HGP655345 HQL655345 IAH655345 IKD655345 ITZ655345 JDV655345 JNR655345 JXN655345 KHJ655345 KRF655345 LBB655345 LKX655345 LUT655345 MEP655345 MOL655345 MYH655345 NID655345 NRZ655345 OBV655345 OLR655345 OVN655345 PFJ655345 PPF655345 PZB655345 QIX655345 QST655345 RCP655345 RML655345 RWH655345 SGD655345 SPZ655345 SZV655345 TJR655345 TTN655345 UDJ655345 UNF655345 UXB655345 VGX655345 VQT655345 WAP655345 WKL655345 WUH655345 P720883 HV720881 RR720881 ABN720881 ALJ720881 AVF720881 BFB720881 BOX720881 BYT720881 CIP720881 CSL720881 DCH720881 DMD720881 DVZ720881 EFV720881 EPR720881 EZN720881 FJJ720881 FTF720881 GDB720881 GMX720881 GWT720881 HGP720881 HQL720881 IAH720881 IKD720881 ITZ720881 JDV720881 JNR720881 JXN720881 KHJ720881 KRF720881 LBB720881 LKX720881 LUT720881 MEP720881 MOL720881 MYH720881 NID720881 NRZ720881 OBV720881 OLR720881 OVN720881 PFJ720881 PPF720881 PZB720881 QIX720881 QST720881 RCP720881 RML720881 RWH720881 SGD720881 SPZ720881 SZV720881 TJR720881 TTN720881 UDJ720881 UNF720881 UXB720881 VGX720881 VQT720881 WAP720881 WKL720881 WUH720881 P786419 HV786417 RR786417 ABN786417 ALJ786417 AVF786417 BFB786417 BOX786417 BYT786417 CIP786417 CSL786417 DCH786417 DMD786417 DVZ786417 EFV786417 EPR786417 EZN786417 FJJ786417 FTF786417 GDB786417 GMX786417 GWT786417 HGP786417 HQL786417 IAH786417 IKD786417 ITZ786417 JDV786417 JNR786417 JXN786417 KHJ786417 KRF786417 LBB786417 LKX786417 LUT786417 MEP786417 MOL786417 MYH786417 NID786417 NRZ786417 OBV786417 OLR786417 OVN786417 PFJ786417 PPF786417 PZB786417 QIX786417 QST786417 RCP786417 RML786417 RWH786417 SGD786417 SPZ786417 SZV786417 TJR786417 TTN786417 UDJ786417 UNF786417 UXB786417 VGX786417 VQT786417 WAP786417 WKL786417 WUH786417 P851955 HV851953 RR851953 ABN851953 ALJ851953 AVF851953 BFB851953 BOX851953 BYT851953 CIP851953 CSL851953 DCH851953 DMD851953 DVZ851953 EFV851953 EPR851953 EZN851953 FJJ851953 FTF851953 GDB851953 GMX851953 GWT851953 HGP851953 HQL851953 IAH851953 IKD851953 ITZ851953 JDV851953 JNR851953 JXN851953 KHJ851953 KRF851953 LBB851953 LKX851953 LUT851953 MEP851953 MOL851953 MYH851953 NID851953 NRZ851953 OBV851953 OLR851953 OVN851953 PFJ851953 PPF851953 PZB851953 QIX851953 QST851953 RCP851953 RML851953 RWH851953 SGD851953 SPZ851953 SZV851953 TJR851953 TTN851953 UDJ851953 UNF851953 UXB851953 VGX851953 VQT851953 WAP851953 WKL851953 WUH851953 P917491 HV917489 RR917489 ABN917489 ALJ917489 AVF917489 BFB917489 BOX917489 BYT917489 CIP917489 CSL917489 DCH917489 DMD917489 DVZ917489 EFV917489 EPR917489 EZN917489 FJJ917489 FTF917489 GDB917489 GMX917489 GWT917489 HGP917489 HQL917489 IAH917489 IKD917489 ITZ917489 JDV917489 JNR917489 JXN917489 KHJ917489 KRF917489 LBB917489 LKX917489 LUT917489 MEP917489 MOL917489 MYH917489 NID917489 NRZ917489 OBV917489 OLR917489 OVN917489 PFJ917489 PPF917489 PZB917489 QIX917489 QST917489 RCP917489 RML917489 RWH917489 SGD917489 SPZ917489 SZV917489 TJR917489 TTN917489 UDJ917489 UNF917489 UXB917489 VGX917489 VQT917489 WAP917489 WKL917489 WUH917489 P983027 HV983025 RR983025 ABN983025 ALJ983025 AVF983025 BFB983025 BOX983025 BYT983025 CIP983025 CSL983025 DCH983025 DMD983025 DVZ983025 EFV983025 EPR983025 EZN983025 FJJ983025 FTF983025 GDB983025 GMX983025 GWT983025 HGP983025 HQL983025 IAH983025 IKD983025 ITZ983025 JDV983025 JNR983025 JXN983025 KHJ983025 KRF983025 LBB983025 LKX983025 LUT983025 MEP983025 MOL983025 MYH983025 NID983025 NRZ983025 OBV983025 OLR983025 OVN983025 PFJ983025 PPF983025 PZB983025 QIX983025 QST983025 RCP983025 RML983025 RWH983025 SGD983025 SPZ983025 SZV983025 TJR983025 TTN983025 UDJ983025 UNF983025 UXB983025 VGX983025 VQT983025 WAP983025 WKL983025 WUH983025 IP65549:IR65550 SL65549:SN65550 ACH65549:ACJ65550 AMD65549:AMF65550 AVZ65549:AWB65550 BFV65549:BFX65550 BPR65549:BPT65550 BZN65549:BZP65550 CJJ65549:CJL65550 CTF65549:CTH65550 DDB65549:DDD65550 DMX65549:DMZ65550 DWT65549:DWV65550 EGP65549:EGR65550 EQL65549:EQN65550 FAH65549:FAJ65550 FKD65549:FKF65550 FTZ65549:FUB65550 GDV65549:GDX65550 GNR65549:GNT65550 GXN65549:GXP65550 HHJ65549:HHL65550 HRF65549:HRH65550 IBB65549:IBD65550 IKX65549:IKZ65550 IUT65549:IUV65550 JEP65549:JER65550 JOL65549:JON65550 JYH65549:JYJ65550 KID65549:KIF65550 KRZ65549:KSB65550 LBV65549:LBX65550 LLR65549:LLT65550 LVN65549:LVP65550 MFJ65549:MFL65550 MPF65549:MPH65550 MZB65549:MZD65550 NIX65549:NIZ65550 NST65549:NSV65550 OCP65549:OCR65550 OML65549:OMN65550 OWH65549:OWJ65550 PGD65549:PGF65550 PPZ65549:PQB65550 PZV65549:PZX65550 QJR65549:QJT65550 QTN65549:QTP65550 RDJ65549:RDL65550 RNF65549:RNH65550 RXB65549:RXD65550 SGX65549:SGZ65550 SQT65549:SQV65550 TAP65549:TAR65550 TKL65549:TKN65550 TUH65549:TUJ65550 UED65549:UEF65550 UNZ65549:UOB65550 UXV65549:UXX65550 VHR65549:VHT65550 VRN65549:VRP65550 WBJ65549:WBL65550 WLF65549:WLH65550 WVB65549:WVD65550 IP131085:IR131086 SL131085:SN131086 ACH131085:ACJ131086 AMD131085:AMF131086 AVZ131085:AWB131086 BFV131085:BFX131086 BPR131085:BPT131086 BZN131085:BZP131086 CJJ131085:CJL131086 CTF131085:CTH131086 DDB131085:DDD131086 DMX131085:DMZ131086 DWT131085:DWV131086 EGP131085:EGR131086 EQL131085:EQN131086 FAH131085:FAJ131086 FKD131085:FKF131086 FTZ131085:FUB131086 GDV131085:GDX131086 GNR131085:GNT131086 GXN131085:GXP131086 HHJ131085:HHL131086 HRF131085:HRH131086 IBB131085:IBD131086 IKX131085:IKZ131086 IUT131085:IUV131086 JEP131085:JER131086 JOL131085:JON131086 JYH131085:JYJ131086 KID131085:KIF131086 KRZ131085:KSB131086 LBV131085:LBX131086 LLR131085:LLT131086 LVN131085:LVP131086 MFJ131085:MFL131086 MPF131085:MPH131086 MZB131085:MZD131086 NIX131085:NIZ131086 NST131085:NSV131086 OCP131085:OCR131086 OML131085:OMN131086 OWH131085:OWJ131086 PGD131085:PGF131086 PPZ131085:PQB131086 PZV131085:PZX131086 QJR131085:QJT131086 QTN131085:QTP131086 RDJ131085:RDL131086 RNF131085:RNH131086 RXB131085:RXD131086 SGX131085:SGZ131086 SQT131085:SQV131086 TAP131085:TAR131086 TKL131085:TKN131086 TUH131085:TUJ131086 UED131085:UEF131086 UNZ131085:UOB131086 UXV131085:UXX131086 VHR131085:VHT131086 VRN131085:VRP131086 WBJ131085:WBL131086 WLF131085:WLH131086 WVB131085:WVD131086 IP196621:IR196622 SL196621:SN196622 ACH196621:ACJ196622 AMD196621:AMF196622 AVZ196621:AWB196622 BFV196621:BFX196622 BPR196621:BPT196622 BZN196621:BZP196622 CJJ196621:CJL196622 CTF196621:CTH196622 DDB196621:DDD196622 DMX196621:DMZ196622 DWT196621:DWV196622 EGP196621:EGR196622 EQL196621:EQN196622 FAH196621:FAJ196622 FKD196621:FKF196622 FTZ196621:FUB196622 GDV196621:GDX196622 GNR196621:GNT196622 GXN196621:GXP196622 HHJ196621:HHL196622 HRF196621:HRH196622 IBB196621:IBD196622 IKX196621:IKZ196622 IUT196621:IUV196622 JEP196621:JER196622 JOL196621:JON196622 JYH196621:JYJ196622 KID196621:KIF196622 KRZ196621:KSB196622 LBV196621:LBX196622 LLR196621:LLT196622 LVN196621:LVP196622 MFJ196621:MFL196622 MPF196621:MPH196622 MZB196621:MZD196622 NIX196621:NIZ196622 NST196621:NSV196622 OCP196621:OCR196622 OML196621:OMN196622 OWH196621:OWJ196622 PGD196621:PGF196622 PPZ196621:PQB196622 PZV196621:PZX196622 QJR196621:QJT196622 QTN196621:QTP196622 RDJ196621:RDL196622 RNF196621:RNH196622 RXB196621:RXD196622 SGX196621:SGZ196622 SQT196621:SQV196622 TAP196621:TAR196622 TKL196621:TKN196622 TUH196621:TUJ196622 UED196621:UEF196622 UNZ196621:UOB196622 UXV196621:UXX196622 VHR196621:VHT196622 VRN196621:VRP196622 WBJ196621:WBL196622 WLF196621:WLH196622 WVB196621:WVD196622 IP262157:IR262158 SL262157:SN262158 ACH262157:ACJ262158 AMD262157:AMF262158 AVZ262157:AWB262158 BFV262157:BFX262158 BPR262157:BPT262158 BZN262157:BZP262158 CJJ262157:CJL262158 CTF262157:CTH262158 DDB262157:DDD262158 DMX262157:DMZ262158 DWT262157:DWV262158 EGP262157:EGR262158 EQL262157:EQN262158 FAH262157:FAJ262158 FKD262157:FKF262158 FTZ262157:FUB262158 GDV262157:GDX262158 GNR262157:GNT262158 GXN262157:GXP262158 HHJ262157:HHL262158 HRF262157:HRH262158 IBB262157:IBD262158 IKX262157:IKZ262158 IUT262157:IUV262158 JEP262157:JER262158 JOL262157:JON262158 JYH262157:JYJ262158 KID262157:KIF262158 KRZ262157:KSB262158 LBV262157:LBX262158 LLR262157:LLT262158 LVN262157:LVP262158 MFJ262157:MFL262158 MPF262157:MPH262158 MZB262157:MZD262158 NIX262157:NIZ262158 NST262157:NSV262158 OCP262157:OCR262158 OML262157:OMN262158 OWH262157:OWJ262158 PGD262157:PGF262158 PPZ262157:PQB262158 PZV262157:PZX262158 QJR262157:QJT262158 QTN262157:QTP262158 RDJ262157:RDL262158 RNF262157:RNH262158 RXB262157:RXD262158 SGX262157:SGZ262158 SQT262157:SQV262158 TAP262157:TAR262158 TKL262157:TKN262158 TUH262157:TUJ262158 UED262157:UEF262158 UNZ262157:UOB262158 UXV262157:UXX262158 VHR262157:VHT262158 VRN262157:VRP262158 WBJ262157:WBL262158 WLF262157:WLH262158 WVB262157:WVD262158 IP327693:IR327694 SL327693:SN327694 ACH327693:ACJ327694 AMD327693:AMF327694 AVZ327693:AWB327694 BFV327693:BFX327694 BPR327693:BPT327694 BZN327693:BZP327694 CJJ327693:CJL327694 CTF327693:CTH327694 DDB327693:DDD327694 DMX327693:DMZ327694 DWT327693:DWV327694 EGP327693:EGR327694 EQL327693:EQN327694 FAH327693:FAJ327694 FKD327693:FKF327694 FTZ327693:FUB327694 GDV327693:GDX327694 GNR327693:GNT327694 GXN327693:GXP327694 HHJ327693:HHL327694 HRF327693:HRH327694 IBB327693:IBD327694 IKX327693:IKZ327694 IUT327693:IUV327694 JEP327693:JER327694 JOL327693:JON327694 JYH327693:JYJ327694 KID327693:KIF327694 KRZ327693:KSB327694 LBV327693:LBX327694 LLR327693:LLT327694 LVN327693:LVP327694 MFJ327693:MFL327694 MPF327693:MPH327694 MZB327693:MZD327694 NIX327693:NIZ327694 NST327693:NSV327694 OCP327693:OCR327694 OML327693:OMN327694 OWH327693:OWJ327694 PGD327693:PGF327694 PPZ327693:PQB327694 PZV327693:PZX327694 QJR327693:QJT327694 QTN327693:QTP327694 RDJ327693:RDL327694 RNF327693:RNH327694 RXB327693:RXD327694 SGX327693:SGZ327694 SQT327693:SQV327694 TAP327693:TAR327694 TKL327693:TKN327694 TUH327693:TUJ327694 UED327693:UEF327694 UNZ327693:UOB327694 UXV327693:UXX327694 VHR327693:VHT327694 VRN327693:VRP327694 WBJ327693:WBL327694 WLF327693:WLH327694 WVB327693:WVD327694 IP393229:IR393230 SL393229:SN393230 ACH393229:ACJ393230 AMD393229:AMF393230 AVZ393229:AWB393230 BFV393229:BFX393230 BPR393229:BPT393230 BZN393229:BZP393230 CJJ393229:CJL393230 CTF393229:CTH393230 DDB393229:DDD393230 DMX393229:DMZ393230 DWT393229:DWV393230 EGP393229:EGR393230 EQL393229:EQN393230 FAH393229:FAJ393230 FKD393229:FKF393230 FTZ393229:FUB393230 GDV393229:GDX393230 GNR393229:GNT393230 GXN393229:GXP393230 HHJ393229:HHL393230 HRF393229:HRH393230 IBB393229:IBD393230 IKX393229:IKZ393230 IUT393229:IUV393230 JEP393229:JER393230 JOL393229:JON393230 JYH393229:JYJ393230 KID393229:KIF393230 KRZ393229:KSB393230 LBV393229:LBX393230 LLR393229:LLT393230 LVN393229:LVP393230 MFJ393229:MFL393230 MPF393229:MPH393230 MZB393229:MZD393230 NIX393229:NIZ393230 NST393229:NSV393230 OCP393229:OCR393230 OML393229:OMN393230 OWH393229:OWJ393230 PGD393229:PGF393230 PPZ393229:PQB393230 PZV393229:PZX393230 QJR393229:QJT393230 QTN393229:QTP393230 RDJ393229:RDL393230 RNF393229:RNH393230 RXB393229:RXD393230 SGX393229:SGZ393230 SQT393229:SQV393230 TAP393229:TAR393230 TKL393229:TKN393230 TUH393229:TUJ393230 UED393229:UEF393230 UNZ393229:UOB393230 UXV393229:UXX393230 VHR393229:VHT393230 VRN393229:VRP393230 WBJ393229:WBL393230 WLF393229:WLH393230 WVB393229:WVD393230 IP458765:IR458766 SL458765:SN458766 ACH458765:ACJ458766 AMD458765:AMF458766 AVZ458765:AWB458766 BFV458765:BFX458766 BPR458765:BPT458766 BZN458765:BZP458766 CJJ458765:CJL458766 CTF458765:CTH458766 DDB458765:DDD458766 DMX458765:DMZ458766 DWT458765:DWV458766 EGP458765:EGR458766 EQL458765:EQN458766 FAH458765:FAJ458766 FKD458765:FKF458766 FTZ458765:FUB458766 GDV458765:GDX458766 GNR458765:GNT458766 GXN458765:GXP458766 HHJ458765:HHL458766 HRF458765:HRH458766 IBB458765:IBD458766 IKX458765:IKZ458766 IUT458765:IUV458766 JEP458765:JER458766 JOL458765:JON458766 JYH458765:JYJ458766 KID458765:KIF458766 KRZ458765:KSB458766 LBV458765:LBX458766 LLR458765:LLT458766 LVN458765:LVP458766 MFJ458765:MFL458766 MPF458765:MPH458766 MZB458765:MZD458766 NIX458765:NIZ458766 NST458765:NSV458766 OCP458765:OCR458766 OML458765:OMN458766 OWH458765:OWJ458766 PGD458765:PGF458766 PPZ458765:PQB458766 PZV458765:PZX458766 QJR458765:QJT458766 QTN458765:QTP458766 RDJ458765:RDL458766 RNF458765:RNH458766 RXB458765:RXD458766 SGX458765:SGZ458766 SQT458765:SQV458766 TAP458765:TAR458766 TKL458765:TKN458766 TUH458765:TUJ458766 UED458765:UEF458766 UNZ458765:UOB458766 UXV458765:UXX458766 VHR458765:VHT458766 VRN458765:VRP458766 WBJ458765:WBL458766 WLF458765:WLH458766 WVB458765:WVD458766 IP524301:IR524302 SL524301:SN524302 ACH524301:ACJ524302 AMD524301:AMF524302 AVZ524301:AWB524302 BFV524301:BFX524302 BPR524301:BPT524302 BZN524301:BZP524302 CJJ524301:CJL524302 CTF524301:CTH524302 DDB524301:DDD524302 DMX524301:DMZ524302 DWT524301:DWV524302 EGP524301:EGR524302 EQL524301:EQN524302 FAH524301:FAJ524302 FKD524301:FKF524302 FTZ524301:FUB524302 GDV524301:GDX524302 GNR524301:GNT524302 GXN524301:GXP524302 HHJ524301:HHL524302 HRF524301:HRH524302 IBB524301:IBD524302 IKX524301:IKZ524302 IUT524301:IUV524302 JEP524301:JER524302 JOL524301:JON524302 JYH524301:JYJ524302 KID524301:KIF524302 KRZ524301:KSB524302 LBV524301:LBX524302 LLR524301:LLT524302 LVN524301:LVP524302 MFJ524301:MFL524302 MPF524301:MPH524302 MZB524301:MZD524302 NIX524301:NIZ524302 NST524301:NSV524302 OCP524301:OCR524302 OML524301:OMN524302 OWH524301:OWJ524302 PGD524301:PGF524302 PPZ524301:PQB524302 PZV524301:PZX524302 QJR524301:QJT524302 QTN524301:QTP524302 RDJ524301:RDL524302 RNF524301:RNH524302 RXB524301:RXD524302 SGX524301:SGZ524302 SQT524301:SQV524302 TAP524301:TAR524302 TKL524301:TKN524302 TUH524301:TUJ524302 UED524301:UEF524302 UNZ524301:UOB524302 UXV524301:UXX524302 VHR524301:VHT524302 VRN524301:VRP524302 WBJ524301:WBL524302 WLF524301:WLH524302 WVB524301:WVD524302 IP589837:IR589838 SL589837:SN589838 ACH589837:ACJ589838 AMD589837:AMF589838 AVZ589837:AWB589838 BFV589837:BFX589838 BPR589837:BPT589838 BZN589837:BZP589838 CJJ589837:CJL589838 CTF589837:CTH589838 DDB589837:DDD589838 DMX589837:DMZ589838 DWT589837:DWV589838 EGP589837:EGR589838 EQL589837:EQN589838 FAH589837:FAJ589838 FKD589837:FKF589838 FTZ589837:FUB589838 GDV589837:GDX589838 GNR589837:GNT589838 GXN589837:GXP589838 HHJ589837:HHL589838 HRF589837:HRH589838 IBB589837:IBD589838 IKX589837:IKZ589838 IUT589837:IUV589838 JEP589837:JER589838 JOL589837:JON589838 JYH589837:JYJ589838 KID589837:KIF589838 KRZ589837:KSB589838 LBV589837:LBX589838 LLR589837:LLT589838 LVN589837:LVP589838 MFJ589837:MFL589838 MPF589837:MPH589838 MZB589837:MZD589838 NIX589837:NIZ589838 NST589837:NSV589838 OCP589837:OCR589838 OML589837:OMN589838 OWH589837:OWJ589838 PGD589837:PGF589838 PPZ589837:PQB589838 PZV589837:PZX589838 QJR589837:QJT589838 QTN589837:QTP589838 RDJ589837:RDL589838 RNF589837:RNH589838 RXB589837:RXD589838 SGX589837:SGZ589838 SQT589837:SQV589838 TAP589837:TAR589838 TKL589837:TKN589838 TUH589837:TUJ589838 UED589837:UEF589838 UNZ589837:UOB589838 UXV589837:UXX589838 VHR589837:VHT589838 VRN589837:VRP589838 WBJ589837:WBL589838 WLF589837:WLH589838 WVB589837:WVD589838 IP655373:IR655374 SL655373:SN655374 ACH655373:ACJ655374 AMD655373:AMF655374 AVZ655373:AWB655374 BFV655373:BFX655374 BPR655373:BPT655374 BZN655373:BZP655374 CJJ655373:CJL655374 CTF655373:CTH655374 DDB655373:DDD655374 DMX655373:DMZ655374 DWT655373:DWV655374 EGP655373:EGR655374 EQL655373:EQN655374 FAH655373:FAJ655374 FKD655373:FKF655374 FTZ655373:FUB655374 GDV655373:GDX655374 GNR655373:GNT655374 GXN655373:GXP655374 HHJ655373:HHL655374 HRF655373:HRH655374 IBB655373:IBD655374 IKX655373:IKZ655374 IUT655373:IUV655374 JEP655373:JER655374 JOL655373:JON655374 JYH655373:JYJ655374 KID655373:KIF655374 KRZ655373:KSB655374 LBV655373:LBX655374 LLR655373:LLT655374 LVN655373:LVP655374 MFJ655373:MFL655374 MPF655373:MPH655374 MZB655373:MZD655374 NIX655373:NIZ655374 NST655373:NSV655374 OCP655373:OCR655374 OML655373:OMN655374 OWH655373:OWJ655374 PGD655373:PGF655374 PPZ655373:PQB655374 PZV655373:PZX655374 QJR655373:QJT655374 QTN655373:QTP655374 RDJ655373:RDL655374 RNF655373:RNH655374 RXB655373:RXD655374 SGX655373:SGZ655374 SQT655373:SQV655374 TAP655373:TAR655374 TKL655373:TKN655374 TUH655373:TUJ655374 UED655373:UEF655374 UNZ655373:UOB655374 UXV655373:UXX655374 VHR655373:VHT655374 VRN655373:VRP655374 WBJ655373:WBL655374 WLF655373:WLH655374 WVB655373:WVD655374 IP720909:IR720910 SL720909:SN720910 ACH720909:ACJ720910 AMD720909:AMF720910 AVZ720909:AWB720910 BFV720909:BFX720910 BPR720909:BPT720910 BZN720909:BZP720910 CJJ720909:CJL720910 CTF720909:CTH720910 DDB720909:DDD720910 DMX720909:DMZ720910 DWT720909:DWV720910 EGP720909:EGR720910 EQL720909:EQN720910 FAH720909:FAJ720910 FKD720909:FKF720910 FTZ720909:FUB720910 GDV720909:GDX720910 GNR720909:GNT720910 GXN720909:GXP720910 HHJ720909:HHL720910 HRF720909:HRH720910 IBB720909:IBD720910 IKX720909:IKZ720910 IUT720909:IUV720910 JEP720909:JER720910 JOL720909:JON720910 JYH720909:JYJ720910 KID720909:KIF720910 KRZ720909:KSB720910 LBV720909:LBX720910 LLR720909:LLT720910 LVN720909:LVP720910 MFJ720909:MFL720910 MPF720909:MPH720910 MZB720909:MZD720910 NIX720909:NIZ720910 NST720909:NSV720910 OCP720909:OCR720910 OML720909:OMN720910 OWH720909:OWJ720910 PGD720909:PGF720910 PPZ720909:PQB720910 PZV720909:PZX720910 QJR720909:QJT720910 QTN720909:QTP720910 RDJ720909:RDL720910 RNF720909:RNH720910 RXB720909:RXD720910 SGX720909:SGZ720910 SQT720909:SQV720910 TAP720909:TAR720910 TKL720909:TKN720910 TUH720909:TUJ720910 UED720909:UEF720910 UNZ720909:UOB720910 UXV720909:UXX720910 VHR720909:VHT720910 VRN720909:VRP720910 WBJ720909:WBL720910 WLF720909:WLH720910 WVB720909:WVD720910 IP786445:IR786446 SL786445:SN786446 ACH786445:ACJ786446 AMD786445:AMF786446 AVZ786445:AWB786446 BFV786445:BFX786446 BPR786445:BPT786446 BZN786445:BZP786446 CJJ786445:CJL786446 CTF786445:CTH786446 DDB786445:DDD786446 DMX786445:DMZ786446 DWT786445:DWV786446 EGP786445:EGR786446 EQL786445:EQN786446 FAH786445:FAJ786446 FKD786445:FKF786446 FTZ786445:FUB786446 GDV786445:GDX786446 GNR786445:GNT786446 GXN786445:GXP786446 HHJ786445:HHL786446 HRF786445:HRH786446 IBB786445:IBD786446 IKX786445:IKZ786446 IUT786445:IUV786446 JEP786445:JER786446 JOL786445:JON786446 JYH786445:JYJ786446 KID786445:KIF786446 KRZ786445:KSB786446 LBV786445:LBX786446 LLR786445:LLT786446 LVN786445:LVP786446 MFJ786445:MFL786446 MPF786445:MPH786446 MZB786445:MZD786446 NIX786445:NIZ786446 NST786445:NSV786446 OCP786445:OCR786446 OML786445:OMN786446 OWH786445:OWJ786446 PGD786445:PGF786446 PPZ786445:PQB786446 PZV786445:PZX786446 QJR786445:QJT786446 QTN786445:QTP786446 RDJ786445:RDL786446 RNF786445:RNH786446 RXB786445:RXD786446 SGX786445:SGZ786446 SQT786445:SQV786446 TAP786445:TAR786446 TKL786445:TKN786446 TUH786445:TUJ786446 UED786445:UEF786446 UNZ786445:UOB786446 UXV786445:UXX786446 VHR786445:VHT786446 VRN786445:VRP786446 WBJ786445:WBL786446 WLF786445:WLH786446 WVB786445:WVD786446 IP851981:IR851982 SL851981:SN851982 ACH851981:ACJ851982 AMD851981:AMF851982 AVZ851981:AWB851982 BFV851981:BFX851982 BPR851981:BPT851982 BZN851981:BZP851982 CJJ851981:CJL851982 CTF851981:CTH851982 DDB851981:DDD851982 DMX851981:DMZ851982 DWT851981:DWV851982 EGP851981:EGR851982 EQL851981:EQN851982 FAH851981:FAJ851982 FKD851981:FKF851982 FTZ851981:FUB851982 GDV851981:GDX851982 GNR851981:GNT851982 GXN851981:GXP851982 HHJ851981:HHL851982 HRF851981:HRH851982 IBB851981:IBD851982 IKX851981:IKZ851982 IUT851981:IUV851982 JEP851981:JER851982 JOL851981:JON851982 JYH851981:JYJ851982 KID851981:KIF851982 KRZ851981:KSB851982 LBV851981:LBX851982 LLR851981:LLT851982 LVN851981:LVP851982 MFJ851981:MFL851982 MPF851981:MPH851982 MZB851981:MZD851982 NIX851981:NIZ851982 NST851981:NSV851982 OCP851981:OCR851982 OML851981:OMN851982 OWH851981:OWJ851982 PGD851981:PGF851982 PPZ851981:PQB851982 PZV851981:PZX851982 QJR851981:QJT851982 QTN851981:QTP851982 RDJ851981:RDL851982 RNF851981:RNH851982 RXB851981:RXD851982 SGX851981:SGZ851982 SQT851981:SQV851982 TAP851981:TAR851982 TKL851981:TKN851982 TUH851981:TUJ851982 UED851981:UEF851982 UNZ851981:UOB851982 UXV851981:UXX851982 VHR851981:VHT851982 VRN851981:VRP851982 WBJ851981:WBL851982 WLF851981:WLH851982 WVB851981:WVD851982 IP917517:IR917518 SL917517:SN917518 ACH917517:ACJ917518 AMD917517:AMF917518 AVZ917517:AWB917518 BFV917517:BFX917518 BPR917517:BPT917518 BZN917517:BZP917518 CJJ917517:CJL917518 CTF917517:CTH917518 DDB917517:DDD917518 DMX917517:DMZ917518 DWT917517:DWV917518 EGP917517:EGR917518 EQL917517:EQN917518 FAH917517:FAJ917518 FKD917517:FKF917518 FTZ917517:FUB917518 GDV917517:GDX917518 GNR917517:GNT917518 GXN917517:GXP917518 HHJ917517:HHL917518 HRF917517:HRH917518 IBB917517:IBD917518 IKX917517:IKZ917518 IUT917517:IUV917518 JEP917517:JER917518 JOL917517:JON917518 JYH917517:JYJ917518 KID917517:KIF917518 KRZ917517:KSB917518 LBV917517:LBX917518 LLR917517:LLT917518 LVN917517:LVP917518 MFJ917517:MFL917518 MPF917517:MPH917518 MZB917517:MZD917518 NIX917517:NIZ917518 NST917517:NSV917518 OCP917517:OCR917518 OML917517:OMN917518 OWH917517:OWJ917518 PGD917517:PGF917518 PPZ917517:PQB917518 PZV917517:PZX917518 QJR917517:QJT917518 QTN917517:QTP917518 RDJ917517:RDL917518 RNF917517:RNH917518 RXB917517:RXD917518 SGX917517:SGZ917518 SQT917517:SQV917518 TAP917517:TAR917518 TKL917517:TKN917518 TUH917517:TUJ917518 UED917517:UEF917518 UNZ917517:UOB917518 UXV917517:UXX917518 VHR917517:VHT917518 VRN917517:VRP917518 WBJ917517:WBL917518 WLF917517:WLH917518 WVB917517:WVD917518 IP983053:IR983054 SL983053:SN983054 ACH983053:ACJ983054 AMD983053:AMF983054 AVZ983053:AWB983054 BFV983053:BFX983054 BPR983053:BPT983054 BZN983053:BZP983054 CJJ983053:CJL983054 CTF983053:CTH983054 DDB983053:DDD983054 DMX983053:DMZ983054 DWT983053:DWV983054 EGP983053:EGR983054 EQL983053:EQN983054 FAH983053:FAJ983054 FKD983053:FKF983054 FTZ983053:FUB983054 GDV983053:GDX983054 GNR983053:GNT983054 GXN983053:GXP983054 HHJ983053:HHL983054 HRF983053:HRH983054 IBB983053:IBD983054 IKX983053:IKZ983054 IUT983053:IUV983054 JEP983053:JER983054 JOL983053:JON983054 JYH983053:JYJ983054 KID983053:KIF983054 KRZ983053:KSB983054 LBV983053:LBX983054 LLR983053:LLT983054 LVN983053:LVP983054 MFJ983053:MFL983054 MPF983053:MPH983054 MZB983053:MZD983054 NIX983053:NIZ983054 NST983053:NSV983054 OCP983053:OCR983054 OML983053:OMN983054 OWH983053:OWJ983054 PGD983053:PGF983054 PPZ983053:PQB983054 PZV983053:PZX983054 QJR983053:QJT983054 QTN983053:QTP983054 RDJ983053:RDL983054 RNF983053:RNH983054 RXB983053:RXD983054 SGX983053:SGZ983054 SQT983053:SQV983054 TAP983053:TAR983054 TKL983053:TKN983054 TUH983053:TUJ983054 UED983053:UEF983054 UNZ983053:UOB983054 UXV983053:UXX983054 VHR983053:VHT983054 VRN983053:VRP983054 WBJ983053:WBL983054 WLF983053:WLH983054 WVB983053:WVD983054 IP65554:IR65554 SL65554:SN65554 ACH65554:ACJ65554 AMD65554:AMF65554 AVZ65554:AWB65554 BFV65554:BFX65554 BPR65554:BPT65554 BZN65554:BZP65554 CJJ65554:CJL65554 CTF65554:CTH65554 DDB65554:DDD65554 DMX65554:DMZ65554 DWT65554:DWV65554 EGP65554:EGR65554 EQL65554:EQN65554 FAH65554:FAJ65554 FKD65554:FKF65554 FTZ65554:FUB65554 GDV65554:GDX65554 GNR65554:GNT65554 GXN65554:GXP65554 HHJ65554:HHL65554 HRF65554:HRH65554 IBB65554:IBD65554 IKX65554:IKZ65554 IUT65554:IUV65554 JEP65554:JER65554 JOL65554:JON65554 JYH65554:JYJ65554 KID65554:KIF65554 KRZ65554:KSB65554 LBV65554:LBX65554 LLR65554:LLT65554 LVN65554:LVP65554 MFJ65554:MFL65554 MPF65554:MPH65554 MZB65554:MZD65554 NIX65554:NIZ65554 NST65554:NSV65554 OCP65554:OCR65554 OML65554:OMN65554 OWH65554:OWJ65554 PGD65554:PGF65554 PPZ65554:PQB65554 PZV65554:PZX65554 QJR65554:QJT65554 QTN65554:QTP65554 RDJ65554:RDL65554 RNF65554:RNH65554 RXB65554:RXD65554 SGX65554:SGZ65554 SQT65554:SQV65554 TAP65554:TAR65554 TKL65554:TKN65554 TUH65554:TUJ65554 UED65554:UEF65554 UNZ65554:UOB65554 UXV65554:UXX65554 VHR65554:VHT65554 VRN65554:VRP65554 WBJ65554:WBL65554 WLF65554:WLH65554 WVB65554:WVD65554 IP131090:IR131090 SL131090:SN131090 ACH131090:ACJ131090 AMD131090:AMF131090 AVZ131090:AWB131090 BFV131090:BFX131090 BPR131090:BPT131090 BZN131090:BZP131090 CJJ131090:CJL131090 CTF131090:CTH131090 DDB131090:DDD131090 DMX131090:DMZ131090 DWT131090:DWV131090 EGP131090:EGR131090 EQL131090:EQN131090 FAH131090:FAJ131090 FKD131090:FKF131090 FTZ131090:FUB131090 GDV131090:GDX131090 GNR131090:GNT131090 GXN131090:GXP131090 HHJ131090:HHL131090 HRF131090:HRH131090 IBB131090:IBD131090 IKX131090:IKZ131090 IUT131090:IUV131090 JEP131090:JER131090 JOL131090:JON131090 JYH131090:JYJ131090 KID131090:KIF131090 KRZ131090:KSB131090 LBV131090:LBX131090 LLR131090:LLT131090 LVN131090:LVP131090 MFJ131090:MFL131090 MPF131090:MPH131090 MZB131090:MZD131090 NIX131090:NIZ131090 NST131090:NSV131090 OCP131090:OCR131090 OML131090:OMN131090 OWH131090:OWJ131090 PGD131090:PGF131090 PPZ131090:PQB131090 PZV131090:PZX131090 QJR131090:QJT131090 QTN131090:QTP131090 RDJ131090:RDL131090 RNF131090:RNH131090 RXB131090:RXD131090 SGX131090:SGZ131090 SQT131090:SQV131090 TAP131090:TAR131090 TKL131090:TKN131090 TUH131090:TUJ131090 UED131090:UEF131090 UNZ131090:UOB131090 UXV131090:UXX131090 VHR131090:VHT131090 VRN131090:VRP131090 WBJ131090:WBL131090 WLF131090:WLH131090 WVB131090:WVD131090 IP196626:IR196626 SL196626:SN196626 ACH196626:ACJ196626 AMD196626:AMF196626 AVZ196626:AWB196626 BFV196626:BFX196626 BPR196626:BPT196626 BZN196626:BZP196626 CJJ196626:CJL196626 CTF196626:CTH196626 DDB196626:DDD196626 DMX196626:DMZ196626 DWT196626:DWV196626 EGP196626:EGR196626 EQL196626:EQN196626 FAH196626:FAJ196626 FKD196626:FKF196626 FTZ196626:FUB196626 GDV196626:GDX196626 GNR196626:GNT196626 GXN196626:GXP196626 HHJ196626:HHL196626 HRF196626:HRH196626 IBB196626:IBD196626 IKX196626:IKZ196626 IUT196626:IUV196626 JEP196626:JER196626 JOL196626:JON196626 JYH196626:JYJ196626 KID196626:KIF196626 KRZ196626:KSB196626 LBV196626:LBX196626 LLR196626:LLT196626 LVN196626:LVP196626 MFJ196626:MFL196626 MPF196626:MPH196626 MZB196626:MZD196626 NIX196626:NIZ196626 NST196626:NSV196626 OCP196626:OCR196626 OML196626:OMN196626 OWH196626:OWJ196626 PGD196626:PGF196626 PPZ196626:PQB196626 PZV196626:PZX196626 QJR196626:QJT196626 QTN196626:QTP196626 RDJ196626:RDL196626 RNF196626:RNH196626 RXB196626:RXD196626 SGX196626:SGZ196626 SQT196626:SQV196626 TAP196626:TAR196626 TKL196626:TKN196626 TUH196626:TUJ196626 UED196626:UEF196626 UNZ196626:UOB196626 UXV196626:UXX196626 VHR196626:VHT196626 VRN196626:VRP196626 WBJ196626:WBL196626 WLF196626:WLH196626 WVB196626:WVD196626 IP262162:IR262162 SL262162:SN262162 ACH262162:ACJ262162 AMD262162:AMF262162 AVZ262162:AWB262162 BFV262162:BFX262162 BPR262162:BPT262162 BZN262162:BZP262162 CJJ262162:CJL262162 CTF262162:CTH262162 DDB262162:DDD262162 DMX262162:DMZ262162 DWT262162:DWV262162 EGP262162:EGR262162 EQL262162:EQN262162 FAH262162:FAJ262162 FKD262162:FKF262162 FTZ262162:FUB262162 GDV262162:GDX262162 GNR262162:GNT262162 GXN262162:GXP262162 HHJ262162:HHL262162 HRF262162:HRH262162 IBB262162:IBD262162 IKX262162:IKZ262162 IUT262162:IUV262162 JEP262162:JER262162 JOL262162:JON262162 JYH262162:JYJ262162 KID262162:KIF262162 KRZ262162:KSB262162 LBV262162:LBX262162 LLR262162:LLT262162 LVN262162:LVP262162 MFJ262162:MFL262162 MPF262162:MPH262162 MZB262162:MZD262162 NIX262162:NIZ262162 NST262162:NSV262162 OCP262162:OCR262162 OML262162:OMN262162 OWH262162:OWJ262162 PGD262162:PGF262162 PPZ262162:PQB262162 PZV262162:PZX262162 QJR262162:QJT262162 QTN262162:QTP262162 RDJ262162:RDL262162 RNF262162:RNH262162 RXB262162:RXD262162 SGX262162:SGZ262162 SQT262162:SQV262162 TAP262162:TAR262162 TKL262162:TKN262162 TUH262162:TUJ262162 UED262162:UEF262162 UNZ262162:UOB262162 UXV262162:UXX262162 VHR262162:VHT262162 VRN262162:VRP262162 WBJ262162:WBL262162 WLF262162:WLH262162 WVB262162:WVD262162 IP327698:IR327698 SL327698:SN327698 ACH327698:ACJ327698 AMD327698:AMF327698 AVZ327698:AWB327698 BFV327698:BFX327698 BPR327698:BPT327698 BZN327698:BZP327698 CJJ327698:CJL327698 CTF327698:CTH327698 DDB327698:DDD327698 DMX327698:DMZ327698 DWT327698:DWV327698 EGP327698:EGR327698 EQL327698:EQN327698 FAH327698:FAJ327698 FKD327698:FKF327698 FTZ327698:FUB327698 GDV327698:GDX327698 GNR327698:GNT327698 GXN327698:GXP327698 HHJ327698:HHL327698 HRF327698:HRH327698 IBB327698:IBD327698 IKX327698:IKZ327698 IUT327698:IUV327698 JEP327698:JER327698 JOL327698:JON327698 JYH327698:JYJ327698 KID327698:KIF327698 KRZ327698:KSB327698 LBV327698:LBX327698 LLR327698:LLT327698 LVN327698:LVP327698 MFJ327698:MFL327698 MPF327698:MPH327698 MZB327698:MZD327698 NIX327698:NIZ327698 NST327698:NSV327698 OCP327698:OCR327698 OML327698:OMN327698 OWH327698:OWJ327698 PGD327698:PGF327698 PPZ327698:PQB327698 PZV327698:PZX327698 QJR327698:QJT327698 QTN327698:QTP327698 RDJ327698:RDL327698 RNF327698:RNH327698 RXB327698:RXD327698 SGX327698:SGZ327698 SQT327698:SQV327698 TAP327698:TAR327698 TKL327698:TKN327698 TUH327698:TUJ327698 UED327698:UEF327698 UNZ327698:UOB327698 UXV327698:UXX327698 VHR327698:VHT327698 VRN327698:VRP327698 WBJ327698:WBL327698 WLF327698:WLH327698 WVB327698:WVD327698 IP393234:IR393234 SL393234:SN393234 ACH393234:ACJ393234 AMD393234:AMF393234 AVZ393234:AWB393234 BFV393234:BFX393234 BPR393234:BPT393234 BZN393234:BZP393234 CJJ393234:CJL393234 CTF393234:CTH393234 DDB393234:DDD393234 DMX393234:DMZ393234 DWT393234:DWV393234 EGP393234:EGR393234 EQL393234:EQN393234 FAH393234:FAJ393234 FKD393234:FKF393234 FTZ393234:FUB393234 GDV393234:GDX393234 GNR393234:GNT393234 GXN393234:GXP393234 HHJ393234:HHL393234 HRF393234:HRH393234 IBB393234:IBD393234 IKX393234:IKZ393234 IUT393234:IUV393234 JEP393234:JER393234 JOL393234:JON393234 JYH393234:JYJ393234 KID393234:KIF393234 KRZ393234:KSB393234 LBV393234:LBX393234 LLR393234:LLT393234 LVN393234:LVP393234 MFJ393234:MFL393234 MPF393234:MPH393234 MZB393234:MZD393234 NIX393234:NIZ393234 NST393234:NSV393234 OCP393234:OCR393234 OML393234:OMN393234 OWH393234:OWJ393234 PGD393234:PGF393234 PPZ393234:PQB393234 PZV393234:PZX393234 QJR393234:QJT393234 QTN393234:QTP393234 RDJ393234:RDL393234 RNF393234:RNH393234 RXB393234:RXD393234 SGX393234:SGZ393234 SQT393234:SQV393234 TAP393234:TAR393234 TKL393234:TKN393234 TUH393234:TUJ393234 UED393234:UEF393234 UNZ393234:UOB393234 UXV393234:UXX393234 VHR393234:VHT393234 VRN393234:VRP393234 WBJ393234:WBL393234 WLF393234:WLH393234 WVB393234:WVD393234 IP458770:IR458770 SL458770:SN458770 ACH458770:ACJ458770 AMD458770:AMF458770 AVZ458770:AWB458770 BFV458770:BFX458770 BPR458770:BPT458770 BZN458770:BZP458770 CJJ458770:CJL458770 CTF458770:CTH458770 DDB458770:DDD458770 DMX458770:DMZ458770 DWT458770:DWV458770 EGP458770:EGR458770 EQL458770:EQN458770 FAH458770:FAJ458770 FKD458770:FKF458770 FTZ458770:FUB458770 GDV458770:GDX458770 GNR458770:GNT458770 GXN458770:GXP458770 HHJ458770:HHL458770 HRF458770:HRH458770 IBB458770:IBD458770 IKX458770:IKZ458770 IUT458770:IUV458770 JEP458770:JER458770 JOL458770:JON458770 JYH458770:JYJ458770 KID458770:KIF458770 KRZ458770:KSB458770 LBV458770:LBX458770 LLR458770:LLT458770 LVN458770:LVP458770 MFJ458770:MFL458770 MPF458770:MPH458770 MZB458770:MZD458770 NIX458770:NIZ458770 NST458770:NSV458770 OCP458770:OCR458770 OML458770:OMN458770 OWH458770:OWJ458770 PGD458770:PGF458770 PPZ458770:PQB458770 PZV458770:PZX458770 QJR458770:QJT458770 QTN458770:QTP458770 RDJ458770:RDL458770 RNF458770:RNH458770 RXB458770:RXD458770 SGX458770:SGZ458770 SQT458770:SQV458770 TAP458770:TAR458770 TKL458770:TKN458770 TUH458770:TUJ458770 UED458770:UEF458770 UNZ458770:UOB458770 UXV458770:UXX458770 VHR458770:VHT458770 VRN458770:VRP458770 WBJ458770:WBL458770 WLF458770:WLH458770 WVB458770:WVD458770 IP524306:IR524306 SL524306:SN524306 ACH524306:ACJ524306 AMD524306:AMF524306 AVZ524306:AWB524306 BFV524306:BFX524306 BPR524306:BPT524306 BZN524306:BZP524306 CJJ524306:CJL524306 CTF524306:CTH524306 DDB524306:DDD524306 DMX524306:DMZ524306 DWT524306:DWV524306 EGP524306:EGR524306 EQL524306:EQN524306 FAH524306:FAJ524306 FKD524306:FKF524306 FTZ524306:FUB524306 GDV524306:GDX524306 GNR524306:GNT524306 GXN524306:GXP524306 HHJ524306:HHL524306 HRF524306:HRH524306 IBB524306:IBD524306 IKX524306:IKZ524306 IUT524306:IUV524306 JEP524306:JER524306 JOL524306:JON524306 JYH524306:JYJ524306 KID524306:KIF524306 KRZ524306:KSB524306 LBV524306:LBX524306 LLR524306:LLT524306 LVN524306:LVP524306 MFJ524306:MFL524306 MPF524306:MPH524306 MZB524306:MZD524306 NIX524306:NIZ524306 NST524306:NSV524306 OCP524306:OCR524306 OML524306:OMN524306 OWH524306:OWJ524306 PGD524306:PGF524306 PPZ524306:PQB524306 PZV524306:PZX524306 QJR524306:QJT524306 QTN524306:QTP524306 RDJ524306:RDL524306 RNF524306:RNH524306 RXB524306:RXD524306 SGX524306:SGZ524306 SQT524306:SQV524306 TAP524306:TAR524306 TKL524306:TKN524306 TUH524306:TUJ524306 UED524306:UEF524306 UNZ524306:UOB524306 UXV524306:UXX524306 VHR524306:VHT524306 VRN524306:VRP524306 WBJ524306:WBL524306 WLF524306:WLH524306 WVB524306:WVD524306 IP589842:IR589842 SL589842:SN589842 ACH589842:ACJ589842 AMD589842:AMF589842 AVZ589842:AWB589842 BFV589842:BFX589842 BPR589842:BPT589842 BZN589842:BZP589842 CJJ589842:CJL589842 CTF589842:CTH589842 DDB589842:DDD589842 DMX589842:DMZ589842 DWT589842:DWV589842 EGP589842:EGR589842 EQL589842:EQN589842 FAH589842:FAJ589842 FKD589842:FKF589842 FTZ589842:FUB589842 GDV589842:GDX589842 GNR589842:GNT589842 GXN589842:GXP589842 HHJ589842:HHL589842 HRF589842:HRH589842 IBB589842:IBD589842 IKX589842:IKZ589842 IUT589842:IUV589842 JEP589842:JER589842 JOL589842:JON589842 JYH589842:JYJ589842 KID589842:KIF589842 KRZ589842:KSB589842 LBV589842:LBX589842 LLR589842:LLT589842 LVN589842:LVP589842 MFJ589842:MFL589842 MPF589842:MPH589842 MZB589842:MZD589842 NIX589842:NIZ589842 NST589842:NSV589842 OCP589842:OCR589842 OML589842:OMN589842 OWH589842:OWJ589842 PGD589842:PGF589842 PPZ589842:PQB589842 PZV589842:PZX589842 QJR589842:QJT589842 QTN589842:QTP589842 RDJ589842:RDL589842 RNF589842:RNH589842 RXB589842:RXD589842 SGX589842:SGZ589842 SQT589842:SQV589842 TAP589842:TAR589842 TKL589842:TKN589842 TUH589842:TUJ589842 UED589842:UEF589842 UNZ589842:UOB589842 UXV589842:UXX589842 VHR589842:VHT589842 VRN589842:VRP589842 WBJ589842:WBL589842 WLF589842:WLH589842 WVB589842:WVD589842 IP655378:IR655378 SL655378:SN655378 ACH655378:ACJ655378 AMD655378:AMF655378 AVZ655378:AWB655378 BFV655378:BFX655378 BPR655378:BPT655378 BZN655378:BZP655378 CJJ655378:CJL655378 CTF655378:CTH655378 DDB655378:DDD655378 DMX655378:DMZ655378 DWT655378:DWV655378 EGP655378:EGR655378 EQL655378:EQN655378 FAH655378:FAJ655378 FKD655378:FKF655378 FTZ655378:FUB655378 GDV655378:GDX655378 GNR655378:GNT655378 GXN655378:GXP655378 HHJ655378:HHL655378 HRF655378:HRH655378 IBB655378:IBD655378 IKX655378:IKZ655378 IUT655378:IUV655378 JEP655378:JER655378 JOL655378:JON655378 JYH655378:JYJ655378 KID655378:KIF655378 KRZ655378:KSB655378 LBV655378:LBX655378 LLR655378:LLT655378 LVN655378:LVP655378 MFJ655378:MFL655378 MPF655378:MPH655378 MZB655378:MZD655378 NIX655378:NIZ655378 NST655378:NSV655378 OCP655378:OCR655378 OML655378:OMN655378 OWH655378:OWJ655378 PGD655378:PGF655378 PPZ655378:PQB655378 PZV655378:PZX655378 QJR655378:QJT655378 QTN655378:QTP655378 RDJ655378:RDL655378 RNF655378:RNH655378 RXB655378:RXD655378 SGX655378:SGZ655378 SQT655378:SQV655378 TAP655378:TAR655378 TKL655378:TKN655378 TUH655378:TUJ655378 UED655378:UEF655378 UNZ655378:UOB655378 UXV655378:UXX655378 VHR655378:VHT655378 VRN655378:VRP655378 WBJ655378:WBL655378 WLF655378:WLH655378 WVB655378:WVD655378 IP720914:IR720914 SL720914:SN720914 ACH720914:ACJ720914 AMD720914:AMF720914 AVZ720914:AWB720914 BFV720914:BFX720914 BPR720914:BPT720914 BZN720914:BZP720914 CJJ720914:CJL720914 CTF720914:CTH720914 DDB720914:DDD720914 DMX720914:DMZ720914 DWT720914:DWV720914 EGP720914:EGR720914 EQL720914:EQN720914 FAH720914:FAJ720914 FKD720914:FKF720914 FTZ720914:FUB720914 GDV720914:GDX720914 GNR720914:GNT720914 GXN720914:GXP720914 HHJ720914:HHL720914 HRF720914:HRH720914 IBB720914:IBD720914 IKX720914:IKZ720914 IUT720914:IUV720914 JEP720914:JER720914 JOL720914:JON720914 JYH720914:JYJ720914 KID720914:KIF720914 KRZ720914:KSB720914 LBV720914:LBX720914 LLR720914:LLT720914 LVN720914:LVP720914 MFJ720914:MFL720914 MPF720914:MPH720914 MZB720914:MZD720914 NIX720914:NIZ720914 NST720914:NSV720914 OCP720914:OCR720914 OML720914:OMN720914 OWH720914:OWJ720914 PGD720914:PGF720914 PPZ720914:PQB720914 PZV720914:PZX720914 QJR720914:QJT720914 QTN720914:QTP720914 RDJ720914:RDL720914 RNF720914:RNH720914 RXB720914:RXD720914 SGX720914:SGZ720914 SQT720914:SQV720914 TAP720914:TAR720914 TKL720914:TKN720914 TUH720914:TUJ720914 UED720914:UEF720914 UNZ720914:UOB720914 UXV720914:UXX720914 VHR720914:VHT720914 VRN720914:VRP720914 WBJ720914:WBL720914 WLF720914:WLH720914 WVB720914:WVD720914 IP786450:IR786450 SL786450:SN786450 ACH786450:ACJ786450 AMD786450:AMF786450 AVZ786450:AWB786450 BFV786450:BFX786450 BPR786450:BPT786450 BZN786450:BZP786450 CJJ786450:CJL786450 CTF786450:CTH786450 DDB786450:DDD786450 DMX786450:DMZ786450 DWT786450:DWV786450 EGP786450:EGR786450 EQL786450:EQN786450 FAH786450:FAJ786450 FKD786450:FKF786450 FTZ786450:FUB786450 GDV786450:GDX786450 GNR786450:GNT786450 GXN786450:GXP786450 HHJ786450:HHL786450 HRF786450:HRH786450 IBB786450:IBD786450 IKX786450:IKZ786450 IUT786450:IUV786450 JEP786450:JER786450 JOL786450:JON786450 JYH786450:JYJ786450 KID786450:KIF786450 KRZ786450:KSB786450 LBV786450:LBX786450 LLR786450:LLT786450 LVN786450:LVP786450 MFJ786450:MFL786450 MPF786450:MPH786450 MZB786450:MZD786450 NIX786450:NIZ786450 NST786450:NSV786450 OCP786450:OCR786450 OML786450:OMN786450 OWH786450:OWJ786450 PGD786450:PGF786450 PPZ786450:PQB786450 PZV786450:PZX786450 QJR786450:QJT786450 QTN786450:QTP786450 RDJ786450:RDL786450 RNF786450:RNH786450 RXB786450:RXD786450 SGX786450:SGZ786450 SQT786450:SQV786450 TAP786450:TAR786450 TKL786450:TKN786450 TUH786450:TUJ786450 UED786450:UEF786450 UNZ786450:UOB786450 UXV786450:UXX786450 VHR786450:VHT786450 VRN786450:VRP786450 WBJ786450:WBL786450 WLF786450:WLH786450 WVB786450:WVD786450 IP851986:IR851986 SL851986:SN851986 ACH851986:ACJ851986 AMD851986:AMF851986 AVZ851986:AWB851986 BFV851986:BFX851986 BPR851986:BPT851986 BZN851986:BZP851986 CJJ851986:CJL851986 CTF851986:CTH851986 DDB851986:DDD851986 DMX851986:DMZ851986 DWT851986:DWV851986 EGP851986:EGR851986 EQL851986:EQN851986 FAH851986:FAJ851986 FKD851986:FKF851986 FTZ851986:FUB851986 GDV851986:GDX851986 GNR851986:GNT851986 GXN851986:GXP851986 HHJ851986:HHL851986 HRF851986:HRH851986 IBB851986:IBD851986 IKX851986:IKZ851986 IUT851986:IUV851986 JEP851986:JER851986 JOL851986:JON851986 JYH851986:JYJ851986 KID851986:KIF851986 KRZ851986:KSB851986 LBV851986:LBX851986 LLR851986:LLT851986 LVN851986:LVP851986 MFJ851986:MFL851986 MPF851986:MPH851986 MZB851986:MZD851986 NIX851986:NIZ851986 NST851986:NSV851986 OCP851986:OCR851986 OML851986:OMN851986 OWH851986:OWJ851986 PGD851986:PGF851986 PPZ851986:PQB851986 PZV851986:PZX851986 QJR851986:QJT851986 QTN851986:QTP851986 RDJ851986:RDL851986 RNF851986:RNH851986 RXB851986:RXD851986 SGX851986:SGZ851986 SQT851986:SQV851986 TAP851986:TAR851986 TKL851986:TKN851986 TUH851986:TUJ851986 UED851986:UEF851986 UNZ851986:UOB851986 UXV851986:UXX851986 VHR851986:VHT851986 VRN851986:VRP851986 WBJ851986:WBL851986 WLF851986:WLH851986 WVB851986:WVD851986 IP917522:IR917522 SL917522:SN917522 ACH917522:ACJ917522 AMD917522:AMF917522 AVZ917522:AWB917522 BFV917522:BFX917522 BPR917522:BPT917522 BZN917522:BZP917522 CJJ917522:CJL917522 CTF917522:CTH917522 DDB917522:DDD917522 DMX917522:DMZ917522 DWT917522:DWV917522 EGP917522:EGR917522 EQL917522:EQN917522 FAH917522:FAJ917522 FKD917522:FKF917522 FTZ917522:FUB917522 GDV917522:GDX917522 GNR917522:GNT917522 GXN917522:GXP917522 HHJ917522:HHL917522 HRF917522:HRH917522 IBB917522:IBD917522 IKX917522:IKZ917522 IUT917522:IUV917522 JEP917522:JER917522 JOL917522:JON917522 JYH917522:JYJ917522 KID917522:KIF917522 KRZ917522:KSB917522 LBV917522:LBX917522 LLR917522:LLT917522 LVN917522:LVP917522 MFJ917522:MFL917522 MPF917522:MPH917522 MZB917522:MZD917522 NIX917522:NIZ917522 NST917522:NSV917522 OCP917522:OCR917522 OML917522:OMN917522 OWH917522:OWJ917522 PGD917522:PGF917522 PPZ917522:PQB917522 PZV917522:PZX917522 QJR917522:QJT917522 QTN917522:QTP917522 RDJ917522:RDL917522 RNF917522:RNH917522 RXB917522:RXD917522 SGX917522:SGZ917522 SQT917522:SQV917522 TAP917522:TAR917522 TKL917522:TKN917522 TUH917522:TUJ917522 UED917522:UEF917522 UNZ917522:UOB917522 UXV917522:UXX917522 VHR917522:VHT917522 VRN917522:VRP917522 WBJ917522:WBL917522 WLF917522:WLH917522 WVB917522:WVD917522 IP983058:IR983058 SL983058:SN983058 ACH983058:ACJ983058 AMD983058:AMF983058 AVZ983058:AWB983058 BFV983058:BFX983058 BPR983058:BPT983058 BZN983058:BZP983058 CJJ983058:CJL983058 CTF983058:CTH983058 DDB983058:DDD983058 DMX983058:DMZ983058 DWT983058:DWV983058 EGP983058:EGR983058 EQL983058:EQN983058 FAH983058:FAJ983058 FKD983058:FKF983058 FTZ983058:FUB983058 GDV983058:GDX983058 GNR983058:GNT983058 GXN983058:GXP983058 HHJ983058:HHL983058 HRF983058:HRH983058 IBB983058:IBD983058 IKX983058:IKZ983058 IUT983058:IUV983058 JEP983058:JER983058 JOL983058:JON983058 JYH983058:JYJ983058 KID983058:KIF983058 KRZ983058:KSB983058 LBV983058:LBX983058 LLR983058:LLT983058 LVN983058:LVP983058 MFJ983058:MFL983058 MPF983058:MPH983058 MZB983058:MZD983058 NIX983058:NIZ983058 NST983058:NSV983058 OCP983058:OCR983058 OML983058:OMN983058 OWH983058:OWJ983058 PGD983058:PGF983058 PPZ983058:PQB983058 PZV983058:PZX983058 QJR983058:QJT983058 QTN983058:QTP983058 RDJ983058:RDL983058 RNF983058:RNH983058 RXB983058:RXD983058 SGX983058:SGZ983058 SQT983058:SQV983058 TAP983058:TAR983058 TKL983058:TKN983058 TUH983058:TUJ983058 UED983058:UEF983058 UNZ983058:UOB983058 UXV983058:UXX983058 VHR983058:VHT983058 VRN983058:VRP983058 WBJ983058:WBL983058 WLF983058:WLH983058 WVB983058:WVD983058 IP65548 SL65548 ACH65548 AMD65548 AVZ65548 BFV65548 BPR65548 BZN65548 CJJ65548 CTF65548 DDB65548 DMX65548 DWT65548 EGP65548 EQL65548 FAH65548 FKD65548 FTZ65548 GDV65548 GNR65548 GXN65548 HHJ65548 HRF65548 IBB65548 IKX65548 IUT65548 JEP65548 JOL65548 JYH65548 KID65548 KRZ65548 LBV65548 LLR65548 LVN65548 MFJ65548 MPF65548 MZB65548 NIX65548 NST65548 OCP65548 OML65548 OWH65548 PGD65548 PPZ65548 PZV65548 QJR65548 QTN65548 RDJ65548 RNF65548 RXB65548 SGX65548 SQT65548 TAP65548 TKL65548 TUH65548 UED65548 UNZ65548 UXV65548 VHR65548 VRN65548 WBJ65548 WLF65548 WVB65548 IP131084 SL131084 ACH131084 AMD131084 AVZ131084 BFV131084 BPR131084 BZN131084 CJJ131084 CTF131084 DDB131084 DMX131084 DWT131084 EGP131084 EQL131084 FAH131084 FKD131084 FTZ131084 GDV131084 GNR131084 GXN131084 HHJ131084 HRF131084 IBB131084 IKX131084 IUT131084 JEP131084 JOL131084 JYH131084 KID131084 KRZ131084 LBV131084 LLR131084 LVN131084 MFJ131084 MPF131084 MZB131084 NIX131084 NST131084 OCP131084 OML131084 OWH131084 PGD131084 PPZ131084 PZV131084 QJR131084 QTN131084 RDJ131084 RNF131084 RXB131084 SGX131084 SQT131084 TAP131084 TKL131084 TUH131084 UED131084 UNZ131084 UXV131084 VHR131084 VRN131084 WBJ131084 WLF131084 WVB131084 IP196620 SL196620 ACH196620 AMD196620 AVZ196620 BFV196620 BPR196620 BZN196620 CJJ196620 CTF196620 DDB196620 DMX196620 DWT196620 EGP196620 EQL196620 FAH196620 FKD196620 FTZ196620 GDV196620 GNR196620 GXN196620 HHJ196620 HRF196620 IBB196620 IKX196620 IUT196620 JEP196620 JOL196620 JYH196620 KID196620 KRZ196620 LBV196620 LLR196620 LVN196620 MFJ196620 MPF196620 MZB196620 NIX196620 NST196620 OCP196620 OML196620 OWH196620 PGD196620 PPZ196620 PZV196620 QJR196620 QTN196620 RDJ196620 RNF196620 RXB196620 SGX196620 SQT196620 TAP196620 TKL196620 TUH196620 UED196620 UNZ196620 UXV196620 VHR196620 VRN196620 WBJ196620 WLF196620 WVB196620 IP262156 SL262156 ACH262156 AMD262156 AVZ262156 BFV262156 BPR262156 BZN262156 CJJ262156 CTF262156 DDB262156 DMX262156 DWT262156 EGP262156 EQL262156 FAH262156 FKD262156 FTZ262156 GDV262156 GNR262156 GXN262156 HHJ262156 HRF262156 IBB262156 IKX262156 IUT262156 JEP262156 JOL262156 JYH262156 KID262156 KRZ262156 LBV262156 LLR262156 LVN262156 MFJ262156 MPF262156 MZB262156 NIX262156 NST262156 OCP262156 OML262156 OWH262156 PGD262156 PPZ262156 PZV262156 QJR262156 QTN262156 RDJ262156 RNF262156 RXB262156 SGX262156 SQT262156 TAP262156 TKL262156 TUH262156 UED262156 UNZ262156 UXV262156 VHR262156 VRN262156 WBJ262156 WLF262156 WVB262156 IP327692 SL327692 ACH327692 AMD327692 AVZ327692 BFV327692 BPR327692 BZN327692 CJJ327692 CTF327692 DDB327692 DMX327692 DWT327692 EGP327692 EQL327692 FAH327692 FKD327692 FTZ327692 GDV327692 GNR327692 GXN327692 HHJ327692 HRF327692 IBB327692 IKX327692 IUT327692 JEP327692 JOL327692 JYH327692 KID327692 KRZ327692 LBV327692 LLR327692 LVN327692 MFJ327692 MPF327692 MZB327692 NIX327692 NST327692 OCP327692 OML327692 OWH327692 PGD327692 PPZ327692 PZV327692 QJR327692 QTN327692 RDJ327692 RNF327692 RXB327692 SGX327692 SQT327692 TAP327692 TKL327692 TUH327692 UED327692 UNZ327692 UXV327692 VHR327692 VRN327692 WBJ327692 WLF327692 WVB327692 IP393228 SL393228 ACH393228 AMD393228 AVZ393228 BFV393228 BPR393228 BZN393228 CJJ393228 CTF393228 DDB393228 DMX393228 DWT393228 EGP393228 EQL393228 FAH393228 FKD393228 FTZ393228 GDV393228 GNR393228 GXN393228 HHJ393228 HRF393228 IBB393228 IKX393228 IUT393228 JEP393228 JOL393228 JYH393228 KID393228 KRZ393228 LBV393228 LLR393228 LVN393228 MFJ393228 MPF393228 MZB393228 NIX393228 NST393228 OCP393228 OML393228 OWH393228 PGD393228 PPZ393228 PZV393228 QJR393228 QTN393228 RDJ393228 RNF393228 RXB393228 SGX393228 SQT393228 TAP393228 TKL393228 TUH393228 UED393228 UNZ393228 UXV393228 VHR393228 VRN393228 WBJ393228 WLF393228 WVB393228 IP458764 SL458764 ACH458764 AMD458764 AVZ458764 BFV458764 BPR458764 BZN458764 CJJ458764 CTF458764 DDB458764 DMX458764 DWT458764 EGP458764 EQL458764 FAH458764 FKD458764 FTZ458764 GDV458764 GNR458764 GXN458764 HHJ458764 HRF458764 IBB458764 IKX458764 IUT458764 JEP458764 JOL458764 JYH458764 KID458764 KRZ458764 LBV458764 LLR458764 LVN458764 MFJ458764 MPF458764 MZB458764 NIX458764 NST458764 OCP458764 OML458764 OWH458764 PGD458764 PPZ458764 PZV458764 QJR458764 QTN458764 RDJ458764 RNF458764 RXB458764 SGX458764 SQT458764 TAP458764 TKL458764 TUH458764 UED458764 UNZ458764 UXV458764 VHR458764 VRN458764 WBJ458764 WLF458764 WVB458764 IP524300 SL524300 ACH524300 AMD524300 AVZ524300 BFV524300 BPR524300 BZN524300 CJJ524300 CTF524300 DDB524300 DMX524300 DWT524300 EGP524300 EQL524300 FAH524300 FKD524300 FTZ524300 GDV524300 GNR524300 GXN524300 HHJ524300 HRF524300 IBB524300 IKX524300 IUT524300 JEP524300 JOL524300 JYH524300 KID524300 KRZ524300 LBV524300 LLR524300 LVN524300 MFJ524300 MPF524300 MZB524300 NIX524300 NST524300 OCP524300 OML524300 OWH524300 PGD524300 PPZ524300 PZV524300 QJR524300 QTN524300 RDJ524300 RNF524300 RXB524300 SGX524300 SQT524300 TAP524300 TKL524300 TUH524300 UED524300 UNZ524300 UXV524300 VHR524300 VRN524300 WBJ524300 WLF524300 WVB524300 IP589836 SL589836 ACH589836 AMD589836 AVZ589836 BFV589836 BPR589836 BZN589836 CJJ589836 CTF589836 DDB589836 DMX589836 DWT589836 EGP589836 EQL589836 FAH589836 FKD589836 FTZ589836 GDV589836 GNR589836 GXN589836 HHJ589836 HRF589836 IBB589836 IKX589836 IUT589836 JEP589836 JOL589836 JYH589836 KID589836 KRZ589836 LBV589836 LLR589836 LVN589836 MFJ589836 MPF589836 MZB589836 NIX589836 NST589836 OCP589836 OML589836 OWH589836 PGD589836 PPZ589836 PZV589836 QJR589836 QTN589836 RDJ589836 RNF589836 RXB589836 SGX589836 SQT589836 TAP589836 TKL589836 TUH589836 UED589836 UNZ589836 UXV589836 VHR589836 VRN589836 WBJ589836 WLF589836 WVB589836 IP655372 SL655372 ACH655372 AMD655372 AVZ655372 BFV655372 BPR655372 BZN655372 CJJ655372 CTF655372 DDB655372 DMX655372 DWT655372 EGP655372 EQL655372 FAH655372 FKD655372 FTZ655372 GDV655372 GNR655372 GXN655372 HHJ655372 HRF655372 IBB655372 IKX655372 IUT655372 JEP655372 JOL655372 JYH655372 KID655372 KRZ655372 LBV655372 LLR655372 LVN655372 MFJ655372 MPF655372 MZB655372 NIX655372 NST655372 OCP655372 OML655372 OWH655372 PGD655372 PPZ655372 PZV655372 QJR655372 QTN655372 RDJ655372 RNF655372 RXB655372 SGX655372 SQT655372 TAP655372 TKL655372 TUH655372 UED655372 UNZ655372 UXV655372 VHR655372 VRN655372 WBJ655372 WLF655372 WVB655372 IP720908 SL720908 ACH720908 AMD720908 AVZ720908 BFV720908 BPR720908 BZN720908 CJJ720908 CTF720908 DDB720908 DMX720908 DWT720908 EGP720908 EQL720908 FAH720908 FKD720908 FTZ720908 GDV720908 GNR720908 GXN720908 HHJ720908 HRF720908 IBB720908 IKX720908 IUT720908 JEP720908 JOL720908 JYH720908 KID720908 KRZ720908 LBV720908 LLR720908 LVN720908 MFJ720908 MPF720908 MZB720908 NIX720908 NST720908 OCP720908 OML720908 OWH720908 PGD720908 PPZ720908 PZV720908 QJR720908 QTN720908 RDJ720908 RNF720908 RXB720908 SGX720908 SQT720908 TAP720908 TKL720908 TUH720908 UED720908 UNZ720908 UXV720908 VHR720908 VRN720908 WBJ720908 WLF720908 WVB720908 IP786444 SL786444 ACH786444 AMD786444 AVZ786444 BFV786444 BPR786444 BZN786444 CJJ786444 CTF786444 DDB786444 DMX786444 DWT786444 EGP786444 EQL786444 FAH786444 FKD786444 FTZ786444 GDV786444 GNR786444 GXN786444 HHJ786444 HRF786444 IBB786444 IKX786444 IUT786444 JEP786444 JOL786444 JYH786444 KID786444 KRZ786444 LBV786444 LLR786444 LVN786444 MFJ786444 MPF786444 MZB786444 NIX786444 NST786444 OCP786444 OML786444 OWH786444 PGD786444 PPZ786444 PZV786444 QJR786444 QTN786444 RDJ786444 RNF786444 RXB786444 SGX786444 SQT786444 TAP786444 TKL786444 TUH786444 UED786444 UNZ786444 UXV786444 VHR786444 VRN786444 WBJ786444 WLF786444 WVB786444 IP851980 SL851980 ACH851980 AMD851980 AVZ851980 BFV851980 BPR851980 BZN851980 CJJ851980 CTF851980 DDB851980 DMX851980 DWT851980 EGP851980 EQL851980 FAH851980 FKD851980 FTZ851980 GDV851980 GNR851980 GXN851980 HHJ851980 HRF851980 IBB851980 IKX851980 IUT851980 JEP851980 JOL851980 JYH851980 KID851980 KRZ851980 LBV851980 LLR851980 LVN851980 MFJ851980 MPF851980 MZB851980 NIX851980 NST851980 OCP851980 OML851980 OWH851980 PGD851980 PPZ851980 PZV851980 QJR851980 QTN851980 RDJ851980 RNF851980 RXB851980 SGX851980 SQT851980 TAP851980 TKL851980 TUH851980 UED851980 UNZ851980 UXV851980 VHR851980 VRN851980 WBJ851980 WLF851980 WVB851980 IP917516 SL917516 ACH917516 AMD917516 AVZ917516 BFV917516 BPR917516 BZN917516 CJJ917516 CTF917516 DDB917516 DMX917516 DWT917516 EGP917516 EQL917516 FAH917516 FKD917516 FTZ917516 GDV917516 GNR917516 GXN917516 HHJ917516 HRF917516 IBB917516 IKX917516 IUT917516 JEP917516 JOL917516 JYH917516 KID917516 KRZ917516 LBV917516 LLR917516 LVN917516 MFJ917516 MPF917516 MZB917516 NIX917516 NST917516 OCP917516 OML917516 OWH917516 PGD917516 PPZ917516 PZV917516 QJR917516 QTN917516 RDJ917516 RNF917516 RXB917516 SGX917516 SQT917516 TAP917516 TKL917516 TUH917516 UED917516 UNZ917516 UXV917516 VHR917516 VRN917516 WBJ917516 WLF917516 WVB917516 IP983052 SL983052 ACH983052 AMD983052 AVZ983052 BFV983052 BPR983052 BZN983052 CJJ983052 CTF983052 DDB983052 DMX983052 DWT983052 EGP983052 EQL983052 FAH983052 FKD983052 FTZ983052 GDV983052 GNR983052 GXN983052 HHJ983052 HRF983052 IBB983052 IKX983052 IUT983052 JEP983052 JOL983052 JYH983052 KID983052 KRZ983052 LBV983052 LLR983052 LVN983052 MFJ983052 MPF983052 MZB983052 NIX983052 NST983052 OCP983052 OML983052 OWH983052 PGD983052 PPZ983052 PZV983052 QJR983052 QTN983052 RDJ983052 RNF983052 RXB983052 SGX983052 SQT983052 TAP983052 TKL983052 TUH983052 UED983052 UNZ983052 UXV983052 VHR983052 VRN983052 WBJ983052 WLF983052 WVB983052 IP65553 SL65553 ACH65553 AMD65553 AVZ65553 BFV65553 BPR65553 BZN65553 CJJ65553 CTF65553 DDB65553 DMX65553 DWT65553 EGP65553 EQL65553 FAH65553 FKD65553 FTZ65553 GDV65553 GNR65553 GXN65553 HHJ65553 HRF65553 IBB65553 IKX65553 IUT65553 JEP65553 JOL65553 JYH65553 KID65553 KRZ65553 LBV65553 LLR65553 LVN65553 MFJ65553 MPF65553 MZB65553 NIX65553 NST65553 OCP65553 OML65553 OWH65553 PGD65553 PPZ65553 PZV65553 QJR65553 QTN65553 RDJ65553 RNF65553 RXB65553 SGX65553 SQT65553 TAP65553 TKL65553 TUH65553 UED65553 UNZ65553 UXV65553 VHR65553 VRN65553 WBJ65553 WLF65553 WVB65553 IP131089 SL131089 ACH131089 AMD131089 AVZ131089 BFV131089 BPR131089 BZN131089 CJJ131089 CTF131089 DDB131089 DMX131089 DWT131089 EGP131089 EQL131089 FAH131089 FKD131089 FTZ131089 GDV131089 GNR131089 GXN131089 HHJ131089 HRF131089 IBB131089 IKX131089 IUT131089 JEP131089 JOL131089 JYH131089 KID131089 KRZ131089 LBV131089 LLR131089 LVN131089 MFJ131089 MPF131089 MZB131089 NIX131089 NST131089 OCP131089 OML131089 OWH131089 PGD131089 PPZ131089 PZV131089 QJR131089 QTN131089 RDJ131089 RNF131089 RXB131089 SGX131089 SQT131089 TAP131089 TKL131089 TUH131089 UED131089 UNZ131089 UXV131089 VHR131089 VRN131089 WBJ131089 WLF131089 WVB131089 IP196625 SL196625 ACH196625 AMD196625 AVZ196625 BFV196625 BPR196625 BZN196625 CJJ196625 CTF196625 DDB196625 DMX196625 DWT196625 EGP196625 EQL196625 FAH196625 FKD196625 FTZ196625 GDV196625 GNR196625 GXN196625 HHJ196625 HRF196625 IBB196625 IKX196625 IUT196625 JEP196625 JOL196625 JYH196625 KID196625 KRZ196625 LBV196625 LLR196625 LVN196625 MFJ196625 MPF196625 MZB196625 NIX196625 NST196625 OCP196625 OML196625 OWH196625 PGD196625 PPZ196625 PZV196625 QJR196625 QTN196625 RDJ196625 RNF196625 RXB196625 SGX196625 SQT196625 TAP196625 TKL196625 TUH196625 UED196625 UNZ196625 UXV196625 VHR196625 VRN196625 WBJ196625 WLF196625 WVB196625 IP262161 SL262161 ACH262161 AMD262161 AVZ262161 BFV262161 BPR262161 BZN262161 CJJ262161 CTF262161 DDB262161 DMX262161 DWT262161 EGP262161 EQL262161 FAH262161 FKD262161 FTZ262161 GDV262161 GNR262161 GXN262161 HHJ262161 HRF262161 IBB262161 IKX262161 IUT262161 JEP262161 JOL262161 JYH262161 KID262161 KRZ262161 LBV262161 LLR262161 LVN262161 MFJ262161 MPF262161 MZB262161 NIX262161 NST262161 OCP262161 OML262161 OWH262161 PGD262161 PPZ262161 PZV262161 QJR262161 QTN262161 RDJ262161 RNF262161 RXB262161 SGX262161 SQT262161 TAP262161 TKL262161 TUH262161 UED262161 UNZ262161 UXV262161 VHR262161 VRN262161 WBJ262161 WLF262161 WVB262161 IP327697 SL327697 ACH327697 AMD327697 AVZ327697 BFV327697 BPR327697 BZN327697 CJJ327697 CTF327697 DDB327697 DMX327697 DWT327697 EGP327697 EQL327697 FAH327697 FKD327697 FTZ327697 GDV327697 GNR327697 GXN327697 HHJ327697 HRF327697 IBB327697 IKX327697 IUT327697 JEP327697 JOL327697 JYH327697 KID327697 KRZ327697 LBV327697 LLR327697 LVN327697 MFJ327697 MPF327697 MZB327697 NIX327697 NST327697 OCP327697 OML327697 OWH327697 PGD327697 PPZ327697 PZV327697 QJR327697 QTN327697 RDJ327697 RNF327697 RXB327697 SGX327697 SQT327697 TAP327697 TKL327697 TUH327697 UED327697 UNZ327697 UXV327697 VHR327697 VRN327697 WBJ327697 WLF327697 WVB327697 IP393233 SL393233 ACH393233 AMD393233 AVZ393233 BFV393233 BPR393233 BZN393233 CJJ393233 CTF393233 DDB393233 DMX393233 DWT393233 EGP393233 EQL393233 FAH393233 FKD393233 FTZ393233 GDV393233 GNR393233 GXN393233 HHJ393233 HRF393233 IBB393233 IKX393233 IUT393233 JEP393233 JOL393233 JYH393233 KID393233 KRZ393233 LBV393233 LLR393233 LVN393233 MFJ393233 MPF393233 MZB393233 NIX393233 NST393233 OCP393233 OML393233 OWH393233 PGD393233 PPZ393233 PZV393233 QJR393233 QTN393233 RDJ393233 RNF393233 RXB393233 SGX393233 SQT393233 TAP393233 TKL393233 TUH393233 UED393233 UNZ393233 UXV393233 VHR393233 VRN393233 WBJ393233 WLF393233 WVB393233 IP458769 SL458769 ACH458769 AMD458769 AVZ458769 BFV458769 BPR458769 BZN458769 CJJ458769 CTF458769 DDB458769 DMX458769 DWT458769 EGP458769 EQL458769 FAH458769 FKD458769 FTZ458769 GDV458769 GNR458769 GXN458769 HHJ458769 HRF458769 IBB458769 IKX458769 IUT458769 JEP458769 JOL458769 JYH458769 KID458769 KRZ458769 LBV458769 LLR458769 LVN458769 MFJ458769 MPF458769 MZB458769 NIX458769 NST458769 OCP458769 OML458769 OWH458769 PGD458769 PPZ458769 PZV458769 QJR458769 QTN458769 RDJ458769 RNF458769 RXB458769 SGX458769 SQT458769 TAP458769 TKL458769 TUH458769 UED458769 UNZ458769 UXV458769 VHR458769 VRN458769 WBJ458769 WLF458769 WVB458769 IP524305 SL524305 ACH524305 AMD524305 AVZ524305 BFV524305 BPR524305 BZN524305 CJJ524305 CTF524305 DDB524305 DMX524305 DWT524305 EGP524305 EQL524305 FAH524305 FKD524305 FTZ524305 GDV524305 GNR524305 GXN524305 HHJ524305 HRF524305 IBB524305 IKX524305 IUT524305 JEP524305 JOL524305 JYH524305 KID524305 KRZ524305 LBV524305 LLR524305 LVN524305 MFJ524305 MPF524305 MZB524305 NIX524305 NST524305 OCP524305 OML524305 OWH524305 PGD524305 PPZ524305 PZV524305 QJR524305 QTN524305 RDJ524305 RNF524305 RXB524305 SGX524305 SQT524305 TAP524305 TKL524305 TUH524305 UED524305 UNZ524305 UXV524305 VHR524305 VRN524305 WBJ524305 WLF524305 WVB524305 IP589841 SL589841 ACH589841 AMD589841 AVZ589841 BFV589841 BPR589841 BZN589841 CJJ589841 CTF589841 DDB589841 DMX589841 DWT589841 EGP589841 EQL589841 FAH589841 FKD589841 FTZ589841 GDV589841 GNR589841 GXN589841 HHJ589841 HRF589841 IBB589841 IKX589841 IUT589841 JEP589841 JOL589841 JYH589841 KID589841 KRZ589841 LBV589841 LLR589841 LVN589841 MFJ589841 MPF589841 MZB589841 NIX589841 NST589841 OCP589841 OML589841 OWH589841 PGD589841 PPZ589841 PZV589841 QJR589841 QTN589841 RDJ589841 RNF589841 RXB589841 SGX589841 SQT589841 TAP589841 TKL589841 TUH589841 UED589841 UNZ589841 UXV589841 VHR589841 VRN589841 WBJ589841 WLF589841 WVB589841 IP655377 SL655377 ACH655377 AMD655377 AVZ655377 BFV655377 BPR655377 BZN655377 CJJ655377 CTF655377 DDB655377 DMX655377 DWT655377 EGP655377 EQL655377 FAH655377 FKD655377 FTZ655377 GDV655377 GNR655377 GXN655377 HHJ655377 HRF655377 IBB655377 IKX655377 IUT655377 JEP655377 JOL655377 JYH655377 KID655377 KRZ655377 LBV655377 LLR655377 LVN655377 MFJ655377 MPF655377 MZB655377 NIX655377 NST655377 OCP655377 OML655377 OWH655377 PGD655377 PPZ655377 PZV655377 QJR655377 QTN655377 RDJ655377 RNF655377 RXB655377 SGX655377 SQT655377 TAP655377 TKL655377 TUH655377 UED655377 UNZ655377 UXV655377 VHR655377 VRN655377 WBJ655377 WLF655377 WVB655377 IP720913 SL720913 ACH720913 AMD720913 AVZ720913 BFV720913 BPR720913 BZN720913 CJJ720913 CTF720913 DDB720913 DMX720913 DWT720913 EGP720913 EQL720913 FAH720913 FKD720913 FTZ720913 GDV720913 GNR720913 GXN720913 HHJ720913 HRF720913 IBB720913 IKX720913 IUT720913 JEP720913 JOL720913 JYH720913 KID720913 KRZ720913 LBV720913 LLR720913 LVN720913 MFJ720913 MPF720913 MZB720913 NIX720913 NST720913 OCP720913 OML720913 OWH720913 PGD720913 PPZ720913 PZV720913 QJR720913 QTN720913 RDJ720913 RNF720913 RXB720913 SGX720913 SQT720913 TAP720913 TKL720913 TUH720913 UED720913 UNZ720913 UXV720913 VHR720913 VRN720913 WBJ720913 WLF720913 WVB720913 IP786449 SL786449 ACH786449 AMD786449 AVZ786449 BFV786449 BPR786449 BZN786449 CJJ786449 CTF786449 DDB786449 DMX786449 DWT786449 EGP786449 EQL786449 FAH786449 FKD786449 FTZ786449 GDV786449 GNR786449 GXN786449 HHJ786449 HRF786449 IBB786449 IKX786449 IUT786449 JEP786449 JOL786449 JYH786449 KID786449 KRZ786449 LBV786449 LLR786449 LVN786449 MFJ786449 MPF786449 MZB786449 NIX786449 NST786449 OCP786449 OML786449 OWH786449 PGD786449 PPZ786449 PZV786449 QJR786449 QTN786449 RDJ786449 RNF786449 RXB786449 SGX786449 SQT786449 TAP786449 TKL786449 TUH786449 UED786449 UNZ786449 UXV786449 VHR786449 VRN786449 WBJ786449 WLF786449 WVB786449 IP851985 SL851985 ACH851985 AMD851985 AVZ851985 BFV851985 BPR851985 BZN851985 CJJ851985 CTF851985 DDB851985 DMX851985 DWT851985 EGP851985 EQL851985 FAH851985 FKD851985 FTZ851985 GDV851985 GNR851985 GXN851985 HHJ851985 HRF851985 IBB851985 IKX851985 IUT851985 JEP851985 JOL851985 JYH851985 KID851985 KRZ851985 LBV851985 LLR851985 LVN851985 MFJ851985 MPF851985 MZB851985 NIX851985 NST851985 OCP851985 OML851985 OWH851985 PGD851985 PPZ851985 PZV851985 QJR851985 QTN851985 RDJ851985 RNF851985 RXB851985 SGX851985 SQT851985 TAP851985 TKL851985 TUH851985 UED851985 UNZ851985 UXV851985 VHR851985 VRN851985 WBJ851985 WLF851985 WVB851985 IP917521 SL917521 ACH917521 AMD917521 AVZ917521 BFV917521 BPR917521 BZN917521 CJJ917521 CTF917521 DDB917521 DMX917521 DWT917521 EGP917521 EQL917521 FAH917521 FKD917521 FTZ917521 GDV917521 GNR917521 GXN917521 HHJ917521 HRF917521 IBB917521 IKX917521 IUT917521 JEP917521 JOL917521 JYH917521 KID917521 KRZ917521 LBV917521 LLR917521 LVN917521 MFJ917521 MPF917521 MZB917521 NIX917521 NST917521 OCP917521 OML917521 OWH917521 PGD917521 PPZ917521 PZV917521 QJR917521 QTN917521 RDJ917521 RNF917521 RXB917521 SGX917521 SQT917521 TAP917521 TKL917521 TUH917521 UED917521 UNZ917521 UXV917521 VHR917521 VRN917521 WBJ917521 WLF917521 WVB917521 IP983057 SL983057 ACH983057 AMD983057 AVZ983057 BFV983057 BPR983057 BZN983057 CJJ983057 CTF983057 DDB983057 DMX983057 DWT983057 EGP983057 EQL983057 FAH983057 FKD983057 FTZ983057 GDV983057 GNR983057 GXN983057 HHJ983057 HRF983057 IBB983057 IKX983057 IUT983057 JEP983057 JOL983057 JYH983057 KID983057 KRZ983057 LBV983057 LLR983057 LVN983057 MFJ983057 MPF983057 MZB983057 NIX983057 NST983057 OCP983057 OML983057 OWH983057 PGD983057 PPZ983057 PZV983057 QJR983057 QTN983057 RDJ983057 RNF983057 RXB983057 SGX983057 SQT983057 TAP983057 TKL983057 TUH983057 UED983057 UNZ983057 UXV983057 VHR983057 VRN983057 WBJ983057 WLF983057 WVB983057 IU65563 SQ65563 ACM65563 AMI65563 AWE65563 BGA65563 BPW65563 BZS65563 CJO65563 CTK65563 DDG65563 DNC65563 DWY65563 EGU65563 EQQ65563 FAM65563 FKI65563 FUE65563 GEA65563 GNW65563 GXS65563 HHO65563 HRK65563 IBG65563 ILC65563 IUY65563 JEU65563 JOQ65563 JYM65563 KII65563 KSE65563 LCA65563 LLW65563 LVS65563 MFO65563 MPK65563 MZG65563 NJC65563 NSY65563 OCU65563 OMQ65563 OWM65563 PGI65563 PQE65563 QAA65563 QJW65563 QTS65563 RDO65563 RNK65563 RXG65563 SHC65563 SQY65563 TAU65563 TKQ65563 TUM65563 UEI65563 UOE65563 UYA65563 VHW65563 VRS65563 WBO65563 WLK65563 WVG65563 IU131099 SQ131099 ACM131099 AMI131099 AWE131099 BGA131099 BPW131099 BZS131099 CJO131099 CTK131099 DDG131099 DNC131099 DWY131099 EGU131099 EQQ131099 FAM131099 FKI131099 FUE131099 GEA131099 GNW131099 GXS131099 HHO131099 HRK131099 IBG131099 ILC131099 IUY131099 JEU131099 JOQ131099 JYM131099 KII131099 KSE131099 LCA131099 LLW131099 LVS131099 MFO131099 MPK131099 MZG131099 NJC131099 NSY131099 OCU131099 OMQ131099 OWM131099 PGI131099 PQE131099 QAA131099 QJW131099 QTS131099 RDO131099 RNK131099 RXG131099 SHC131099 SQY131099 TAU131099 TKQ131099 TUM131099 UEI131099 UOE131099 UYA131099 VHW131099 VRS131099 WBO131099 WLK131099 WVG131099 IU196635 SQ196635 ACM196635 AMI196635 AWE196635 BGA196635 BPW196635 BZS196635 CJO196635 CTK196635 DDG196635 DNC196635 DWY196635 EGU196635 EQQ196635 FAM196635 FKI196635 FUE196635 GEA196635 GNW196635 GXS196635 HHO196635 HRK196635 IBG196635 ILC196635 IUY196635 JEU196635 JOQ196635 JYM196635 KII196635 KSE196635 LCA196635 LLW196635 LVS196635 MFO196635 MPK196635 MZG196635 NJC196635 NSY196635 OCU196635 OMQ196635 OWM196635 PGI196635 PQE196635 QAA196635 QJW196635 QTS196635 RDO196635 RNK196635 RXG196635 SHC196635 SQY196635 TAU196635 TKQ196635 TUM196635 UEI196635 UOE196635 UYA196635 VHW196635 VRS196635 WBO196635 WLK196635 WVG196635 IU262171 SQ262171 ACM262171 AMI262171 AWE262171 BGA262171 BPW262171 BZS262171 CJO262171 CTK262171 DDG262171 DNC262171 DWY262171 EGU262171 EQQ262171 FAM262171 FKI262171 FUE262171 GEA262171 GNW262171 GXS262171 HHO262171 HRK262171 IBG262171 ILC262171 IUY262171 JEU262171 JOQ262171 JYM262171 KII262171 KSE262171 LCA262171 LLW262171 LVS262171 MFO262171 MPK262171 MZG262171 NJC262171 NSY262171 OCU262171 OMQ262171 OWM262171 PGI262171 PQE262171 QAA262171 QJW262171 QTS262171 RDO262171 RNK262171 RXG262171 SHC262171 SQY262171 TAU262171 TKQ262171 TUM262171 UEI262171 UOE262171 UYA262171 VHW262171 VRS262171 WBO262171 WLK262171 WVG262171 IU327707 SQ327707 ACM327707 AMI327707 AWE327707 BGA327707 BPW327707 BZS327707 CJO327707 CTK327707 DDG327707 DNC327707 DWY327707 EGU327707 EQQ327707 FAM327707 FKI327707 FUE327707 GEA327707 GNW327707 GXS327707 HHO327707 HRK327707 IBG327707 ILC327707 IUY327707 JEU327707 JOQ327707 JYM327707 KII327707 KSE327707 LCA327707 LLW327707 LVS327707 MFO327707 MPK327707 MZG327707 NJC327707 NSY327707 OCU327707 OMQ327707 OWM327707 PGI327707 PQE327707 QAA327707 QJW327707 QTS327707 RDO327707 RNK327707 RXG327707 SHC327707 SQY327707 TAU327707 TKQ327707 TUM327707 UEI327707 UOE327707 UYA327707 VHW327707 VRS327707 WBO327707 WLK327707 WVG327707 IU393243 SQ393243 ACM393243 AMI393243 AWE393243 BGA393243 BPW393243 BZS393243 CJO393243 CTK393243 DDG393243 DNC393243 DWY393243 EGU393243 EQQ393243 FAM393243 FKI393243 FUE393243 GEA393243 GNW393243 GXS393243 HHO393243 HRK393243 IBG393243 ILC393243 IUY393243 JEU393243 JOQ393243 JYM393243 KII393243 KSE393243 LCA393243 LLW393243 LVS393243 MFO393243 MPK393243 MZG393243 NJC393243 NSY393243 OCU393243 OMQ393243 OWM393243 PGI393243 PQE393243 QAA393243 QJW393243 QTS393243 RDO393243 RNK393243 RXG393243 SHC393243 SQY393243 TAU393243 TKQ393243 TUM393243 UEI393243 UOE393243 UYA393243 VHW393243 VRS393243 WBO393243 WLK393243 WVG393243 IU458779 SQ458779 ACM458779 AMI458779 AWE458779 BGA458779 BPW458779 BZS458779 CJO458779 CTK458779 DDG458779 DNC458779 DWY458779 EGU458779 EQQ458779 FAM458779 FKI458779 FUE458779 GEA458779 GNW458779 GXS458779 HHO458779 HRK458779 IBG458779 ILC458779 IUY458779 JEU458779 JOQ458779 JYM458779 KII458779 KSE458779 LCA458779 LLW458779 LVS458779 MFO458779 MPK458779 MZG458779 NJC458779 NSY458779 OCU458779 OMQ458779 OWM458779 PGI458779 PQE458779 QAA458779 QJW458779 QTS458779 RDO458779 RNK458779 RXG458779 SHC458779 SQY458779 TAU458779 TKQ458779 TUM458779 UEI458779 UOE458779 UYA458779 VHW458779 VRS458779 WBO458779 WLK458779 WVG458779 IU524315 SQ524315 ACM524315 AMI524315 AWE524315 BGA524315 BPW524315 BZS524315 CJO524315 CTK524315 DDG524315 DNC524315 DWY524315 EGU524315 EQQ524315 FAM524315 FKI524315 FUE524315 GEA524315 GNW524315 GXS524315 HHO524315 HRK524315 IBG524315 ILC524315 IUY524315 JEU524315 JOQ524315 JYM524315 KII524315 KSE524315 LCA524315 LLW524315 LVS524315 MFO524315 MPK524315 MZG524315 NJC524315 NSY524315 OCU524315 OMQ524315 OWM524315 PGI524315 PQE524315 QAA524315 QJW524315 QTS524315 RDO524315 RNK524315 RXG524315 SHC524315 SQY524315 TAU524315 TKQ524315 TUM524315 UEI524315 UOE524315 UYA524315 VHW524315 VRS524315 WBO524315 WLK524315 WVG524315 IU589851 SQ589851 ACM589851 AMI589851 AWE589851 BGA589851 BPW589851 BZS589851 CJO589851 CTK589851 DDG589851 DNC589851 DWY589851 EGU589851 EQQ589851 FAM589851 FKI589851 FUE589851 GEA589851 GNW589851 GXS589851 HHO589851 HRK589851 IBG589851 ILC589851 IUY589851 JEU589851 JOQ589851 JYM589851 KII589851 KSE589851 LCA589851 LLW589851 LVS589851 MFO589851 MPK589851 MZG589851 NJC589851 NSY589851 OCU589851 OMQ589851 OWM589851 PGI589851 PQE589851 QAA589851 QJW589851 QTS589851 RDO589851 RNK589851 RXG589851 SHC589851 SQY589851 TAU589851 TKQ589851 TUM589851 UEI589851 UOE589851 UYA589851 VHW589851 VRS589851 WBO589851 WLK589851 WVG589851 IU655387 SQ655387 ACM655387 AMI655387 AWE655387 BGA655387 BPW655387 BZS655387 CJO655387 CTK655387 DDG655387 DNC655387 DWY655387 EGU655387 EQQ655387 FAM655387 FKI655387 FUE655387 GEA655387 GNW655387 GXS655387 HHO655387 HRK655387 IBG655387 ILC655387 IUY655387 JEU655387 JOQ655387 JYM655387 KII655387 KSE655387 LCA655387 LLW655387 LVS655387 MFO655387 MPK655387 MZG655387 NJC655387 NSY655387 OCU655387 OMQ655387 OWM655387 PGI655387 PQE655387 QAA655387 QJW655387 QTS655387 RDO655387 RNK655387 RXG655387 SHC655387 SQY655387 TAU655387 TKQ655387 TUM655387 UEI655387 UOE655387 UYA655387 VHW655387 VRS655387 WBO655387 WLK655387 WVG655387 IU720923 SQ720923 ACM720923 AMI720923 AWE720923 BGA720923 BPW720923 BZS720923 CJO720923 CTK720923 DDG720923 DNC720923 DWY720923 EGU720923 EQQ720923 FAM720923 FKI720923 FUE720923 GEA720923 GNW720923 GXS720923 HHO720923 HRK720923 IBG720923 ILC720923 IUY720923 JEU720923 JOQ720923 JYM720923 KII720923 KSE720923 LCA720923 LLW720923 LVS720923 MFO720923 MPK720923 MZG720923 NJC720923 NSY720923 OCU720923 OMQ720923 OWM720923 PGI720923 PQE720923 QAA720923 QJW720923 QTS720923 RDO720923 RNK720923 RXG720923 SHC720923 SQY720923 TAU720923 TKQ720923 TUM720923 UEI720923 UOE720923 UYA720923 VHW720923 VRS720923 WBO720923 WLK720923 WVG720923 IU786459 SQ786459 ACM786459 AMI786459 AWE786459 BGA786459 BPW786459 BZS786459 CJO786459 CTK786459 DDG786459 DNC786459 DWY786459 EGU786459 EQQ786459 FAM786459 FKI786459 FUE786459 GEA786459 GNW786459 GXS786459 HHO786459 HRK786459 IBG786459 ILC786459 IUY786459 JEU786459 JOQ786459 JYM786459 KII786459 KSE786459 LCA786459 LLW786459 LVS786459 MFO786459 MPK786459 MZG786459 NJC786459 NSY786459 OCU786459 OMQ786459 OWM786459 PGI786459 PQE786459 QAA786459 QJW786459 QTS786459 RDO786459 RNK786459 RXG786459 SHC786459 SQY786459 TAU786459 TKQ786459 TUM786459 UEI786459 UOE786459 UYA786459 VHW786459 VRS786459 WBO786459 WLK786459 WVG786459 IU851995 SQ851995 ACM851995 AMI851995 AWE851995 BGA851995 BPW851995 BZS851995 CJO851995 CTK851995 DDG851995 DNC851995 DWY851995 EGU851995 EQQ851995 FAM851995 FKI851995 FUE851995 GEA851995 GNW851995 GXS851995 HHO851995 HRK851995 IBG851995 ILC851995 IUY851995 JEU851995 JOQ851995 JYM851995 KII851995 KSE851995 LCA851995 LLW851995 LVS851995 MFO851995 MPK851995 MZG851995 NJC851995 NSY851995 OCU851995 OMQ851995 OWM851995 PGI851995 PQE851995 QAA851995 QJW851995 QTS851995 RDO851995 RNK851995 RXG851995 SHC851995 SQY851995 TAU851995 TKQ851995 TUM851995 UEI851995 UOE851995 UYA851995 VHW851995 VRS851995 WBO851995 WLK851995 WVG851995 IU917531 SQ917531 ACM917531 AMI917531 AWE917531 BGA917531 BPW917531 BZS917531 CJO917531 CTK917531 DDG917531 DNC917531 DWY917531 EGU917531 EQQ917531 FAM917531 FKI917531 FUE917531 GEA917531 GNW917531 GXS917531 HHO917531 HRK917531 IBG917531 ILC917531 IUY917531 JEU917531 JOQ917531 JYM917531 KII917531 KSE917531 LCA917531 LLW917531 LVS917531 MFO917531 MPK917531 MZG917531 NJC917531 NSY917531 OCU917531 OMQ917531 OWM917531 PGI917531 PQE917531 QAA917531 QJW917531 QTS917531 RDO917531 RNK917531 RXG917531 SHC917531 SQY917531 TAU917531 TKQ917531 TUM917531 UEI917531 UOE917531 UYA917531 VHW917531 VRS917531 WBO917531 WLK917531 WVG917531 IU983067 SQ983067 ACM983067 AMI983067 AWE983067 BGA983067 BPW983067 BZS983067 CJO983067 CTK983067 DDG983067 DNC983067 DWY983067 EGU983067 EQQ983067 FAM983067 FKI983067 FUE983067 GEA983067 GNW983067 GXS983067 HHO983067 HRK983067 IBG983067 ILC983067 IUY983067 JEU983067 JOQ983067 JYM983067 KII983067 KSE983067 LCA983067 LLW983067 LVS983067 MFO983067 MPK983067 MZG983067 NJC983067 NSY983067 OCU983067 OMQ983067 OWM983067 PGI983067 PQE983067 QAA983067 QJW983067 QTS983067 RDO983067 RNK983067 RXG983067 SHC983067 SQY983067 TAU983067 TKQ983067 TUM983067 UEI983067 UOE983067 UYA983067 VHW983067 VRS983067 WBO983067 WLK983067 WVG983067 IO65527 SK65527 ACG65527 AMC65527 AVY65527 BFU65527 BPQ65527 BZM65527 CJI65527 CTE65527 DDA65527 DMW65527 DWS65527 EGO65527 EQK65527 FAG65527 FKC65527 FTY65527 GDU65527 GNQ65527 GXM65527 HHI65527 HRE65527 IBA65527 IKW65527 IUS65527 JEO65527 JOK65527 JYG65527 KIC65527 KRY65527 LBU65527 LLQ65527 LVM65527 MFI65527 MPE65527 MZA65527 NIW65527 NSS65527 OCO65527 OMK65527 OWG65527 PGC65527 PPY65527 PZU65527 QJQ65527 QTM65527 RDI65527 RNE65527 RXA65527 SGW65527 SQS65527 TAO65527 TKK65527 TUG65527 UEC65527 UNY65527 UXU65527 VHQ65527 VRM65527 WBI65527 WLE65527 WVA65527 IO131063 SK131063 ACG131063 AMC131063 AVY131063 BFU131063 BPQ131063 BZM131063 CJI131063 CTE131063 DDA131063 DMW131063 DWS131063 EGO131063 EQK131063 FAG131063 FKC131063 FTY131063 GDU131063 GNQ131063 GXM131063 HHI131063 HRE131063 IBA131063 IKW131063 IUS131063 JEO131063 JOK131063 JYG131063 KIC131063 KRY131063 LBU131063 LLQ131063 LVM131063 MFI131063 MPE131063 MZA131063 NIW131063 NSS131063 OCO131063 OMK131063 OWG131063 PGC131063 PPY131063 PZU131063 QJQ131063 QTM131063 RDI131063 RNE131063 RXA131063 SGW131063 SQS131063 TAO131063 TKK131063 TUG131063 UEC131063 UNY131063 UXU131063 VHQ131063 VRM131063 WBI131063 WLE131063 WVA131063 IO196599 SK196599 ACG196599 AMC196599 AVY196599 BFU196599 BPQ196599 BZM196599 CJI196599 CTE196599 DDA196599 DMW196599 DWS196599 EGO196599 EQK196599 FAG196599 FKC196599 FTY196599 GDU196599 GNQ196599 GXM196599 HHI196599 HRE196599 IBA196599 IKW196599 IUS196599 JEO196599 JOK196599 JYG196599 KIC196599 KRY196599 LBU196599 LLQ196599 LVM196599 MFI196599 MPE196599 MZA196599 NIW196599 NSS196599 OCO196599 OMK196599 OWG196599 PGC196599 PPY196599 PZU196599 QJQ196599 QTM196599 RDI196599 RNE196599 RXA196599 SGW196599 SQS196599 TAO196599 TKK196599 TUG196599 UEC196599 UNY196599 UXU196599 VHQ196599 VRM196599 WBI196599 WLE196599 WVA196599 IO262135 SK262135 ACG262135 AMC262135 AVY262135 BFU262135 BPQ262135 BZM262135 CJI262135 CTE262135 DDA262135 DMW262135 DWS262135 EGO262135 EQK262135 FAG262135 FKC262135 FTY262135 GDU262135 GNQ262135 GXM262135 HHI262135 HRE262135 IBA262135 IKW262135 IUS262135 JEO262135 JOK262135 JYG262135 KIC262135 KRY262135 LBU262135 LLQ262135 LVM262135 MFI262135 MPE262135 MZA262135 NIW262135 NSS262135 OCO262135 OMK262135 OWG262135 PGC262135 PPY262135 PZU262135 QJQ262135 QTM262135 RDI262135 RNE262135 RXA262135 SGW262135 SQS262135 TAO262135 TKK262135 TUG262135 UEC262135 UNY262135 UXU262135 VHQ262135 VRM262135 WBI262135 WLE262135 WVA262135 IO327671 SK327671 ACG327671 AMC327671 AVY327671 BFU327671 BPQ327671 BZM327671 CJI327671 CTE327671 DDA327671 DMW327671 DWS327671 EGO327671 EQK327671 FAG327671 FKC327671 FTY327671 GDU327671 GNQ327671 GXM327671 HHI327671 HRE327671 IBA327671 IKW327671 IUS327671 JEO327671 JOK327671 JYG327671 KIC327671 KRY327671 LBU327671 LLQ327671 LVM327671 MFI327671 MPE327671 MZA327671 NIW327671 NSS327671 OCO327671 OMK327671 OWG327671 PGC327671 PPY327671 PZU327671 QJQ327671 QTM327671 RDI327671 RNE327671 RXA327671 SGW327671 SQS327671 TAO327671 TKK327671 TUG327671 UEC327671 UNY327671 UXU327671 VHQ327671 VRM327671 WBI327671 WLE327671 WVA327671 IO393207 SK393207 ACG393207 AMC393207 AVY393207 BFU393207 BPQ393207 BZM393207 CJI393207 CTE393207 DDA393207 DMW393207 DWS393207 EGO393207 EQK393207 FAG393207 FKC393207 FTY393207 GDU393207 GNQ393207 GXM393207 HHI393207 HRE393207 IBA393207 IKW393207 IUS393207 JEO393207 JOK393207 JYG393207 KIC393207 KRY393207 LBU393207 LLQ393207 LVM393207 MFI393207 MPE393207 MZA393207 NIW393207 NSS393207 OCO393207 OMK393207 OWG393207 PGC393207 PPY393207 PZU393207 QJQ393207 QTM393207 RDI393207 RNE393207 RXA393207 SGW393207 SQS393207 TAO393207 TKK393207 TUG393207 UEC393207 UNY393207 UXU393207 VHQ393207 VRM393207 WBI393207 WLE393207 WVA393207 IO458743 SK458743 ACG458743 AMC458743 AVY458743 BFU458743 BPQ458743 BZM458743 CJI458743 CTE458743 DDA458743 DMW458743 DWS458743 EGO458743 EQK458743 FAG458743 FKC458743 FTY458743 GDU458743 GNQ458743 GXM458743 HHI458743 HRE458743 IBA458743 IKW458743 IUS458743 JEO458743 JOK458743 JYG458743 KIC458743 KRY458743 LBU458743 LLQ458743 LVM458743 MFI458743 MPE458743 MZA458743 NIW458743 NSS458743 OCO458743 OMK458743 OWG458743 PGC458743 PPY458743 PZU458743 QJQ458743 QTM458743 RDI458743 RNE458743 RXA458743 SGW458743 SQS458743 TAO458743 TKK458743 TUG458743 UEC458743 UNY458743 UXU458743 VHQ458743 VRM458743 WBI458743 WLE458743 WVA458743 IO524279 SK524279 ACG524279 AMC524279 AVY524279 BFU524279 BPQ524279 BZM524279 CJI524279 CTE524279 DDA524279 DMW524279 DWS524279 EGO524279 EQK524279 FAG524279 FKC524279 FTY524279 GDU524279 GNQ524279 GXM524279 HHI524279 HRE524279 IBA524279 IKW524279 IUS524279 JEO524279 JOK524279 JYG524279 KIC524279 KRY524279 LBU524279 LLQ524279 LVM524279 MFI524279 MPE524279 MZA524279 NIW524279 NSS524279 OCO524279 OMK524279 OWG524279 PGC524279 PPY524279 PZU524279 QJQ524279 QTM524279 RDI524279 RNE524279 RXA524279 SGW524279 SQS524279 TAO524279 TKK524279 TUG524279 UEC524279 UNY524279 UXU524279 VHQ524279 VRM524279 WBI524279 WLE524279 WVA524279 IO589815 SK589815 ACG589815 AMC589815 AVY589815 BFU589815 BPQ589815 BZM589815 CJI589815 CTE589815 DDA589815 DMW589815 DWS589815 EGO589815 EQK589815 FAG589815 FKC589815 FTY589815 GDU589815 GNQ589815 GXM589815 HHI589815 HRE589815 IBA589815 IKW589815 IUS589815 JEO589815 JOK589815 JYG589815 KIC589815 KRY589815 LBU589815 LLQ589815 LVM589815 MFI589815 MPE589815 MZA589815 NIW589815 NSS589815 OCO589815 OMK589815 OWG589815 PGC589815 PPY589815 PZU589815 QJQ589815 QTM589815 RDI589815 RNE589815 RXA589815 SGW589815 SQS589815 TAO589815 TKK589815 TUG589815 UEC589815 UNY589815 UXU589815 VHQ589815 VRM589815 WBI589815 WLE589815 WVA589815 IO655351 SK655351 ACG655351 AMC655351 AVY655351 BFU655351 BPQ655351 BZM655351 CJI655351 CTE655351 DDA655351 DMW655351 DWS655351 EGO655351 EQK655351 FAG655351 FKC655351 FTY655351 GDU655351 GNQ655351 GXM655351 HHI655351 HRE655351 IBA655351 IKW655351 IUS655351 JEO655351 JOK655351 JYG655351 KIC655351 KRY655351 LBU655351 LLQ655351 LVM655351 MFI655351 MPE655351 MZA655351 NIW655351 NSS655351 OCO655351 OMK655351 OWG655351 PGC655351 PPY655351 PZU655351 QJQ655351 QTM655351 RDI655351 RNE655351 RXA655351 SGW655351 SQS655351 TAO655351 TKK655351 TUG655351 UEC655351 UNY655351 UXU655351 VHQ655351 VRM655351 WBI655351 WLE655351 WVA655351 IO720887 SK720887 ACG720887 AMC720887 AVY720887 BFU720887 BPQ720887 BZM720887 CJI720887 CTE720887 DDA720887 DMW720887 DWS720887 EGO720887 EQK720887 FAG720887 FKC720887 FTY720887 GDU720887 GNQ720887 GXM720887 HHI720887 HRE720887 IBA720887 IKW720887 IUS720887 JEO720887 JOK720887 JYG720887 KIC720887 KRY720887 LBU720887 LLQ720887 LVM720887 MFI720887 MPE720887 MZA720887 NIW720887 NSS720887 OCO720887 OMK720887 OWG720887 PGC720887 PPY720887 PZU720887 QJQ720887 QTM720887 RDI720887 RNE720887 RXA720887 SGW720887 SQS720887 TAO720887 TKK720887 TUG720887 UEC720887 UNY720887 UXU720887 VHQ720887 VRM720887 WBI720887 WLE720887 WVA720887 IO786423 SK786423 ACG786423 AMC786423 AVY786423 BFU786423 BPQ786423 BZM786423 CJI786423 CTE786423 DDA786423 DMW786423 DWS786423 EGO786423 EQK786423 FAG786423 FKC786423 FTY786423 GDU786423 GNQ786423 GXM786423 HHI786423 HRE786423 IBA786423 IKW786423 IUS786423 JEO786423 JOK786423 JYG786423 KIC786423 KRY786423 LBU786423 LLQ786423 LVM786423 MFI786423 MPE786423 MZA786423 NIW786423 NSS786423 OCO786423 OMK786423 OWG786423 PGC786423 PPY786423 PZU786423 QJQ786423 QTM786423 RDI786423 RNE786423 RXA786423 SGW786423 SQS786423 TAO786423 TKK786423 TUG786423 UEC786423 UNY786423 UXU786423 VHQ786423 VRM786423 WBI786423 WLE786423 WVA786423 IO851959 SK851959 ACG851959 AMC851959 AVY851959 BFU851959 BPQ851959 BZM851959 CJI851959 CTE851959 DDA851959 DMW851959 DWS851959 EGO851959 EQK851959 FAG851959 FKC851959 FTY851959 GDU851959 GNQ851959 GXM851959 HHI851959 HRE851959 IBA851959 IKW851959 IUS851959 JEO851959 JOK851959 JYG851959 KIC851959 KRY851959 LBU851959 LLQ851959 LVM851959 MFI851959 MPE851959 MZA851959 NIW851959 NSS851959 OCO851959 OMK851959 OWG851959 PGC851959 PPY851959 PZU851959 QJQ851959 QTM851959 RDI851959 RNE851959 RXA851959 SGW851959 SQS851959 TAO851959 TKK851959 TUG851959 UEC851959 UNY851959 UXU851959 VHQ851959 VRM851959 WBI851959 WLE851959 WVA851959 IO917495 SK917495 ACG917495 AMC917495 AVY917495 BFU917495 BPQ917495 BZM917495 CJI917495 CTE917495 DDA917495 DMW917495 DWS917495 EGO917495 EQK917495 FAG917495 FKC917495 FTY917495 GDU917495 GNQ917495 GXM917495 HHI917495 HRE917495 IBA917495 IKW917495 IUS917495 JEO917495 JOK917495 JYG917495 KIC917495 KRY917495 LBU917495 LLQ917495 LVM917495 MFI917495 MPE917495 MZA917495 NIW917495 NSS917495 OCO917495 OMK917495 OWG917495 PGC917495 PPY917495 PZU917495 QJQ917495 QTM917495 RDI917495 RNE917495 RXA917495 SGW917495 SQS917495 TAO917495 TKK917495 TUG917495 UEC917495 UNY917495 UXU917495 VHQ917495 VRM917495 WBI917495 WLE917495 WVA917495 IO983031 SK983031 ACG983031 AMC983031 AVY983031 BFU983031 BPQ983031 BZM983031 CJI983031 CTE983031 DDA983031 DMW983031 DWS983031 EGO983031 EQK983031 FAG983031 FKC983031 FTY983031 GDU983031 GNQ983031 GXM983031 HHI983031 HRE983031 IBA983031 IKW983031 IUS983031 JEO983031 JOK983031 JYG983031 KIC983031 KRY983031 LBU983031 LLQ983031 LVM983031 MFI983031 MPE983031 MZA983031 NIW983031 NSS983031 OCO983031 OMK983031 OWG983031 PGC983031 PPY983031 PZU983031 QJQ983031 QTM983031 RDI983031 RNE983031 RXA983031 SGW983031 SQS983031 TAO983031 TKK983031 TUG983031 UEC983031 UNY983031 UXU983031 VHQ983031 VRM983031 WBI983031 WLE983031 WVA983031 IK65521 SG65521 ACC65521 ALY65521 AVU65521 BFQ65521 BPM65521 BZI65521 CJE65521 CTA65521 DCW65521 DMS65521 DWO65521 EGK65521 EQG65521 FAC65521 FJY65521 FTU65521 GDQ65521 GNM65521 GXI65521 HHE65521 HRA65521 IAW65521 IKS65521 IUO65521 JEK65521 JOG65521 JYC65521 KHY65521 KRU65521 LBQ65521 LLM65521 LVI65521 MFE65521 MPA65521 MYW65521 NIS65521 NSO65521 OCK65521 OMG65521 OWC65521 PFY65521 PPU65521 PZQ65521 QJM65521 QTI65521 RDE65521 RNA65521 RWW65521 SGS65521 SQO65521 TAK65521 TKG65521 TUC65521 UDY65521 UNU65521 UXQ65521 VHM65521 VRI65521 WBE65521 WLA65521 WUW65521 IK131057 SG131057 ACC131057 ALY131057 AVU131057 BFQ131057 BPM131057 BZI131057 CJE131057 CTA131057 DCW131057 DMS131057 DWO131057 EGK131057 EQG131057 FAC131057 FJY131057 FTU131057 GDQ131057 GNM131057 GXI131057 HHE131057 HRA131057 IAW131057 IKS131057 IUO131057 JEK131057 JOG131057 JYC131057 KHY131057 KRU131057 LBQ131057 LLM131057 LVI131057 MFE131057 MPA131057 MYW131057 NIS131057 NSO131057 OCK131057 OMG131057 OWC131057 PFY131057 PPU131057 PZQ131057 QJM131057 QTI131057 RDE131057 RNA131057 RWW131057 SGS131057 SQO131057 TAK131057 TKG131057 TUC131057 UDY131057 UNU131057 UXQ131057 VHM131057 VRI131057 WBE131057 WLA131057 WUW131057 IK196593 SG196593 ACC196593 ALY196593 AVU196593 BFQ196593 BPM196593 BZI196593 CJE196593 CTA196593 DCW196593 DMS196593 DWO196593 EGK196593 EQG196593 FAC196593 FJY196593 FTU196593 GDQ196593 GNM196593 GXI196593 HHE196593 HRA196593 IAW196593 IKS196593 IUO196593 JEK196593 JOG196593 JYC196593 KHY196593 KRU196593 LBQ196593 LLM196593 LVI196593 MFE196593 MPA196593 MYW196593 NIS196593 NSO196593 OCK196593 OMG196593 OWC196593 PFY196593 PPU196593 PZQ196593 QJM196593 QTI196593 RDE196593 RNA196593 RWW196593 SGS196593 SQO196593 TAK196593 TKG196593 TUC196593 UDY196593 UNU196593 UXQ196593 VHM196593 VRI196593 WBE196593 WLA196593 WUW196593 IK262129 SG262129 ACC262129 ALY262129 AVU262129 BFQ262129 BPM262129 BZI262129 CJE262129 CTA262129 DCW262129 DMS262129 DWO262129 EGK262129 EQG262129 FAC262129 FJY262129 FTU262129 GDQ262129 GNM262129 GXI262129 HHE262129 HRA262129 IAW262129 IKS262129 IUO262129 JEK262129 JOG262129 JYC262129 KHY262129 KRU262129 LBQ262129 LLM262129 LVI262129 MFE262129 MPA262129 MYW262129 NIS262129 NSO262129 OCK262129 OMG262129 OWC262129 PFY262129 PPU262129 PZQ262129 QJM262129 QTI262129 RDE262129 RNA262129 RWW262129 SGS262129 SQO262129 TAK262129 TKG262129 TUC262129 UDY262129 UNU262129 UXQ262129 VHM262129 VRI262129 WBE262129 WLA262129 WUW262129 IK327665 SG327665 ACC327665 ALY327665 AVU327665 BFQ327665 BPM327665 BZI327665 CJE327665 CTA327665 DCW327665 DMS327665 DWO327665 EGK327665 EQG327665 FAC327665 FJY327665 FTU327665 GDQ327665 GNM327665 GXI327665 HHE327665 HRA327665 IAW327665 IKS327665 IUO327665 JEK327665 JOG327665 JYC327665 KHY327665 KRU327665 LBQ327665 LLM327665 LVI327665 MFE327665 MPA327665 MYW327665 NIS327665 NSO327665 OCK327665 OMG327665 OWC327665 PFY327665 PPU327665 PZQ327665 QJM327665 QTI327665 RDE327665 RNA327665 RWW327665 SGS327665 SQO327665 TAK327665 TKG327665 TUC327665 UDY327665 UNU327665 UXQ327665 VHM327665 VRI327665 WBE327665 WLA327665 WUW327665 IK393201 SG393201 ACC393201 ALY393201 AVU393201 BFQ393201 BPM393201 BZI393201 CJE393201 CTA393201 DCW393201 DMS393201 DWO393201 EGK393201 EQG393201 FAC393201 FJY393201 FTU393201 GDQ393201 GNM393201 GXI393201 HHE393201 HRA393201 IAW393201 IKS393201 IUO393201 JEK393201 JOG393201 JYC393201 KHY393201 KRU393201 LBQ393201 LLM393201 LVI393201 MFE393201 MPA393201 MYW393201 NIS393201 NSO393201 OCK393201 OMG393201 OWC393201 PFY393201 PPU393201 PZQ393201 QJM393201 QTI393201 RDE393201 RNA393201 RWW393201 SGS393201 SQO393201 TAK393201 TKG393201 TUC393201 UDY393201 UNU393201 UXQ393201 VHM393201 VRI393201 WBE393201 WLA393201 WUW393201 IK458737 SG458737 ACC458737 ALY458737 AVU458737 BFQ458737 BPM458737 BZI458737 CJE458737 CTA458737 DCW458737 DMS458737 DWO458737 EGK458737 EQG458737 FAC458737 FJY458737 FTU458737 GDQ458737 GNM458737 GXI458737 HHE458737 HRA458737 IAW458737 IKS458737 IUO458737 JEK458737 JOG458737 JYC458737 KHY458737 KRU458737 LBQ458737 LLM458737 LVI458737 MFE458737 MPA458737 MYW458737 NIS458737 NSO458737 OCK458737 OMG458737 OWC458737 PFY458737 PPU458737 PZQ458737 QJM458737 QTI458737 RDE458737 RNA458737 RWW458737 SGS458737 SQO458737 TAK458737 TKG458737 TUC458737 UDY458737 UNU458737 UXQ458737 VHM458737 VRI458737 WBE458737 WLA458737 WUW458737 IK524273 SG524273 ACC524273 ALY524273 AVU524273 BFQ524273 BPM524273 BZI524273 CJE524273 CTA524273 DCW524273 DMS524273 DWO524273 EGK524273 EQG524273 FAC524273 FJY524273 FTU524273 GDQ524273 GNM524273 GXI524273 HHE524273 HRA524273 IAW524273 IKS524273 IUO524273 JEK524273 JOG524273 JYC524273 KHY524273 KRU524273 LBQ524273 LLM524273 LVI524273 MFE524273 MPA524273 MYW524273 NIS524273 NSO524273 OCK524273 OMG524273 OWC524273 PFY524273 PPU524273 PZQ524273 QJM524273 QTI524273 RDE524273 RNA524273 RWW524273 SGS524273 SQO524273 TAK524273 TKG524273 TUC524273 UDY524273 UNU524273 UXQ524273 VHM524273 VRI524273 WBE524273 WLA524273 WUW524273 IK589809 SG589809 ACC589809 ALY589809 AVU589809 BFQ589809 BPM589809 BZI589809 CJE589809 CTA589809 DCW589809 DMS589809 DWO589809 EGK589809 EQG589809 FAC589809 FJY589809 FTU589809 GDQ589809 GNM589809 GXI589809 HHE589809 HRA589809 IAW589809 IKS589809 IUO589809 JEK589809 JOG589809 JYC589809 KHY589809 KRU589809 LBQ589809 LLM589809 LVI589809 MFE589809 MPA589809 MYW589809 NIS589809 NSO589809 OCK589809 OMG589809 OWC589809 PFY589809 PPU589809 PZQ589809 QJM589809 QTI589809 RDE589809 RNA589809 RWW589809 SGS589809 SQO589809 TAK589809 TKG589809 TUC589809 UDY589809 UNU589809 UXQ589809 VHM589809 VRI589809 WBE589809 WLA589809 WUW589809 IK655345 SG655345 ACC655345 ALY655345 AVU655345 BFQ655345 BPM655345 BZI655345 CJE655345 CTA655345 DCW655345 DMS655345 DWO655345 EGK655345 EQG655345 FAC655345 FJY655345 FTU655345 GDQ655345 GNM655345 GXI655345 HHE655345 HRA655345 IAW655345 IKS655345 IUO655345 JEK655345 JOG655345 JYC655345 KHY655345 KRU655345 LBQ655345 LLM655345 LVI655345 MFE655345 MPA655345 MYW655345 NIS655345 NSO655345 OCK655345 OMG655345 OWC655345 PFY655345 PPU655345 PZQ655345 QJM655345 QTI655345 RDE655345 RNA655345 RWW655345 SGS655345 SQO655345 TAK655345 TKG655345 TUC655345 UDY655345 UNU655345 UXQ655345 VHM655345 VRI655345 WBE655345 WLA655345 WUW655345 IK720881 SG720881 ACC720881 ALY720881 AVU720881 BFQ720881 BPM720881 BZI720881 CJE720881 CTA720881 DCW720881 DMS720881 DWO720881 EGK720881 EQG720881 FAC720881 FJY720881 FTU720881 GDQ720881 GNM720881 GXI720881 HHE720881 HRA720881 IAW720881 IKS720881 IUO720881 JEK720881 JOG720881 JYC720881 KHY720881 KRU720881 LBQ720881 LLM720881 LVI720881 MFE720881 MPA720881 MYW720881 NIS720881 NSO720881 OCK720881 OMG720881 OWC720881 PFY720881 PPU720881 PZQ720881 QJM720881 QTI720881 RDE720881 RNA720881 RWW720881 SGS720881 SQO720881 TAK720881 TKG720881 TUC720881 UDY720881 UNU720881 UXQ720881 VHM720881 VRI720881 WBE720881 WLA720881 WUW720881 IK786417 SG786417 ACC786417 ALY786417 AVU786417 BFQ786417 BPM786417 BZI786417 CJE786417 CTA786417 DCW786417 DMS786417 DWO786417 EGK786417 EQG786417 FAC786417 FJY786417 FTU786417 GDQ786417 GNM786417 GXI786417 HHE786417 HRA786417 IAW786417 IKS786417 IUO786417 JEK786417 JOG786417 JYC786417 KHY786417 KRU786417 LBQ786417 LLM786417 LVI786417 MFE786417 MPA786417 MYW786417 NIS786417 NSO786417 OCK786417 OMG786417 OWC786417 PFY786417 PPU786417 PZQ786417 QJM786417 QTI786417 RDE786417 RNA786417 RWW786417 SGS786417 SQO786417 TAK786417 TKG786417 TUC786417 UDY786417 UNU786417 UXQ786417 VHM786417 VRI786417 WBE786417 WLA786417 WUW786417 IK851953 SG851953 ACC851953 ALY851953 AVU851953 BFQ851953 BPM851953 BZI851953 CJE851953 CTA851953 DCW851953 DMS851953 DWO851953 EGK851953 EQG851953 FAC851953 FJY851953 FTU851953 GDQ851953 GNM851953 GXI851953 HHE851953 HRA851953 IAW851953 IKS851953 IUO851953 JEK851953 JOG851953 JYC851953 KHY851953 KRU851953 LBQ851953 LLM851953 LVI851953 MFE851953 MPA851953 MYW851953 NIS851953 NSO851953 OCK851953 OMG851953 OWC851953 PFY851953 PPU851953 PZQ851953 QJM851953 QTI851953 RDE851953 RNA851953 RWW851953 SGS851953 SQO851953 TAK851953 TKG851953 TUC851953 UDY851953 UNU851953 UXQ851953 VHM851953 VRI851953 WBE851953 WLA851953 WUW851953 IK917489 SG917489 ACC917489 ALY917489 AVU917489 BFQ917489 BPM917489 BZI917489 CJE917489 CTA917489 DCW917489 DMS917489 DWO917489 EGK917489 EQG917489 FAC917489 FJY917489 FTU917489 GDQ917489 GNM917489 GXI917489 HHE917489 HRA917489 IAW917489 IKS917489 IUO917489 JEK917489 JOG917489 JYC917489 KHY917489 KRU917489 LBQ917489 LLM917489 LVI917489 MFE917489 MPA917489 MYW917489 NIS917489 NSO917489 OCK917489 OMG917489 OWC917489 PFY917489 PPU917489 PZQ917489 QJM917489 QTI917489 RDE917489 RNA917489 RWW917489 SGS917489 SQO917489 TAK917489 TKG917489 TUC917489 UDY917489 UNU917489 UXQ917489 VHM917489 VRI917489 WBE917489 WLA917489 WUW917489 IK983025 SG983025 ACC983025 ALY983025 AVU983025 BFQ983025 BPM983025 BZI983025 CJE983025 CTA983025 DCW983025 DMS983025 DWO983025 EGK983025 EQG983025 FAC983025 FJY983025 FTU983025 GDQ983025 GNM983025 GXI983025 HHE983025 HRA983025 IAW983025 IKS983025 IUO983025 JEK983025 JOG983025 JYC983025 KHY983025 KRU983025 LBQ983025 LLM983025 LVI983025 MFE983025 MPA983025 MYW983025 NIS983025 NSO983025 OCK983025 OMG983025 OWC983025 PFY983025 PPU983025 PZQ983025 QJM983025 QTI983025 RDE983025 RNA983025 RWW983025 SGS983025 SQO983025 TAK983025 TKG983025 TUC983025 UDY983025 UNU983025 UXQ983025 VHM983025 VRI983025 WBE983025 WLA983025 WUW983025</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F8F91-E694-44D9-8768-C4FBF9CA61F8}">
  <sheetPr>
    <pageSetUpPr fitToPage="1"/>
  </sheetPr>
  <dimension ref="B1:AR192"/>
  <sheetViews>
    <sheetView showGridLines="0" view="pageBreakPreview" zoomScale="130" zoomScaleNormal="100" zoomScaleSheetLayoutView="130" workbookViewId="0">
      <selection activeCell="J8" sqref="J8:V8"/>
    </sheetView>
  </sheetViews>
  <sheetFormatPr defaultRowHeight="20.100000000000001" customHeight="1"/>
  <cols>
    <col min="1" max="1" width="1.125" style="307" customWidth="1"/>
    <col min="2" max="2" width="1.5" style="307" customWidth="1"/>
    <col min="3" max="3" width="2.5" style="307" customWidth="1"/>
    <col min="4" max="22" width="3.875" style="307" customWidth="1"/>
    <col min="23" max="23" width="1.625" style="307" customWidth="1"/>
    <col min="24" max="24" width="3.125" style="307" customWidth="1"/>
    <col min="25" max="27" width="9" style="307" customWidth="1"/>
    <col min="28" max="29" width="9" style="308" customWidth="1"/>
    <col min="30" max="30" width="9" style="307" customWidth="1"/>
    <col min="31" max="42" width="9" style="307"/>
    <col min="43" max="43" width="16.875" style="307" bestFit="1" customWidth="1"/>
    <col min="44" max="44" width="13.375" style="307" customWidth="1"/>
    <col min="45" max="216" width="9" style="307"/>
    <col min="217" max="240" width="3.75" style="307" customWidth="1"/>
    <col min="241" max="249" width="9" style="307" customWidth="1"/>
    <col min="250" max="250" width="2" style="307" customWidth="1"/>
    <col min="251" max="472" width="9" style="307"/>
    <col min="473" max="496" width="3.75" style="307" customWidth="1"/>
    <col min="497" max="505" width="9" style="307" customWidth="1"/>
    <col min="506" max="506" width="2" style="307" customWidth="1"/>
    <col min="507" max="728" width="9" style="307"/>
    <col min="729" max="752" width="3.75" style="307" customWidth="1"/>
    <col min="753" max="761" width="9" style="307" customWidth="1"/>
    <col min="762" max="762" width="2" style="307" customWidth="1"/>
    <col min="763" max="984" width="9" style="307"/>
    <col min="985" max="1008" width="3.75" style="307" customWidth="1"/>
    <col min="1009" max="1017" width="9" style="307" customWidth="1"/>
    <col min="1018" max="1018" width="2" style="307" customWidth="1"/>
    <col min="1019" max="1240" width="9" style="307"/>
    <col min="1241" max="1264" width="3.75" style="307" customWidth="1"/>
    <col min="1265" max="1273" width="9" style="307" customWidth="1"/>
    <col min="1274" max="1274" width="2" style="307" customWidth="1"/>
    <col min="1275" max="1496" width="9" style="307"/>
    <col min="1497" max="1520" width="3.75" style="307" customWidth="1"/>
    <col min="1521" max="1529" width="9" style="307" customWidth="1"/>
    <col min="1530" max="1530" width="2" style="307" customWidth="1"/>
    <col min="1531" max="1752" width="9" style="307"/>
    <col min="1753" max="1776" width="3.75" style="307" customWidth="1"/>
    <col min="1777" max="1785" width="9" style="307" customWidth="1"/>
    <col min="1786" max="1786" width="2" style="307" customWidth="1"/>
    <col min="1787" max="2008" width="9" style="307"/>
    <col min="2009" max="2032" width="3.75" style="307" customWidth="1"/>
    <col min="2033" max="2041" width="9" style="307" customWidth="1"/>
    <col min="2042" max="2042" width="2" style="307" customWidth="1"/>
    <col min="2043" max="2264" width="9" style="307"/>
    <col min="2265" max="2288" width="3.75" style="307" customWidth="1"/>
    <col min="2289" max="2297" width="9" style="307" customWidth="1"/>
    <col min="2298" max="2298" width="2" style="307" customWidth="1"/>
    <col min="2299" max="2520" width="9" style="307"/>
    <col min="2521" max="2544" width="3.75" style="307" customWidth="1"/>
    <col min="2545" max="2553" width="9" style="307" customWidth="1"/>
    <col min="2554" max="2554" width="2" style="307" customWidth="1"/>
    <col min="2555" max="2776" width="9" style="307"/>
    <col min="2777" max="2800" width="3.75" style="307" customWidth="1"/>
    <col min="2801" max="2809" width="9" style="307" customWidth="1"/>
    <col min="2810" max="2810" width="2" style="307" customWidth="1"/>
    <col min="2811" max="3032" width="9" style="307"/>
    <col min="3033" max="3056" width="3.75" style="307" customWidth="1"/>
    <col min="3057" max="3065" width="9" style="307" customWidth="1"/>
    <col min="3066" max="3066" width="2" style="307" customWidth="1"/>
    <col min="3067" max="3288" width="9" style="307"/>
    <col min="3289" max="3312" width="3.75" style="307" customWidth="1"/>
    <col min="3313" max="3321" width="9" style="307" customWidth="1"/>
    <col min="3322" max="3322" width="2" style="307" customWidth="1"/>
    <col min="3323" max="3544" width="9" style="307"/>
    <col min="3545" max="3568" width="3.75" style="307" customWidth="1"/>
    <col min="3569" max="3577" width="9" style="307" customWidth="1"/>
    <col min="3578" max="3578" width="2" style="307" customWidth="1"/>
    <col min="3579" max="3800" width="9" style="307"/>
    <col min="3801" max="3824" width="3.75" style="307" customWidth="1"/>
    <col min="3825" max="3833" width="9" style="307" customWidth="1"/>
    <col min="3834" max="3834" width="2" style="307" customWidth="1"/>
    <col min="3835" max="4056" width="9" style="307"/>
    <col min="4057" max="4080" width="3.75" style="307" customWidth="1"/>
    <col min="4081" max="4089" width="9" style="307" customWidth="1"/>
    <col min="4090" max="4090" width="2" style="307" customWidth="1"/>
    <col min="4091" max="4312" width="9" style="307"/>
    <col min="4313" max="4336" width="3.75" style="307" customWidth="1"/>
    <col min="4337" max="4345" width="9" style="307" customWidth="1"/>
    <col min="4346" max="4346" width="2" style="307" customWidth="1"/>
    <col min="4347" max="4568" width="9" style="307"/>
    <col min="4569" max="4592" width="3.75" style="307" customWidth="1"/>
    <col min="4593" max="4601" width="9" style="307" customWidth="1"/>
    <col min="4602" max="4602" width="2" style="307" customWidth="1"/>
    <col min="4603" max="4824" width="9" style="307"/>
    <col min="4825" max="4848" width="3.75" style="307" customWidth="1"/>
    <col min="4849" max="4857" width="9" style="307" customWidth="1"/>
    <col min="4858" max="4858" width="2" style="307" customWidth="1"/>
    <col min="4859" max="5080" width="9" style="307"/>
    <col min="5081" max="5104" width="3.75" style="307" customWidth="1"/>
    <col min="5105" max="5113" width="9" style="307" customWidth="1"/>
    <col min="5114" max="5114" width="2" style="307" customWidth="1"/>
    <col min="5115" max="5336" width="9" style="307"/>
    <col min="5337" max="5360" width="3.75" style="307" customWidth="1"/>
    <col min="5361" max="5369" width="9" style="307" customWidth="1"/>
    <col min="5370" max="5370" width="2" style="307" customWidth="1"/>
    <col min="5371" max="5592" width="9" style="307"/>
    <col min="5593" max="5616" width="3.75" style="307" customWidth="1"/>
    <col min="5617" max="5625" width="9" style="307" customWidth="1"/>
    <col min="5626" max="5626" width="2" style="307" customWidth="1"/>
    <col min="5627" max="5848" width="9" style="307"/>
    <col min="5849" max="5872" width="3.75" style="307" customWidth="1"/>
    <col min="5873" max="5881" width="9" style="307" customWidth="1"/>
    <col min="5882" max="5882" width="2" style="307" customWidth="1"/>
    <col min="5883" max="6104" width="9" style="307"/>
    <col min="6105" max="6128" width="3.75" style="307" customWidth="1"/>
    <col min="6129" max="6137" width="9" style="307" customWidth="1"/>
    <col min="6138" max="6138" width="2" style="307" customWidth="1"/>
    <col min="6139" max="6360" width="9" style="307"/>
    <col min="6361" max="6384" width="3.75" style="307" customWidth="1"/>
    <col min="6385" max="6393" width="9" style="307" customWidth="1"/>
    <col min="6394" max="6394" width="2" style="307" customWidth="1"/>
    <col min="6395" max="6616" width="9" style="307"/>
    <col min="6617" max="6640" width="3.75" style="307" customWidth="1"/>
    <col min="6641" max="6649" width="9" style="307" customWidth="1"/>
    <col min="6650" max="6650" width="2" style="307" customWidth="1"/>
    <col min="6651" max="6872" width="9" style="307"/>
    <col min="6873" max="6896" width="3.75" style="307" customWidth="1"/>
    <col min="6897" max="6905" width="9" style="307" customWidth="1"/>
    <col min="6906" max="6906" width="2" style="307" customWidth="1"/>
    <col min="6907" max="7128" width="9" style="307"/>
    <col min="7129" max="7152" width="3.75" style="307" customWidth="1"/>
    <col min="7153" max="7161" width="9" style="307" customWidth="1"/>
    <col min="7162" max="7162" width="2" style="307" customWidth="1"/>
    <col min="7163" max="7384" width="9" style="307"/>
    <col min="7385" max="7408" width="3.75" style="307" customWidth="1"/>
    <col min="7409" max="7417" width="9" style="307" customWidth="1"/>
    <col min="7418" max="7418" width="2" style="307" customWidth="1"/>
    <col min="7419" max="7640" width="9" style="307"/>
    <col min="7641" max="7664" width="3.75" style="307" customWidth="1"/>
    <col min="7665" max="7673" width="9" style="307" customWidth="1"/>
    <col min="7674" max="7674" width="2" style="307" customWidth="1"/>
    <col min="7675" max="7896" width="9" style="307"/>
    <col min="7897" max="7920" width="3.75" style="307" customWidth="1"/>
    <col min="7921" max="7929" width="9" style="307" customWidth="1"/>
    <col min="7930" max="7930" width="2" style="307" customWidth="1"/>
    <col min="7931" max="8152" width="9" style="307"/>
    <col min="8153" max="8176" width="3.75" style="307" customWidth="1"/>
    <col min="8177" max="8185" width="9" style="307" customWidth="1"/>
    <col min="8186" max="8186" width="2" style="307" customWidth="1"/>
    <col min="8187" max="8408" width="9" style="307"/>
    <col min="8409" max="8432" width="3.75" style="307" customWidth="1"/>
    <col min="8433" max="8441" width="9" style="307" customWidth="1"/>
    <col min="8442" max="8442" width="2" style="307" customWidth="1"/>
    <col min="8443" max="8664" width="9" style="307"/>
    <col min="8665" max="8688" width="3.75" style="307" customWidth="1"/>
    <col min="8689" max="8697" width="9" style="307" customWidth="1"/>
    <col min="8698" max="8698" width="2" style="307" customWidth="1"/>
    <col min="8699" max="8920" width="9" style="307"/>
    <col min="8921" max="8944" width="3.75" style="307" customWidth="1"/>
    <col min="8945" max="8953" width="9" style="307" customWidth="1"/>
    <col min="8954" max="8954" width="2" style="307" customWidth="1"/>
    <col min="8955" max="9176" width="9" style="307"/>
    <col min="9177" max="9200" width="3.75" style="307" customWidth="1"/>
    <col min="9201" max="9209" width="9" style="307" customWidth="1"/>
    <col min="9210" max="9210" width="2" style="307" customWidth="1"/>
    <col min="9211" max="9432" width="9" style="307"/>
    <col min="9433" max="9456" width="3.75" style="307" customWidth="1"/>
    <col min="9457" max="9465" width="9" style="307" customWidth="1"/>
    <col min="9466" max="9466" width="2" style="307" customWidth="1"/>
    <col min="9467" max="9688" width="9" style="307"/>
    <col min="9689" max="9712" width="3.75" style="307" customWidth="1"/>
    <col min="9713" max="9721" width="9" style="307" customWidth="1"/>
    <col min="9722" max="9722" width="2" style="307" customWidth="1"/>
    <col min="9723" max="9944" width="9" style="307"/>
    <col min="9945" max="9968" width="3.75" style="307" customWidth="1"/>
    <col min="9969" max="9977" width="9" style="307" customWidth="1"/>
    <col min="9978" max="9978" width="2" style="307" customWidth="1"/>
    <col min="9979" max="10200" width="9" style="307"/>
    <col min="10201" max="10224" width="3.75" style="307" customWidth="1"/>
    <col min="10225" max="10233" width="9" style="307" customWidth="1"/>
    <col min="10234" max="10234" width="2" style="307" customWidth="1"/>
    <col min="10235" max="10456" width="9" style="307"/>
    <col min="10457" max="10480" width="3.75" style="307" customWidth="1"/>
    <col min="10481" max="10489" width="9" style="307" customWidth="1"/>
    <col min="10490" max="10490" width="2" style="307" customWidth="1"/>
    <col min="10491" max="10712" width="9" style="307"/>
    <col min="10713" max="10736" width="3.75" style="307" customWidth="1"/>
    <col min="10737" max="10745" width="9" style="307" customWidth="1"/>
    <col min="10746" max="10746" width="2" style="307" customWidth="1"/>
    <col min="10747" max="10968" width="9" style="307"/>
    <col min="10969" max="10992" width="3.75" style="307" customWidth="1"/>
    <col min="10993" max="11001" width="9" style="307" customWidth="1"/>
    <col min="11002" max="11002" width="2" style="307" customWidth="1"/>
    <col min="11003" max="11224" width="9" style="307"/>
    <col min="11225" max="11248" width="3.75" style="307" customWidth="1"/>
    <col min="11249" max="11257" width="9" style="307" customWidth="1"/>
    <col min="11258" max="11258" width="2" style="307" customWidth="1"/>
    <col min="11259" max="11480" width="9" style="307"/>
    <col min="11481" max="11504" width="3.75" style="307" customWidth="1"/>
    <col min="11505" max="11513" width="9" style="307" customWidth="1"/>
    <col min="11514" max="11514" width="2" style="307" customWidth="1"/>
    <col min="11515" max="11736" width="9" style="307"/>
    <col min="11737" max="11760" width="3.75" style="307" customWidth="1"/>
    <col min="11761" max="11769" width="9" style="307" customWidth="1"/>
    <col min="11770" max="11770" width="2" style="307" customWidth="1"/>
    <col min="11771" max="11992" width="9" style="307"/>
    <col min="11993" max="12016" width="3.75" style="307" customWidth="1"/>
    <col min="12017" max="12025" width="9" style="307" customWidth="1"/>
    <col min="12026" max="12026" width="2" style="307" customWidth="1"/>
    <col min="12027" max="12248" width="9" style="307"/>
    <col min="12249" max="12272" width="3.75" style="307" customWidth="1"/>
    <col min="12273" max="12281" width="9" style="307" customWidth="1"/>
    <col min="12282" max="12282" width="2" style="307" customWidth="1"/>
    <col min="12283" max="12504" width="9" style="307"/>
    <col min="12505" max="12528" width="3.75" style="307" customWidth="1"/>
    <col min="12529" max="12537" width="9" style="307" customWidth="1"/>
    <col min="12538" max="12538" width="2" style="307" customWidth="1"/>
    <col min="12539" max="12760" width="9" style="307"/>
    <col min="12761" max="12784" width="3.75" style="307" customWidth="1"/>
    <col min="12785" max="12793" width="9" style="307" customWidth="1"/>
    <col min="12794" max="12794" width="2" style="307" customWidth="1"/>
    <col min="12795" max="13016" width="9" style="307"/>
    <col min="13017" max="13040" width="3.75" style="307" customWidth="1"/>
    <col min="13041" max="13049" width="9" style="307" customWidth="1"/>
    <col min="13050" max="13050" width="2" style="307" customWidth="1"/>
    <col min="13051" max="13272" width="9" style="307"/>
    <col min="13273" max="13296" width="3.75" style="307" customWidth="1"/>
    <col min="13297" max="13305" width="9" style="307" customWidth="1"/>
    <col min="13306" max="13306" width="2" style="307" customWidth="1"/>
    <col min="13307" max="13528" width="9" style="307"/>
    <col min="13529" max="13552" width="3.75" style="307" customWidth="1"/>
    <col min="13553" max="13561" width="9" style="307" customWidth="1"/>
    <col min="13562" max="13562" width="2" style="307" customWidth="1"/>
    <col min="13563" max="13784" width="9" style="307"/>
    <col min="13785" max="13808" width="3.75" style="307" customWidth="1"/>
    <col min="13809" max="13817" width="9" style="307" customWidth="1"/>
    <col min="13818" max="13818" width="2" style="307" customWidth="1"/>
    <col min="13819" max="14040" width="9" style="307"/>
    <col min="14041" max="14064" width="3.75" style="307" customWidth="1"/>
    <col min="14065" max="14073" width="9" style="307" customWidth="1"/>
    <col min="14074" max="14074" width="2" style="307" customWidth="1"/>
    <col min="14075" max="14296" width="9" style="307"/>
    <col min="14297" max="14320" width="3.75" style="307" customWidth="1"/>
    <col min="14321" max="14329" width="9" style="307" customWidth="1"/>
    <col min="14330" max="14330" width="2" style="307" customWidth="1"/>
    <col min="14331" max="14552" width="9" style="307"/>
    <col min="14553" max="14576" width="3.75" style="307" customWidth="1"/>
    <col min="14577" max="14585" width="9" style="307" customWidth="1"/>
    <col min="14586" max="14586" width="2" style="307" customWidth="1"/>
    <col min="14587" max="14808" width="9" style="307"/>
    <col min="14809" max="14832" width="3.75" style="307" customWidth="1"/>
    <col min="14833" max="14841" width="9" style="307" customWidth="1"/>
    <col min="14842" max="14842" width="2" style="307" customWidth="1"/>
    <col min="14843" max="15064" width="9" style="307"/>
    <col min="15065" max="15088" width="3.75" style="307" customWidth="1"/>
    <col min="15089" max="15097" width="9" style="307" customWidth="1"/>
    <col min="15098" max="15098" width="2" style="307" customWidth="1"/>
    <col min="15099" max="15320" width="9" style="307"/>
    <col min="15321" max="15344" width="3.75" style="307" customWidth="1"/>
    <col min="15345" max="15353" width="9" style="307" customWidth="1"/>
    <col min="15354" max="15354" width="2" style="307" customWidth="1"/>
    <col min="15355" max="15576" width="9" style="307"/>
    <col min="15577" max="15600" width="3.75" style="307" customWidth="1"/>
    <col min="15601" max="15609" width="9" style="307" customWidth="1"/>
    <col min="15610" max="15610" width="2" style="307" customWidth="1"/>
    <col min="15611" max="15832" width="9" style="307"/>
    <col min="15833" max="15856" width="3.75" style="307" customWidth="1"/>
    <col min="15857" max="15865" width="9" style="307" customWidth="1"/>
    <col min="15866" max="15866" width="2" style="307" customWidth="1"/>
    <col min="15867" max="16088" width="9" style="307"/>
    <col min="16089" max="16112" width="3.75" style="307" customWidth="1"/>
    <col min="16113" max="16121" width="9" style="307" customWidth="1"/>
    <col min="16122" max="16122" width="2" style="307" customWidth="1"/>
    <col min="16123" max="16384" width="9" style="307"/>
  </cols>
  <sheetData>
    <row r="1" spans="2:44" ht="20.100000000000001" customHeight="1">
      <c r="B1" s="306" t="s">
        <v>769</v>
      </c>
    </row>
    <row r="2" spans="2:44" ht="20.100000000000001" customHeight="1">
      <c r="B2" s="306" t="s">
        <v>652</v>
      </c>
    </row>
    <row r="3" spans="2:44" ht="7.5" customHeight="1">
      <c r="B3" s="367"/>
      <c r="C3" s="367"/>
      <c r="D3" s="367"/>
      <c r="E3" s="367"/>
      <c r="F3" s="367"/>
      <c r="G3" s="367"/>
      <c r="H3" s="367"/>
      <c r="I3" s="367"/>
      <c r="J3" s="367"/>
      <c r="K3" s="367"/>
      <c r="L3" s="367"/>
      <c r="M3" s="367"/>
      <c r="N3" s="367"/>
      <c r="O3" s="367"/>
      <c r="P3" s="367"/>
      <c r="Q3" s="368"/>
      <c r="R3" s="367"/>
      <c r="S3" s="367"/>
      <c r="T3" s="367"/>
      <c r="U3" s="367"/>
      <c r="V3" s="367"/>
      <c r="W3" s="367"/>
      <c r="X3" s="367"/>
      <c r="Y3" s="368"/>
      <c r="Z3" s="369"/>
    </row>
    <row r="4" spans="2:44" ht="19.5" customHeight="1">
      <c r="B4" s="370" t="s">
        <v>1031</v>
      </c>
      <c r="C4" s="367"/>
      <c r="D4" s="371"/>
      <c r="E4" s="371"/>
      <c r="F4" s="371"/>
      <c r="G4" s="371"/>
      <c r="H4" s="371"/>
      <c r="I4" s="371"/>
      <c r="J4" s="371"/>
      <c r="K4" s="371"/>
      <c r="L4" s="371"/>
      <c r="M4" s="371"/>
      <c r="N4" s="371"/>
      <c r="O4" s="371"/>
      <c r="P4" s="371"/>
      <c r="Q4" s="371"/>
      <c r="R4" s="371"/>
      <c r="S4" s="371"/>
      <c r="T4" s="371"/>
      <c r="U4" s="371"/>
      <c r="V4" s="371"/>
      <c r="W4" s="371"/>
      <c r="X4" s="371"/>
      <c r="Y4" s="371"/>
      <c r="Z4" s="372" t="s">
        <v>407</v>
      </c>
    </row>
    <row r="5" spans="2:44" ht="15.75" customHeight="1">
      <c r="B5" s="367"/>
      <c r="C5" s="373"/>
      <c r="D5" s="374"/>
      <c r="E5" s="374"/>
      <c r="F5" s="374"/>
      <c r="G5" s="374"/>
      <c r="H5" s="374"/>
      <c r="I5" s="371"/>
      <c r="J5" s="371"/>
      <c r="K5" s="371"/>
      <c r="L5" s="371"/>
      <c r="M5" s="371"/>
      <c r="N5" s="371"/>
      <c r="O5" s="371"/>
      <c r="P5" s="371"/>
      <c r="Q5" s="371"/>
      <c r="R5" s="371"/>
      <c r="S5" s="371"/>
      <c r="T5" s="371"/>
      <c r="U5" s="371"/>
      <c r="V5" s="371"/>
      <c r="W5" s="371"/>
      <c r="X5" s="371"/>
      <c r="Y5" s="371"/>
      <c r="Z5" s="367"/>
    </row>
    <row r="6" spans="2:44" s="315" customFormat="1" ht="15" customHeight="1">
      <c r="B6" s="375"/>
      <c r="C6" s="376" t="s">
        <v>497</v>
      </c>
      <c r="D6" s="377"/>
      <c r="E6" s="378"/>
      <c r="F6" s="378"/>
      <c r="G6" s="378"/>
      <c r="H6" s="378"/>
      <c r="I6" s="378"/>
      <c r="J6" s="378"/>
      <c r="K6" s="378"/>
      <c r="L6" s="378"/>
      <c r="M6" s="378"/>
      <c r="N6" s="378"/>
      <c r="O6" s="378"/>
      <c r="P6" s="378"/>
      <c r="Q6" s="378"/>
      <c r="R6" s="378"/>
      <c r="S6" s="378"/>
      <c r="T6" s="378"/>
      <c r="U6" s="379"/>
      <c r="V6" s="378"/>
      <c r="W6" s="378"/>
      <c r="X6" s="378"/>
      <c r="Y6" s="378"/>
      <c r="Z6" s="375"/>
      <c r="AB6" s="308"/>
      <c r="AC6" s="308"/>
      <c r="AQ6" s="308"/>
      <c r="AR6" s="316"/>
    </row>
    <row r="7" spans="2:44" s="438" customFormat="1" ht="21.75" customHeight="1">
      <c r="B7" s="382"/>
      <c r="C7" s="373"/>
      <c r="D7" s="2115" t="s">
        <v>498</v>
      </c>
      <c r="E7" s="2116"/>
      <c r="F7" s="2116"/>
      <c r="G7" s="2116"/>
      <c r="H7" s="2116"/>
      <c r="I7" s="2117"/>
      <c r="J7" s="2334" t="str">
        <f>IF(入力シート!F11="","",入力シート!F11)&amp;"中層ＺＥＨ-Ｍ支援事業"</f>
        <v>中層ＺＥＨ-Ｍ支援事業</v>
      </c>
      <c r="K7" s="2334"/>
      <c r="L7" s="2334"/>
      <c r="M7" s="2334"/>
      <c r="N7" s="2334"/>
      <c r="O7" s="2334"/>
      <c r="P7" s="2334"/>
      <c r="Q7" s="2334"/>
      <c r="R7" s="2334"/>
      <c r="S7" s="2334"/>
      <c r="T7" s="2334"/>
      <c r="U7" s="2334"/>
      <c r="V7" s="2335"/>
      <c r="W7" s="366"/>
      <c r="X7" s="366"/>
      <c r="Y7" s="366"/>
      <c r="Z7" s="382"/>
      <c r="AB7" s="308"/>
      <c r="AC7" s="308"/>
    </row>
    <row r="8" spans="2:44" s="438" customFormat="1" ht="18" customHeight="1">
      <c r="B8" s="382"/>
      <c r="C8" s="373"/>
      <c r="D8" s="2115" t="s">
        <v>469</v>
      </c>
      <c r="E8" s="2116"/>
      <c r="F8" s="2116"/>
      <c r="G8" s="2116"/>
      <c r="H8" s="2116"/>
      <c r="I8" s="2117"/>
      <c r="J8" s="2344"/>
      <c r="K8" s="2345"/>
      <c r="L8" s="2345"/>
      <c r="M8" s="2345"/>
      <c r="N8" s="2345"/>
      <c r="O8" s="2345"/>
      <c r="P8" s="2345"/>
      <c r="Q8" s="2345"/>
      <c r="R8" s="2345"/>
      <c r="S8" s="2345"/>
      <c r="T8" s="2345"/>
      <c r="U8" s="2345"/>
      <c r="V8" s="2346"/>
      <c r="W8" s="366"/>
      <c r="X8" s="366"/>
      <c r="Y8" s="366"/>
      <c r="Z8" s="382"/>
      <c r="AB8" s="308"/>
      <c r="AC8" s="308"/>
    </row>
    <row r="9" spans="2:44" s="438" customFormat="1" ht="15" customHeight="1">
      <c r="B9" s="382"/>
      <c r="C9" s="373"/>
      <c r="D9" s="383"/>
      <c r="E9" s="383"/>
      <c r="F9" s="383"/>
      <c r="G9" s="383"/>
      <c r="H9" s="383"/>
      <c r="I9" s="383"/>
      <c r="J9" s="383"/>
      <c r="K9" s="383"/>
      <c r="L9" s="383"/>
      <c r="M9" s="383"/>
      <c r="N9" s="383"/>
      <c r="O9" s="383"/>
      <c r="P9" s="383"/>
      <c r="Q9" s="383"/>
      <c r="R9" s="383"/>
      <c r="S9" s="383"/>
      <c r="T9" s="383"/>
      <c r="U9" s="383"/>
      <c r="V9" s="383"/>
      <c r="W9" s="366"/>
      <c r="X9" s="366"/>
      <c r="Y9" s="366"/>
      <c r="Z9" s="382"/>
      <c r="AB9" s="308"/>
      <c r="AC9" s="308"/>
    </row>
    <row r="10" spans="2:44" s="315" customFormat="1" ht="15">
      <c r="B10" s="375"/>
      <c r="C10" s="376" t="s">
        <v>470</v>
      </c>
      <c r="D10" s="377"/>
      <c r="E10" s="378"/>
      <c r="F10" s="378"/>
      <c r="G10" s="378"/>
      <c r="H10" s="378"/>
      <c r="I10" s="378"/>
      <c r="J10" s="378"/>
      <c r="K10" s="378"/>
      <c r="L10" s="378"/>
      <c r="M10" s="378"/>
      <c r="N10" s="378"/>
      <c r="O10" s="378"/>
      <c r="P10" s="378"/>
      <c r="Q10" s="378"/>
      <c r="R10" s="378"/>
      <c r="S10" s="378"/>
      <c r="T10" s="378"/>
      <c r="U10" s="379"/>
      <c r="V10" s="378"/>
      <c r="W10" s="378"/>
      <c r="X10" s="378"/>
      <c r="Y10" s="378"/>
      <c r="Z10" s="375"/>
      <c r="AB10" s="308"/>
      <c r="AC10" s="308"/>
    </row>
    <row r="11" spans="2:44" s="315" customFormat="1" ht="15">
      <c r="B11" s="375"/>
      <c r="C11" s="376"/>
      <c r="D11" s="364" t="s">
        <v>509</v>
      </c>
      <c r="E11" s="378"/>
      <c r="F11" s="378"/>
      <c r="G11" s="378"/>
      <c r="H11" s="378"/>
      <c r="I11" s="378"/>
      <c r="J11" s="378"/>
      <c r="K11" s="378"/>
      <c r="L11" s="378"/>
      <c r="M11" s="378"/>
      <c r="N11" s="378"/>
      <c r="O11" s="378"/>
      <c r="P11" s="378"/>
      <c r="Q11" s="378"/>
      <c r="R11" s="378"/>
      <c r="S11" s="378"/>
      <c r="T11" s="378"/>
      <c r="U11" s="379"/>
      <c r="V11" s="378"/>
      <c r="W11" s="378"/>
      <c r="X11" s="378"/>
      <c r="Y11" s="378"/>
      <c r="Z11" s="375"/>
      <c r="AB11" s="308"/>
      <c r="AC11" s="308"/>
    </row>
    <row r="12" spans="2:44" s="315" customFormat="1" ht="18" customHeight="1">
      <c r="B12" s="375"/>
      <c r="C12" s="376"/>
      <c r="D12" s="2115" t="s">
        <v>510</v>
      </c>
      <c r="E12" s="2116"/>
      <c r="F12" s="2116"/>
      <c r="G12" s="2116"/>
      <c r="H12" s="2116"/>
      <c r="I12" s="2117"/>
      <c r="J12" s="384" t="s">
        <v>248</v>
      </c>
      <c r="K12" s="2347" t="s">
        <v>511</v>
      </c>
      <c r="L12" s="2347"/>
      <c r="M12" s="2347"/>
      <c r="N12" s="427"/>
      <c r="O12" s="427"/>
      <c r="P12" s="386" t="s">
        <v>248</v>
      </c>
      <c r="Q12" s="2343" t="s">
        <v>512</v>
      </c>
      <c r="R12" s="2343"/>
      <c r="S12" s="2343"/>
      <c r="T12" s="2343"/>
      <c r="U12" s="445"/>
      <c r="V12" s="411"/>
      <c r="W12" s="378"/>
      <c r="X12" s="378"/>
      <c r="Y12" s="378"/>
      <c r="Z12" s="375"/>
      <c r="AB12" s="308"/>
      <c r="AC12" s="308"/>
    </row>
    <row r="13" spans="2:44" s="315" customFormat="1" ht="11.25" customHeight="1">
      <c r="B13" s="375"/>
      <c r="C13" s="376"/>
      <c r="D13" s="364"/>
      <c r="E13" s="378"/>
      <c r="F13" s="378"/>
      <c r="G13" s="378"/>
      <c r="H13" s="378"/>
      <c r="I13" s="378"/>
      <c r="J13" s="378"/>
      <c r="K13" s="378"/>
      <c r="L13" s="378"/>
      <c r="M13" s="378"/>
      <c r="N13" s="378"/>
      <c r="O13" s="378"/>
      <c r="P13" s="378"/>
      <c r="Q13" s="378"/>
      <c r="R13" s="378"/>
      <c r="S13" s="378"/>
      <c r="T13" s="378"/>
      <c r="U13" s="379"/>
      <c r="V13" s="378"/>
      <c r="W13" s="378"/>
      <c r="X13" s="378"/>
      <c r="Y13" s="378"/>
      <c r="Z13" s="375"/>
      <c r="AB13" s="308"/>
      <c r="AC13" s="308"/>
    </row>
    <row r="14" spans="2:44" s="438" customFormat="1" ht="18" customHeight="1">
      <c r="B14" s="382"/>
      <c r="C14" s="373"/>
      <c r="D14" s="2115" t="s">
        <v>513</v>
      </c>
      <c r="E14" s="2116"/>
      <c r="F14" s="2116"/>
      <c r="G14" s="2116"/>
      <c r="H14" s="2116"/>
      <c r="I14" s="2117"/>
      <c r="J14" s="428" t="s">
        <v>248</v>
      </c>
      <c r="K14" s="2347" t="s">
        <v>514</v>
      </c>
      <c r="L14" s="2347"/>
      <c r="M14" s="2347"/>
      <c r="N14" s="429" t="s">
        <v>248</v>
      </c>
      <c r="O14" s="2343" t="s">
        <v>515</v>
      </c>
      <c r="P14" s="2343"/>
      <c r="Q14" s="2343"/>
      <c r="R14" s="408"/>
      <c r="S14" s="385"/>
      <c r="T14" s="385"/>
      <c r="U14" s="385"/>
      <c r="V14" s="411"/>
      <c r="W14" s="366"/>
      <c r="X14" s="366"/>
      <c r="Y14" s="366"/>
      <c r="Z14" s="382"/>
      <c r="AB14" s="317"/>
      <c r="AC14" s="308"/>
    </row>
    <row r="15" spans="2:44" s="438" customFormat="1" ht="18" customHeight="1">
      <c r="B15" s="382"/>
      <c r="C15" s="373"/>
      <c r="D15" s="2115" t="s">
        <v>516</v>
      </c>
      <c r="E15" s="2116"/>
      <c r="F15" s="2116"/>
      <c r="G15" s="2116"/>
      <c r="H15" s="2116"/>
      <c r="I15" s="2117"/>
      <c r="J15" s="2336"/>
      <c r="K15" s="2337"/>
      <c r="L15" s="2337"/>
      <c r="M15" s="2337"/>
      <c r="N15" s="2337"/>
      <c r="O15" s="2337"/>
      <c r="P15" s="2337"/>
      <c r="Q15" s="2337"/>
      <c r="R15" s="2337"/>
      <c r="S15" s="2337"/>
      <c r="T15" s="2337"/>
      <c r="U15" s="2337"/>
      <c r="V15" s="2338"/>
      <c r="W15" s="389"/>
      <c r="X15" s="366"/>
      <c r="Y15" s="366"/>
      <c r="Z15" s="382"/>
      <c r="AB15" s="308"/>
      <c r="AC15" s="308"/>
    </row>
    <row r="16" spans="2:44" s="438" customFormat="1" ht="18" customHeight="1">
      <c r="B16" s="382"/>
      <c r="C16" s="373"/>
      <c r="D16" s="2115" t="s">
        <v>517</v>
      </c>
      <c r="E16" s="2116"/>
      <c r="F16" s="2116"/>
      <c r="G16" s="2116"/>
      <c r="H16" s="2116"/>
      <c r="I16" s="2117"/>
      <c r="J16" s="2341"/>
      <c r="K16" s="2342"/>
      <c r="L16" s="2342"/>
      <c r="M16" s="2342"/>
      <c r="N16" s="2342"/>
      <c r="O16" s="2342"/>
      <c r="P16" s="443" t="s">
        <v>518</v>
      </c>
      <c r="Q16" s="430"/>
      <c r="R16" s="431"/>
      <c r="S16" s="431"/>
      <c r="T16" s="431"/>
      <c r="U16" s="431"/>
      <c r="V16" s="431"/>
      <c r="W16" s="389"/>
      <c r="X16" s="366"/>
      <c r="Y16" s="366"/>
      <c r="Z16" s="382"/>
      <c r="AB16" s="308"/>
      <c r="AC16" s="308"/>
    </row>
    <row r="17" spans="2:44" s="438" customFormat="1" ht="18" customHeight="1">
      <c r="B17" s="382"/>
      <c r="C17" s="373"/>
      <c r="D17" s="2121" t="s">
        <v>519</v>
      </c>
      <c r="E17" s="2116"/>
      <c r="F17" s="2116"/>
      <c r="G17" s="2116"/>
      <c r="H17" s="2116"/>
      <c r="I17" s="2117"/>
      <c r="J17" s="2341"/>
      <c r="K17" s="2342"/>
      <c r="L17" s="2342"/>
      <c r="M17" s="2342"/>
      <c r="N17" s="2342"/>
      <c r="O17" s="2342"/>
      <c r="P17" s="443" t="s">
        <v>518</v>
      </c>
      <c r="Q17" s="430"/>
      <c r="R17" s="431"/>
      <c r="S17" s="431"/>
      <c r="T17" s="431"/>
      <c r="U17" s="431"/>
      <c r="V17" s="431"/>
      <c r="W17" s="389"/>
      <c r="X17" s="366"/>
      <c r="Y17" s="366"/>
      <c r="Z17" s="382"/>
      <c r="AB17" s="308"/>
      <c r="AC17" s="308"/>
    </row>
    <row r="18" spans="2:44" s="438" customFormat="1" ht="18" customHeight="1">
      <c r="B18" s="382"/>
      <c r="C18" s="373"/>
      <c r="D18" s="2121" t="s">
        <v>520</v>
      </c>
      <c r="E18" s="2116"/>
      <c r="F18" s="2116"/>
      <c r="G18" s="2116"/>
      <c r="H18" s="2116"/>
      <c r="I18" s="2117"/>
      <c r="J18" s="2341"/>
      <c r="K18" s="2342"/>
      <c r="L18" s="2342"/>
      <c r="M18" s="2342"/>
      <c r="N18" s="2342"/>
      <c r="O18" s="2342"/>
      <c r="P18" s="443" t="s">
        <v>518</v>
      </c>
      <c r="Q18" s="430"/>
      <c r="R18" s="431"/>
      <c r="S18" s="431"/>
      <c r="T18" s="431"/>
      <c r="U18" s="431"/>
      <c r="V18" s="431"/>
      <c r="W18" s="389"/>
      <c r="X18" s="366"/>
      <c r="Y18" s="366"/>
      <c r="Z18" s="382"/>
      <c r="AB18" s="308"/>
      <c r="AC18" s="308"/>
    </row>
    <row r="19" spans="2:44" s="438" customFormat="1" ht="18" customHeight="1">
      <c r="B19" s="382"/>
      <c r="C19" s="373"/>
      <c r="D19" s="2115" t="s">
        <v>521</v>
      </c>
      <c r="E19" s="2116"/>
      <c r="F19" s="2116"/>
      <c r="G19" s="2116"/>
      <c r="H19" s="2116"/>
      <c r="I19" s="2117"/>
      <c r="J19" s="2341"/>
      <c r="K19" s="2342"/>
      <c r="L19" s="2342"/>
      <c r="M19" s="2342"/>
      <c r="N19" s="2342"/>
      <c r="O19" s="2342"/>
      <c r="P19" s="443" t="s">
        <v>48</v>
      </c>
      <c r="Q19" s="430"/>
      <c r="R19" s="431"/>
      <c r="S19" s="431"/>
      <c r="T19" s="431"/>
      <c r="U19" s="431"/>
      <c r="V19" s="431"/>
      <c r="W19" s="389"/>
      <c r="X19" s="366"/>
      <c r="Y19" s="366"/>
      <c r="Z19" s="382"/>
      <c r="AB19" s="308"/>
      <c r="AC19" s="308"/>
    </row>
    <row r="20" spans="2:44" s="438" customFormat="1" ht="7.5" customHeight="1">
      <c r="B20" s="382"/>
      <c r="C20" s="373"/>
      <c r="D20" s="383"/>
      <c r="E20" s="383"/>
      <c r="F20" s="383"/>
      <c r="G20" s="383"/>
      <c r="H20" s="383"/>
      <c r="I20" s="383"/>
      <c r="J20" s="383"/>
      <c r="K20" s="383"/>
      <c r="L20" s="383"/>
      <c r="M20" s="383"/>
      <c r="N20" s="383"/>
      <c r="O20" s="383"/>
      <c r="P20" s="383"/>
      <c r="Q20" s="383"/>
      <c r="R20" s="383"/>
      <c r="S20" s="383"/>
      <c r="T20" s="383"/>
      <c r="U20" s="383"/>
      <c r="V20" s="383"/>
      <c r="W20" s="366"/>
      <c r="X20" s="366"/>
      <c r="Y20" s="366"/>
      <c r="Z20" s="382"/>
      <c r="AB20" s="308"/>
      <c r="AC20" s="308"/>
    </row>
    <row r="21" spans="2:44" s="438" customFormat="1" ht="18" customHeight="1">
      <c r="B21" s="382"/>
      <c r="C21" s="373"/>
      <c r="D21" s="2115" t="s">
        <v>522</v>
      </c>
      <c r="E21" s="2116"/>
      <c r="F21" s="2116"/>
      <c r="G21" s="2116"/>
      <c r="H21" s="2116"/>
      <c r="I21" s="2117"/>
      <c r="J21" s="428" t="s">
        <v>248</v>
      </c>
      <c r="K21" s="2347" t="s">
        <v>523</v>
      </c>
      <c r="L21" s="2347"/>
      <c r="M21" s="2347"/>
      <c r="N21" s="429" t="s">
        <v>248</v>
      </c>
      <c r="O21" s="2343" t="s">
        <v>524</v>
      </c>
      <c r="P21" s="2343"/>
      <c r="Q21" s="2343"/>
      <c r="R21" s="429" t="s">
        <v>248</v>
      </c>
      <c r="S21" s="2343" t="s">
        <v>525</v>
      </c>
      <c r="T21" s="2343"/>
      <c r="U21" s="2343"/>
      <c r="V21" s="411"/>
      <c r="W21" s="366"/>
      <c r="X21" s="366"/>
      <c r="Y21" s="366"/>
      <c r="Z21" s="382"/>
      <c r="AB21" s="317"/>
      <c r="AC21" s="308"/>
    </row>
    <row r="22" spans="2:44" s="438" customFormat="1" ht="18" customHeight="1">
      <c r="B22" s="382"/>
      <c r="C22" s="373"/>
      <c r="D22" s="2115" t="s">
        <v>516</v>
      </c>
      <c r="E22" s="2116"/>
      <c r="F22" s="2116"/>
      <c r="G22" s="2116"/>
      <c r="H22" s="2116"/>
      <c r="I22" s="2117"/>
      <c r="J22" s="2336"/>
      <c r="K22" s="2337"/>
      <c r="L22" s="2337"/>
      <c r="M22" s="2337"/>
      <c r="N22" s="2337"/>
      <c r="O22" s="2337"/>
      <c r="P22" s="2337"/>
      <c r="Q22" s="2337"/>
      <c r="R22" s="2337"/>
      <c r="S22" s="2337"/>
      <c r="T22" s="2337"/>
      <c r="U22" s="2337"/>
      <c r="V22" s="2338"/>
      <c r="W22" s="389"/>
      <c r="X22" s="366"/>
      <c r="Y22" s="366"/>
      <c r="Z22" s="382"/>
      <c r="AB22" s="308"/>
      <c r="AC22" s="308"/>
    </row>
    <row r="23" spans="2:44" s="438" customFormat="1" ht="18" customHeight="1">
      <c r="B23" s="382"/>
      <c r="C23" s="373"/>
      <c r="D23" s="2115" t="s">
        <v>526</v>
      </c>
      <c r="E23" s="2116"/>
      <c r="F23" s="2116"/>
      <c r="G23" s="2116"/>
      <c r="H23" s="2116"/>
      <c r="I23" s="2117"/>
      <c r="J23" s="2341"/>
      <c r="K23" s="2342"/>
      <c r="L23" s="2342"/>
      <c r="M23" s="2342"/>
      <c r="N23" s="2342"/>
      <c r="O23" s="2342"/>
      <c r="P23" s="443" t="s">
        <v>518</v>
      </c>
      <c r="Q23" s="430"/>
      <c r="R23" s="431"/>
      <c r="S23" s="431"/>
      <c r="T23" s="431"/>
      <c r="U23" s="431"/>
      <c r="V23" s="431"/>
      <c r="W23" s="389"/>
      <c r="X23" s="366"/>
      <c r="Y23" s="366"/>
      <c r="Z23" s="382"/>
      <c r="AB23" s="308"/>
      <c r="AC23" s="308"/>
    </row>
    <row r="24" spans="2:44" s="438" customFormat="1" ht="18" customHeight="1">
      <c r="B24" s="382"/>
      <c r="C24" s="373"/>
      <c r="D24" s="2115" t="s">
        <v>527</v>
      </c>
      <c r="E24" s="2116"/>
      <c r="F24" s="2116"/>
      <c r="G24" s="2116"/>
      <c r="H24" s="2116"/>
      <c r="I24" s="2117"/>
      <c r="J24" s="2341"/>
      <c r="K24" s="2342"/>
      <c r="L24" s="2342"/>
      <c r="M24" s="2342"/>
      <c r="N24" s="2342"/>
      <c r="O24" s="2342"/>
      <c r="P24" s="443" t="s">
        <v>518</v>
      </c>
      <c r="Q24" s="430"/>
      <c r="R24" s="431"/>
      <c r="S24" s="431"/>
      <c r="T24" s="431"/>
      <c r="U24" s="431"/>
      <c r="V24" s="431"/>
      <c r="W24" s="389"/>
      <c r="X24" s="366"/>
      <c r="Y24" s="366"/>
      <c r="Z24" s="382"/>
      <c r="AB24" s="308"/>
      <c r="AC24" s="308"/>
    </row>
    <row r="25" spans="2:44" s="438" customFormat="1" ht="6.75" customHeight="1">
      <c r="B25" s="382"/>
      <c r="C25" s="373"/>
      <c r="D25" s="432"/>
      <c r="E25" s="432"/>
      <c r="F25" s="432"/>
      <c r="G25" s="432"/>
      <c r="H25" s="432"/>
      <c r="I25" s="432"/>
      <c r="J25" s="430"/>
      <c r="K25" s="430"/>
      <c r="L25" s="430"/>
      <c r="M25" s="430"/>
      <c r="N25" s="430"/>
      <c r="O25" s="430"/>
      <c r="P25" s="430"/>
      <c r="Q25" s="430"/>
      <c r="R25" s="431"/>
      <c r="S25" s="431"/>
      <c r="T25" s="431"/>
      <c r="U25" s="431"/>
      <c r="V25" s="431"/>
      <c r="W25" s="389"/>
      <c r="X25" s="366"/>
      <c r="Y25" s="366"/>
      <c r="Z25" s="382"/>
      <c r="AB25" s="308"/>
      <c r="AC25" s="308"/>
    </row>
    <row r="26" spans="2:44" s="438" customFormat="1" ht="15" customHeight="1">
      <c r="B26" s="382"/>
      <c r="C26" s="373"/>
      <c r="D26" s="364" t="s">
        <v>528</v>
      </c>
      <c r="E26" s="383"/>
      <c r="F26" s="383"/>
      <c r="G26" s="383"/>
      <c r="H26" s="383"/>
      <c r="I26" s="383"/>
      <c r="J26" s="383"/>
      <c r="K26" s="383"/>
      <c r="L26" s="383"/>
      <c r="M26" s="383"/>
      <c r="N26" s="383"/>
      <c r="O26" s="383"/>
      <c r="P26" s="383"/>
      <c r="Q26" s="383"/>
      <c r="R26" s="383"/>
      <c r="S26" s="383"/>
      <c r="T26" s="383"/>
      <c r="U26" s="383"/>
      <c r="V26" s="383"/>
      <c r="W26" s="366"/>
      <c r="X26" s="366"/>
      <c r="Y26" s="366"/>
      <c r="Z26" s="382"/>
      <c r="AB26" s="308"/>
      <c r="AC26" s="308"/>
    </row>
    <row r="27" spans="2:44" s="438" customFormat="1" ht="18" customHeight="1">
      <c r="B27" s="382"/>
      <c r="C27" s="373"/>
      <c r="D27" s="2115" t="s">
        <v>484</v>
      </c>
      <c r="E27" s="2116"/>
      <c r="F27" s="2116"/>
      <c r="G27" s="2116"/>
      <c r="H27" s="2116"/>
      <c r="I27" s="2117"/>
      <c r="J27" s="2341"/>
      <c r="K27" s="2342"/>
      <c r="L27" s="2342"/>
      <c r="M27" s="2342"/>
      <c r="N27" s="2342"/>
      <c r="O27" s="2342"/>
      <c r="P27" s="443" t="s">
        <v>529</v>
      </c>
      <c r="Q27" s="431"/>
      <c r="R27" s="431"/>
      <c r="S27" s="431"/>
      <c r="T27" s="431"/>
      <c r="U27" s="431"/>
      <c r="V27" s="431"/>
      <c r="W27" s="389"/>
      <c r="X27" s="366"/>
      <c r="Y27" s="366"/>
      <c r="Z27" s="382"/>
      <c r="AB27" s="308"/>
      <c r="AC27" s="308"/>
    </row>
    <row r="28" spans="2:44" s="438" customFormat="1" ht="18" customHeight="1">
      <c r="B28" s="382"/>
      <c r="C28" s="373"/>
      <c r="D28" s="2121" t="s">
        <v>530</v>
      </c>
      <c r="E28" s="2116"/>
      <c r="F28" s="2116"/>
      <c r="G28" s="2116"/>
      <c r="H28" s="2116"/>
      <c r="I28" s="2117"/>
      <c r="J28" s="2341"/>
      <c r="K28" s="2342"/>
      <c r="L28" s="2342"/>
      <c r="M28" s="2342"/>
      <c r="N28" s="2342"/>
      <c r="O28" s="2342"/>
      <c r="P28" s="443" t="s">
        <v>531</v>
      </c>
      <c r="Q28" s="431"/>
      <c r="R28" s="431"/>
      <c r="S28" s="431"/>
      <c r="T28" s="431"/>
      <c r="U28" s="431"/>
      <c r="V28" s="431"/>
      <c r="W28" s="389"/>
      <c r="X28" s="366"/>
      <c r="Y28" s="366"/>
      <c r="Z28" s="382"/>
      <c r="AB28" s="308"/>
      <c r="AC28" s="308"/>
    </row>
    <row r="29" spans="2:44" s="438" customFormat="1" ht="18" customHeight="1">
      <c r="B29" s="382"/>
      <c r="C29" s="373"/>
      <c r="D29" s="2115" t="s">
        <v>532</v>
      </c>
      <c r="E29" s="2116"/>
      <c r="F29" s="2116"/>
      <c r="G29" s="2116"/>
      <c r="H29" s="2116"/>
      <c r="I29" s="2117"/>
      <c r="J29" s="2341"/>
      <c r="K29" s="2342"/>
      <c r="L29" s="2342"/>
      <c r="M29" s="2342"/>
      <c r="N29" s="2342"/>
      <c r="O29" s="2342"/>
      <c r="P29" s="411"/>
      <c r="Q29" s="431"/>
      <c r="R29" s="431"/>
      <c r="S29" s="431"/>
      <c r="T29" s="431"/>
      <c r="U29" s="431"/>
      <c r="V29" s="431"/>
      <c r="W29" s="389"/>
      <c r="X29" s="366"/>
      <c r="Y29" s="366"/>
      <c r="Z29" s="382"/>
      <c r="AB29" s="308"/>
      <c r="AC29" s="308"/>
    </row>
    <row r="30" spans="2:44" s="438" customFormat="1" ht="15" customHeight="1">
      <c r="B30" s="382"/>
      <c r="C30" s="373"/>
      <c r="D30" s="390"/>
      <c r="E30" s="390"/>
      <c r="F30" s="391"/>
      <c r="G30" s="392"/>
      <c r="H30" s="392"/>
      <c r="I30" s="392"/>
      <c r="J30" s="392"/>
      <c r="K30" s="392"/>
      <c r="L30" s="318"/>
      <c r="M30" s="318"/>
      <c r="N30" s="318"/>
      <c r="O30" s="318"/>
      <c r="P30" s="318"/>
      <c r="Q30" s="318"/>
      <c r="R30" s="318"/>
      <c r="S30" s="318"/>
      <c r="T30" s="318"/>
      <c r="U30" s="318"/>
      <c r="V30" s="318"/>
      <c r="W30" s="318"/>
      <c r="X30" s="318"/>
      <c r="Y30" s="318"/>
      <c r="Z30" s="382"/>
      <c r="AB30" s="308"/>
      <c r="AC30" s="308"/>
    </row>
    <row r="31" spans="2:44" s="330" customFormat="1" ht="15" customHeight="1">
      <c r="B31" s="333"/>
      <c r="C31" s="412" t="s">
        <v>505</v>
      </c>
      <c r="D31" s="360"/>
      <c r="E31" s="360"/>
      <c r="F31" s="360"/>
      <c r="G31" s="360"/>
      <c r="H31" s="341"/>
      <c r="I31" s="335"/>
      <c r="J31" s="336"/>
      <c r="K31" s="341"/>
      <c r="L31" s="335"/>
      <c r="M31" s="341"/>
      <c r="N31" s="341"/>
      <c r="O31" s="337"/>
      <c r="P31" s="336"/>
      <c r="Q31" s="342"/>
      <c r="R31" s="343"/>
      <c r="S31" s="343"/>
      <c r="T31" s="343"/>
      <c r="U31" s="413"/>
      <c r="V31" s="413"/>
      <c r="W31" s="413"/>
      <c r="X31" s="413"/>
      <c r="Y31" s="413"/>
      <c r="Z31" s="413"/>
      <c r="AA31" s="413"/>
      <c r="AB31" s="413"/>
      <c r="AC31" s="413"/>
      <c r="AD31" s="413"/>
      <c r="AE31" s="462"/>
      <c r="AF31" s="344"/>
      <c r="AG31" s="344"/>
      <c r="AH31" s="344"/>
      <c r="AI31" s="415"/>
      <c r="AJ31" s="415"/>
      <c r="AK31" s="415"/>
      <c r="AL31" s="415"/>
      <c r="AM31" s="415"/>
      <c r="AN31" s="415"/>
      <c r="AO31" s="415"/>
      <c r="AP31" s="338"/>
      <c r="AQ31" s="338"/>
      <c r="AR31" s="332"/>
    </row>
    <row r="32" spans="2:44" s="438" customFormat="1" ht="31.5" customHeight="1">
      <c r="B32" s="382"/>
      <c r="C32" s="373"/>
      <c r="D32" s="2115" t="s">
        <v>533</v>
      </c>
      <c r="E32" s="2116"/>
      <c r="F32" s="2116"/>
      <c r="G32" s="2116"/>
      <c r="H32" s="2116"/>
      <c r="I32" s="2117"/>
      <c r="J32" s="2348" t="str">
        <f>IF(AND(J8&lt;&gt;"",OR(J12="■",P12="■")),900000,"")</f>
        <v/>
      </c>
      <c r="K32" s="2349"/>
      <c r="L32" s="2349"/>
      <c r="M32" s="2349"/>
      <c r="N32" s="2349"/>
      <c r="O32" s="2349"/>
      <c r="P32" s="443" t="s">
        <v>534</v>
      </c>
      <c r="Q32" s="430"/>
      <c r="R32" s="431"/>
      <c r="S32" s="431"/>
      <c r="T32" s="431"/>
      <c r="U32" s="431"/>
      <c r="V32" s="431"/>
      <c r="W32" s="389"/>
      <c r="X32" s="366"/>
      <c r="Y32" s="366"/>
      <c r="Z32" s="382"/>
      <c r="AB32" s="308"/>
      <c r="AC32" s="308"/>
    </row>
    <row r="33" spans="2:29" s="315" customFormat="1" ht="15">
      <c r="B33" s="375"/>
      <c r="C33" s="376"/>
      <c r="D33" s="377"/>
      <c r="E33" s="378"/>
      <c r="F33" s="378"/>
      <c r="G33" s="378"/>
      <c r="H33" s="378"/>
      <c r="I33" s="378"/>
      <c r="J33" s="378"/>
      <c r="K33" s="378"/>
      <c r="L33" s="378"/>
      <c r="M33" s="378"/>
      <c r="N33" s="378"/>
      <c r="O33" s="378"/>
      <c r="P33" s="378"/>
      <c r="Q33" s="378"/>
      <c r="R33" s="378"/>
      <c r="S33" s="378"/>
      <c r="T33" s="378"/>
      <c r="U33" s="379"/>
      <c r="V33" s="378"/>
      <c r="W33" s="378"/>
      <c r="X33" s="378"/>
      <c r="Y33" s="378"/>
      <c r="Z33" s="375"/>
      <c r="AB33" s="308"/>
      <c r="AC33" s="308"/>
    </row>
    <row r="34" spans="2:29" s="315" customFormat="1" ht="15">
      <c r="B34" s="375"/>
      <c r="C34" s="376"/>
      <c r="D34" s="377"/>
      <c r="E34" s="378"/>
      <c r="F34" s="378"/>
      <c r="G34" s="378"/>
      <c r="H34" s="378"/>
      <c r="I34" s="378"/>
      <c r="J34" s="378"/>
      <c r="K34" s="378"/>
      <c r="L34" s="378"/>
      <c r="M34" s="378"/>
      <c r="N34" s="378"/>
      <c r="O34" s="378"/>
      <c r="P34" s="378"/>
      <c r="Q34" s="378"/>
      <c r="R34" s="378"/>
      <c r="S34" s="378"/>
      <c r="T34" s="378"/>
      <c r="U34" s="379"/>
      <c r="V34" s="378"/>
      <c r="W34" s="378"/>
      <c r="X34" s="378"/>
      <c r="Y34" s="378"/>
      <c r="Z34" s="375"/>
      <c r="AB34" s="308"/>
      <c r="AC34" s="308"/>
    </row>
    <row r="35" spans="2:29" s="315" customFormat="1" ht="15">
      <c r="B35" s="375"/>
      <c r="C35" s="376"/>
      <c r="D35" s="377"/>
      <c r="E35" s="378"/>
      <c r="F35" s="378"/>
      <c r="G35" s="378"/>
      <c r="H35" s="378"/>
      <c r="I35" s="378"/>
      <c r="J35" s="378"/>
      <c r="K35" s="378"/>
      <c r="L35" s="378"/>
      <c r="M35" s="378"/>
      <c r="N35" s="378"/>
      <c r="O35" s="378"/>
      <c r="P35" s="378"/>
      <c r="Q35" s="378"/>
      <c r="R35" s="378"/>
      <c r="S35" s="378"/>
      <c r="T35" s="378"/>
      <c r="U35" s="379"/>
      <c r="V35" s="378"/>
      <c r="W35" s="378"/>
      <c r="X35" s="378"/>
      <c r="Y35" s="378"/>
      <c r="Z35" s="375"/>
      <c r="AB35" s="308"/>
      <c r="AC35" s="308"/>
    </row>
    <row r="36" spans="2:29" s="315" customFormat="1" ht="15">
      <c r="B36" s="375"/>
      <c r="C36" s="376"/>
      <c r="D36" s="377"/>
      <c r="E36" s="378"/>
      <c r="F36" s="378"/>
      <c r="G36" s="378"/>
      <c r="H36" s="378"/>
      <c r="I36" s="378"/>
      <c r="J36" s="378"/>
      <c r="K36" s="378"/>
      <c r="L36" s="378"/>
      <c r="M36" s="378"/>
      <c r="N36" s="378"/>
      <c r="O36" s="378"/>
      <c r="P36" s="378"/>
      <c r="Q36" s="378"/>
      <c r="R36" s="378"/>
      <c r="S36" s="378"/>
      <c r="T36" s="378"/>
      <c r="U36" s="379"/>
      <c r="V36" s="378"/>
      <c r="W36" s="378"/>
      <c r="X36" s="378"/>
      <c r="Y36" s="378"/>
      <c r="Z36" s="375"/>
      <c r="AB36" s="308"/>
      <c r="AC36" s="308"/>
    </row>
    <row r="37" spans="2:29" s="315" customFormat="1" ht="15">
      <c r="B37" s="310"/>
      <c r="C37" s="311"/>
      <c r="D37" s="312"/>
      <c r="E37" s="313"/>
      <c r="F37" s="313"/>
      <c r="G37" s="313"/>
      <c r="H37" s="313"/>
      <c r="I37" s="313"/>
      <c r="J37" s="313"/>
      <c r="K37" s="313"/>
      <c r="L37" s="313"/>
      <c r="M37" s="313"/>
      <c r="N37" s="313"/>
      <c r="O37" s="313"/>
      <c r="P37" s="313"/>
      <c r="Q37" s="313"/>
      <c r="R37" s="313"/>
      <c r="S37" s="313"/>
      <c r="T37" s="313"/>
      <c r="U37" s="314"/>
      <c r="V37" s="313"/>
      <c r="W37" s="313"/>
      <c r="X37" s="313"/>
      <c r="Y37" s="313"/>
      <c r="Z37" s="310"/>
      <c r="AB37" s="308"/>
      <c r="AC37" s="308"/>
    </row>
    <row r="38" spans="2:29" s="315" customFormat="1" ht="15">
      <c r="B38" s="310"/>
      <c r="C38" s="311"/>
      <c r="D38" s="312"/>
      <c r="E38" s="313"/>
      <c r="F38" s="313"/>
      <c r="G38" s="313"/>
      <c r="H38" s="313"/>
      <c r="I38" s="313"/>
      <c r="J38" s="313"/>
      <c r="K38" s="313"/>
      <c r="L38" s="313"/>
      <c r="M38" s="313"/>
      <c r="N38" s="313"/>
      <c r="O38" s="313"/>
      <c r="P38" s="313"/>
      <c r="Q38" s="313"/>
      <c r="R38" s="313"/>
      <c r="S38" s="313"/>
      <c r="T38" s="313"/>
      <c r="U38" s="314"/>
      <c r="V38" s="313"/>
      <c r="W38" s="313"/>
      <c r="X38" s="313"/>
      <c r="Y38" s="313"/>
      <c r="Z38" s="310"/>
      <c r="AB38" s="308"/>
      <c r="AC38" s="308"/>
    </row>
    <row r="39" spans="2:29" s="315" customFormat="1" ht="15">
      <c r="B39" s="310"/>
      <c r="C39" s="311"/>
      <c r="D39" s="312"/>
      <c r="E39" s="313"/>
      <c r="F39" s="313"/>
      <c r="G39" s="313"/>
      <c r="H39" s="313"/>
      <c r="I39" s="313"/>
      <c r="J39" s="313"/>
      <c r="K39" s="313"/>
      <c r="L39" s="313"/>
      <c r="M39" s="313"/>
      <c r="N39" s="313"/>
      <c r="O39" s="313"/>
      <c r="P39" s="313"/>
      <c r="Q39" s="313"/>
      <c r="R39" s="313"/>
      <c r="S39" s="313"/>
      <c r="T39" s="313"/>
      <c r="U39" s="314"/>
      <c r="V39" s="313"/>
      <c r="W39" s="313"/>
      <c r="X39" s="313"/>
      <c r="Y39" s="313"/>
      <c r="Z39" s="310"/>
      <c r="AB39" s="319"/>
      <c r="AC39" s="319"/>
    </row>
    <row r="40" spans="2:29" s="315" customFormat="1" ht="15">
      <c r="B40" s="310"/>
      <c r="C40" s="311"/>
      <c r="D40" s="312"/>
      <c r="E40" s="313"/>
      <c r="F40" s="313"/>
      <c r="G40" s="313"/>
      <c r="H40" s="313"/>
      <c r="I40" s="313"/>
      <c r="J40" s="313"/>
      <c r="K40" s="313"/>
      <c r="L40" s="313"/>
      <c r="M40" s="313"/>
      <c r="N40" s="313"/>
      <c r="O40" s="313"/>
      <c r="P40" s="313"/>
      <c r="Q40" s="313"/>
      <c r="R40" s="313"/>
      <c r="S40" s="313"/>
      <c r="T40" s="313"/>
      <c r="U40" s="314"/>
      <c r="V40" s="313"/>
      <c r="W40" s="313"/>
      <c r="X40" s="313"/>
      <c r="Y40" s="313"/>
      <c r="Z40" s="310"/>
      <c r="AB40" s="319"/>
      <c r="AC40" s="319"/>
    </row>
    <row r="41" spans="2:29" s="315" customFormat="1" ht="15">
      <c r="B41" s="310"/>
      <c r="C41" s="311"/>
      <c r="D41" s="312"/>
      <c r="E41" s="313"/>
      <c r="F41" s="313"/>
      <c r="G41" s="313"/>
      <c r="H41" s="313"/>
      <c r="I41" s="313"/>
      <c r="J41" s="313"/>
      <c r="K41" s="313"/>
      <c r="L41" s="313"/>
      <c r="M41" s="313"/>
      <c r="N41" s="313"/>
      <c r="O41" s="313"/>
      <c r="P41" s="313"/>
      <c r="Q41" s="313"/>
      <c r="R41" s="313"/>
      <c r="S41" s="313"/>
      <c r="T41" s="313"/>
      <c r="U41" s="314"/>
      <c r="V41" s="313"/>
      <c r="W41" s="313"/>
      <c r="X41" s="313"/>
      <c r="Y41" s="313"/>
      <c r="Z41" s="310"/>
      <c r="AB41" s="319"/>
      <c r="AC41" s="319"/>
    </row>
    <row r="42" spans="2:29" s="315" customFormat="1" ht="15">
      <c r="B42" s="310"/>
      <c r="C42" s="311"/>
      <c r="D42" s="312"/>
      <c r="E42" s="313"/>
      <c r="F42" s="313"/>
      <c r="G42" s="313"/>
      <c r="H42" s="313"/>
      <c r="I42" s="313"/>
      <c r="J42" s="313"/>
      <c r="K42" s="313"/>
      <c r="L42" s="313"/>
      <c r="M42" s="313"/>
      <c r="N42" s="313"/>
      <c r="O42" s="313"/>
      <c r="P42" s="313"/>
      <c r="Q42" s="313"/>
      <c r="R42" s="313"/>
      <c r="S42" s="313"/>
      <c r="T42" s="313"/>
      <c r="U42" s="314"/>
      <c r="V42" s="313"/>
      <c r="W42" s="313"/>
      <c r="X42" s="313"/>
      <c r="Y42" s="313"/>
      <c r="Z42" s="310"/>
      <c r="AB42" s="319"/>
      <c r="AC42" s="319"/>
    </row>
    <row r="43" spans="2:29" s="315" customFormat="1" ht="15">
      <c r="B43" s="310"/>
      <c r="C43" s="311"/>
      <c r="D43" s="312"/>
      <c r="E43" s="313"/>
      <c r="F43" s="313"/>
      <c r="G43" s="313"/>
      <c r="H43" s="313"/>
      <c r="I43" s="313"/>
      <c r="J43" s="313"/>
      <c r="K43" s="313"/>
      <c r="L43" s="313"/>
      <c r="M43" s="313"/>
      <c r="N43" s="313"/>
      <c r="O43" s="313"/>
      <c r="P43" s="313"/>
      <c r="Q43" s="313"/>
      <c r="R43" s="313"/>
      <c r="S43" s="313"/>
      <c r="T43" s="313"/>
      <c r="U43" s="314"/>
      <c r="V43" s="313"/>
      <c r="W43" s="313"/>
      <c r="X43" s="313"/>
      <c r="Y43" s="313"/>
      <c r="Z43" s="310"/>
      <c r="AB43" s="319"/>
      <c r="AC43" s="319"/>
    </row>
    <row r="44" spans="2:29" s="315" customFormat="1" ht="15">
      <c r="B44" s="310"/>
      <c r="C44" s="311"/>
      <c r="D44" s="312"/>
      <c r="E44" s="313"/>
      <c r="F44" s="313"/>
      <c r="G44" s="313"/>
      <c r="H44" s="313"/>
      <c r="I44" s="313"/>
      <c r="J44" s="313"/>
      <c r="K44" s="313"/>
      <c r="L44" s="313"/>
      <c r="M44" s="313"/>
      <c r="N44" s="313"/>
      <c r="O44" s="313"/>
      <c r="P44" s="313"/>
      <c r="Q44" s="313"/>
      <c r="R44" s="313"/>
      <c r="S44" s="313"/>
      <c r="T44" s="313"/>
      <c r="U44" s="314"/>
      <c r="V44" s="313"/>
      <c r="W44" s="313"/>
      <c r="X44" s="313"/>
      <c r="Y44" s="313"/>
      <c r="Z44" s="310"/>
      <c r="AB44" s="319"/>
      <c r="AC44" s="319"/>
    </row>
    <row r="45" spans="2:29" s="315" customFormat="1" ht="15">
      <c r="B45" s="310"/>
      <c r="C45" s="311"/>
      <c r="D45" s="312"/>
      <c r="E45" s="313"/>
      <c r="F45" s="313"/>
      <c r="G45" s="313"/>
      <c r="H45" s="313"/>
      <c r="I45" s="313"/>
      <c r="J45" s="313"/>
      <c r="K45" s="313"/>
      <c r="L45" s="313"/>
      <c r="M45" s="313"/>
      <c r="N45" s="313"/>
      <c r="O45" s="313"/>
      <c r="P45" s="313"/>
      <c r="Q45" s="313"/>
      <c r="R45" s="313"/>
      <c r="S45" s="313"/>
      <c r="T45" s="313"/>
      <c r="U45" s="314"/>
      <c r="V45" s="313"/>
      <c r="W45" s="313"/>
      <c r="X45" s="313"/>
      <c r="Y45" s="313"/>
      <c r="Z45" s="310"/>
      <c r="AB45" s="319"/>
      <c r="AC45" s="319"/>
    </row>
    <row r="46" spans="2:29" s="315" customFormat="1" ht="15">
      <c r="B46" s="310"/>
      <c r="C46" s="311"/>
      <c r="D46" s="312"/>
      <c r="E46" s="313"/>
      <c r="F46" s="313"/>
      <c r="G46" s="313"/>
      <c r="H46" s="313"/>
      <c r="I46" s="313"/>
      <c r="J46" s="313"/>
      <c r="K46" s="313"/>
      <c r="L46" s="313"/>
      <c r="M46" s="313"/>
      <c r="N46" s="313"/>
      <c r="O46" s="313"/>
      <c r="P46" s="313"/>
      <c r="Q46" s="313"/>
      <c r="R46" s="313"/>
      <c r="S46" s="313"/>
      <c r="T46" s="313"/>
      <c r="U46" s="314"/>
      <c r="V46" s="313"/>
      <c r="W46" s="313"/>
      <c r="X46" s="313"/>
      <c r="Y46" s="313"/>
      <c r="Z46" s="310"/>
      <c r="AB46" s="319"/>
      <c r="AC46" s="319"/>
    </row>
    <row r="47" spans="2:29" ht="12.75" customHeight="1">
      <c r="B47" s="309"/>
      <c r="C47" s="309"/>
      <c r="D47" s="309"/>
      <c r="E47" s="309"/>
      <c r="F47" s="309"/>
      <c r="G47" s="309"/>
      <c r="H47" s="309"/>
      <c r="I47" s="309"/>
      <c r="J47" s="309"/>
      <c r="K47" s="309"/>
      <c r="L47" s="309"/>
      <c r="M47" s="309"/>
      <c r="N47" s="309"/>
      <c r="O47" s="309"/>
      <c r="P47" s="309"/>
      <c r="Q47" s="309"/>
      <c r="R47" s="309"/>
      <c r="S47" s="309"/>
      <c r="T47" s="309"/>
      <c r="U47" s="309"/>
      <c r="V47" s="309"/>
      <c r="W47" s="309"/>
      <c r="X47" s="309"/>
      <c r="Y47" s="309"/>
      <c r="Z47" s="309"/>
      <c r="AB47" s="319"/>
      <c r="AC47" s="319"/>
    </row>
    <row r="48" spans="2:29" ht="20.100000000000001" customHeight="1">
      <c r="AB48" s="319"/>
      <c r="AC48" s="319"/>
    </row>
    <row r="49" spans="28:30" ht="20.100000000000001" customHeight="1">
      <c r="AB49" s="319"/>
      <c r="AC49" s="319"/>
    </row>
    <row r="50" spans="28:30" ht="20.100000000000001" customHeight="1">
      <c r="AB50" s="319"/>
      <c r="AC50" s="319"/>
    </row>
    <row r="51" spans="28:30" ht="20.100000000000001" customHeight="1">
      <c r="AB51" s="319"/>
      <c r="AC51" s="319"/>
    </row>
    <row r="52" spans="28:30" ht="20.100000000000001" customHeight="1">
      <c r="AB52" s="319"/>
      <c r="AC52" s="319"/>
      <c r="AD52" s="320"/>
    </row>
    <row r="53" spans="28:30" ht="20.100000000000001" customHeight="1">
      <c r="AB53" s="319"/>
      <c r="AC53" s="319"/>
    </row>
    <row r="54" spans="28:30" ht="20.100000000000001" customHeight="1">
      <c r="AB54" s="319"/>
      <c r="AC54" s="319"/>
    </row>
    <row r="55" spans="28:30" ht="20.100000000000001" customHeight="1">
      <c r="AB55" s="319"/>
      <c r="AC55" s="319"/>
    </row>
    <row r="56" spans="28:30" ht="20.100000000000001" customHeight="1">
      <c r="AB56" s="319"/>
      <c r="AC56" s="319"/>
    </row>
    <row r="57" spans="28:30" ht="20.100000000000001" customHeight="1">
      <c r="AB57" s="319"/>
      <c r="AC57" s="319"/>
    </row>
    <row r="58" spans="28:30" ht="20.100000000000001" customHeight="1">
      <c r="AB58" s="319"/>
      <c r="AC58" s="319"/>
    </row>
    <row r="59" spans="28:30" ht="20.100000000000001" customHeight="1">
      <c r="AB59" s="319"/>
      <c r="AC59" s="319"/>
    </row>
    <row r="60" spans="28:30" ht="20.100000000000001" customHeight="1">
      <c r="AB60" s="319"/>
      <c r="AC60" s="319"/>
    </row>
    <row r="61" spans="28:30" ht="20.100000000000001" customHeight="1">
      <c r="AB61" s="319"/>
      <c r="AC61" s="319"/>
    </row>
    <row r="62" spans="28:30" ht="20.100000000000001" customHeight="1">
      <c r="AB62" s="319"/>
      <c r="AC62" s="319"/>
    </row>
    <row r="63" spans="28:30" ht="20.100000000000001" customHeight="1">
      <c r="AB63" s="319"/>
      <c r="AC63" s="319"/>
    </row>
    <row r="64" spans="28:30" ht="20.100000000000001" customHeight="1">
      <c r="AB64" s="321"/>
      <c r="AC64" s="321"/>
    </row>
    <row r="65" spans="28:29" ht="20.100000000000001" customHeight="1">
      <c r="AB65" s="319"/>
      <c r="AC65" s="319"/>
    </row>
    <row r="66" spans="28:29" ht="20.100000000000001" customHeight="1">
      <c r="AB66" s="319"/>
      <c r="AC66" s="319"/>
    </row>
    <row r="67" spans="28:29" ht="20.100000000000001" customHeight="1">
      <c r="AB67" s="319"/>
      <c r="AC67" s="319"/>
    </row>
    <row r="68" spans="28:29" ht="20.100000000000001" customHeight="1">
      <c r="AB68" s="319"/>
      <c r="AC68" s="319"/>
    </row>
    <row r="69" spans="28:29" ht="20.100000000000001" customHeight="1">
      <c r="AB69" s="319"/>
      <c r="AC69" s="319"/>
    </row>
    <row r="70" spans="28:29" ht="20.100000000000001" customHeight="1">
      <c r="AB70" s="319"/>
      <c r="AC70" s="319"/>
    </row>
    <row r="71" spans="28:29" ht="20.100000000000001" customHeight="1">
      <c r="AB71" s="319"/>
      <c r="AC71" s="319"/>
    </row>
    <row r="72" spans="28:29" ht="20.100000000000001" customHeight="1">
      <c r="AB72" s="319"/>
      <c r="AC72" s="319"/>
    </row>
    <row r="73" spans="28:29" ht="20.100000000000001" customHeight="1">
      <c r="AB73" s="319"/>
      <c r="AC73" s="319"/>
    </row>
    <row r="81" spans="29:29" ht="20.100000000000001" customHeight="1">
      <c r="AC81" s="322"/>
    </row>
    <row r="82" spans="29:29" ht="20.100000000000001" customHeight="1">
      <c r="AC82" s="323"/>
    </row>
    <row r="146" spans="28:29" ht="20.100000000000001" customHeight="1">
      <c r="AB146" s="324"/>
      <c r="AC146" s="325"/>
    </row>
    <row r="147" spans="28:29" ht="20.100000000000001" customHeight="1">
      <c r="AB147" s="324"/>
      <c r="AC147" s="325"/>
    </row>
    <row r="148" spans="28:29" ht="20.100000000000001" customHeight="1">
      <c r="AB148" s="324"/>
      <c r="AC148" s="325"/>
    </row>
    <row r="149" spans="28:29" ht="20.100000000000001" customHeight="1">
      <c r="AB149" s="324"/>
      <c r="AC149" s="325"/>
    </row>
    <row r="150" spans="28:29" ht="20.100000000000001" customHeight="1">
      <c r="AB150" s="324"/>
      <c r="AC150" s="325"/>
    </row>
    <row r="151" spans="28:29" ht="20.100000000000001" customHeight="1">
      <c r="AB151" s="324"/>
      <c r="AC151" s="325"/>
    </row>
    <row r="152" spans="28:29" ht="20.100000000000001" customHeight="1">
      <c r="AB152" s="324"/>
      <c r="AC152" s="325"/>
    </row>
    <row r="153" spans="28:29" ht="20.100000000000001" customHeight="1">
      <c r="AB153" s="324"/>
      <c r="AC153" s="325"/>
    </row>
    <row r="154" spans="28:29" ht="20.100000000000001" customHeight="1">
      <c r="AB154" s="324"/>
      <c r="AC154" s="325"/>
    </row>
    <row r="155" spans="28:29" ht="20.100000000000001" customHeight="1">
      <c r="AB155" s="324"/>
      <c r="AC155" s="325"/>
    </row>
    <row r="156" spans="28:29" ht="20.100000000000001" customHeight="1">
      <c r="AB156" s="324"/>
      <c r="AC156" s="325"/>
    </row>
    <row r="157" spans="28:29" ht="20.100000000000001" customHeight="1">
      <c r="AB157" s="324"/>
      <c r="AC157" s="325"/>
    </row>
    <row r="158" spans="28:29" ht="20.100000000000001" customHeight="1">
      <c r="AB158" s="324"/>
      <c r="AC158" s="325"/>
    </row>
    <row r="159" spans="28:29" ht="20.100000000000001" customHeight="1">
      <c r="AB159" s="324"/>
      <c r="AC159" s="325"/>
    </row>
    <row r="160" spans="28:29" ht="20.100000000000001" customHeight="1">
      <c r="AB160" s="324"/>
      <c r="AC160" s="325"/>
    </row>
    <row r="161" spans="28:29" ht="20.100000000000001" customHeight="1">
      <c r="AB161" s="324"/>
      <c r="AC161" s="325"/>
    </row>
    <row r="162" spans="28:29" ht="20.100000000000001" customHeight="1">
      <c r="AB162" s="324"/>
      <c r="AC162" s="325"/>
    </row>
    <row r="163" spans="28:29" ht="20.100000000000001" customHeight="1">
      <c r="AB163" s="324"/>
      <c r="AC163" s="325"/>
    </row>
    <row r="164" spans="28:29" ht="20.100000000000001" customHeight="1">
      <c r="AB164" s="324"/>
      <c r="AC164" s="325"/>
    </row>
    <row r="165" spans="28:29" ht="20.100000000000001" customHeight="1">
      <c r="AB165" s="324"/>
      <c r="AC165" s="325"/>
    </row>
    <row r="166" spans="28:29" ht="20.100000000000001" customHeight="1">
      <c r="AB166" s="324"/>
      <c r="AC166" s="325"/>
    </row>
    <row r="167" spans="28:29" ht="20.100000000000001" customHeight="1">
      <c r="AB167" s="324"/>
      <c r="AC167" s="325"/>
    </row>
    <row r="168" spans="28:29" ht="20.100000000000001" customHeight="1">
      <c r="AB168" s="324"/>
      <c r="AC168" s="325"/>
    </row>
    <row r="169" spans="28:29" ht="20.100000000000001" customHeight="1">
      <c r="AB169" s="324"/>
      <c r="AC169" s="325"/>
    </row>
    <row r="170" spans="28:29" ht="20.100000000000001" customHeight="1">
      <c r="AB170" s="324"/>
      <c r="AC170" s="325"/>
    </row>
    <row r="171" spans="28:29" ht="20.100000000000001" customHeight="1">
      <c r="AB171" s="324"/>
      <c r="AC171" s="325"/>
    </row>
    <row r="172" spans="28:29" ht="20.100000000000001" customHeight="1">
      <c r="AB172" s="324"/>
      <c r="AC172" s="325"/>
    </row>
    <row r="173" spans="28:29" ht="20.100000000000001" customHeight="1">
      <c r="AB173" s="324"/>
      <c r="AC173" s="325"/>
    </row>
    <row r="174" spans="28:29" ht="20.100000000000001" customHeight="1">
      <c r="AB174" s="324"/>
      <c r="AC174" s="325"/>
    </row>
    <row r="175" spans="28:29" ht="20.100000000000001" customHeight="1">
      <c r="AB175" s="324"/>
      <c r="AC175" s="325"/>
    </row>
    <row r="176" spans="28:29" ht="20.100000000000001" customHeight="1">
      <c r="AB176" s="324"/>
      <c r="AC176" s="325"/>
    </row>
    <row r="177" spans="28:29" ht="20.100000000000001" customHeight="1">
      <c r="AB177" s="324"/>
      <c r="AC177" s="325"/>
    </row>
    <row r="178" spans="28:29" ht="20.100000000000001" customHeight="1">
      <c r="AB178" s="324"/>
      <c r="AC178" s="325"/>
    </row>
    <row r="179" spans="28:29" ht="20.100000000000001" customHeight="1">
      <c r="AB179" s="324"/>
      <c r="AC179" s="325"/>
    </row>
    <row r="180" spans="28:29" ht="20.100000000000001" customHeight="1">
      <c r="AB180" s="324"/>
      <c r="AC180" s="325"/>
    </row>
    <row r="181" spans="28:29" ht="20.100000000000001" customHeight="1">
      <c r="AB181" s="324"/>
      <c r="AC181" s="325"/>
    </row>
    <row r="182" spans="28:29" ht="20.100000000000001" customHeight="1">
      <c r="AB182" s="324"/>
      <c r="AC182" s="325"/>
    </row>
    <row r="183" spans="28:29" ht="20.100000000000001" customHeight="1">
      <c r="AB183" s="324"/>
      <c r="AC183" s="325"/>
    </row>
    <row r="184" spans="28:29" ht="20.100000000000001" customHeight="1">
      <c r="AB184" s="324"/>
      <c r="AC184" s="325"/>
    </row>
    <row r="185" spans="28:29" ht="20.100000000000001" customHeight="1">
      <c r="AB185" s="324"/>
      <c r="AC185" s="325"/>
    </row>
    <row r="186" spans="28:29" ht="20.100000000000001" customHeight="1">
      <c r="AB186" s="324"/>
      <c r="AC186" s="325"/>
    </row>
    <row r="187" spans="28:29" ht="20.100000000000001" customHeight="1">
      <c r="AB187" s="326"/>
      <c r="AC187" s="327"/>
    </row>
    <row r="188" spans="28:29" ht="20.100000000000001" customHeight="1">
      <c r="AB188" s="326"/>
      <c r="AC188" s="327"/>
    </row>
    <row r="189" spans="28:29" ht="20.100000000000001" customHeight="1">
      <c r="AB189" s="328"/>
      <c r="AC189" s="329"/>
    </row>
    <row r="190" spans="28:29" ht="20.100000000000001" customHeight="1">
      <c r="AB190" s="328"/>
      <c r="AC190" s="329"/>
    </row>
    <row r="191" spans="28:29" ht="20.100000000000001" customHeight="1">
      <c r="AB191" s="328"/>
      <c r="AC191" s="329"/>
    </row>
    <row r="192" spans="28:29" ht="20.100000000000001" customHeight="1">
      <c r="AB192" s="328"/>
      <c r="AC192" s="329"/>
    </row>
  </sheetData>
  <sheetProtection algorithmName="SHA-512" hashValue="QNv6kdYhpx5JMZ07lIOXBYeMqKgZ1nhsaO8yPlIJRzN8ybR3nqUoiBt3gX26oAejPwN8vZ9g0qLGDy6H0rw0Ig==" saltValue="e7u+FKfUWJJ0j5InbGqKOQ==" spinCount="100000" sheet="1" formatCells="0" formatRows="0" insertRows="0" deleteRows="0" selectLockedCells="1" autoFilter="0" pivotTables="0"/>
  <mergeCells count="38">
    <mergeCell ref="D32:I32"/>
    <mergeCell ref="J32:O32"/>
    <mergeCell ref="K21:M21"/>
    <mergeCell ref="O21:Q21"/>
    <mergeCell ref="D29:I29"/>
    <mergeCell ref="J23:O23"/>
    <mergeCell ref="J24:O24"/>
    <mergeCell ref="D24:I24"/>
    <mergeCell ref="D27:I27"/>
    <mergeCell ref="D28:I28"/>
    <mergeCell ref="D23:I23"/>
    <mergeCell ref="D21:I21"/>
    <mergeCell ref="D22:I22"/>
    <mergeCell ref="J28:O28"/>
    <mergeCell ref="J29:O29"/>
    <mergeCell ref="J27:O27"/>
    <mergeCell ref="D7:I7"/>
    <mergeCell ref="J7:V7"/>
    <mergeCell ref="D8:I8"/>
    <mergeCell ref="J8:V8"/>
    <mergeCell ref="D14:I14"/>
    <mergeCell ref="D12:I12"/>
    <mergeCell ref="K12:M12"/>
    <mergeCell ref="Q12:T12"/>
    <mergeCell ref="K14:M14"/>
    <mergeCell ref="O14:Q14"/>
    <mergeCell ref="J22:V22"/>
    <mergeCell ref="J17:O17"/>
    <mergeCell ref="D18:I18"/>
    <mergeCell ref="J18:O18"/>
    <mergeCell ref="D15:I15"/>
    <mergeCell ref="J15:V15"/>
    <mergeCell ref="S21:U21"/>
    <mergeCell ref="D19:I19"/>
    <mergeCell ref="J16:O16"/>
    <mergeCell ref="D16:I16"/>
    <mergeCell ref="D17:I17"/>
    <mergeCell ref="J19:O19"/>
  </mergeCells>
  <phoneticPr fontId="18"/>
  <conditionalFormatting sqref="AC81:AC82 AB146:AC192">
    <cfRule type="expression" priority="54">
      <formula>CELL("protect",AB81)=0</formula>
    </cfRule>
  </conditionalFormatting>
  <conditionalFormatting sqref="B1:B2">
    <cfRule type="expression" dxfId="138" priority="53">
      <formula>_xlfn.ISFORMULA(B1)=TRUE</formula>
    </cfRule>
  </conditionalFormatting>
  <conditionalFormatting sqref="J8:V8">
    <cfRule type="containsBlanks" dxfId="137" priority="52">
      <formula>LEN(TRIM(J8))=0</formula>
    </cfRule>
    <cfRule type="expression" dxfId="136" priority="55">
      <formula>#REF!="■"</formula>
    </cfRule>
    <cfRule type="expression" dxfId="135" priority="56">
      <formula>#REF!="■"</formula>
    </cfRule>
  </conditionalFormatting>
  <conditionalFormatting sqref="V17">
    <cfRule type="expression" dxfId="134" priority="50">
      <formula>#REF!="■"</formula>
    </cfRule>
    <cfRule type="expression" dxfId="133" priority="51">
      <formula>#REF!="■"</formula>
    </cfRule>
  </conditionalFormatting>
  <conditionalFormatting sqref="V19">
    <cfRule type="expression" dxfId="132" priority="48">
      <formula>#REF!="■"</formula>
    </cfRule>
    <cfRule type="expression" dxfId="131" priority="49">
      <formula>#REF!="■"</formula>
    </cfRule>
  </conditionalFormatting>
  <conditionalFormatting sqref="V23">
    <cfRule type="expression" dxfId="130" priority="46">
      <formula>#REF!="■"</formula>
    </cfRule>
    <cfRule type="expression" dxfId="129" priority="47">
      <formula>#REF!="■"</formula>
    </cfRule>
  </conditionalFormatting>
  <conditionalFormatting sqref="V24:V25">
    <cfRule type="expression" dxfId="128" priority="44">
      <formula>#REF!="■"</formula>
    </cfRule>
    <cfRule type="expression" dxfId="127" priority="45">
      <formula>#REF!="■"</formula>
    </cfRule>
  </conditionalFormatting>
  <conditionalFormatting sqref="V27">
    <cfRule type="expression" dxfId="126" priority="42">
      <formula>#REF!="■"</formula>
    </cfRule>
    <cfRule type="expression" dxfId="125" priority="43">
      <formula>#REF!="■"</formula>
    </cfRule>
  </conditionalFormatting>
  <conditionalFormatting sqref="V28">
    <cfRule type="expression" dxfId="124" priority="40">
      <formula>#REF!="■"</formula>
    </cfRule>
    <cfRule type="expression" dxfId="123" priority="41">
      <formula>#REF!="■"</formula>
    </cfRule>
  </conditionalFormatting>
  <conditionalFormatting sqref="V29">
    <cfRule type="expression" dxfId="122" priority="38">
      <formula>#REF!="■"</formula>
    </cfRule>
    <cfRule type="expression" dxfId="121" priority="39">
      <formula>#REF!="■"</formula>
    </cfRule>
  </conditionalFormatting>
  <conditionalFormatting sqref="J17">
    <cfRule type="expression" dxfId="120" priority="36">
      <formula>#REF!="■"</formula>
    </cfRule>
    <cfRule type="expression" dxfId="119" priority="37">
      <formula>#REF!="■"</formula>
    </cfRule>
  </conditionalFormatting>
  <conditionalFormatting sqref="V32">
    <cfRule type="expression" dxfId="118" priority="34">
      <formula>#REF!="■"</formula>
    </cfRule>
    <cfRule type="expression" dxfId="117" priority="35">
      <formula>#REF!="■"</formula>
    </cfRule>
  </conditionalFormatting>
  <conditionalFormatting sqref="J23">
    <cfRule type="expression" dxfId="116" priority="32">
      <formula>#REF!="■"</formula>
    </cfRule>
    <cfRule type="expression" dxfId="115" priority="33">
      <formula>#REF!="■"</formula>
    </cfRule>
  </conditionalFormatting>
  <conditionalFormatting sqref="J19">
    <cfRule type="expression" dxfId="114" priority="30">
      <formula>#REF!="■"</formula>
    </cfRule>
    <cfRule type="expression" dxfId="113" priority="31">
      <formula>#REF!="■"</formula>
    </cfRule>
  </conditionalFormatting>
  <conditionalFormatting sqref="N21 R21 J21:J22 J29 P29">
    <cfRule type="expression" dxfId="112" priority="28">
      <formula>$P$12="■"</formula>
    </cfRule>
  </conditionalFormatting>
  <conditionalFormatting sqref="J12 P12">
    <cfRule type="expression" dxfId="111" priority="26">
      <formula>$P$12="■"</formula>
    </cfRule>
    <cfRule type="expression" dxfId="110" priority="27">
      <formula>$J$12="■"</formula>
    </cfRule>
  </conditionalFormatting>
  <conditionalFormatting sqref="J14 N14">
    <cfRule type="expression" dxfId="109" priority="24">
      <formula>$N$14="■"</formula>
    </cfRule>
    <cfRule type="expression" dxfId="108" priority="25">
      <formula>$J$14="■"</formula>
    </cfRule>
  </conditionalFormatting>
  <conditionalFormatting sqref="J14 N14 J15:V15 J29 P29">
    <cfRule type="expression" dxfId="107" priority="29">
      <formula>$J$12="■"</formula>
    </cfRule>
  </conditionalFormatting>
  <conditionalFormatting sqref="J16:O17">
    <cfRule type="expression" dxfId="106" priority="23">
      <formula>$J$14="■"</formula>
    </cfRule>
  </conditionalFormatting>
  <conditionalFormatting sqref="J16:O16">
    <cfRule type="expression" dxfId="105" priority="22">
      <formula>$J$12="■"</formula>
    </cfRule>
  </conditionalFormatting>
  <conditionalFormatting sqref="V18">
    <cfRule type="expression" dxfId="104" priority="20">
      <formula>#REF!="■"</formula>
    </cfRule>
    <cfRule type="expression" dxfId="103" priority="21">
      <formula>#REF!="■"</formula>
    </cfRule>
  </conditionalFormatting>
  <conditionalFormatting sqref="J18:O19">
    <cfRule type="expression" dxfId="102" priority="19">
      <formula>$N$14="■"</formula>
    </cfRule>
  </conditionalFormatting>
  <conditionalFormatting sqref="J19:O19">
    <cfRule type="expression" dxfId="101" priority="18">
      <formula>$J$18&lt;&gt;""</formula>
    </cfRule>
  </conditionalFormatting>
  <conditionalFormatting sqref="J18:O18">
    <cfRule type="expression" dxfId="100" priority="17">
      <formula>$J$19&lt;&gt;""</formula>
    </cfRule>
  </conditionalFormatting>
  <conditionalFormatting sqref="J15:V15 J16:O19">
    <cfRule type="notContainsBlanks" dxfId="99" priority="16">
      <formula>LEN(TRIM(J15))&gt;0</formula>
    </cfRule>
  </conditionalFormatting>
  <conditionalFormatting sqref="J23:O23">
    <cfRule type="expression" dxfId="98" priority="15">
      <formula>$P$12="■"</formula>
    </cfRule>
  </conditionalFormatting>
  <conditionalFormatting sqref="J24:O24">
    <cfRule type="expression" dxfId="97" priority="14">
      <formula>$N$21="■"</formula>
    </cfRule>
  </conditionalFormatting>
  <conditionalFormatting sqref="J22:V22 J23:O24">
    <cfRule type="notContainsBlanks" dxfId="96" priority="13">
      <formula>LEN(TRIM(J22))&gt;0</formula>
    </cfRule>
  </conditionalFormatting>
  <conditionalFormatting sqref="J21 N21 R21">
    <cfRule type="expression" dxfId="95" priority="10">
      <formula>$R$21="■"</formula>
    </cfRule>
    <cfRule type="expression" dxfId="94" priority="11">
      <formula>$N$21="■"</formula>
    </cfRule>
    <cfRule type="expression" dxfId="93" priority="12">
      <formula>$J$21="■"</formula>
    </cfRule>
  </conditionalFormatting>
  <conditionalFormatting sqref="J27:O28">
    <cfRule type="expression" dxfId="92" priority="9">
      <formula>$J$12="■"</formula>
    </cfRule>
  </conditionalFormatting>
  <conditionalFormatting sqref="J27:O28">
    <cfRule type="expression" dxfId="91" priority="8">
      <formula>$P$12="■"</formula>
    </cfRule>
  </conditionalFormatting>
  <conditionalFormatting sqref="J27:O28 J29 P29">
    <cfRule type="notContainsBlanks" dxfId="90" priority="7">
      <formula>LEN(TRIM(J27))&gt;0</formula>
    </cfRule>
  </conditionalFormatting>
  <conditionalFormatting sqref="P29">
    <cfRule type="expression" dxfId="89" priority="6">
      <formula>$J$29&lt;&gt;""</formula>
    </cfRule>
  </conditionalFormatting>
  <conditionalFormatting sqref="J12:O12">
    <cfRule type="expression" dxfId="88" priority="5">
      <formula>$P$12="■"</formula>
    </cfRule>
  </conditionalFormatting>
  <conditionalFormatting sqref="P12:V12">
    <cfRule type="expression" dxfId="87" priority="4">
      <formula>$J$12="■"</formula>
    </cfRule>
  </conditionalFormatting>
  <dataValidations count="7">
    <dataValidation type="custom" imeMode="disabled" allowBlank="1" showInputMessage="1" showErrorMessage="1" error="小数点以下は第一位まで、二位以下切り捨てで入力して下さい。" sqref="L65488:R65488 HR65486:HX65486 RN65486:RT65486 ABJ65486:ABP65486 ALF65486:ALL65486 AVB65486:AVH65486 BEX65486:BFD65486 BOT65486:BOZ65486 BYP65486:BYV65486 CIL65486:CIR65486 CSH65486:CSN65486 DCD65486:DCJ65486 DLZ65486:DMF65486 DVV65486:DWB65486 EFR65486:EFX65486 EPN65486:EPT65486 EZJ65486:EZP65486 FJF65486:FJL65486 FTB65486:FTH65486 GCX65486:GDD65486 GMT65486:GMZ65486 GWP65486:GWV65486 HGL65486:HGR65486 HQH65486:HQN65486 IAD65486:IAJ65486 IJZ65486:IKF65486 ITV65486:IUB65486 JDR65486:JDX65486 JNN65486:JNT65486 JXJ65486:JXP65486 KHF65486:KHL65486 KRB65486:KRH65486 LAX65486:LBD65486 LKT65486:LKZ65486 LUP65486:LUV65486 MEL65486:MER65486 MOH65486:MON65486 MYD65486:MYJ65486 NHZ65486:NIF65486 NRV65486:NSB65486 OBR65486:OBX65486 OLN65486:OLT65486 OVJ65486:OVP65486 PFF65486:PFL65486 PPB65486:PPH65486 PYX65486:PZD65486 QIT65486:QIZ65486 QSP65486:QSV65486 RCL65486:RCR65486 RMH65486:RMN65486 RWD65486:RWJ65486 SFZ65486:SGF65486 SPV65486:SQB65486 SZR65486:SZX65486 TJN65486:TJT65486 TTJ65486:TTP65486 UDF65486:UDL65486 UNB65486:UNH65486 UWX65486:UXD65486 VGT65486:VGZ65486 VQP65486:VQV65486 WAL65486:WAR65486 WKH65486:WKN65486 WUD65486:WUJ65486 L131024:R131024 HR131022:HX131022 RN131022:RT131022 ABJ131022:ABP131022 ALF131022:ALL131022 AVB131022:AVH131022 BEX131022:BFD131022 BOT131022:BOZ131022 BYP131022:BYV131022 CIL131022:CIR131022 CSH131022:CSN131022 DCD131022:DCJ131022 DLZ131022:DMF131022 DVV131022:DWB131022 EFR131022:EFX131022 EPN131022:EPT131022 EZJ131022:EZP131022 FJF131022:FJL131022 FTB131022:FTH131022 GCX131022:GDD131022 GMT131022:GMZ131022 GWP131022:GWV131022 HGL131022:HGR131022 HQH131022:HQN131022 IAD131022:IAJ131022 IJZ131022:IKF131022 ITV131022:IUB131022 JDR131022:JDX131022 JNN131022:JNT131022 JXJ131022:JXP131022 KHF131022:KHL131022 KRB131022:KRH131022 LAX131022:LBD131022 LKT131022:LKZ131022 LUP131022:LUV131022 MEL131022:MER131022 MOH131022:MON131022 MYD131022:MYJ131022 NHZ131022:NIF131022 NRV131022:NSB131022 OBR131022:OBX131022 OLN131022:OLT131022 OVJ131022:OVP131022 PFF131022:PFL131022 PPB131022:PPH131022 PYX131022:PZD131022 QIT131022:QIZ131022 QSP131022:QSV131022 RCL131022:RCR131022 RMH131022:RMN131022 RWD131022:RWJ131022 SFZ131022:SGF131022 SPV131022:SQB131022 SZR131022:SZX131022 TJN131022:TJT131022 TTJ131022:TTP131022 UDF131022:UDL131022 UNB131022:UNH131022 UWX131022:UXD131022 VGT131022:VGZ131022 VQP131022:VQV131022 WAL131022:WAR131022 WKH131022:WKN131022 WUD131022:WUJ131022 L196560:R196560 HR196558:HX196558 RN196558:RT196558 ABJ196558:ABP196558 ALF196558:ALL196558 AVB196558:AVH196558 BEX196558:BFD196558 BOT196558:BOZ196558 BYP196558:BYV196558 CIL196558:CIR196558 CSH196558:CSN196558 DCD196558:DCJ196558 DLZ196558:DMF196558 DVV196558:DWB196558 EFR196558:EFX196558 EPN196558:EPT196558 EZJ196558:EZP196558 FJF196558:FJL196558 FTB196558:FTH196558 GCX196558:GDD196558 GMT196558:GMZ196558 GWP196558:GWV196558 HGL196558:HGR196558 HQH196558:HQN196558 IAD196558:IAJ196558 IJZ196558:IKF196558 ITV196558:IUB196558 JDR196558:JDX196558 JNN196558:JNT196558 JXJ196558:JXP196558 KHF196558:KHL196558 KRB196558:KRH196558 LAX196558:LBD196558 LKT196558:LKZ196558 LUP196558:LUV196558 MEL196558:MER196558 MOH196558:MON196558 MYD196558:MYJ196558 NHZ196558:NIF196558 NRV196558:NSB196558 OBR196558:OBX196558 OLN196558:OLT196558 OVJ196558:OVP196558 PFF196558:PFL196558 PPB196558:PPH196558 PYX196558:PZD196558 QIT196558:QIZ196558 QSP196558:QSV196558 RCL196558:RCR196558 RMH196558:RMN196558 RWD196558:RWJ196558 SFZ196558:SGF196558 SPV196558:SQB196558 SZR196558:SZX196558 TJN196558:TJT196558 TTJ196558:TTP196558 UDF196558:UDL196558 UNB196558:UNH196558 UWX196558:UXD196558 VGT196558:VGZ196558 VQP196558:VQV196558 WAL196558:WAR196558 WKH196558:WKN196558 WUD196558:WUJ196558 L262096:R262096 HR262094:HX262094 RN262094:RT262094 ABJ262094:ABP262094 ALF262094:ALL262094 AVB262094:AVH262094 BEX262094:BFD262094 BOT262094:BOZ262094 BYP262094:BYV262094 CIL262094:CIR262094 CSH262094:CSN262094 DCD262094:DCJ262094 DLZ262094:DMF262094 DVV262094:DWB262094 EFR262094:EFX262094 EPN262094:EPT262094 EZJ262094:EZP262094 FJF262094:FJL262094 FTB262094:FTH262094 GCX262094:GDD262094 GMT262094:GMZ262094 GWP262094:GWV262094 HGL262094:HGR262094 HQH262094:HQN262094 IAD262094:IAJ262094 IJZ262094:IKF262094 ITV262094:IUB262094 JDR262094:JDX262094 JNN262094:JNT262094 JXJ262094:JXP262094 KHF262094:KHL262094 KRB262094:KRH262094 LAX262094:LBD262094 LKT262094:LKZ262094 LUP262094:LUV262094 MEL262094:MER262094 MOH262094:MON262094 MYD262094:MYJ262094 NHZ262094:NIF262094 NRV262094:NSB262094 OBR262094:OBX262094 OLN262094:OLT262094 OVJ262094:OVP262094 PFF262094:PFL262094 PPB262094:PPH262094 PYX262094:PZD262094 QIT262094:QIZ262094 QSP262094:QSV262094 RCL262094:RCR262094 RMH262094:RMN262094 RWD262094:RWJ262094 SFZ262094:SGF262094 SPV262094:SQB262094 SZR262094:SZX262094 TJN262094:TJT262094 TTJ262094:TTP262094 UDF262094:UDL262094 UNB262094:UNH262094 UWX262094:UXD262094 VGT262094:VGZ262094 VQP262094:VQV262094 WAL262094:WAR262094 WKH262094:WKN262094 WUD262094:WUJ262094 L327632:R327632 HR327630:HX327630 RN327630:RT327630 ABJ327630:ABP327630 ALF327630:ALL327630 AVB327630:AVH327630 BEX327630:BFD327630 BOT327630:BOZ327630 BYP327630:BYV327630 CIL327630:CIR327630 CSH327630:CSN327630 DCD327630:DCJ327630 DLZ327630:DMF327630 DVV327630:DWB327630 EFR327630:EFX327630 EPN327630:EPT327630 EZJ327630:EZP327630 FJF327630:FJL327630 FTB327630:FTH327630 GCX327630:GDD327630 GMT327630:GMZ327630 GWP327630:GWV327630 HGL327630:HGR327630 HQH327630:HQN327630 IAD327630:IAJ327630 IJZ327630:IKF327630 ITV327630:IUB327630 JDR327630:JDX327630 JNN327630:JNT327630 JXJ327630:JXP327630 KHF327630:KHL327630 KRB327630:KRH327630 LAX327630:LBD327630 LKT327630:LKZ327630 LUP327630:LUV327630 MEL327630:MER327630 MOH327630:MON327630 MYD327630:MYJ327630 NHZ327630:NIF327630 NRV327630:NSB327630 OBR327630:OBX327630 OLN327630:OLT327630 OVJ327630:OVP327630 PFF327630:PFL327630 PPB327630:PPH327630 PYX327630:PZD327630 QIT327630:QIZ327630 QSP327630:QSV327630 RCL327630:RCR327630 RMH327630:RMN327630 RWD327630:RWJ327630 SFZ327630:SGF327630 SPV327630:SQB327630 SZR327630:SZX327630 TJN327630:TJT327630 TTJ327630:TTP327630 UDF327630:UDL327630 UNB327630:UNH327630 UWX327630:UXD327630 VGT327630:VGZ327630 VQP327630:VQV327630 WAL327630:WAR327630 WKH327630:WKN327630 WUD327630:WUJ327630 L393168:R393168 HR393166:HX393166 RN393166:RT393166 ABJ393166:ABP393166 ALF393166:ALL393166 AVB393166:AVH393166 BEX393166:BFD393166 BOT393166:BOZ393166 BYP393166:BYV393166 CIL393166:CIR393166 CSH393166:CSN393166 DCD393166:DCJ393166 DLZ393166:DMF393166 DVV393166:DWB393166 EFR393166:EFX393166 EPN393166:EPT393166 EZJ393166:EZP393166 FJF393166:FJL393166 FTB393166:FTH393166 GCX393166:GDD393166 GMT393166:GMZ393166 GWP393166:GWV393166 HGL393166:HGR393166 HQH393166:HQN393166 IAD393166:IAJ393166 IJZ393166:IKF393166 ITV393166:IUB393166 JDR393166:JDX393166 JNN393166:JNT393166 JXJ393166:JXP393166 KHF393166:KHL393166 KRB393166:KRH393166 LAX393166:LBD393166 LKT393166:LKZ393166 LUP393166:LUV393166 MEL393166:MER393166 MOH393166:MON393166 MYD393166:MYJ393166 NHZ393166:NIF393166 NRV393166:NSB393166 OBR393166:OBX393166 OLN393166:OLT393166 OVJ393166:OVP393166 PFF393166:PFL393166 PPB393166:PPH393166 PYX393166:PZD393166 QIT393166:QIZ393166 QSP393166:QSV393166 RCL393166:RCR393166 RMH393166:RMN393166 RWD393166:RWJ393166 SFZ393166:SGF393166 SPV393166:SQB393166 SZR393166:SZX393166 TJN393166:TJT393166 TTJ393166:TTP393166 UDF393166:UDL393166 UNB393166:UNH393166 UWX393166:UXD393166 VGT393166:VGZ393166 VQP393166:VQV393166 WAL393166:WAR393166 WKH393166:WKN393166 WUD393166:WUJ393166 L458704:R458704 HR458702:HX458702 RN458702:RT458702 ABJ458702:ABP458702 ALF458702:ALL458702 AVB458702:AVH458702 BEX458702:BFD458702 BOT458702:BOZ458702 BYP458702:BYV458702 CIL458702:CIR458702 CSH458702:CSN458702 DCD458702:DCJ458702 DLZ458702:DMF458702 DVV458702:DWB458702 EFR458702:EFX458702 EPN458702:EPT458702 EZJ458702:EZP458702 FJF458702:FJL458702 FTB458702:FTH458702 GCX458702:GDD458702 GMT458702:GMZ458702 GWP458702:GWV458702 HGL458702:HGR458702 HQH458702:HQN458702 IAD458702:IAJ458702 IJZ458702:IKF458702 ITV458702:IUB458702 JDR458702:JDX458702 JNN458702:JNT458702 JXJ458702:JXP458702 KHF458702:KHL458702 KRB458702:KRH458702 LAX458702:LBD458702 LKT458702:LKZ458702 LUP458702:LUV458702 MEL458702:MER458702 MOH458702:MON458702 MYD458702:MYJ458702 NHZ458702:NIF458702 NRV458702:NSB458702 OBR458702:OBX458702 OLN458702:OLT458702 OVJ458702:OVP458702 PFF458702:PFL458702 PPB458702:PPH458702 PYX458702:PZD458702 QIT458702:QIZ458702 QSP458702:QSV458702 RCL458702:RCR458702 RMH458702:RMN458702 RWD458702:RWJ458702 SFZ458702:SGF458702 SPV458702:SQB458702 SZR458702:SZX458702 TJN458702:TJT458702 TTJ458702:TTP458702 UDF458702:UDL458702 UNB458702:UNH458702 UWX458702:UXD458702 VGT458702:VGZ458702 VQP458702:VQV458702 WAL458702:WAR458702 WKH458702:WKN458702 WUD458702:WUJ458702 L524240:R524240 HR524238:HX524238 RN524238:RT524238 ABJ524238:ABP524238 ALF524238:ALL524238 AVB524238:AVH524238 BEX524238:BFD524238 BOT524238:BOZ524238 BYP524238:BYV524238 CIL524238:CIR524238 CSH524238:CSN524238 DCD524238:DCJ524238 DLZ524238:DMF524238 DVV524238:DWB524238 EFR524238:EFX524238 EPN524238:EPT524238 EZJ524238:EZP524238 FJF524238:FJL524238 FTB524238:FTH524238 GCX524238:GDD524238 GMT524238:GMZ524238 GWP524238:GWV524238 HGL524238:HGR524238 HQH524238:HQN524238 IAD524238:IAJ524238 IJZ524238:IKF524238 ITV524238:IUB524238 JDR524238:JDX524238 JNN524238:JNT524238 JXJ524238:JXP524238 KHF524238:KHL524238 KRB524238:KRH524238 LAX524238:LBD524238 LKT524238:LKZ524238 LUP524238:LUV524238 MEL524238:MER524238 MOH524238:MON524238 MYD524238:MYJ524238 NHZ524238:NIF524238 NRV524238:NSB524238 OBR524238:OBX524238 OLN524238:OLT524238 OVJ524238:OVP524238 PFF524238:PFL524238 PPB524238:PPH524238 PYX524238:PZD524238 QIT524238:QIZ524238 QSP524238:QSV524238 RCL524238:RCR524238 RMH524238:RMN524238 RWD524238:RWJ524238 SFZ524238:SGF524238 SPV524238:SQB524238 SZR524238:SZX524238 TJN524238:TJT524238 TTJ524238:TTP524238 UDF524238:UDL524238 UNB524238:UNH524238 UWX524238:UXD524238 VGT524238:VGZ524238 VQP524238:VQV524238 WAL524238:WAR524238 WKH524238:WKN524238 WUD524238:WUJ524238 L589776:R589776 HR589774:HX589774 RN589774:RT589774 ABJ589774:ABP589774 ALF589774:ALL589774 AVB589774:AVH589774 BEX589774:BFD589774 BOT589774:BOZ589774 BYP589774:BYV589774 CIL589774:CIR589774 CSH589774:CSN589774 DCD589774:DCJ589774 DLZ589774:DMF589774 DVV589774:DWB589774 EFR589774:EFX589774 EPN589774:EPT589774 EZJ589774:EZP589774 FJF589774:FJL589774 FTB589774:FTH589774 GCX589774:GDD589774 GMT589774:GMZ589774 GWP589774:GWV589774 HGL589774:HGR589774 HQH589774:HQN589774 IAD589774:IAJ589774 IJZ589774:IKF589774 ITV589774:IUB589774 JDR589774:JDX589774 JNN589774:JNT589774 JXJ589774:JXP589774 KHF589774:KHL589774 KRB589774:KRH589774 LAX589774:LBD589774 LKT589774:LKZ589774 LUP589774:LUV589774 MEL589774:MER589774 MOH589774:MON589774 MYD589774:MYJ589774 NHZ589774:NIF589774 NRV589774:NSB589774 OBR589774:OBX589774 OLN589774:OLT589774 OVJ589774:OVP589774 PFF589774:PFL589774 PPB589774:PPH589774 PYX589774:PZD589774 QIT589774:QIZ589774 QSP589774:QSV589774 RCL589774:RCR589774 RMH589774:RMN589774 RWD589774:RWJ589774 SFZ589774:SGF589774 SPV589774:SQB589774 SZR589774:SZX589774 TJN589774:TJT589774 TTJ589774:TTP589774 UDF589774:UDL589774 UNB589774:UNH589774 UWX589774:UXD589774 VGT589774:VGZ589774 VQP589774:VQV589774 WAL589774:WAR589774 WKH589774:WKN589774 WUD589774:WUJ589774 L655312:R655312 HR655310:HX655310 RN655310:RT655310 ABJ655310:ABP655310 ALF655310:ALL655310 AVB655310:AVH655310 BEX655310:BFD655310 BOT655310:BOZ655310 BYP655310:BYV655310 CIL655310:CIR655310 CSH655310:CSN655310 DCD655310:DCJ655310 DLZ655310:DMF655310 DVV655310:DWB655310 EFR655310:EFX655310 EPN655310:EPT655310 EZJ655310:EZP655310 FJF655310:FJL655310 FTB655310:FTH655310 GCX655310:GDD655310 GMT655310:GMZ655310 GWP655310:GWV655310 HGL655310:HGR655310 HQH655310:HQN655310 IAD655310:IAJ655310 IJZ655310:IKF655310 ITV655310:IUB655310 JDR655310:JDX655310 JNN655310:JNT655310 JXJ655310:JXP655310 KHF655310:KHL655310 KRB655310:KRH655310 LAX655310:LBD655310 LKT655310:LKZ655310 LUP655310:LUV655310 MEL655310:MER655310 MOH655310:MON655310 MYD655310:MYJ655310 NHZ655310:NIF655310 NRV655310:NSB655310 OBR655310:OBX655310 OLN655310:OLT655310 OVJ655310:OVP655310 PFF655310:PFL655310 PPB655310:PPH655310 PYX655310:PZD655310 QIT655310:QIZ655310 QSP655310:QSV655310 RCL655310:RCR655310 RMH655310:RMN655310 RWD655310:RWJ655310 SFZ655310:SGF655310 SPV655310:SQB655310 SZR655310:SZX655310 TJN655310:TJT655310 TTJ655310:TTP655310 UDF655310:UDL655310 UNB655310:UNH655310 UWX655310:UXD655310 VGT655310:VGZ655310 VQP655310:VQV655310 WAL655310:WAR655310 WKH655310:WKN655310 WUD655310:WUJ655310 L720848:R720848 HR720846:HX720846 RN720846:RT720846 ABJ720846:ABP720846 ALF720846:ALL720846 AVB720846:AVH720846 BEX720846:BFD720846 BOT720846:BOZ720846 BYP720846:BYV720846 CIL720846:CIR720846 CSH720846:CSN720846 DCD720846:DCJ720846 DLZ720846:DMF720846 DVV720846:DWB720846 EFR720846:EFX720846 EPN720846:EPT720846 EZJ720846:EZP720846 FJF720846:FJL720846 FTB720846:FTH720846 GCX720846:GDD720846 GMT720846:GMZ720846 GWP720846:GWV720846 HGL720846:HGR720846 HQH720846:HQN720846 IAD720846:IAJ720846 IJZ720846:IKF720846 ITV720846:IUB720846 JDR720846:JDX720846 JNN720846:JNT720846 JXJ720846:JXP720846 KHF720846:KHL720846 KRB720846:KRH720846 LAX720846:LBD720846 LKT720846:LKZ720846 LUP720846:LUV720846 MEL720846:MER720846 MOH720846:MON720846 MYD720846:MYJ720846 NHZ720846:NIF720846 NRV720846:NSB720846 OBR720846:OBX720846 OLN720846:OLT720846 OVJ720846:OVP720846 PFF720846:PFL720846 PPB720846:PPH720846 PYX720846:PZD720846 QIT720846:QIZ720846 QSP720846:QSV720846 RCL720846:RCR720846 RMH720846:RMN720846 RWD720846:RWJ720846 SFZ720846:SGF720846 SPV720846:SQB720846 SZR720846:SZX720846 TJN720846:TJT720846 TTJ720846:TTP720846 UDF720846:UDL720846 UNB720846:UNH720846 UWX720846:UXD720846 VGT720846:VGZ720846 VQP720846:VQV720846 WAL720846:WAR720846 WKH720846:WKN720846 WUD720846:WUJ720846 L786384:R786384 HR786382:HX786382 RN786382:RT786382 ABJ786382:ABP786382 ALF786382:ALL786382 AVB786382:AVH786382 BEX786382:BFD786382 BOT786382:BOZ786382 BYP786382:BYV786382 CIL786382:CIR786382 CSH786382:CSN786382 DCD786382:DCJ786382 DLZ786382:DMF786382 DVV786382:DWB786382 EFR786382:EFX786382 EPN786382:EPT786382 EZJ786382:EZP786382 FJF786382:FJL786382 FTB786382:FTH786382 GCX786382:GDD786382 GMT786382:GMZ786382 GWP786382:GWV786382 HGL786382:HGR786382 HQH786382:HQN786382 IAD786382:IAJ786382 IJZ786382:IKF786382 ITV786382:IUB786382 JDR786382:JDX786382 JNN786382:JNT786382 JXJ786382:JXP786382 KHF786382:KHL786382 KRB786382:KRH786382 LAX786382:LBD786382 LKT786382:LKZ786382 LUP786382:LUV786382 MEL786382:MER786382 MOH786382:MON786382 MYD786382:MYJ786382 NHZ786382:NIF786382 NRV786382:NSB786382 OBR786382:OBX786382 OLN786382:OLT786382 OVJ786382:OVP786382 PFF786382:PFL786382 PPB786382:PPH786382 PYX786382:PZD786382 QIT786382:QIZ786382 QSP786382:QSV786382 RCL786382:RCR786382 RMH786382:RMN786382 RWD786382:RWJ786382 SFZ786382:SGF786382 SPV786382:SQB786382 SZR786382:SZX786382 TJN786382:TJT786382 TTJ786382:TTP786382 UDF786382:UDL786382 UNB786382:UNH786382 UWX786382:UXD786382 VGT786382:VGZ786382 VQP786382:VQV786382 WAL786382:WAR786382 WKH786382:WKN786382 WUD786382:WUJ786382 L851920:R851920 HR851918:HX851918 RN851918:RT851918 ABJ851918:ABP851918 ALF851918:ALL851918 AVB851918:AVH851918 BEX851918:BFD851918 BOT851918:BOZ851918 BYP851918:BYV851918 CIL851918:CIR851918 CSH851918:CSN851918 DCD851918:DCJ851918 DLZ851918:DMF851918 DVV851918:DWB851918 EFR851918:EFX851918 EPN851918:EPT851918 EZJ851918:EZP851918 FJF851918:FJL851918 FTB851918:FTH851918 GCX851918:GDD851918 GMT851918:GMZ851918 GWP851918:GWV851918 HGL851918:HGR851918 HQH851918:HQN851918 IAD851918:IAJ851918 IJZ851918:IKF851918 ITV851918:IUB851918 JDR851918:JDX851918 JNN851918:JNT851918 JXJ851918:JXP851918 KHF851918:KHL851918 KRB851918:KRH851918 LAX851918:LBD851918 LKT851918:LKZ851918 LUP851918:LUV851918 MEL851918:MER851918 MOH851918:MON851918 MYD851918:MYJ851918 NHZ851918:NIF851918 NRV851918:NSB851918 OBR851918:OBX851918 OLN851918:OLT851918 OVJ851918:OVP851918 PFF851918:PFL851918 PPB851918:PPH851918 PYX851918:PZD851918 QIT851918:QIZ851918 QSP851918:QSV851918 RCL851918:RCR851918 RMH851918:RMN851918 RWD851918:RWJ851918 SFZ851918:SGF851918 SPV851918:SQB851918 SZR851918:SZX851918 TJN851918:TJT851918 TTJ851918:TTP851918 UDF851918:UDL851918 UNB851918:UNH851918 UWX851918:UXD851918 VGT851918:VGZ851918 VQP851918:VQV851918 WAL851918:WAR851918 WKH851918:WKN851918 WUD851918:WUJ851918 L917456:R917456 HR917454:HX917454 RN917454:RT917454 ABJ917454:ABP917454 ALF917454:ALL917454 AVB917454:AVH917454 BEX917454:BFD917454 BOT917454:BOZ917454 BYP917454:BYV917454 CIL917454:CIR917454 CSH917454:CSN917454 DCD917454:DCJ917454 DLZ917454:DMF917454 DVV917454:DWB917454 EFR917454:EFX917454 EPN917454:EPT917454 EZJ917454:EZP917454 FJF917454:FJL917454 FTB917454:FTH917454 GCX917454:GDD917454 GMT917454:GMZ917454 GWP917454:GWV917454 HGL917454:HGR917454 HQH917454:HQN917454 IAD917454:IAJ917454 IJZ917454:IKF917454 ITV917454:IUB917454 JDR917454:JDX917454 JNN917454:JNT917454 JXJ917454:JXP917454 KHF917454:KHL917454 KRB917454:KRH917454 LAX917454:LBD917454 LKT917454:LKZ917454 LUP917454:LUV917454 MEL917454:MER917454 MOH917454:MON917454 MYD917454:MYJ917454 NHZ917454:NIF917454 NRV917454:NSB917454 OBR917454:OBX917454 OLN917454:OLT917454 OVJ917454:OVP917454 PFF917454:PFL917454 PPB917454:PPH917454 PYX917454:PZD917454 QIT917454:QIZ917454 QSP917454:QSV917454 RCL917454:RCR917454 RMH917454:RMN917454 RWD917454:RWJ917454 SFZ917454:SGF917454 SPV917454:SQB917454 SZR917454:SZX917454 TJN917454:TJT917454 TTJ917454:TTP917454 UDF917454:UDL917454 UNB917454:UNH917454 UWX917454:UXD917454 VGT917454:VGZ917454 VQP917454:VQV917454 WAL917454:WAR917454 WKH917454:WKN917454 WUD917454:WUJ917454 L982992:R982992 HR982990:HX982990 RN982990:RT982990 ABJ982990:ABP982990 ALF982990:ALL982990 AVB982990:AVH982990 BEX982990:BFD982990 BOT982990:BOZ982990 BYP982990:BYV982990 CIL982990:CIR982990 CSH982990:CSN982990 DCD982990:DCJ982990 DLZ982990:DMF982990 DVV982990:DWB982990 EFR982990:EFX982990 EPN982990:EPT982990 EZJ982990:EZP982990 FJF982990:FJL982990 FTB982990:FTH982990 GCX982990:GDD982990 GMT982990:GMZ982990 GWP982990:GWV982990 HGL982990:HGR982990 HQH982990:HQN982990 IAD982990:IAJ982990 IJZ982990:IKF982990 ITV982990:IUB982990 JDR982990:JDX982990 JNN982990:JNT982990 JXJ982990:JXP982990 KHF982990:KHL982990 KRB982990:KRH982990 LAX982990:LBD982990 LKT982990:LKZ982990 LUP982990:LUV982990 MEL982990:MER982990 MOH982990:MON982990 MYD982990:MYJ982990 NHZ982990:NIF982990 NRV982990:NSB982990 OBR982990:OBX982990 OLN982990:OLT982990 OVJ982990:OVP982990 PFF982990:PFL982990 PPB982990:PPH982990 PYX982990:PZD982990 QIT982990:QIZ982990 QSP982990:QSV982990 RCL982990:RCR982990 RMH982990:RMN982990 RWD982990:RWJ982990 SFZ982990:SGF982990 SPV982990:SQB982990 SZR982990:SZX982990 TJN982990:TJT982990 TTJ982990:TTP982990 UDF982990:UDL982990 UNB982990:UNH982990 UWX982990:UXD982990 VGT982990:VGZ982990 VQP982990:VQV982990 WAL982990:WAR982990 WKH982990:WKN982990 WUD982990:WUJ982990" xr:uid="{3AB338E8-4776-4B65-A1CB-49FFDDA143ED}">
      <formula1>L65486-ROUNDDOWN(L65486,1)=0</formula1>
    </dataValidation>
    <dataValidation type="list" allowBlank="1" showInputMessage="1" showErrorMessage="1" sqref="Z65573 IF65571 SB65571 ABX65571 ALT65571 AVP65571 BFL65571 BPH65571 BZD65571 CIZ65571 CSV65571 DCR65571 DMN65571 DWJ65571 EGF65571 EQB65571 EZX65571 FJT65571 FTP65571 GDL65571 GNH65571 GXD65571 HGZ65571 HQV65571 IAR65571 IKN65571 IUJ65571 JEF65571 JOB65571 JXX65571 KHT65571 KRP65571 LBL65571 LLH65571 LVD65571 MEZ65571 MOV65571 MYR65571 NIN65571 NSJ65571 OCF65571 OMB65571 OVX65571 PFT65571 PPP65571 PZL65571 QJH65571 QTD65571 RCZ65571 RMV65571 RWR65571 SGN65571 SQJ65571 TAF65571 TKB65571 TTX65571 UDT65571 UNP65571 UXL65571 VHH65571 VRD65571 WAZ65571 WKV65571 WUR65571 Z131109 IF131107 SB131107 ABX131107 ALT131107 AVP131107 BFL131107 BPH131107 BZD131107 CIZ131107 CSV131107 DCR131107 DMN131107 DWJ131107 EGF131107 EQB131107 EZX131107 FJT131107 FTP131107 GDL131107 GNH131107 GXD131107 HGZ131107 HQV131107 IAR131107 IKN131107 IUJ131107 JEF131107 JOB131107 JXX131107 KHT131107 KRP131107 LBL131107 LLH131107 LVD131107 MEZ131107 MOV131107 MYR131107 NIN131107 NSJ131107 OCF131107 OMB131107 OVX131107 PFT131107 PPP131107 PZL131107 QJH131107 QTD131107 RCZ131107 RMV131107 RWR131107 SGN131107 SQJ131107 TAF131107 TKB131107 TTX131107 UDT131107 UNP131107 UXL131107 VHH131107 VRD131107 WAZ131107 WKV131107 WUR131107 Z196645 IF196643 SB196643 ABX196643 ALT196643 AVP196643 BFL196643 BPH196643 BZD196643 CIZ196643 CSV196643 DCR196643 DMN196643 DWJ196643 EGF196643 EQB196643 EZX196643 FJT196643 FTP196643 GDL196643 GNH196643 GXD196643 HGZ196643 HQV196643 IAR196643 IKN196643 IUJ196643 JEF196643 JOB196643 JXX196643 KHT196643 KRP196643 LBL196643 LLH196643 LVD196643 MEZ196643 MOV196643 MYR196643 NIN196643 NSJ196643 OCF196643 OMB196643 OVX196643 PFT196643 PPP196643 PZL196643 QJH196643 QTD196643 RCZ196643 RMV196643 RWR196643 SGN196643 SQJ196643 TAF196643 TKB196643 TTX196643 UDT196643 UNP196643 UXL196643 VHH196643 VRD196643 WAZ196643 WKV196643 WUR196643 Z262181 IF262179 SB262179 ABX262179 ALT262179 AVP262179 BFL262179 BPH262179 BZD262179 CIZ262179 CSV262179 DCR262179 DMN262179 DWJ262179 EGF262179 EQB262179 EZX262179 FJT262179 FTP262179 GDL262179 GNH262179 GXD262179 HGZ262179 HQV262179 IAR262179 IKN262179 IUJ262179 JEF262179 JOB262179 JXX262179 KHT262179 KRP262179 LBL262179 LLH262179 LVD262179 MEZ262179 MOV262179 MYR262179 NIN262179 NSJ262179 OCF262179 OMB262179 OVX262179 PFT262179 PPP262179 PZL262179 QJH262179 QTD262179 RCZ262179 RMV262179 RWR262179 SGN262179 SQJ262179 TAF262179 TKB262179 TTX262179 UDT262179 UNP262179 UXL262179 VHH262179 VRD262179 WAZ262179 WKV262179 WUR262179 Z327717 IF327715 SB327715 ABX327715 ALT327715 AVP327715 BFL327715 BPH327715 BZD327715 CIZ327715 CSV327715 DCR327715 DMN327715 DWJ327715 EGF327715 EQB327715 EZX327715 FJT327715 FTP327715 GDL327715 GNH327715 GXD327715 HGZ327715 HQV327715 IAR327715 IKN327715 IUJ327715 JEF327715 JOB327715 JXX327715 KHT327715 KRP327715 LBL327715 LLH327715 LVD327715 MEZ327715 MOV327715 MYR327715 NIN327715 NSJ327715 OCF327715 OMB327715 OVX327715 PFT327715 PPP327715 PZL327715 QJH327715 QTD327715 RCZ327715 RMV327715 RWR327715 SGN327715 SQJ327715 TAF327715 TKB327715 TTX327715 UDT327715 UNP327715 UXL327715 VHH327715 VRD327715 WAZ327715 WKV327715 WUR327715 Z393253 IF393251 SB393251 ABX393251 ALT393251 AVP393251 BFL393251 BPH393251 BZD393251 CIZ393251 CSV393251 DCR393251 DMN393251 DWJ393251 EGF393251 EQB393251 EZX393251 FJT393251 FTP393251 GDL393251 GNH393251 GXD393251 HGZ393251 HQV393251 IAR393251 IKN393251 IUJ393251 JEF393251 JOB393251 JXX393251 KHT393251 KRP393251 LBL393251 LLH393251 LVD393251 MEZ393251 MOV393251 MYR393251 NIN393251 NSJ393251 OCF393251 OMB393251 OVX393251 PFT393251 PPP393251 PZL393251 QJH393251 QTD393251 RCZ393251 RMV393251 RWR393251 SGN393251 SQJ393251 TAF393251 TKB393251 TTX393251 UDT393251 UNP393251 UXL393251 VHH393251 VRD393251 WAZ393251 WKV393251 WUR393251 Z458789 IF458787 SB458787 ABX458787 ALT458787 AVP458787 BFL458787 BPH458787 BZD458787 CIZ458787 CSV458787 DCR458787 DMN458787 DWJ458787 EGF458787 EQB458787 EZX458787 FJT458787 FTP458787 GDL458787 GNH458787 GXD458787 HGZ458787 HQV458787 IAR458787 IKN458787 IUJ458787 JEF458787 JOB458787 JXX458787 KHT458787 KRP458787 LBL458787 LLH458787 LVD458787 MEZ458787 MOV458787 MYR458787 NIN458787 NSJ458787 OCF458787 OMB458787 OVX458787 PFT458787 PPP458787 PZL458787 QJH458787 QTD458787 RCZ458787 RMV458787 RWR458787 SGN458787 SQJ458787 TAF458787 TKB458787 TTX458787 UDT458787 UNP458787 UXL458787 VHH458787 VRD458787 WAZ458787 WKV458787 WUR458787 Z524325 IF524323 SB524323 ABX524323 ALT524323 AVP524323 BFL524323 BPH524323 BZD524323 CIZ524323 CSV524323 DCR524323 DMN524323 DWJ524323 EGF524323 EQB524323 EZX524323 FJT524323 FTP524323 GDL524323 GNH524323 GXD524323 HGZ524323 HQV524323 IAR524323 IKN524323 IUJ524323 JEF524323 JOB524323 JXX524323 KHT524323 KRP524323 LBL524323 LLH524323 LVD524323 MEZ524323 MOV524323 MYR524323 NIN524323 NSJ524323 OCF524323 OMB524323 OVX524323 PFT524323 PPP524323 PZL524323 QJH524323 QTD524323 RCZ524323 RMV524323 RWR524323 SGN524323 SQJ524323 TAF524323 TKB524323 TTX524323 UDT524323 UNP524323 UXL524323 VHH524323 VRD524323 WAZ524323 WKV524323 WUR524323 Z589861 IF589859 SB589859 ABX589859 ALT589859 AVP589859 BFL589859 BPH589859 BZD589859 CIZ589859 CSV589859 DCR589859 DMN589859 DWJ589859 EGF589859 EQB589859 EZX589859 FJT589859 FTP589859 GDL589859 GNH589859 GXD589859 HGZ589859 HQV589859 IAR589859 IKN589859 IUJ589859 JEF589859 JOB589859 JXX589859 KHT589859 KRP589859 LBL589859 LLH589859 LVD589859 MEZ589859 MOV589859 MYR589859 NIN589859 NSJ589859 OCF589859 OMB589859 OVX589859 PFT589859 PPP589859 PZL589859 QJH589859 QTD589859 RCZ589859 RMV589859 RWR589859 SGN589859 SQJ589859 TAF589859 TKB589859 TTX589859 UDT589859 UNP589859 UXL589859 VHH589859 VRD589859 WAZ589859 WKV589859 WUR589859 Z655397 IF655395 SB655395 ABX655395 ALT655395 AVP655395 BFL655395 BPH655395 BZD655395 CIZ655395 CSV655395 DCR655395 DMN655395 DWJ655395 EGF655395 EQB655395 EZX655395 FJT655395 FTP655395 GDL655395 GNH655395 GXD655395 HGZ655395 HQV655395 IAR655395 IKN655395 IUJ655395 JEF655395 JOB655395 JXX655395 KHT655395 KRP655395 LBL655395 LLH655395 LVD655395 MEZ655395 MOV655395 MYR655395 NIN655395 NSJ655395 OCF655395 OMB655395 OVX655395 PFT655395 PPP655395 PZL655395 QJH655395 QTD655395 RCZ655395 RMV655395 RWR655395 SGN655395 SQJ655395 TAF655395 TKB655395 TTX655395 UDT655395 UNP655395 UXL655395 VHH655395 VRD655395 WAZ655395 WKV655395 WUR655395 Z720933 IF720931 SB720931 ABX720931 ALT720931 AVP720931 BFL720931 BPH720931 BZD720931 CIZ720931 CSV720931 DCR720931 DMN720931 DWJ720931 EGF720931 EQB720931 EZX720931 FJT720931 FTP720931 GDL720931 GNH720931 GXD720931 HGZ720931 HQV720931 IAR720931 IKN720931 IUJ720931 JEF720931 JOB720931 JXX720931 KHT720931 KRP720931 LBL720931 LLH720931 LVD720931 MEZ720931 MOV720931 MYR720931 NIN720931 NSJ720931 OCF720931 OMB720931 OVX720931 PFT720931 PPP720931 PZL720931 QJH720931 QTD720931 RCZ720931 RMV720931 RWR720931 SGN720931 SQJ720931 TAF720931 TKB720931 TTX720931 UDT720931 UNP720931 UXL720931 VHH720931 VRD720931 WAZ720931 WKV720931 WUR720931 Z786469 IF786467 SB786467 ABX786467 ALT786467 AVP786467 BFL786467 BPH786467 BZD786467 CIZ786467 CSV786467 DCR786467 DMN786467 DWJ786467 EGF786467 EQB786467 EZX786467 FJT786467 FTP786467 GDL786467 GNH786467 GXD786467 HGZ786467 HQV786467 IAR786467 IKN786467 IUJ786467 JEF786467 JOB786467 JXX786467 KHT786467 KRP786467 LBL786467 LLH786467 LVD786467 MEZ786467 MOV786467 MYR786467 NIN786467 NSJ786467 OCF786467 OMB786467 OVX786467 PFT786467 PPP786467 PZL786467 QJH786467 QTD786467 RCZ786467 RMV786467 RWR786467 SGN786467 SQJ786467 TAF786467 TKB786467 TTX786467 UDT786467 UNP786467 UXL786467 VHH786467 VRD786467 WAZ786467 WKV786467 WUR786467 Z852005 IF852003 SB852003 ABX852003 ALT852003 AVP852003 BFL852003 BPH852003 BZD852003 CIZ852003 CSV852003 DCR852003 DMN852003 DWJ852003 EGF852003 EQB852003 EZX852003 FJT852003 FTP852003 GDL852003 GNH852003 GXD852003 HGZ852003 HQV852003 IAR852003 IKN852003 IUJ852003 JEF852003 JOB852003 JXX852003 KHT852003 KRP852003 LBL852003 LLH852003 LVD852003 MEZ852003 MOV852003 MYR852003 NIN852003 NSJ852003 OCF852003 OMB852003 OVX852003 PFT852003 PPP852003 PZL852003 QJH852003 QTD852003 RCZ852003 RMV852003 RWR852003 SGN852003 SQJ852003 TAF852003 TKB852003 TTX852003 UDT852003 UNP852003 UXL852003 VHH852003 VRD852003 WAZ852003 WKV852003 WUR852003 Z917541 IF917539 SB917539 ABX917539 ALT917539 AVP917539 BFL917539 BPH917539 BZD917539 CIZ917539 CSV917539 DCR917539 DMN917539 DWJ917539 EGF917539 EQB917539 EZX917539 FJT917539 FTP917539 GDL917539 GNH917539 GXD917539 HGZ917539 HQV917539 IAR917539 IKN917539 IUJ917539 JEF917539 JOB917539 JXX917539 KHT917539 KRP917539 LBL917539 LLH917539 LVD917539 MEZ917539 MOV917539 MYR917539 NIN917539 NSJ917539 OCF917539 OMB917539 OVX917539 PFT917539 PPP917539 PZL917539 QJH917539 QTD917539 RCZ917539 RMV917539 RWR917539 SGN917539 SQJ917539 TAF917539 TKB917539 TTX917539 UDT917539 UNP917539 UXL917539 VHH917539 VRD917539 WAZ917539 WKV917539 WUR917539 Z983077 IF983075 SB983075 ABX983075 ALT983075 AVP983075 BFL983075 BPH983075 BZD983075 CIZ983075 CSV983075 DCR983075 DMN983075 DWJ983075 EGF983075 EQB983075 EZX983075 FJT983075 FTP983075 GDL983075 GNH983075 GXD983075 HGZ983075 HQV983075 IAR983075 IKN983075 IUJ983075 JEF983075 JOB983075 JXX983075 KHT983075 KRP983075 LBL983075 LLH983075 LVD983075 MEZ983075 MOV983075 MYR983075 NIN983075 NSJ983075 OCF983075 OMB983075 OVX983075 PFT983075 PPP983075 PZL983075 QJH983075 QTD983075 RCZ983075 RMV983075 RWR983075 SGN983075 SQJ983075 TAF983075 TKB983075 TTX983075 UDT983075 UNP983075 UXL983075 VHH983075 VRD983075 WAZ983075 WKV983075 WUR983075 Z65571 IF65569 SB65569 ABX65569 ALT65569 AVP65569 BFL65569 BPH65569 BZD65569 CIZ65569 CSV65569 DCR65569 DMN65569 DWJ65569 EGF65569 EQB65569 EZX65569 FJT65569 FTP65569 GDL65569 GNH65569 GXD65569 HGZ65569 HQV65569 IAR65569 IKN65569 IUJ65569 JEF65569 JOB65569 JXX65569 KHT65569 KRP65569 LBL65569 LLH65569 LVD65569 MEZ65569 MOV65569 MYR65569 NIN65569 NSJ65569 OCF65569 OMB65569 OVX65569 PFT65569 PPP65569 PZL65569 QJH65569 QTD65569 RCZ65569 RMV65569 RWR65569 SGN65569 SQJ65569 TAF65569 TKB65569 TTX65569 UDT65569 UNP65569 UXL65569 VHH65569 VRD65569 WAZ65569 WKV65569 WUR65569 Z131107 IF131105 SB131105 ABX131105 ALT131105 AVP131105 BFL131105 BPH131105 BZD131105 CIZ131105 CSV131105 DCR131105 DMN131105 DWJ131105 EGF131105 EQB131105 EZX131105 FJT131105 FTP131105 GDL131105 GNH131105 GXD131105 HGZ131105 HQV131105 IAR131105 IKN131105 IUJ131105 JEF131105 JOB131105 JXX131105 KHT131105 KRP131105 LBL131105 LLH131105 LVD131105 MEZ131105 MOV131105 MYR131105 NIN131105 NSJ131105 OCF131105 OMB131105 OVX131105 PFT131105 PPP131105 PZL131105 QJH131105 QTD131105 RCZ131105 RMV131105 RWR131105 SGN131105 SQJ131105 TAF131105 TKB131105 TTX131105 UDT131105 UNP131105 UXL131105 VHH131105 VRD131105 WAZ131105 WKV131105 WUR131105 Z196643 IF196641 SB196641 ABX196641 ALT196641 AVP196641 BFL196641 BPH196641 BZD196641 CIZ196641 CSV196641 DCR196641 DMN196641 DWJ196641 EGF196641 EQB196641 EZX196641 FJT196641 FTP196641 GDL196641 GNH196641 GXD196641 HGZ196641 HQV196641 IAR196641 IKN196641 IUJ196641 JEF196641 JOB196641 JXX196641 KHT196641 KRP196641 LBL196641 LLH196641 LVD196641 MEZ196641 MOV196641 MYR196641 NIN196641 NSJ196641 OCF196641 OMB196641 OVX196641 PFT196641 PPP196641 PZL196641 QJH196641 QTD196641 RCZ196641 RMV196641 RWR196641 SGN196641 SQJ196641 TAF196641 TKB196641 TTX196641 UDT196641 UNP196641 UXL196641 VHH196641 VRD196641 WAZ196641 WKV196641 WUR196641 Z262179 IF262177 SB262177 ABX262177 ALT262177 AVP262177 BFL262177 BPH262177 BZD262177 CIZ262177 CSV262177 DCR262177 DMN262177 DWJ262177 EGF262177 EQB262177 EZX262177 FJT262177 FTP262177 GDL262177 GNH262177 GXD262177 HGZ262177 HQV262177 IAR262177 IKN262177 IUJ262177 JEF262177 JOB262177 JXX262177 KHT262177 KRP262177 LBL262177 LLH262177 LVD262177 MEZ262177 MOV262177 MYR262177 NIN262177 NSJ262177 OCF262177 OMB262177 OVX262177 PFT262177 PPP262177 PZL262177 QJH262177 QTD262177 RCZ262177 RMV262177 RWR262177 SGN262177 SQJ262177 TAF262177 TKB262177 TTX262177 UDT262177 UNP262177 UXL262177 VHH262177 VRD262177 WAZ262177 WKV262177 WUR262177 Z327715 IF327713 SB327713 ABX327713 ALT327713 AVP327713 BFL327713 BPH327713 BZD327713 CIZ327713 CSV327713 DCR327713 DMN327713 DWJ327713 EGF327713 EQB327713 EZX327713 FJT327713 FTP327713 GDL327713 GNH327713 GXD327713 HGZ327713 HQV327713 IAR327713 IKN327713 IUJ327713 JEF327713 JOB327713 JXX327713 KHT327713 KRP327713 LBL327713 LLH327713 LVD327713 MEZ327713 MOV327713 MYR327713 NIN327713 NSJ327713 OCF327713 OMB327713 OVX327713 PFT327713 PPP327713 PZL327713 QJH327713 QTD327713 RCZ327713 RMV327713 RWR327713 SGN327713 SQJ327713 TAF327713 TKB327713 TTX327713 UDT327713 UNP327713 UXL327713 VHH327713 VRD327713 WAZ327713 WKV327713 WUR327713 Z393251 IF393249 SB393249 ABX393249 ALT393249 AVP393249 BFL393249 BPH393249 BZD393249 CIZ393249 CSV393249 DCR393249 DMN393249 DWJ393249 EGF393249 EQB393249 EZX393249 FJT393249 FTP393249 GDL393249 GNH393249 GXD393249 HGZ393249 HQV393249 IAR393249 IKN393249 IUJ393249 JEF393249 JOB393249 JXX393249 KHT393249 KRP393249 LBL393249 LLH393249 LVD393249 MEZ393249 MOV393249 MYR393249 NIN393249 NSJ393249 OCF393249 OMB393249 OVX393249 PFT393249 PPP393249 PZL393249 QJH393249 QTD393249 RCZ393249 RMV393249 RWR393249 SGN393249 SQJ393249 TAF393249 TKB393249 TTX393249 UDT393249 UNP393249 UXL393249 VHH393249 VRD393249 WAZ393249 WKV393249 WUR393249 Z458787 IF458785 SB458785 ABX458785 ALT458785 AVP458785 BFL458785 BPH458785 BZD458785 CIZ458785 CSV458785 DCR458785 DMN458785 DWJ458785 EGF458785 EQB458785 EZX458785 FJT458785 FTP458785 GDL458785 GNH458785 GXD458785 HGZ458785 HQV458785 IAR458785 IKN458785 IUJ458785 JEF458785 JOB458785 JXX458785 KHT458785 KRP458785 LBL458785 LLH458785 LVD458785 MEZ458785 MOV458785 MYR458785 NIN458785 NSJ458785 OCF458785 OMB458785 OVX458785 PFT458785 PPP458785 PZL458785 QJH458785 QTD458785 RCZ458785 RMV458785 RWR458785 SGN458785 SQJ458785 TAF458785 TKB458785 TTX458785 UDT458785 UNP458785 UXL458785 VHH458785 VRD458785 WAZ458785 WKV458785 WUR458785 Z524323 IF524321 SB524321 ABX524321 ALT524321 AVP524321 BFL524321 BPH524321 BZD524321 CIZ524321 CSV524321 DCR524321 DMN524321 DWJ524321 EGF524321 EQB524321 EZX524321 FJT524321 FTP524321 GDL524321 GNH524321 GXD524321 HGZ524321 HQV524321 IAR524321 IKN524321 IUJ524321 JEF524321 JOB524321 JXX524321 KHT524321 KRP524321 LBL524321 LLH524321 LVD524321 MEZ524321 MOV524321 MYR524321 NIN524321 NSJ524321 OCF524321 OMB524321 OVX524321 PFT524321 PPP524321 PZL524321 QJH524321 QTD524321 RCZ524321 RMV524321 RWR524321 SGN524321 SQJ524321 TAF524321 TKB524321 TTX524321 UDT524321 UNP524321 UXL524321 VHH524321 VRD524321 WAZ524321 WKV524321 WUR524321 Z589859 IF589857 SB589857 ABX589857 ALT589857 AVP589857 BFL589857 BPH589857 BZD589857 CIZ589857 CSV589857 DCR589857 DMN589857 DWJ589857 EGF589857 EQB589857 EZX589857 FJT589857 FTP589857 GDL589857 GNH589857 GXD589857 HGZ589857 HQV589857 IAR589857 IKN589857 IUJ589857 JEF589857 JOB589857 JXX589857 KHT589857 KRP589857 LBL589857 LLH589857 LVD589857 MEZ589857 MOV589857 MYR589857 NIN589857 NSJ589857 OCF589857 OMB589857 OVX589857 PFT589857 PPP589857 PZL589857 QJH589857 QTD589857 RCZ589857 RMV589857 RWR589857 SGN589857 SQJ589857 TAF589857 TKB589857 TTX589857 UDT589857 UNP589857 UXL589857 VHH589857 VRD589857 WAZ589857 WKV589857 WUR589857 Z655395 IF655393 SB655393 ABX655393 ALT655393 AVP655393 BFL655393 BPH655393 BZD655393 CIZ655393 CSV655393 DCR655393 DMN655393 DWJ655393 EGF655393 EQB655393 EZX655393 FJT655393 FTP655393 GDL655393 GNH655393 GXD655393 HGZ655393 HQV655393 IAR655393 IKN655393 IUJ655393 JEF655393 JOB655393 JXX655393 KHT655393 KRP655393 LBL655393 LLH655393 LVD655393 MEZ655393 MOV655393 MYR655393 NIN655393 NSJ655393 OCF655393 OMB655393 OVX655393 PFT655393 PPP655393 PZL655393 QJH655393 QTD655393 RCZ655393 RMV655393 RWR655393 SGN655393 SQJ655393 TAF655393 TKB655393 TTX655393 UDT655393 UNP655393 UXL655393 VHH655393 VRD655393 WAZ655393 WKV655393 WUR655393 Z720931 IF720929 SB720929 ABX720929 ALT720929 AVP720929 BFL720929 BPH720929 BZD720929 CIZ720929 CSV720929 DCR720929 DMN720929 DWJ720929 EGF720929 EQB720929 EZX720929 FJT720929 FTP720929 GDL720929 GNH720929 GXD720929 HGZ720929 HQV720929 IAR720929 IKN720929 IUJ720929 JEF720929 JOB720929 JXX720929 KHT720929 KRP720929 LBL720929 LLH720929 LVD720929 MEZ720929 MOV720929 MYR720929 NIN720929 NSJ720929 OCF720929 OMB720929 OVX720929 PFT720929 PPP720929 PZL720929 QJH720929 QTD720929 RCZ720929 RMV720929 RWR720929 SGN720929 SQJ720929 TAF720929 TKB720929 TTX720929 UDT720929 UNP720929 UXL720929 VHH720929 VRD720929 WAZ720929 WKV720929 WUR720929 Z786467 IF786465 SB786465 ABX786465 ALT786465 AVP786465 BFL786465 BPH786465 BZD786465 CIZ786465 CSV786465 DCR786465 DMN786465 DWJ786465 EGF786465 EQB786465 EZX786465 FJT786465 FTP786465 GDL786465 GNH786465 GXD786465 HGZ786465 HQV786465 IAR786465 IKN786465 IUJ786465 JEF786465 JOB786465 JXX786465 KHT786465 KRP786465 LBL786465 LLH786465 LVD786465 MEZ786465 MOV786465 MYR786465 NIN786465 NSJ786465 OCF786465 OMB786465 OVX786465 PFT786465 PPP786465 PZL786465 QJH786465 QTD786465 RCZ786465 RMV786465 RWR786465 SGN786465 SQJ786465 TAF786465 TKB786465 TTX786465 UDT786465 UNP786465 UXL786465 VHH786465 VRD786465 WAZ786465 WKV786465 WUR786465 Z852003 IF852001 SB852001 ABX852001 ALT852001 AVP852001 BFL852001 BPH852001 BZD852001 CIZ852001 CSV852001 DCR852001 DMN852001 DWJ852001 EGF852001 EQB852001 EZX852001 FJT852001 FTP852001 GDL852001 GNH852001 GXD852001 HGZ852001 HQV852001 IAR852001 IKN852001 IUJ852001 JEF852001 JOB852001 JXX852001 KHT852001 KRP852001 LBL852001 LLH852001 LVD852001 MEZ852001 MOV852001 MYR852001 NIN852001 NSJ852001 OCF852001 OMB852001 OVX852001 PFT852001 PPP852001 PZL852001 QJH852001 QTD852001 RCZ852001 RMV852001 RWR852001 SGN852001 SQJ852001 TAF852001 TKB852001 TTX852001 UDT852001 UNP852001 UXL852001 VHH852001 VRD852001 WAZ852001 WKV852001 WUR852001 Z917539 IF917537 SB917537 ABX917537 ALT917537 AVP917537 BFL917537 BPH917537 BZD917537 CIZ917537 CSV917537 DCR917537 DMN917537 DWJ917537 EGF917537 EQB917537 EZX917537 FJT917537 FTP917537 GDL917537 GNH917537 GXD917537 HGZ917537 HQV917537 IAR917537 IKN917537 IUJ917537 JEF917537 JOB917537 JXX917537 KHT917537 KRP917537 LBL917537 LLH917537 LVD917537 MEZ917537 MOV917537 MYR917537 NIN917537 NSJ917537 OCF917537 OMB917537 OVX917537 PFT917537 PPP917537 PZL917537 QJH917537 QTD917537 RCZ917537 RMV917537 RWR917537 SGN917537 SQJ917537 TAF917537 TKB917537 TTX917537 UDT917537 UNP917537 UXL917537 VHH917537 VRD917537 WAZ917537 WKV917537 WUR917537 Z983075 IF983073 SB983073 ABX983073 ALT983073 AVP983073 BFL983073 BPH983073 BZD983073 CIZ983073 CSV983073 DCR983073 DMN983073 DWJ983073 EGF983073 EQB983073 EZX983073 FJT983073 FTP983073 GDL983073 GNH983073 GXD983073 HGZ983073 HQV983073 IAR983073 IKN983073 IUJ983073 JEF983073 JOB983073 JXX983073 KHT983073 KRP983073 LBL983073 LLH983073 LVD983073 MEZ983073 MOV983073 MYR983073 NIN983073 NSJ983073 OCF983073 OMB983073 OVX983073 PFT983073 PPP983073 PZL983073 QJH983073 QTD983073 RCZ983073 RMV983073 RWR983073 SGN983073 SQJ983073 TAF983073 TKB983073 TTX983073 UDT983073 UNP983073 UXL983073 VHH983073 VRD983073 WAZ983073 WKV983073 WUR983073" xr:uid="{721E53EA-E7DC-46A9-B27A-5744E921161C}">
      <formula1>"無,有"</formula1>
    </dataValidation>
    <dataValidation type="list" allowBlank="1" showInputMessage="1" showErrorMessage="1" sqref="WUD982993:WUJ982993 L65491:R65491 HR65489:HX65489 RN65489:RT65489 ABJ65489:ABP65489 ALF65489:ALL65489 AVB65489:AVH65489 BEX65489:BFD65489 BOT65489:BOZ65489 BYP65489:BYV65489 CIL65489:CIR65489 CSH65489:CSN65489 DCD65489:DCJ65489 DLZ65489:DMF65489 DVV65489:DWB65489 EFR65489:EFX65489 EPN65489:EPT65489 EZJ65489:EZP65489 FJF65489:FJL65489 FTB65489:FTH65489 GCX65489:GDD65489 GMT65489:GMZ65489 GWP65489:GWV65489 HGL65489:HGR65489 HQH65489:HQN65489 IAD65489:IAJ65489 IJZ65489:IKF65489 ITV65489:IUB65489 JDR65489:JDX65489 JNN65489:JNT65489 JXJ65489:JXP65489 KHF65489:KHL65489 KRB65489:KRH65489 LAX65489:LBD65489 LKT65489:LKZ65489 LUP65489:LUV65489 MEL65489:MER65489 MOH65489:MON65489 MYD65489:MYJ65489 NHZ65489:NIF65489 NRV65489:NSB65489 OBR65489:OBX65489 OLN65489:OLT65489 OVJ65489:OVP65489 PFF65489:PFL65489 PPB65489:PPH65489 PYX65489:PZD65489 QIT65489:QIZ65489 QSP65489:QSV65489 RCL65489:RCR65489 RMH65489:RMN65489 RWD65489:RWJ65489 SFZ65489:SGF65489 SPV65489:SQB65489 SZR65489:SZX65489 TJN65489:TJT65489 TTJ65489:TTP65489 UDF65489:UDL65489 UNB65489:UNH65489 UWX65489:UXD65489 VGT65489:VGZ65489 VQP65489:VQV65489 WAL65489:WAR65489 WKH65489:WKN65489 WUD65489:WUJ65489 L131027:R131027 HR131025:HX131025 RN131025:RT131025 ABJ131025:ABP131025 ALF131025:ALL131025 AVB131025:AVH131025 BEX131025:BFD131025 BOT131025:BOZ131025 BYP131025:BYV131025 CIL131025:CIR131025 CSH131025:CSN131025 DCD131025:DCJ131025 DLZ131025:DMF131025 DVV131025:DWB131025 EFR131025:EFX131025 EPN131025:EPT131025 EZJ131025:EZP131025 FJF131025:FJL131025 FTB131025:FTH131025 GCX131025:GDD131025 GMT131025:GMZ131025 GWP131025:GWV131025 HGL131025:HGR131025 HQH131025:HQN131025 IAD131025:IAJ131025 IJZ131025:IKF131025 ITV131025:IUB131025 JDR131025:JDX131025 JNN131025:JNT131025 JXJ131025:JXP131025 KHF131025:KHL131025 KRB131025:KRH131025 LAX131025:LBD131025 LKT131025:LKZ131025 LUP131025:LUV131025 MEL131025:MER131025 MOH131025:MON131025 MYD131025:MYJ131025 NHZ131025:NIF131025 NRV131025:NSB131025 OBR131025:OBX131025 OLN131025:OLT131025 OVJ131025:OVP131025 PFF131025:PFL131025 PPB131025:PPH131025 PYX131025:PZD131025 QIT131025:QIZ131025 QSP131025:QSV131025 RCL131025:RCR131025 RMH131025:RMN131025 RWD131025:RWJ131025 SFZ131025:SGF131025 SPV131025:SQB131025 SZR131025:SZX131025 TJN131025:TJT131025 TTJ131025:TTP131025 UDF131025:UDL131025 UNB131025:UNH131025 UWX131025:UXD131025 VGT131025:VGZ131025 VQP131025:VQV131025 WAL131025:WAR131025 WKH131025:WKN131025 WUD131025:WUJ131025 L196563:R196563 HR196561:HX196561 RN196561:RT196561 ABJ196561:ABP196561 ALF196561:ALL196561 AVB196561:AVH196561 BEX196561:BFD196561 BOT196561:BOZ196561 BYP196561:BYV196561 CIL196561:CIR196561 CSH196561:CSN196561 DCD196561:DCJ196561 DLZ196561:DMF196561 DVV196561:DWB196561 EFR196561:EFX196561 EPN196561:EPT196561 EZJ196561:EZP196561 FJF196561:FJL196561 FTB196561:FTH196561 GCX196561:GDD196561 GMT196561:GMZ196561 GWP196561:GWV196561 HGL196561:HGR196561 HQH196561:HQN196561 IAD196561:IAJ196561 IJZ196561:IKF196561 ITV196561:IUB196561 JDR196561:JDX196561 JNN196561:JNT196561 JXJ196561:JXP196561 KHF196561:KHL196561 KRB196561:KRH196561 LAX196561:LBD196561 LKT196561:LKZ196561 LUP196561:LUV196561 MEL196561:MER196561 MOH196561:MON196561 MYD196561:MYJ196561 NHZ196561:NIF196561 NRV196561:NSB196561 OBR196561:OBX196561 OLN196561:OLT196561 OVJ196561:OVP196561 PFF196561:PFL196561 PPB196561:PPH196561 PYX196561:PZD196561 QIT196561:QIZ196561 QSP196561:QSV196561 RCL196561:RCR196561 RMH196561:RMN196561 RWD196561:RWJ196561 SFZ196561:SGF196561 SPV196561:SQB196561 SZR196561:SZX196561 TJN196561:TJT196561 TTJ196561:TTP196561 UDF196561:UDL196561 UNB196561:UNH196561 UWX196561:UXD196561 VGT196561:VGZ196561 VQP196561:VQV196561 WAL196561:WAR196561 WKH196561:WKN196561 WUD196561:WUJ196561 L262099:R262099 HR262097:HX262097 RN262097:RT262097 ABJ262097:ABP262097 ALF262097:ALL262097 AVB262097:AVH262097 BEX262097:BFD262097 BOT262097:BOZ262097 BYP262097:BYV262097 CIL262097:CIR262097 CSH262097:CSN262097 DCD262097:DCJ262097 DLZ262097:DMF262097 DVV262097:DWB262097 EFR262097:EFX262097 EPN262097:EPT262097 EZJ262097:EZP262097 FJF262097:FJL262097 FTB262097:FTH262097 GCX262097:GDD262097 GMT262097:GMZ262097 GWP262097:GWV262097 HGL262097:HGR262097 HQH262097:HQN262097 IAD262097:IAJ262097 IJZ262097:IKF262097 ITV262097:IUB262097 JDR262097:JDX262097 JNN262097:JNT262097 JXJ262097:JXP262097 KHF262097:KHL262097 KRB262097:KRH262097 LAX262097:LBD262097 LKT262097:LKZ262097 LUP262097:LUV262097 MEL262097:MER262097 MOH262097:MON262097 MYD262097:MYJ262097 NHZ262097:NIF262097 NRV262097:NSB262097 OBR262097:OBX262097 OLN262097:OLT262097 OVJ262097:OVP262097 PFF262097:PFL262097 PPB262097:PPH262097 PYX262097:PZD262097 QIT262097:QIZ262097 QSP262097:QSV262097 RCL262097:RCR262097 RMH262097:RMN262097 RWD262097:RWJ262097 SFZ262097:SGF262097 SPV262097:SQB262097 SZR262097:SZX262097 TJN262097:TJT262097 TTJ262097:TTP262097 UDF262097:UDL262097 UNB262097:UNH262097 UWX262097:UXD262097 VGT262097:VGZ262097 VQP262097:VQV262097 WAL262097:WAR262097 WKH262097:WKN262097 WUD262097:WUJ262097 L327635:R327635 HR327633:HX327633 RN327633:RT327633 ABJ327633:ABP327633 ALF327633:ALL327633 AVB327633:AVH327633 BEX327633:BFD327633 BOT327633:BOZ327633 BYP327633:BYV327633 CIL327633:CIR327633 CSH327633:CSN327633 DCD327633:DCJ327633 DLZ327633:DMF327633 DVV327633:DWB327633 EFR327633:EFX327633 EPN327633:EPT327633 EZJ327633:EZP327633 FJF327633:FJL327633 FTB327633:FTH327633 GCX327633:GDD327633 GMT327633:GMZ327633 GWP327633:GWV327633 HGL327633:HGR327633 HQH327633:HQN327633 IAD327633:IAJ327633 IJZ327633:IKF327633 ITV327633:IUB327633 JDR327633:JDX327633 JNN327633:JNT327633 JXJ327633:JXP327633 KHF327633:KHL327633 KRB327633:KRH327633 LAX327633:LBD327633 LKT327633:LKZ327633 LUP327633:LUV327633 MEL327633:MER327633 MOH327633:MON327633 MYD327633:MYJ327633 NHZ327633:NIF327633 NRV327633:NSB327633 OBR327633:OBX327633 OLN327633:OLT327633 OVJ327633:OVP327633 PFF327633:PFL327633 PPB327633:PPH327633 PYX327633:PZD327633 QIT327633:QIZ327633 QSP327633:QSV327633 RCL327633:RCR327633 RMH327633:RMN327633 RWD327633:RWJ327633 SFZ327633:SGF327633 SPV327633:SQB327633 SZR327633:SZX327633 TJN327633:TJT327633 TTJ327633:TTP327633 UDF327633:UDL327633 UNB327633:UNH327633 UWX327633:UXD327633 VGT327633:VGZ327633 VQP327633:VQV327633 WAL327633:WAR327633 WKH327633:WKN327633 WUD327633:WUJ327633 L393171:R393171 HR393169:HX393169 RN393169:RT393169 ABJ393169:ABP393169 ALF393169:ALL393169 AVB393169:AVH393169 BEX393169:BFD393169 BOT393169:BOZ393169 BYP393169:BYV393169 CIL393169:CIR393169 CSH393169:CSN393169 DCD393169:DCJ393169 DLZ393169:DMF393169 DVV393169:DWB393169 EFR393169:EFX393169 EPN393169:EPT393169 EZJ393169:EZP393169 FJF393169:FJL393169 FTB393169:FTH393169 GCX393169:GDD393169 GMT393169:GMZ393169 GWP393169:GWV393169 HGL393169:HGR393169 HQH393169:HQN393169 IAD393169:IAJ393169 IJZ393169:IKF393169 ITV393169:IUB393169 JDR393169:JDX393169 JNN393169:JNT393169 JXJ393169:JXP393169 KHF393169:KHL393169 KRB393169:KRH393169 LAX393169:LBD393169 LKT393169:LKZ393169 LUP393169:LUV393169 MEL393169:MER393169 MOH393169:MON393169 MYD393169:MYJ393169 NHZ393169:NIF393169 NRV393169:NSB393169 OBR393169:OBX393169 OLN393169:OLT393169 OVJ393169:OVP393169 PFF393169:PFL393169 PPB393169:PPH393169 PYX393169:PZD393169 QIT393169:QIZ393169 QSP393169:QSV393169 RCL393169:RCR393169 RMH393169:RMN393169 RWD393169:RWJ393169 SFZ393169:SGF393169 SPV393169:SQB393169 SZR393169:SZX393169 TJN393169:TJT393169 TTJ393169:TTP393169 UDF393169:UDL393169 UNB393169:UNH393169 UWX393169:UXD393169 VGT393169:VGZ393169 VQP393169:VQV393169 WAL393169:WAR393169 WKH393169:WKN393169 WUD393169:WUJ393169 L458707:R458707 HR458705:HX458705 RN458705:RT458705 ABJ458705:ABP458705 ALF458705:ALL458705 AVB458705:AVH458705 BEX458705:BFD458705 BOT458705:BOZ458705 BYP458705:BYV458705 CIL458705:CIR458705 CSH458705:CSN458705 DCD458705:DCJ458705 DLZ458705:DMF458705 DVV458705:DWB458705 EFR458705:EFX458705 EPN458705:EPT458705 EZJ458705:EZP458705 FJF458705:FJL458705 FTB458705:FTH458705 GCX458705:GDD458705 GMT458705:GMZ458705 GWP458705:GWV458705 HGL458705:HGR458705 HQH458705:HQN458705 IAD458705:IAJ458705 IJZ458705:IKF458705 ITV458705:IUB458705 JDR458705:JDX458705 JNN458705:JNT458705 JXJ458705:JXP458705 KHF458705:KHL458705 KRB458705:KRH458705 LAX458705:LBD458705 LKT458705:LKZ458705 LUP458705:LUV458705 MEL458705:MER458705 MOH458705:MON458705 MYD458705:MYJ458705 NHZ458705:NIF458705 NRV458705:NSB458705 OBR458705:OBX458705 OLN458705:OLT458705 OVJ458705:OVP458705 PFF458705:PFL458705 PPB458705:PPH458705 PYX458705:PZD458705 QIT458705:QIZ458705 QSP458705:QSV458705 RCL458705:RCR458705 RMH458705:RMN458705 RWD458705:RWJ458705 SFZ458705:SGF458705 SPV458705:SQB458705 SZR458705:SZX458705 TJN458705:TJT458705 TTJ458705:TTP458705 UDF458705:UDL458705 UNB458705:UNH458705 UWX458705:UXD458705 VGT458705:VGZ458705 VQP458705:VQV458705 WAL458705:WAR458705 WKH458705:WKN458705 WUD458705:WUJ458705 L524243:R524243 HR524241:HX524241 RN524241:RT524241 ABJ524241:ABP524241 ALF524241:ALL524241 AVB524241:AVH524241 BEX524241:BFD524241 BOT524241:BOZ524241 BYP524241:BYV524241 CIL524241:CIR524241 CSH524241:CSN524241 DCD524241:DCJ524241 DLZ524241:DMF524241 DVV524241:DWB524241 EFR524241:EFX524241 EPN524241:EPT524241 EZJ524241:EZP524241 FJF524241:FJL524241 FTB524241:FTH524241 GCX524241:GDD524241 GMT524241:GMZ524241 GWP524241:GWV524241 HGL524241:HGR524241 HQH524241:HQN524241 IAD524241:IAJ524241 IJZ524241:IKF524241 ITV524241:IUB524241 JDR524241:JDX524241 JNN524241:JNT524241 JXJ524241:JXP524241 KHF524241:KHL524241 KRB524241:KRH524241 LAX524241:LBD524241 LKT524241:LKZ524241 LUP524241:LUV524241 MEL524241:MER524241 MOH524241:MON524241 MYD524241:MYJ524241 NHZ524241:NIF524241 NRV524241:NSB524241 OBR524241:OBX524241 OLN524241:OLT524241 OVJ524241:OVP524241 PFF524241:PFL524241 PPB524241:PPH524241 PYX524241:PZD524241 QIT524241:QIZ524241 QSP524241:QSV524241 RCL524241:RCR524241 RMH524241:RMN524241 RWD524241:RWJ524241 SFZ524241:SGF524241 SPV524241:SQB524241 SZR524241:SZX524241 TJN524241:TJT524241 TTJ524241:TTP524241 UDF524241:UDL524241 UNB524241:UNH524241 UWX524241:UXD524241 VGT524241:VGZ524241 VQP524241:VQV524241 WAL524241:WAR524241 WKH524241:WKN524241 WUD524241:WUJ524241 L589779:R589779 HR589777:HX589777 RN589777:RT589777 ABJ589777:ABP589777 ALF589777:ALL589777 AVB589777:AVH589777 BEX589777:BFD589777 BOT589777:BOZ589777 BYP589777:BYV589777 CIL589777:CIR589777 CSH589777:CSN589777 DCD589777:DCJ589777 DLZ589777:DMF589777 DVV589777:DWB589777 EFR589777:EFX589777 EPN589777:EPT589777 EZJ589777:EZP589777 FJF589777:FJL589777 FTB589777:FTH589777 GCX589777:GDD589777 GMT589777:GMZ589777 GWP589777:GWV589777 HGL589777:HGR589777 HQH589777:HQN589777 IAD589777:IAJ589777 IJZ589777:IKF589777 ITV589777:IUB589777 JDR589777:JDX589777 JNN589777:JNT589777 JXJ589777:JXP589777 KHF589777:KHL589777 KRB589777:KRH589777 LAX589777:LBD589777 LKT589777:LKZ589777 LUP589777:LUV589777 MEL589777:MER589777 MOH589777:MON589777 MYD589777:MYJ589777 NHZ589777:NIF589777 NRV589777:NSB589777 OBR589777:OBX589777 OLN589777:OLT589777 OVJ589777:OVP589777 PFF589777:PFL589777 PPB589777:PPH589777 PYX589777:PZD589777 QIT589777:QIZ589777 QSP589777:QSV589777 RCL589777:RCR589777 RMH589777:RMN589777 RWD589777:RWJ589777 SFZ589777:SGF589777 SPV589777:SQB589777 SZR589777:SZX589777 TJN589777:TJT589777 TTJ589777:TTP589777 UDF589777:UDL589777 UNB589777:UNH589777 UWX589777:UXD589777 VGT589777:VGZ589777 VQP589777:VQV589777 WAL589777:WAR589777 WKH589777:WKN589777 WUD589777:WUJ589777 L655315:R655315 HR655313:HX655313 RN655313:RT655313 ABJ655313:ABP655313 ALF655313:ALL655313 AVB655313:AVH655313 BEX655313:BFD655313 BOT655313:BOZ655313 BYP655313:BYV655313 CIL655313:CIR655313 CSH655313:CSN655313 DCD655313:DCJ655313 DLZ655313:DMF655313 DVV655313:DWB655313 EFR655313:EFX655313 EPN655313:EPT655313 EZJ655313:EZP655313 FJF655313:FJL655313 FTB655313:FTH655313 GCX655313:GDD655313 GMT655313:GMZ655313 GWP655313:GWV655313 HGL655313:HGR655313 HQH655313:HQN655313 IAD655313:IAJ655313 IJZ655313:IKF655313 ITV655313:IUB655313 JDR655313:JDX655313 JNN655313:JNT655313 JXJ655313:JXP655313 KHF655313:KHL655313 KRB655313:KRH655313 LAX655313:LBD655313 LKT655313:LKZ655313 LUP655313:LUV655313 MEL655313:MER655313 MOH655313:MON655313 MYD655313:MYJ655313 NHZ655313:NIF655313 NRV655313:NSB655313 OBR655313:OBX655313 OLN655313:OLT655313 OVJ655313:OVP655313 PFF655313:PFL655313 PPB655313:PPH655313 PYX655313:PZD655313 QIT655313:QIZ655313 QSP655313:QSV655313 RCL655313:RCR655313 RMH655313:RMN655313 RWD655313:RWJ655313 SFZ655313:SGF655313 SPV655313:SQB655313 SZR655313:SZX655313 TJN655313:TJT655313 TTJ655313:TTP655313 UDF655313:UDL655313 UNB655313:UNH655313 UWX655313:UXD655313 VGT655313:VGZ655313 VQP655313:VQV655313 WAL655313:WAR655313 WKH655313:WKN655313 WUD655313:WUJ655313 L720851:R720851 HR720849:HX720849 RN720849:RT720849 ABJ720849:ABP720849 ALF720849:ALL720849 AVB720849:AVH720849 BEX720849:BFD720849 BOT720849:BOZ720849 BYP720849:BYV720849 CIL720849:CIR720849 CSH720849:CSN720849 DCD720849:DCJ720849 DLZ720849:DMF720849 DVV720849:DWB720849 EFR720849:EFX720849 EPN720849:EPT720849 EZJ720849:EZP720849 FJF720849:FJL720849 FTB720849:FTH720849 GCX720849:GDD720849 GMT720849:GMZ720849 GWP720849:GWV720849 HGL720849:HGR720849 HQH720849:HQN720849 IAD720849:IAJ720849 IJZ720849:IKF720849 ITV720849:IUB720849 JDR720849:JDX720849 JNN720849:JNT720849 JXJ720849:JXP720849 KHF720849:KHL720849 KRB720849:KRH720849 LAX720849:LBD720849 LKT720849:LKZ720849 LUP720849:LUV720849 MEL720849:MER720849 MOH720849:MON720849 MYD720849:MYJ720849 NHZ720849:NIF720849 NRV720849:NSB720849 OBR720849:OBX720849 OLN720849:OLT720849 OVJ720849:OVP720849 PFF720849:PFL720849 PPB720849:PPH720849 PYX720849:PZD720849 QIT720849:QIZ720849 QSP720849:QSV720849 RCL720849:RCR720849 RMH720849:RMN720849 RWD720849:RWJ720849 SFZ720849:SGF720849 SPV720849:SQB720849 SZR720849:SZX720849 TJN720849:TJT720849 TTJ720849:TTP720849 UDF720849:UDL720849 UNB720849:UNH720849 UWX720849:UXD720849 VGT720849:VGZ720849 VQP720849:VQV720849 WAL720849:WAR720849 WKH720849:WKN720849 WUD720849:WUJ720849 L786387:R786387 HR786385:HX786385 RN786385:RT786385 ABJ786385:ABP786385 ALF786385:ALL786385 AVB786385:AVH786385 BEX786385:BFD786385 BOT786385:BOZ786385 BYP786385:BYV786385 CIL786385:CIR786385 CSH786385:CSN786385 DCD786385:DCJ786385 DLZ786385:DMF786385 DVV786385:DWB786385 EFR786385:EFX786385 EPN786385:EPT786385 EZJ786385:EZP786385 FJF786385:FJL786385 FTB786385:FTH786385 GCX786385:GDD786385 GMT786385:GMZ786385 GWP786385:GWV786385 HGL786385:HGR786385 HQH786385:HQN786385 IAD786385:IAJ786385 IJZ786385:IKF786385 ITV786385:IUB786385 JDR786385:JDX786385 JNN786385:JNT786385 JXJ786385:JXP786385 KHF786385:KHL786385 KRB786385:KRH786385 LAX786385:LBD786385 LKT786385:LKZ786385 LUP786385:LUV786385 MEL786385:MER786385 MOH786385:MON786385 MYD786385:MYJ786385 NHZ786385:NIF786385 NRV786385:NSB786385 OBR786385:OBX786385 OLN786385:OLT786385 OVJ786385:OVP786385 PFF786385:PFL786385 PPB786385:PPH786385 PYX786385:PZD786385 QIT786385:QIZ786385 QSP786385:QSV786385 RCL786385:RCR786385 RMH786385:RMN786385 RWD786385:RWJ786385 SFZ786385:SGF786385 SPV786385:SQB786385 SZR786385:SZX786385 TJN786385:TJT786385 TTJ786385:TTP786385 UDF786385:UDL786385 UNB786385:UNH786385 UWX786385:UXD786385 VGT786385:VGZ786385 VQP786385:VQV786385 WAL786385:WAR786385 WKH786385:WKN786385 WUD786385:WUJ786385 L851923:R851923 HR851921:HX851921 RN851921:RT851921 ABJ851921:ABP851921 ALF851921:ALL851921 AVB851921:AVH851921 BEX851921:BFD851921 BOT851921:BOZ851921 BYP851921:BYV851921 CIL851921:CIR851921 CSH851921:CSN851921 DCD851921:DCJ851921 DLZ851921:DMF851921 DVV851921:DWB851921 EFR851921:EFX851921 EPN851921:EPT851921 EZJ851921:EZP851921 FJF851921:FJL851921 FTB851921:FTH851921 GCX851921:GDD851921 GMT851921:GMZ851921 GWP851921:GWV851921 HGL851921:HGR851921 HQH851921:HQN851921 IAD851921:IAJ851921 IJZ851921:IKF851921 ITV851921:IUB851921 JDR851921:JDX851921 JNN851921:JNT851921 JXJ851921:JXP851921 KHF851921:KHL851921 KRB851921:KRH851921 LAX851921:LBD851921 LKT851921:LKZ851921 LUP851921:LUV851921 MEL851921:MER851921 MOH851921:MON851921 MYD851921:MYJ851921 NHZ851921:NIF851921 NRV851921:NSB851921 OBR851921:OBX851921 OLN851921:OLT851921 OVJ851921:OVP851921 PFF851921:PFL851921 PPB851921:PPH851921 PYX851921:PZD851921 QIT851921:QIZ851921 QSP851921:QSV851921 RCL851921:RCR851921 RMH851921:RMN851921 RWD851921:RWJ851921 SFZ851921:SGF851921 SPV851921:SQB851921 SZR851921:SZX851921 TJN851921:TJT851921 TTJ851921:TTP851921 UDF851921:UDL851921 UNB851921:UNH851921 UWX851921:UXD851921 VGT851921:VGZ851921 VQP851921:VQV851921 WAL851921:WAR851921 WKH851921:WKN851921 WUD851921:WUJ851921 L917459:R917459 HR917457:HX917457 RN917457:RT917457 ABJ917457:ABP917457 ALF917457:ALL917457 AVB917457:AVH917457 BEX917457:BFD917457 BOT917457:BOZ917457 BYP917457:BYV917457 CIL917457:CIR917457 CSH917457:CSN917457 DCD917457:DCJ917457 DLZ917457:DMF917457 DVV917457:DWB917457 EFR917457:EFX917457 EPN917457:EPT917457 EZJ917457:EZP917457 FJF917457:FJL917457 FTB917457:FTH917457 GCX917457:GDD917457 GMT917457:GMZ917457 GWP917457:GWV917457 HGL917457:HGR917457 HQH917457:HQN917457 IAD917457:IAJ917457 IJZ917457:IKF917457 ITV917457:IUB917457 JDR917457:JDX917457 JNN917457:JNT917457 JXJ917457:JXP917457 KHF917457:KHL917457 KRB917457:KRH917457 LAX917457:LBD917457 LKT917457:LKZ917457 LUP917457:LUV917457 MEL917457:MER917457 MOH917457:MON917457 MYD917457:MYJ917457 NHZ917457:NIF917457 NRV917457:NSB917457 OBR917457:OBX917457 OLN917457:OLT917457 OVJ917457:OVP917457 PFF917457:PFL917457 PPB917457:PPH917457 PYX917457:PZD917457 QIT917457:QIZ917457 QSP917457:QSV917457 RCL917457:RCR917457 RMH917457:RMN917457 RWD917457:RWJ917457 SFZ917457:SGF917457 SPV917457:SQB917457 SZR917457:SZX917457 TJN917457:TJT917457 TTJ917457:TTP917457 UDF917457:UDL917457 UNB917457:UNH917457 UWX917457:UXD917457 VGT917457:VGZ917457 VQP917457:VQV917457 WAL917457:WAR917457 WKH917457:WKN917457 WUD917457:WUJ917457 L982995:R982995 HR982993:HX982993 RN982993:RT982993 ABJ982993:ABP982993 ALF982993:ALL982993 AVB982993:AVH982993 BEX982993:BFD982993 BOT982993:BOZ982993 BYP982993:BYV982993 CIL982993:CIR982993 CSH982993:CSN982993 DCD982993:DCJ982993 DLZ982993:DMF982993 DVV982993:DWB982993 EFR982993:EFX982993 EPN982993:EPT982993 EZJ982993:EZP982993 FJF982993:FJL982993 FTB982993:FTH982993 GCX982993:GDD982993 GMT982993:GMZ982993 GWP982993:GWV982993 HGL982993:HGR982993 HQH982993:HQN982993 IAD982993:IAJ982993 IJZ982993:IKF982993 ITV982993:IUB982993 JDR982993:JDX982993 JNN982993:JNT982993 JXJ982993:JXP982993 KHF982993:KHL982993 KRB982993:KRH982993 LAX982993:LBD982993 LKT982993:LKZ982993 LUP982993:LUV982993 MEL982993:MER982993 MOH982993:MON982993 MYD982993:MYJ982993 NHZ982993:NIF982993 NRV982993:NSB982993 OBR982993:OBX982993 OLN982993:OLT982993 OVJ982993:OVP982993 PFF982993:PFL982993 PPB982993:PPH982993 PYX982993:PZD982993 QIT982993:QIZ982993 QSP982993:QSV982993 RCL982993:RCR982993 RMH982993:RMN982993 RWD982993:RWJ982993 SFZ982993:SGF982993 SPV982993:SQB982993 SZR982993:SZX982993 TJN982993:TJT982993 TTJ982993:TTP982993 UDF982993:UDL982993 UNB982993:UNH982993 UWX982993:UXD982993 VGT982993:VGZ982993 VQP982993:VQV982993 WAL982993:WAR982993 WKH982993:WKN982993" xr:uid="{E2CBE4D5-E6CB-4952-89CB-A55EC60E1CA5}">
      <formula1>"専用,ハイブリット"</formula1>
    </dataValidation>
    <dataValidation type="list" allowBlank="1" showInputMessage="1" showErrorMessage="1" sqref="L65485:M65485 HR65483:HS65483 RN65483:RO65483 ABJ65483:ABK65483 ALF65483:ALG65483 AVB65483:AVC65483 BEX65483:BEY65483 BOT65483:BOU65483 BYP65483:BYQ65483 CIL65483:CIM65483 CSH65483:CSI65483 DCD65483:DCE65483 DLZ65483:DMA65483 DVV65483:DVW65483 EFR65483:EFS65483 EPN65483:EPO65483 EZJ65483:EZK65483 FJF65483:FJG65483 FTB65483:FTC65483 GCX65483:GCY65483 GMT65483:GMU65483 GWP65483:GWQ65483 HGL65483:HGM65483 HQH65483:HQI65483 IAD65483:IAE65483 IJZ65483:IKA65483 ITV65483:ITW65483 JDR65483:JDS65483 JNN65483:JNO65483 JXJ65483:JXK65483 KHF65483:KHG65483 KRB65483:KRC65483 LAX65483:LAY65483 LKT65483:LKU65483 LUP65483:LUQ65483 MEL65483:MEM65483 MOH65483:MOI65483 MYD65483:MYE65483 NHZ65483:NIA65483 NRV65483:NRW65483 OBR65483:OBS65483 OLN65483:OLO65483 OVJ65483:OVK65483 PFF65483:PFG65483 PPB65483:PPC65483 PYX65483:PYY65483 QIT65483:QIU65483 QSP65483:QSQ65483 RCL65483:RCM65483 RMH65483:RMI65483 RWD65483:RWE65483 SFZ65483:SGA65483 SPV65483:SPW65483 SZR65483:SZS65483 TJN65483:TJO65483 TTJ65483:TTK65483 UDF65483:UDG65483 UNB65483:UNC65483 UWX65483:UWY65483 VGT65483:VGU65483 VQP65483:VQQ65483 WAL65483:WAM65483 WKH65483:WKI65483 WUD65483:WUE65483 L131021:M131021 HR131019:HS131019 RN131019:RO131019 ABJ131019:ABK131019 ALF131019:ALG131019 AVB131019:AVC131019 BEX131019:BEY131019 BOT131019:BOU131019 BYP131019:BYQ131019 CIL131019:CIM131019 CSH131019:CSI131019 DCD131019:DCE131019 DLZ131019:DMA131019 DVV131019:DVW131019 EFR131019:EFS131019 EPN131019:EPO131019 EZJ131019:EZK131019 FJF131019:FJG131019 FTB131019:FTC131019 GCX131019:GCY131019 GMT131019:GMU131019 GWP131019:GWQ131019 HGL131019:HGM131019 HQH131019:HQI131019 IAD131019:IAE131019 IJZ131019:IKA131019 ITV131019:ITW131019 JDR131019:JDS131019 JNN131019:JNO131019 JXJ131019:JXK131019 KHF131019:KHG131019 KRB131019:KRC131019 LAX131019:LAY131019 LKT131019:LKU131019 LUP131019:LUQ131019 MEL131019:MEM131019 MOH131019:MOI131019 MYD131019:MYE131019 NHZ131019:NIA131019 NRV131019:NRW131019 OBR131019:OBS131019 OLN131019:OLO131019 OVJ131019:OVK131019 PFF131019:PFG131019 PPB131019:PPC131019 PYX131019:PYY131019 QIT131019:QIU131019 QSP131019:QSQ131019 RCL131019:RCM131019 RMH131019:RMI131019 RWD131019:RWE131019 SFZ131019:SGA131019 SPV131019:SPW131019 SZR131019:SZS131019 TJN131019:TJO131019 TTJ131019:TTK131019 UDF131019:UDG131019 UNB131019:UNC131019 UWX131019:UWY131019 VGT131019:VGU131019 VQP131019:VQQ131019 WAL131019:WAM131019 WKH131019:WKI131019 WUD131019:WUE131019 L196557:M196557 HR196555:HS196555 RN196555:RO196555 ABJ196555:ABK196555 ALF196555:ALG196555 AVB196555:AVC196555 BEX196555:BEY196555 BOT196555:BOU196555 BYP196555:BYQ196555 CIL196555:CIM196555 CSH196555:CSI196555 DCD196555:DCE196555 DLZ196555:DMA196555 DVV196555:DVW196555 EFR196555:EFS196555 EPN196555:EPO196555 EZJ196555:EZK196555 FJF196555:FJG196555 FTB196555:FTC196555 GCX196555:GCY196555 GMT196555:GMU196555 GWP196555:GWQ196555 HGL196555:HGM196555 HQH196555:HQI196555 IAD196555:IAE196555 IJZ196555:IKA196555 ITV196555:ITW196555 JDR196555:JDS196555 JNN196555:JNO196555 JXJ196555:JXK196555 KHF196555:KHG196555 KRB196555:KRC196555 LAX196555:LAY196555 LKT196555:LKU196555 LUP196555:LUQ196555 MEL196555:MEM196555 MOH196555:MOI196555 MYD196555:MYE196555 NHZ196555:NIA196555 NRV196555:NRW196555 OBR196555:OBS196555 OLN196555:OLO196555 OVJ196555:OVK196555 PFF196555:PFG196555 PPB196555:PPC196555 PYX196555:PYY196555 QIT196555:QIU196555 QSP196555:QSQ196555 RCL196555:RCM196555 RMH196555:RMI196555 RWD196555:RWE196555 SFZ196555:SGA196555 SPV196555:SPW196555 SZR196555:SZS196555 TJN196555:TJO196555 TTJ196555:TTK196555 UDF196555:UDG196555 UNB196555:UNC196555 UWX196555:UWY196555 VGT196555:VGU196555 VQP196555:VQQ196555 WAL196555:WAM196555 WKH196555:WKI196555 WUD196555:WUE196555 L262093:M262093 HR262091:HS262091 RN262091:RO262091 ABJ262091:ABK262091 ALF262091:ALG262091 AVB262091:AVC262091 BEX262091:BEY262091 BOT262091:BOU262091 BYP262091:BYQ262091 CIL262091:CIM262091 CSH262091:CSI262091 DCD262091:DCE262091 DLZ262091:DMA262091 DVV262091:DVW262091 EFR262091:EFS262091 EPN262091:EPO262091 EZJ262091:EZK262091 FJF262091:FJG262091 FTB262091:FTC262091 GCX262091:GCY262091 GMT262091:GMU262091 GWP262091:GWQ262091 HGL262091:HGM262091 HQH262091:HQI262091 IAD262091:IAE262091 IJZ262091:IKA262091 ITV262091:ITW262091 JDR262091:JDS262091 JNN262091:JNO262091 JXJ262091:JXK262091 KHF262091:KHG262091 KRB262091:KRC262091 LAX262091:LAY262091 LKT262091:LKU262091 LUP262091:LUQ262091 MEL262091:MEM262091 MOH262091:MOI262091 MYD262091:MYE262091 NHZ262091:NIA262091 NRV262091:NRW262091 OBR262091:OBS262091 OLN262091:OLO262091 OVJ262091:OVK262091 PFF262091:PFG262091 PPB262091:PPC262091 PYX262091:PYY262091 QIT262091:QIU262091 QSP262091:QSQ262091 RCL262091:RCM262091 RMH262091:RMI262091 RWD262091:RWE262091 SFZ262091:SGA262091 SPV262091:SPW262091 SZR262091:SZS262091 TJN262091:TJO262091 TTJ262091:TTK262091 UDF262091:UDG262091 UNB262091:UNC262091 UWX262091:UWY262091 VGT262091:VGU262091 VQP262091:VQQ262091 WAL262091:WAM262091 WKH262091:WKI262091 WUD262091:WUE262091 L327629:M327629 HR327627:HS327627 RN327627:RO327627 ABJ327627:ABK327627 ALF327627:ALG327627 AVB327627:AVC327627 BEX327627:BEY327627 BOT327627:BOU327627 BYP327627:BYQ327627 CIL327627:CIM327627 CSH327627:CSI327627 DCD327627:DCE327627 DLZ327627:DMA327627 DVV327627:DVW327627 EFR327627:EFS327627 EPN327627:EPO327627 EZJ327627:EZK327627 FJF327627:FJG327627 FTB327627:FTC327627 GCX327627:GCY327627 GMT327627:GMU327627 GWP327627:GWQ327627 HGL327627:HGM327627 HQH327627:HQI327627 IAD327627:IAE327627 IJZ327627:IKA327627 ITV327627:ITW327627 JDR327627:JDS327627 JNN327627:JNO327627 JXJ327627:JXK327627 KHF327627:KHG327627 KRB327627:KRC327627 LAX327627:LAY327627 LKT327627:LKU327627 LUP327627:LUQ327627 MEL327627:MEM327627 MOH327627:MOI327627 MYD327627:MYE327627 NHZ327627:NIA327627 NRV327627:NRW327627 OBR327627:OBS327627 OLN327627:OLO327627 OVJ327627:OVK327627 PFF327627:PFG327627 PPB327627:PPC327627 PYX327627:PYY327627 QIT327627:QIU327627 QSP327627:QSQ327627 RCL327627:RCM327627 RMH327627:RMI327627 RWD327627:RWE327627 SFZ327627:SGA327627 SPV327627:SPW327627 SZR327627:SZS327627 TJN327627:TJO327627 TTJ327627:TTK327627 UDF327627:UDG327627 UNB327627:UNC327627 UWX327627:UWY327627 VGT327627:VGU327627 VQP327627:VQQ327627 WAL327627:WAM327627 WKH327627:WKI327627 WUD327627:WUE327627 L393165:M393165 HR393163:HS393163 RN393163:RO393163 ABJ393163:ABK393163 ALF393163:ALG393163 AVB393163:AVC393163 BEX393163:BEY393163 BOT393163:BOU393163 BYP393163:BYQ393163 CIL393163:CIM393163 CSH393163:CSI393163 DCD393163:DCE393163 DLZ393163:DMA393163 DVV393163:DVW393163 EFR393163:EFS393163 EPN393163:EPO393163 EZJ393163:EZK393163 FJF393163:FJG393163 FTB393163:FTC393163 GCX393163:GCY393163 GMT393163:GMU393163 GWP393163:GWQ393163 HGL393163:HGM393163 HQH393163:HQI393163 IAD393163:IAE393163 IJZ393163:IKA393163 ITV393163:ITW393163 JDR393163:JDS393163 JNN393163:JNO393163 JXJ393163:JXK393163 KHF393163:KHG393163 KRB393163:KRC393163 LAX393163:LAY393163 LKT393163:LKU393163 LUP393163:LUQ393163 MEL393163:MEM393163 MOH393163:MOI393163 MYD393163:MYE393163 NHZ393163:NIA393163 NRV393163:NRW393163 OBR393163:OBS393163 OLN393163:OLO393163 OVJ393163:OVK393163 PFF393163:PFG393163 PPB393163:PPC393163 PYX393163:PYY393163 QIT393163:QIU393163 QSP393163:QSQ393163 RCL393163:RCM393163 RMH393163:RMI393163 RWD393163:RWE393163 SFZ393163:SGA393163 SPV393163:SPW393163 SZR393163:SZS393163 TJN393163:TJO393163 TTJ393163:TTK393163 UDF393163:UDG393163 UNB393163:UNC393163 UWX393163:UWY393163 VGT393163:VGU393163 VQP393163:VQQ393163 WAL393163:WAM393163 WKH393163:WKI393163 WUD393163:WUE393163 L458701:M458701 HR458699:HS458699 RN458699:RO458699 ABJ458699:ABK458699 ALF458699:ALG458699 AVB458699:AVC458699 BEX458699:BEY458699 BOT458699:BOU458699 BYP458699:BYQ458699 CIL458699:CIM458699 CSH458699:CSI458699 DCD458699:DCE458699 DLZ458699:DMA458699 DVV458699:DVW458699 EFR458699:EFS458699 EPN458699:EPO458699 EZJ458699:EZK458699 FJF458699:FJG458699 FTB458699:FTC458699 GCX458699:GCY458699 GMT458699:GMU458699 GWP458699:GWQ458699 HGL458699:HGM458699 HQH458699:HQI458699 IAD458699:IAE458699 IJZ458699:IKA458699 ITV458699:ITW458699 JDR458699:JDS458699 JNN458699:JNO458699 JXJ458699:JXK458699 KHF458699:KHG458699 KRB458699:KRC458699 LAX458699:LAY458699 LKT458699:LKU458699 LUP458699:LUQ458699 MEL458699:MEM458699 MOH458699:MOI458699 MYD458699:MYE458699 NHZ458699:NIA458699 NRV458699:NRW458699 OBR458699:OBS458699 OLN458699:OLO458699 OVJ458699:OVK458699 PFF458699:PFG458699 PPB458699:PPC458699 PYX458699:PYY458699 QIT458699:QIU458699 QSP458699:QSQ458699 RCL458699:RCM458699 RMH458699:RMI458699 RWD458699:RWE458699 SFZ458699:SGA458699 SPV458699:SPW458699 SZR458699:SZS458699 TJN458699:TJO458699 TTJ458699:TTK458699 UDF458699:UDG458699 UNB458699:UNC458699 UWX458699:UWY458699 VGT458699:VGU458699 VQP458699:VQQ458699 WAL458699:WAM458699 WKH458699:WKI458699 WUD458699:WUE458699 L524237:M524237 HR524235:HS524235 RN524235:RO524235 ABJ524235:ABK524235 ALF524235:ALG524235 AVB524235:AVC524235 BEX524235:BEY524235 BOT524235:BOU524235 BYP524235:BYQ524235 CIL524235:CIM524235 CSH524235:CSI524235 DCD524235:DCE524235 DLZ524235:DMA524235 DVV524235:DVW524235 EFR524235:EFS524235 EPN524235:EPO524235 EZJ524235:EZK524235 FJF524235:FJG524235 FTB524235:FTC524235 GCX524235:GCY524235 GMT524235:GMU524235 GWP524235:GWQ524235 HGL524235:HGM524235 HQH524235:HQI524235 IAD524235:IAE524235 IJZ524235:IKA524235 ITV524235:ITW524235 JDR524235:JDS524235 JNN524235:JNO524235 JXJ524235:JXK524235 KHF524235:KHG524235 KRB524235:KRC524235 LAX524235:LAY524235 LKT524235:LKU524235 LUP524235:LUQ524235 MEL524235:MEM524235 MOH524235:MOI524235 MYD524235:MYE524235 NHZ524235:NIA524235 NRV524235:NRW524235 OBR524235:OBS524235 OLN524235:OLO524235 OVJ524235:OVK524235 PFF524235:PFG524235 PPB524235:PPC524235 PYX524235:PYY524235 QIT524235:QIU524235 QSP524235:QSQ524235 RCL524235:RCM524235 RMH524235:RMI524235 RWD524235:RWE524235 SFZ524235:SGA524235 SPV524235:SPW524235 SZR524235:SZS524235 TJN524235:TJO524235 TTJ524235:TTK524235 UDF524235:UDG524235 UNB524235:UNC524235 UWX524235:UWY524235 VGT524235:VGU524235 VQP524235:VQQ524235 WAL524235:WAM524235 WKH524235:WKI524235 WUD524235:WUE524235 L589773:M589773 HR589771:HS589771 RN589771:RO589771 ABJ589771:ABK589771 ALF589771:ALG589771 AVB589771:AVC589771 BEX589771:BEY589771 BOT589771:BOU589771 BYP589771:BYQ589771 CIL589771:CIM589771 CSH589771:CSI589771 DCD589771:DCE589771 DLZ589771:DMA589771 DVV589771:DVW589771 EFR589771:EFS589771 EPN589771:EPO589771 EZJ589771:EZK589771 FJF589771:FJG589771 FTB589771:FTC589771 GCX589771:GCY589771 GMT589771:GMU589771 GWP589771:GWQ589771 HGL589771:HGM589771 HQH589771:HQI589771 IAD589771:IAE589771 IJZ589771:IKA589771 ITV589771:ITW589771 JDR589771:JDS589771 JNN589771:JNO589771 JXJ589771:JXK589771 KHF589771:KHG589771 KRB589771:KRC589771 LAX589771:LAY589771 LKT589771:LKU589771 LUP589771:LUQ589771 MEL589771:MEM589771 MOH589771:MOI589771 MYD589771:MYE589771 NHZ589771:NIA589771 NRV589771:NRW589771 OBR589771:OBS589771 OLN589771:OLO589771 OVJ589771:OVK589771 PFF589771:PFG589771 PPB589771:PPC589771 PYX589771:PYY589771 QIT589771:QIU589771 QSP589771:QSQ589771 RCL589771:RCM589771 RMH589771:RMI589771 RWD589771:RWE589771 SFZ589771:SGA589771 SPV589771:SPW589771 SZR589771:SZS589771 TJN589771:TJO589771 TTJ589771:TTK589771 UDF589771:UDG589771 UNB589771:UNC589771 UWX589771:UWY589771 VGT589771:VGU589771 VQP589771:VQQ589771 WAL589771:WAM589771 WKH589771:WKI589771 WUD589771:WUE589771 L655309:M655309 HR655307:HS655307 RN655307:RO655307 ABJ655307:ABK655307 ALF655307:ALG655307 AVB655307:AVC655307 BEX655307:BEY655307 BOT655307:BOU655307 BYP655307:BYQ655307 CIL655307:CIM655307 CSH655307:CSI655307 DCD655307:DCE655307 DLZ655307:DMA655307 DVV655307:DVW655307 EFR655307:EFS655307 EPN655307:EPO655307 EZJ655307:EZK655307 FJF655307:FJG655307 FTB655307:FTC655307 GCX655307:GCY655307 GMT655307:GMU655307 GWP655307:GWQ655307 HGL655307:HGM655307 HQH655307:HQI655307 IAD655307:IAE655307 IJZ655307:IKA655307 ITV655307:ITW655307 JDR655307:JDS655307 JNN655307:JNO655307 JXJ655307:JXK655307 KHF655307:KHG655307 KRB655307:KRC655307 LAX655307:LAY655307 LKT655307:LKU655307 LUP655307:LUQ655307 MEL655307:MEM655307 MOH655307:MOI655307 MYD655307:MYE655307 NHZ655307:NIA655307 NRV655307:NRW655307 OBR655307:OBS655307 OLN655307:OLO655307 OVJ655307:OVK655307 PFF655307:PFG655307 PPB655307:PPC655307 PYX655307:PYY655307 QIT655307:QIU655307 QSP655307:QSQ655307 RCL655307:RCM655307 RMH655307:RMI655307 RWD655307:RWE655307 SFZ655307:SGA655307 SPV655307:SPW655307 SZR655307:SZS655307 TJN655307:TJO655307 TTJ655307:TTK655307 UDF655307:UDG655307 UNB655307:UNC655307 UWX655307:UWY655307 VGT655307:VGU655307 VQP655307:VQQ655307 WAL655307:WAM655307 WKH655307:WKI655307 WUD655307:WUE655307 L720845:M720845 HR720843:HS720843 RN720843:RO720843 ABJ720843:ABK720843 ALF720843:ALG720843 AVB720843:AVC720843 BEX720843:BEY720843 BOT720843:BOU720843 BYP720843:BYQ720843 CIL720843:CIM720843 CSH720843:CSI720843 DCD720843:DCE720843 DLZ720843:DMA720843 DVV720843:DVW720843 EFR720843:EFS720843 EPN720843:EPO720843 EZJ720843:EZK720843 FJF720843:FJG720843 FTB720843:FTC720843 GCX720843:GCY720843 GMT720843:GMU720843 GWP720843:GWQ720843 HGL720843:HGM720843 HQH720843:HQI720843 IAD720843:IAE720843 IJZ720843:IKA720843 ITV720843:ITW720843 JDR720843:JDS720843 JNN720843:JNO720843 JXJ720843:JXK720843 KHF720843:KHG720843 KRB720843:KRC720843 LAX720843:LAY720843 LKT720843:LKU720843 LUP720843:LUQ720843 MEL720843:MEM720843 MOH720843:MOI720843 MYD720843:MYE720843 NHZ720843:NIA720843 NRV720843:NRW720843 OBR720843:OBS720843 OLN720843:OLO720843 OVJ720843:OVK720843 PFF720843:PFG720843 PPB720843:PPC720843 PYX720843:PYY720843 QIT720843:QIU720843 QSP720843:QSQ720843 RCL720843:RCM720843 RMH720843:RMI720843 RWD720843:RWE720843 SFZ720843:SGA720843 SPV720843:SPW720843 SZR720843:SZS720843 TJN720843:TJO720843 TTJ720843:TTK720843 UDF720843:UDG720843 UNB720843:UNC720843 UWX720843:UWY720843 VGT720843:VGU720843 VQP720843:VQQ720843 WAL720843:WAM720843 WKH720843:WKI720843 WUD720843:WUE720843 L786381:M786381 HR786379:HS786379 RN786379:RO786379 ABJ786379:ABK786379 ALF786379:ALG786379 AVB786379:AVC786379 BEX786379:BEY786379 BOT786379:BOU786379 BYP786379:BYQ786379 CIL786379:CIM786379 CSH786379:CSI786379 DCD786379:DCE786379 DLZ786379:DMA786379 DVV786379:DVW786379 EFR786379:EFS786379 EPN786379:EPO786379 EZJ786379:EZK786379 FJF786379:FJG786379 FTB786379:FTC786379 GCX786379:GCY786379 GMT786379:GMU786379 GWP786379:GWQ786379 HGL786379:HGM786379 HQH786379:HQI786379 IAD786379:IAE786379 IJZ786379:IKA786379 ITV786379:ITW786379 JDR786379:JDS786379 JNN786379:JNO786379 JXJ786379:JXK786379 KHF786379:KHG786379 KRB786379:KRC786379 LAX786379:LAY786379 LKT786379:LKU786379 LUP786379:LUQ786379 MEL786379:MEM786379 MOH786379:MOI786379 MYD786379:MYE786379 NHZ786379:NIA786379 NRV786379:NRW786379 OBR786379:OBS786379 OLN786379:OLO786379 OVJ786379:OVK786379 PFF786379:PFG786379 PPB786379:PPC786379 PYX786379:PYY786379 QIT786379:QIU786379 QSP786379:QSQ786379 RCL786379:RCM786379 RMH786379:RMI786379 RWD786379:RWE786379 SFZ786379:SGA786379 SPV786379:SPW786379 SZR786379:SZS786379 TJN786379:TJO786379 TTJ786379:TTK786379 UDF786379:UDG786379 UNB786379:UNC786379 UWX786379:UWY786379 VGT786379:VGU786379 VQP786379:VQQ786379 WAL786379:WAM786379 WKH786379:WKI786379 WUD786379:WUE786379 L851917:M851917 HR851915:HS851915 RN851915:RO851915 ABJ851915:ABK851915 ALF851915:ALG851915 AVB851915:AVC851915 BEX851915:BEY851915 BOT851915:BOU851915 BYP851915:BYQ851915 CIL851915:CIM851915 CSH851915:CSI851915 DCD851915:DCE851915 DLZ851915:DMA851915 DVV851915:DVW851915 EFR851915:EFS851915 EPN851915:EPO851915 EZJ851915:EZK851915 FJF851915:FJG851915 FTB851915:FTC851915 GCX851915:GCY851915 GMT851915:GMU851915 GWP851915:GWQ851915 HGL851915:HGM851915 HQH851915:HQI851915 IAD851915:IAE851915 IJZ851915:IKA851915 ITV851915:ITW851915 JDR851915:JDS851915 JNN851915:JNO851915 JXJ851915:JXK851915 KHF851915:KHG851915 KRB851915:KRC851915 LAX851915:LAY851915 LKT851915:LKU851915 LUP851915:LUQ851915 MEL851915:MEM851915 MOH851915:MOI851915 MYD851915:MYE851915 NHZ851915:NIA851915 NRV851915:NRW851915 OBR851915:OBS851915 OLN851915:OLO851915 OVJ851915:OVK851915 PFF851915:PFG851915 PPB851915:PPC851915 PYX851915:PYY851915 QIT851915:QIU851915 QSP851915:QSQ851915 RCL851915:RCM851915 RMH851915:RMI851915 RWD851915:RWE851915 SFZ851915:SGA851915 SPV851915:SPW851915 SZR851915:SZS851915 TJN851915:TJO851915 TTJ851915:TTK851915 UDF851915:UDG851915 UNB851915:UNC851915 UWX851915:UWY851915 VGT851915:VGU851915 VQP851915:VQQ851915 WAL851915:WAM851915 WKH851915:WKI851915 WUD851915:WUE851915 L917453:M917453 HR917451:HS917451 RN917451:RO917451 ABJ917451:ABK917451 ALF917451:ALG917451 AVB917451:AVC917451 BEX917451:BEY917451 BOT917451:BOU917451 BYP917451:BYQ917451 CIL917451:CIM917451 CSH917451:CSI917451 DCD917451:DCE917451 DLZ917451:DMA917451 DVV917451:DVW917451 EFR917451:EFS917451 EPN917451:EPO917451 EZJ917451:EZK917451 FJF917451:FJG917451 FTB917451:FTC917451 GCX917451:GCY917451 GMT917451:GMU917451 GWP917451:GWQ917451 HGL917451:HGM917451 HQH917451:HQI917451 IAD917451:IAE917451 IJZ917451:IKA917451 ITV917451:ITW917451 JDR917451:JDS917451 JNN917451:JNO917451 JXJ917451:JXK917451 KHF917451:KHG917451 KRB917451:KRC917451 LAX917451:LAY917451 LKT917451:LKU917451 LUP917451:LUQ917451 MEL917451:MEM917451 MOH917451:MOI917451 MYD917451:MYE917451 NHZ917451:NIA917451 NRV917451:NRW917451 OBR917451:OBS917451 OLN917451:OLO917451 OVJ917451:OVK917451 PFF917451:PFG917451 PPB917451:PPC917451 PYX917451:PYY917451 QIT917451:QIU917451 QSP917451:QSQ917451 RCL917451:RCM917451 RMH917451:RMI917451 RWD917451:RWE917451 SFZ917451:SGA917451 SPV917451:SPW917451 SZR917451:SZS917451 TJN917451:TJO917451 TTJ917451:TTK917451 UDF917451:UDG917451 UNB917451:UNC917451 UWX917451:UWY917451 VGT917451:VGU917451 VQP917451:VQQ917451 WAL917451:WAM917451 WKH917451:WKI917451 WUD917451:WUE917451 L982989:M982989 HR982987:HS982987 RN982987:RO982987 ABJ982987:ABK982987 ALF982987:ALG982987 AVB982987:AVC982987 BEX982987:BEY982987 BOT982987:BOU982987 BYP982987:BYQ982987 CIL982987:CIM982987 CSH982987:CSI982987 DCD982987:DCE982987 DLZ982987:DMA982987 DVV982987:DVW982987 EFR982987:EFS982987 EPN982987:EPO982987 EZJ982987:EZK982987 FJF982987:FJG982987 FTB982987:FTC982987 GCX982987:GCY982987 GMT982987:GMU982987 GWP982987:GWQ982987 HGL982987:HGM982987 HQH982987:HQI982987 IAD982987:IAE982987 IJZ982987:IKA982987 ITV982987:ITW982987 JDR982987:JDS982987 JNN982987:JNO982987 JXJ982987:JXK982987 KHF982987:KHG982987 KRB982987:KRC982987 LAX982987:LAY982987 LKT982987:LKU982987 LUP982987:LUQ982987 MEL982987:MEM982987 MOH982987:MOI982987 MYD982987:MYE982987 NHZ982987:NIA982987 NRV982987:NRW982987 OBR982987:OBS982987 OLN982987:OLO982987 OVJ982987:OVK982987 PFF982987:PFG982987 PPB982987:PPC982987 PYX982987:PYY982987 QIT982987:QIU982987 QSP982987:QSQ982987 RCL982987:RCM982987 RMH982987:RMI982987 RWD982987:RWE982987 SFZ982987:SGA982987 SPV982987:SPW982987 SZR982987:SZS982987 TJN982987:TJO982987 TTJ982987:TTK982987 UDF982987:UDG982987 UNB982987:UNC982987 UWX982987:UWY982987 VGT982987:VGU982987 VQP982987:VQQ982987 WAL982987:WAM982987 WKH982987:WKI982987 WUD982987:WUE982987 N14 J14 K31 N31 H31 N21 R21 J21 J12 P12" xr:uid="{5389000D-DD2E-4B15-A742-135A70A639A6}">
      <formula1>"□,■"</formula1>
    </dataValidation>
    <dataValidation type="custom" imeMode="disabled" allowBlank="1" showInputMessage="1" showErrorMessage="1" error="整数で入力してください。" sqref="WVG983065:WVJ983065 L65496:R65496 HR65494:HX65494 RN65494:RT65494 ABJ65494:ABP65494 ALF65494:ALL65494 AVB65494:AVH65494 BEX65494:BFD65494 BOT65494:BOZ65494 BYP65494:BYV65494 CIL65494:CIR65494 CSH65494:CSN65494 DCD65494:DCJ65494 DLZ65494:DMF65494 DVV65494:DWB65494 EFR65494:EFX65494 EPN65494:EPT65494 EZJ65494:EZP65494 FJF65494:FJL65494 FTB65494:FTH65494 GCX65494:GDD65494 GMT65494:GMZ65494 GWP65494:GWV65494 HGL65494:HGR65494 HQH65494:HQN65494 IAD65494:IAJ65494 IJZ65494:IKF65494 ITV65494:IUB65494 JDR65494:JDX65494 JNN65494:JNT65494 JXJ65494:JXP65494 KHF65494:KHL65494 KRB65494:KRH65494 LAX65494:LBD65494 LKT65494:LKZ65494 LUP65494:LUV65494 MEL65494:MER65494 MOH65494:MON65494 MYD65494:MYJ65494 NHZ65494:NIF65494 NRV65494:NSB65494 OBR65494:OBX65494 OLN65494:OLT65494 OVJ65494:OVP65494 PFF65494:PFL65494 PPB65494:PPH65494 PYX65494:PZD65494 QIT65494:QIZ65494 QSP65494:QSV65494 RCL65494:RCR65494 RMH65494:RMN65494 RWD65494:RWJ65494 SFZ65494:SGF65494 SPV65494:SQB65494 SZR65494:SZX65494 TJN65494:TJT65494 TTJ65494:TTP65494 UDF65494:UDL65494 UNB65494:UNH65494 UWX65494:UXD65494 VGT65494:VGZ65494 VQP65494:VQV65494 WAL65494:WAR65494 WKH65494:WKN65494 WUD65494:WUJ65494 L131032:R131032 HR131030:HX131030 RN131030:RT131030 ABJ131030:ABP131030 ALF131030:ALL131030 AVB131030:AVH131030 BEX131030:BFD131030 BOT131030:BOZ131030 BYP131030:BYV131030 CIL131030:CIR131030 CSH131030:CSN131030 DCD131030:DCJ131030 DLZ131030:DMF131030 DVV131030:DWB131030 EFR131030:EFX131030 EPN131030:EPT131030 EZJ131030:EZP131030 FJF131030:FJL131030 FTB131030:FTH131030 GCX131030:GDD131030 GMT131030:GMZ131030 GWP131030:GWV131030 HGL131030:HGR131030 HQH131030:HQN131030 IAD131030:IAJ131030 IJZ131030:IKF131030 ITV131030:IUB131030 JDR131030:JDX131030 JNN131030:JNT131030 JXJ131030:JXP131030 KHF131030:KHL131030 KRB131030:KRH131030 LAX131030:LBD131030 LKT131030:LKZ131030 LUP131030:LUV131030 MEL131030:MER131030 MOH131030:MON131030 MYD131030:MYJ131030 NHZ131030:NIF131030 NRV131030:NSB131030 OBR131030:OBX131030 OLN131030:OLT131030 OVJ131030:OVP131030 PFF131030:PFL131030 PPB131030:PPH131030 PYX131030:PZD131030 QIT131030:QIZ131030 QSP131030:QSV131030 RCL131030:RCR131030 RMH131030:RMN131030 RWD131030:RWJ131030 SFZ131030:SGF131030 SPV131030:SQB131030 SZR131030:SZX131030 TJN131030:TJT131030 TTJ131030:TTP131030 UDF131030:UDL131030 UNB131030:UNH131030 UWX131030:UXD131030 VGT131030:VGZ131030 VQP131030:VQV131030 WAL131030:WAR131030 WKH131030:WKN131030 WUD131030:WUJ131030 L196568:R196568 HR196566:HX196566 RN196566:RT196566 ABJ196566:ABP196566 ALF196566:ALL196566 AVB196566:AVH196566 BEX196566:BFD196566 BOT196566:BOZ196566 BYP196566:BYV196566 CIL196566:CIR196566 CSH196566:CSN196566 DCD196566:DCJ196566 DLZ196566:DMF196566 DVV196566:DWB196566 EFR196566:EFX196566 EPN196566:EPT196566 EZJ196566:EZP196566 FJF196566:FJL196566 FTB196566:FTH196566 GCX196566:GDD196566 GMT196566:GMZ196566 GWP196566:GWV196566 HGL196566:HGR196566 HQH196566:HQN196566 IAD196566:IAJ196566 IJZ196566:IKF196566 ITV196566:IUB196566 JDR196566:JDX196566 JNN196566:JNT196566 JXJ196566:JXP196566 KHF196566:KHL196566 KRB196566:KRH196566 LAX196566:LBD196566 LKT196566:LKZ196566 LUP196566:LUV196566 MEL196566:MER196566 MOH196566:MON196566 MYD196566:MYJ196566 NHZ196566:NIF196566 NRV196566:NSB196566 OBR196566:OBX196566 OLN196566:OLT196566 OVJ196566:OVP196566 PFF196566:PFL196566 PPB196566:PPH196566 PYX196566:PZD196566 QIT196566:QIZ196566 QSP196566:QSV196566 RCL196566:RCR196566 RMH196566:RMN196566 RWD196566:RWJ196566 SFZ196566:SGF196566 SPV196566:SQB196566 SZR196566:SZX196566 TJN196566:TJT196566 TTJ196566:TTP196566 UDF196566:UDL196566 UNB196566:UNH196566 UWX196566:UXD196566 VGT196566:VGZ196566 VQP196566:VQV196566 WAL196566:WAR196566 WKH196566:WKN196566 WUD196566:WUJ196566 L262104:R262104 HR262102:HX262102 RN262102:RT262102 ABJ262102:ABP262102 ALF262102:ALL262102 AVB262102:AVH262102 BEX262102:BFD262102 BOT262102:BOZ262102 BYP262102:BYV262102 CIL262102:CIR262102 CSH262102:CSN262102 DCD262102:DCJ262102 DLZ262102:DMF262102 DVV262102:DWB262102 EFR262102:EFX262102 EPN262102:EPT262102 EZJ262102:EZP262102 FJF262102:FJL262102 FTB262102:FTH262102 GCX262102:GDD262102 GMT262102:GMZ262102 GWP262102:GWV262102 HGL262102:HGR262102 HQH262102:HQN262102 IAD262102:IAJ262102 IJZ262102:IKF262102 ITV262102:IUB262102 JDR262102:JDX262102 JNN262102:JNT262102 JXJ262102:JXP262102 KHF262102:KHL262102 KRB262102:KRH262102 LAX262102:LBD262102 LKT262102:LKZ262102 LUP262102:LUV262102 MEL262102:MER262102 MOH262102:MON262102 MYD262102:MYJ262102 NHZ262102:NIF262102 NRV262102:NSB262102 OBR262102:OBX262102 OLN262102:OLT262102 OVJ262102:OVP262102 PFF262102:PFL262102 PPB262102:PPH262102 PYX262102:PZD262102 QIT262102:QIZ262102 QSP262102:QSV262102 RCL262102:RCR262102 RMH262102:RMN262102 RWD262102:RWJ262102 SFZ262102:SGF262102 SPV262102:SQB262102 SZR262102:SZX262102 TJN262102:TJT262102 TTJ262102:TTP262102 UDF262102:UDL262102 UNB262102:UNH262102 UWX262102:UXD262102 VGT262102:VGZ262102 VQP262102:VQV262102 WAL262102:WAR262102 WKH262102:WKN262102 WUD262102:WUJ262102 L327640:R327640 HR327638:HX327638 RN327638:RT327638 ABJ327638:ABP327638 ALF327638:ALL327638 AVB327638:AVH327638 BEX327638:BFD327638 BOT327638:BOZ327638 BYP327638:BYV327638 CIL327638:CIR327638 CSH327638:CSN327638 DCD327638:DCJ327638 DLZ327638:DMF327638 DVV327638:DWB327638 EFR327638:EFX327638 EPN327638:EPT327638 EZJ327638:EZP327638 FJF327638:FJL327638 FTB327638:FTH327638 GCX327638:GDD327638 GMT327638:GMZ327638 GWP327638:GWV327638 HGL327638:HGR327638 HQH327638:HQN327638 IAD327638:IAJ327638 IJZ327638:IKF327638 ITV327638:IUB327638 JDR327638:JDX327638 JNN327638:JNT327638 JXJ327638:JXP327638 KHF327638:KHL327638 KRB327638:KRH327638 LAX327638:LBD327638 LKT327638:LKZ327638 LUP327638:LUV327638 MEL327638:MER327638 MOH327638:MON327638 MYD327638:MYJ327638 NHZ327638:NIF327638 NRV327638:NSB327638 OBR327638:OBX327638 OLN327638:OLT327638 OVJ327638:OVP327638 PFF327638:PFL327638 PPB327638:PPH327638 PYX327638:PZD327638 QIT327638:QIZ327638 QSP327638:QSV327638 RCL327638:RCR327638 RMH327638:RMN327638 RWD327638:RWJ327638 SFZ327638:SGF327638 SPV327638:SQB327638 SZR327638:SZX327638 TJN327638:TJT327638 TTJ327638:TTP327638 UDF327638:UDL327638 UNB327638:UNH327638 UWX327638:UXD327638 VGT327638:VGZ327638 VQP327638:VQV327638 WAL327638:WAR327638 WKH327638:WKN327638 WUD327638:WUJ327638 L393176:R393176 HR393174:HX393174 RN393174:RT393174 ABJ393174:ABP393174 ALF393174:ALL393174 AVB393174:AVH393174 BEX393174:BFD393174 BOT393174:BOZ393174 BYP393174:BYV393174 CIL393174:CIR393174 CSH393174:CSN393174 DCD393174:DCJ393174 DLZ393174:DMF393174 DVV393174:DWB393174 EFR393174:EFX393174 EPN393174:EPT393174 EZJ393174:EZP393174 FJF393174:FJL393174 FTB393174:FTH393174 GCX393174:GDD393174 GMT393174:GMZ393174 GWP393174:GWV393174 HGL393174:HGR393174 HQH393174:HQN393174 IAD393174:IAJ393174 IJZ393174:IKF393174 ITV393174:IUB393174 JDR393174:JDX393174 JNN393174:JNT393174 JXJ393174:JXP393174 KHF393174:KHL393174 KRB393174:KRH393174 LAX393174:LBD393174 LKT393174:LKZ393174 LUP393174:LUV393174 MEL393174:MER393174 MOH393174:MON393174 MYD393174:MYJ393174 NHZ393174:NIF393174 NRV393174:NSB393174 OBR393174:OBX393174 OLN393174:OLT393174 OVJ393174:OVP393174 PFF393174:PFL393174 PPB393174:PPH393174 PYX393174:PZD393174 QIT393174:QIZ393174 QSP393174:QSV393174 RCL393174:RCR393174 RMH393174:RMN393174 RWD393174:RWJ393174 SFZ393174:SGF393174 SPV393174:SQB393174 SZR393174:SZX393174 TJN393174:TJT393174 TTJ393174:TTP393174 UDF393174:UDL393174 UNB393174:UNH393174 UWX393174:UXD393174 VGT393174:VGZ393174 VQP393174:VQV393174 WAL393174:WAR393174 WKH393174:WKN393174 WUD393174:WUJ393174 L458712:R458712 HR458710:HX458710 RN458710:RT458710 ABJ458710:ABP458710 ALF458710:ALL458710 AVB458710:AVH458710 BEX458710:BFD458710 BOT458710:BOZ458710 BYP458710:BYV458710 CIL458710:CIR458710 CSH458710:CSN458710 DCD458710:DCJ458710 DLZ458710:DMF458710 DVV458710:DWB458710 EFR458710:EFX458710 EPN458710:EPT458710 EZJ458710:EZP458710 FJF458710:FJL458710 FTB458710:FTH458710 GCX458710:GDD458710 GMT458710:GMZ458710 GWP458710:GWV458710 HGL458710:HGR458710 HQH458710:HQN458710 IAD458710:IAJ458710 IJZ458710:IKF458710 ITV458710:IUB458710 JDR458710:JDX458710 JNN458710:JNT458710 JXJ458710:JXP458710 KHF458710:KHL458710 KRB458710:KRH458710 LAX458710:LBD458710 LKT458710:LKZ458710 LUP458710:LUV458710 MEL458710:MER458710 MOH458710:MON458710 MYD458710:MYJ458710 NHZ458710:NIF458710 NRV458710:NSB458710 OBR458710:OBX458710 OLN458710:OLT458710 OVJ458710:OVP458710 PFF458710:PFL458710 PPB458710:PPH458710 PYX458710:PZD458710 QIT458710:QIZ458710 QSP458710:QSV458710 RCL458710:RCR458710 RMH458710:RMN458710 RWD458710:RWJ458710 SFZ458710:SGF458710 SPV458710:SQB458710 SZR458710:SZX458710 TJN458710:TJT458710 TTJ458710:TTP458710 UDF458710:UDL458710 UNB458710:UNH458710 UWX458710:UXD458710 VGT458710:VGZ458710 VQP458710:VQV458710 WAL458710:WAR458710 WKH458710:WKN458710 WUD458710:WUJ458710 L524248:R524248 HR524246:HX524246 RN524246:RT524246 ABJ524246:ABP524246 ALF524246:ALL524246 AVB524246:AVH524246 BEX524246:BFD524246 BOT524246:BOZ524246 BYP524246:BYV524246 CIL524246:CIR524246 CSH524246:CSN524246 DCD524246:DCJ524246 DLZ524246:DMF524246 DVV524246:DWB524246 EFR524246:EFX524246 EPN524246:EPT524246 EZJ524246:EZP524246 FJF524246:FJL524246 FTB524246:FTH524246 GCX524246:GDD524246 GMT524246:GMZ524246 GWP524246:GWV524246 HGL524246:HGR524246 HQH524246:HQN524246 IAD524246:IAJ524246 IJZ524246:IKF524246 ITV524246:IUB524246 JDR524246:JDX524246 JNN524246:JNT524246 JXJ524246:JXP524246 KHF524246:KHL524246 KRB524246:KRH524246 LAX524246:LBD524246 LKT524246:LKZ524246 LUP524246:LUV524246 MEL524246:MER524246 MOH524246:MON524246 MYD524246:MYJ524246 NHZ524246:NIF524246 NRV524246:NSB524246 OBR524246:OBX524246 OLN524246:OLT524246 OVJ524246:OVP524246 PFF524246:PFL524246 PPB524246:PPH524246 PYX524246:PZD524246 QIT524246:QIZ524246 QSP524246:QSV524246 RCL524246:RCR524246 RMH524246:RMN524246 RWD524246:RWJ524246 SFZ524246:SGF524246 SPV524246:SQB524246 SZR524246:SZX524246 TJN524246:TJT524246 TTJ524246:TTP524246 UDF524246:UDL524246 UNB524246:UNH524246 UWX524246:UXD524246 VGT524246:VGZ524246 VQP524246:VQV524246 WAL524246:WAR524246 WKH524246:WKN524246 WUD524246:WUJ524246 L589784:R589784 HR589782:HX589782 RN589782:RT589782 ABJ589782:ABP589782 ALF589782:ALL589782 AVB589782:AVH589782 BEX589782:BFD589782 BOT589782:BOZ589782 BYP589782:BYV589782 CIL589782:CIR589782 CSH589782:CSN589782 DCD589782:DCJ589782 DLZ589782:DMF589782 DVV589782:DWB589782 EFR589782:EFX589782 EPN589782:EPT589782 EZJ589782:EZP589782 FJF589782:FJL589782 FTB589782:FTH589782 GCX589782:GDD589782 GMT589782:GMZ589782 GWP589782:GWV589782 HGL589782:HGR589782 HQH589782:HQN589782 IAD589782:IAJ589782 IJZ589782:IKF589782 ITV589782:IUB589782 JDR589782:JDX589782 JNN589782:JNT589782 JXJ589782:JXP589782 KHF589782:KHL589782 KRB589782:KRH589782 LAX589782:LBD589782 LKT589782:LKZ589782 LUP589782:LUV589782 MEL589782:MER589782 MOH589782:MON589782 MYD589782:MYJ589782 NHZ589782:NIF589782 NRV589782:NSB589782 OBR589782:OBX589782 OLN589782:OLT589782 OVJ589782:OVP589782 PFF589782:PFL589782 PPB589782:PPH589782 PYX589782:PZD589782 QIT589782:QIZ589782 QSP589782:QSV589782 RCL589782:RCR589782 RMH589782:RMN589782 RWD589782:RWJ589782 SFZ589782:SGF589782 SPV589782:SQB589782 SZR589782:SZX589782 TJN589782:TJT589782 TTJ589782:TTP589782 UDF589782:UDL589782 UNB589782:UNH589782 UWX589782:UXD589782 VGT589782:VGZ589782 VQP589782:VQV589782 WAL589782:WAR589782 WKH589782:WKN589782 WUD589782:WUJ589782 L655320:R655320 HR655318:HX655318 RN655318:RT655318 ABJ655318:ABP655318 ALF655318:ALL655318 AVB655318:AVH655318 BEX655318:BFD655318 BOT655318:BOZ655318 BYP655318:BYV655318 CIL655318:CIR655318 CSH655318:CSN655318 DCD655318:DCJ655318 DLZ655318:DMF655318 DVV655318:DWB655318 EFR655318:EFX655318 EPN655318:EPT655318 EZJ655318:EZP655318 FJF655318:FJL655318 FTB655318:FTH655318 GCX655318:GDD655318 GMT655318:GMZ655318 GWP655318:GWV655318 HGL655318:HGR655318 HQH655318:HQN655318 IAD655318:IAJ655318 IJZ655318:IKF655318 ITV655318:IUB655318 JDR655318:JDX655318 JNN655318:JNT655318 JXJ655318:JXP655318 KHF655318:KHL655318 KRB655318:KRH655318 LAX655318:LBD655318 LKT655318:LKZ655318 LUP655318:LUV655318 MEL655318:MER655318 MOH655318:MON655318 MYD655318:MYJ655318 NHZ655318:NIF655318 NRV655318:NSB655318 OBR655318:OBX655318 OLN655318:OLT655318 OVJ655318:OVP655318 PFF655318:PFL655318 PPB655318:PPH655318 PYX655318:PZD655318 QIT655318:QIZ655318 QSP655318:QSV655318 RCL655318:RCR655318 RMH655318:RMN655318 RWD655318:RWJ655318 SFZ655318:SGF655318 SPV655318:SQB655318 SZR655318:SZX655318 TJN655318:TJT655318 TTJ655318:TTP655318 UDF655318:UDL655318 UNB655318:UNH655318 UWX655318:UXD655318 VGT655318:VGZ655318 VQP655318:VQV655318 WAL655318:WAR655318 WKH655318:WKN655318 WUD655318:WUJ655318 L720856:R720856 HR720854:HX720854 RN720854:RT720854 ABJ720854:ABP720854 ALF720854:ALL720854 AVB720854:AVH720854 BEX720854:BFD720854 BOT720854:BOZ720854 BYP720854:BYV720854 CIL720854:CIR720854 CSH720854:CSN720854 DCD720854:DCJ720854 DLZ720854:DMF720854 DVV720854:DWB720854 EFR720854:EFX720854 EPN720854:EPT720854 EZJ720854:EZP720854 FJF720854:FJL720854 FTB720854:FTH720854 GCX720854:GDD720854 GMT720854:GMZ720854 GWP720854:GWV720854 HGL720854:HGR720854 HQH720854:HQN720854 IAD720854:IAJ720854 IJZ720854:IKF720854 ITV720854:IUB720854 JDR720854:JDX720854 JNN720854:JNT720854 JXJ720854:JXP720854 KHF720854:KHL720854 KRB720854:KRH720854 LAX720854:LBD720854 LKT720854:LKZ720854 LUP720854:LUV720854 MEL720854:MER720854 MOH720854:MON720854 MYD720854:MYJ720854 NHZ720854:NIF720854 NRV720854:NSB720854 OBR720854:OBX720854 OLN720854:OLT720854 OVJ720854:OVP720854 PFF720854:PFL720854 PPB720854:PPH720854 PYX720854:PZD720854 QIT720854:QIZ720854 QSP720854:QSV720854 RCL720854:RCR720854 RMH720854:RMN720854 RWD720854:RWJ720854 SFZ720854:SGF720854 SPV720854:SQB720854 SZR720854:SZX720854 TJN720854:TJT720854 TTJ720854:TTP720854 UDF720854:UDL720854 UNB720854:UNH720854 UWX720854:UXD720854 VGT720854:VGZ720854 VQP720854:VQV720854 WAL720854:WAR720854 WKH720854:WKN720854 WUD720854:WUJ720854 L786392:R786392 HR786390:HX786390 RN786390:RT786390 ABJ786390:ABP786390 ALF786390:ALL786390 AVB786390:AVH786390 BEX786390:BFD786390 BOT786390:BOZ786390 BYP786390:BYV786390 CIL786390:CIR786390 CSH786390:CSN786390 DCD786390:DCJ786390 DLZ786390:DMF786390 DVV786390:DWB786390 EFR786390:EFX786390 EPN786390:EPT786390 EZJ786390:EZP786390 FJF786390:FJL786390 FTB786390:FTH786390 GCX786390:GDD786390 GMT786390:GMZ786390 GWP786390:GWV786390 HGL786390:HGR786390 HQH786390:HQN786390 IAD786390:IAJ786390 IJZ786390:IKF786390 ITV786390:IUB786390 JDR786390:JDX786390 JNN786390:JNT786390 JXJ786390:JXP786390 KHF786390:KHL786390 KRB786390:KRH786390 LAX786390:LBD786390 LKT786390:LKZ786390 LUP786390:LUV786390 MEL786390:MER786390 MOH786390:MON786390 MYD786390:MYJ786390 NHZ786390:NIF786390 NRV786390:NSB786390 OBR786390:OBX786390 OLN786390:OLT786390 OVJ786390:OVP786390 PFF786390:PFL786390 PPB786390:PPH786390 PYX786390:PZD786390 QIT786390:QIZ786390 QSP786390:QSV786390 RCL786390:RCR786390 RMH786390:RMN786390 RWD786390:RWJ786390 SFZ786390:SGF786390 SPV786390:SQB786390 SZR786390:SZX786390 TJN786390:TJT786390 TTJ786390:TTP786390 UDF786390:UDL786390 UNB786390:UNH786390 UWX786390:UXD786390 VGT786390:VGZ786390 VQP786390:VQV786390 WAL786390:WAR786390 WKH786390:WKN786390 WUD786390:WUJ786390 L851928:R851928 HR851926:HX851926 RN851926:RT851926 ABJ851926:ABP851926 ALF851926:ALL851926 AVB851926:AVH851926 BEX851926:BFD851926 BOT851926:BOZ851926 BYP851926:BYV851926 CIL851926:CIR851926 CSH851926:CSN851926 DCD851926:DCJ851926 DLZ851926:DMF851926 DVV851926:DWB851926 EFR851926:EFX851926 EPN851926:EPT851926 EZJ851926:EZP851926 FJF851926:FJL851926 FTB851926:FTH851926 GCX851926:GDD851926 GMT851926:GMZ851926 GWP851926:GWV851926 HGL851926:HGR851926 HQH851926:HQN851926 IAD851926:IAJ851926 IJZ851926:IKF851926 ITV851926:IUB851926 JDR851926:JDX851926 JNN851926:JNT851926 JXJ851926:JXP851926 KHF851926:KHL851926 KRB851926:KRH851926 LAX851926:LBD851926 LKT851926:LKZ851926 LUP851926:LUV851926 MEL851926:MER851926 MOH851926:MON851926 MYD851926:MYJ851926 NHZ851926:NIF851926 NRV851926:NSB851926 OBR851926:OBX851926 OLN851926:OLT851926 OVJ851926:OVP851926 PFF851926:PFL851926 PPB851926:PPH851926 PYX851926:PZD851926 QIT851926:QIZ851926 QSP851926:QSV851926 RCL851926:RCR851926 RMH851926:RMN851926 RWD851926:RWJ851926 SFZ851926:SGF851926 SPV851926:SQB851926 SZR851926:SZX851926 TJN851926:TJT851926 TTJ851926:TTP851926 UDF851926:UDL851926 UNB851926:UNH851926 UWX851926:UXD851926 VGT851926:VGZ851926 VQP851926:VQV851926 WAL851926:WAR851926 WKH851926:WKN851926 WUD851926:WUJ851926 L917464:R917464 HR917462:HX917462 RN917462:RT917462 ABJ917462:ABP917462 ALF917462:ALL917462 AVB917462:AVH917462 BEX917462:BFD917462 BOT917462:BOZ917462 BYP917462:BYV917462 CIL917462:CIR917462 CSH917462:CSN917462 DCD917462:DCJ917462 DLZ917462:DMF917462 DVV917462:DWB917462 EFR917462:EFX917462 EPN917462:EPT917462 EZJ917462:EZP917462 FJF917462:FJL917462 FTB917462:FTH917462 GCX917462:GDD917462 GMT917462:GMZ917462 GWP917462:GWV917462 HGL917462:HGR917462 HQH917462:HQN917462 IAD917462:IAJ917462 IJZ917462:IKF917462 ITV917462:IUB917462 JDR917462:JDX917462 JNN917462:JNT917462 JXJ917462:JXP917462 KHF917462:KHL917462 KRB917462:KRH917462 LAX917462:LBD917462 LKT917462:LKZ917462 LUP917462:LUV917462 MEL917462:MER917462 MOH917462:MON917462 MYD917462:MYJ917462 NHZ917462:NIF917462 NRV917462:NSB917462 OBR917462:OBX917462 OLN917462:OLT917462 OVJ917462:OVP917462 PFF917462:PFL917462 PPB917462:PPH917462 PYX917462:PZD917462 QIT917462:QIZ917462 QSP917462:QSV917462 RCL917462:RCR917462 RMH917462:RMN917462 RWD917462:RWJ917462 SFZ917462:SGF917462 SPV917462:SQB917462 SZR917462:SZX917462 TJN917462:TJT917462 TTJ917462:TTP917462 UDF917462:UDL917462 UNB917462:UNH917462 UWX917462:UXD917462 VGT917462:VGZ917462 VQP917462:VQV917462 WAL917462:WAR917462 WKH917462:WKN917462 WUD917462:WUJ917462 L983000:R983000 HR982998:HX982998 RN982998:RT982998 ABJ982998:ABP982998 ALF982998:ALL982998 AVB982998:AVH982998 BEX982998:BFD982998 BOT982998:BOZ982998 BYP982998:BYV982998 CIL982998:CIR982998 CSH982998:CSN982998 DCD982998:DCJ982998 DLZ982998:DMF982998 DVV982998:DWB982998 EFR982998:EFX982998 EPN982998:EPT982998 EZJ982998:EZP982998 FJF982998:FJL982998 FTB982998:FTH982998 GCX982998:GDD982998 GMT982998:GMZ982998 GWP982998:GWV982998 HGL982998:HGR982998 HQH982998:HQN982998 IAD982998:IAJ982998 IJZ982998:IKF982998 ITV982998:IUB982998 JDR982998:JDX982998 JNN982998:JNT982998 JXJ982998:JXP982998 KHF982998:KHL982998 KRB982998:KRH982998 LAX982998:LBD982998 LKT982998:LKZ982998 LUP982998:LUV982998 MEL982998:MER982998 MOH982998:MON982998 MYD982998:MYJ982998 NHZ982998:NIF982998 NRV982998:NSB982998 OBR982998:OBX982998 OLN982998:OLT982998 OVJ982998:OVP982998 PFF982998:PFL982998 PPB982998:PPH982998 PYX982998:PZD982998 QIT982998:QIZ982998 QSP982998:QSV982998 RCL982998:RCR982998 RMH982998:RMN982998 RWD982998:RWJ982998 SFZ982998:SGF982998 SPV982998:SQB982998 SZR982998:SZX982998 TJN982998:TJT982998 TTJ982998:TTP982998 UDF982998:UDL982998 UNB982998:UNH982998 UWX982998:UXD982998 VGT982998:VGZ982998 VQP982998:VQV982998 WAL982998:WAR982998 WKH982998:WKN982998 WUD982998:WUJ982998 IU65553:IX65555 SQ65553:ST65555 ACM65553:ACP65555 AMI65553:AML65555 AWE65553:AWH65555 BGA65553:BGD65555 BPW65553:BPZ65555 BZS65553:BZV65555 CJO65553:CJR65555 CTK65553:CTN65555 DDG65553:DDJ65555 DNC65553:DNF65555 DWY65553:DXB65555 EGU65553:EGX65555 EQQ65553:EQT65555 FAM65553:FAP65555 FKI65553:FKL65555 FUE65553:FUH65555 GEA65553:GED65555 GNW65553:GNZ65555 GXS65553:GXV65555 HHO65553:HHR65555 HRK65553:HRN65555 IBG65553:IBJ65555 ILC65553:ILF65555 IUY65553:IVB65555 JEU65553:JEX65555 JOQ65553:JOT65555 JYM65553:JYP65555 KII65553:KIL65555 KSE65553:KSH65555 LCA65553:LCD65555 LLW65553:LLZ65555 LVS65553:LVV65555 MFO65553:MFR65555 MPK65553:MPN65555 MZG65553:MZJ65555 NJC65553:NJF65555 NSY65553:NTB65555 OCU65553:OCX65555 OMQ65553:OMT65555 OWM65553:OWP65555 PGI65553:PGL65555 PQE65553:PQH65555 QAA65553:QAD65555 QJW65553:QJZ65555 QTS65553:QTV65555 RDO65553:RDR65555 RNK65553:RNN65555 RXG65553:RXJ65555 SHC65553:SHF65555 SQY65553:SRB65555 TAU65553:TAX65555 TKQ65553:TKT65555 TUM65553:TUP65555 UEI65553:UEL65555 UOE65553:UOH65555 UYA65553:UYD65555 VHW65553:VHZ65555 VRS65553:VRV65555 WBO65553:WBR65555 WLK65553:WLN65555 WVG65553:WVJ65555 IU131089:IX131091 SQ131089:ST131091 ACM131089:ACP131091 AMI131089:AML131091 AWE131089:AWH131091 BGA131089:BGD131091 BPW131089:BPZ131091 BZS131089:BZV131091 CJO131089:CJR131091 CTK131089:CTN131091 DDG131089:DDJ131091 DNC131089:DNF131091 DWY131089:DXB131091 EGU131089:EGX131091 EQQ131089:EQT131091 FAM131089:FAP131091 FKI131089:FKL131091 FUE131089:FUH131091 GEA131089:GED131091 GNW131089:GNZ131091 GXS131089:GXV131091 HHO131089:HHR131091 HRK131089:HRN131091 IBG131089:IBJ131091 ILC131089:ILF131091 IUY131089:IVB131091 JEU131089:JEX131091 JOQ131089:JOT131091 JYM131089:JYP131091 KII131089:KIL131091 KSE131089:KSH131091 LCA131089:LCD131091 LLW131089:LLZ131091 LVS131089:LVV131091 MFO131089:MFR131091 MPK131089:MPN131091 MZG131089:MZJ131091 NJC131089:NJF131091 NSY131089:NTB131091 OCU131089:OCX131091 OMQ131089:OMT131091 OWM131089:OWP131091 PGI131089:PGL131091 PQE131089:PQH131091 QAA131089:QAD131091 QJW131089:QJZ131091 QTS131089:QTV131091 RDO131089:RDR131091 RNK131089:RNN131091 RXG131089:RXJ131091 SHC131089:SHF131091 SQY131089:SRB131091 TAU131089:TAX131091 TKQ131089:TKT131091 TUM131089:TUP131091 UEI131089:UEL131091 UOE131089:UOH131091 UYA131089:UYD131091 VHW131089:VHZ131091 VRS131089:VRV131091 WBO131089:WBR131091 WLK131089:WLN131091 WVG131089:WVJ131091 IU196625:IX196627 SQ196625:ST196627 ACM196625:ACP196627 AMI196625:AML196627 AWE196625:AWH196627 BGA196625:BGD196627 BPW196625:BPZ196627 BZS196625:BZV196627 CJO196625:CJR196627 CTK196625:CTN196627 DDG196625:DDJ196627 DNC196625:DNF196627 DWY196625:DXB196627 EGU196625:EGX196627 EQQ196625:EQT196627 FAM196625:FAP196627 FKI196625:FKL196627 FUE196625:FUH196627 GEA196625:GED196627 GNW196625:GNZ196627 GXS196625:GXV196627 HHO196625:HHR196627 HRK196625:HRN196627 IBG196625:IBJ196627 ILC196625:ILF196627 IUY196625:IVB196627 JEU196625:JEX196627 JOQ196625:JOT196627 JYM196625:JYP196627 KII196625:KIL196627 KSE196625:KSH196627 LCA196625:LCD196627 LLW196625:LLZ196627 LVS196625:LVV196627 MFO196625:MFR196627 MPK196625:MPN196627 MZG196625:MZJ196627 NJC196625:NJF196627 NSY196625:NTB196627 OCU196625:OCX196627 OMQ196625:OMT196627 OWM196625:OWP196627 PGI196625:PGL196627 PQE196625:PQH196627 QAA196625:QAD196627 QJW196625:QJZ196627 QTS196625:QTV196627 RDO196625:RDR196627 RNK196625:RNN196627 RXG196625:RXJ196627 SHC196625:SHF196627 SQY196625:SRB196627 TAU196625:TAX196627 TKQ196625:TKT196627 TUM196625:TUP196627 UEI196625:UEL196627 UOE196625:UOH196627 UYA196625:UYD196627 VHW196625:VHZ196627 VRS196625:VRV196627 WBO196625:WBR196627 WLK196625:WLN196627 WVG196625:WVJ196627 IU262161:IX262163 SQ262161:ST262163 ACM262161:ACP262163 AMI262161:AML262163 AWE262161:AWH262163 BGA262161:BGD262163 BPW262161:BPZ262163 BZS262161:BZV262163 CJO262161:CJR262163 CTK262161:CTN262163 DDG262161:DDJ262163 DNC262161:DNF262163 DWY262161:DXB262163 EGU262161:EGX262163 EQQ262161:EQT262163 FAM262161:FAP262163 FKI262161:FKL262163 FUE262161:FUH262163 GEA262161:GED262163 GNW262161:GNZ262163 GXS262161:GXV262163 HHO262161:HHR262163 HRK262161:HRN262163 IBG262161:IBJ262163 ILC262161:ILF262163 IUY262161:IVB262163 JEU262161:JEX262163 JOQ262161:JOT262163 JYM262161:JYP262163 KII262161:KIL262163 KSE262161:KSH262163 LCA262161:LCD262163 LLW262161:LLZ262163 LVS262161:LVV262163 MFO262161:MFR262163 MPK262161:MPN262163 MZG262161:MZJ262163 NJC262161:NJF262163 NSY262161:NTB262163 OCU262161:OCX262163 OMQ262161:OMT262163 OWM262161:OWP262163 PGI262161:PGL262163 PQE262161:PQH262163 QAA262161:QAD262163 QJW262161:QJZ262163 QTS262161:QTV262163 RDO262161:RDR262163 RNK262161:RNN262163 RXG262161:RXJ262163 SHC262161:SHF262163 SQY262161:SRB262163 TAU262161:TAX262163 TKQ262161:TKT262163 TUM262161:TUP262163 UEI262161:UEL262163 UOE262161:UOH262163 UYA262161:UYD262163 VHW262161:VHZ262163 VRS262161:VRV262163 WBO262161:WBR262163 WLK262161:WLN262163 WVG262161:WVJ262163 IU327697:IX327699 SQ327697:ST327699 ACM327697:ACP327699 AMI327697:AML327699 AWE327697:AWH327699 BGA327697:BGD327699 BPW327697:BPZ327699 BZS327697:BZV327699 CJO327697:CJR327699 CTK327697:CTN327699 DDG327697:DDJ327699 DNC327697:DNF327699 DWY327697:DXB327699 EGU327697:EGX327699 EQQ327697:EQT327699 FAM327697:FAP327699 FKI327697:FKL327699 FUE327697:FUH327699 GEA327697:GED327699 GNW327697:GNZ327699 GXS327697:GXV327699 HHO327697:HHR327699 HRK327697:HRN327699 IBG327697:IBJ327699 ILC327697:ILF327699 IUY327697:IVB327699 JEU327697:JEX327699 JOQ327697:JOT327699 JYM327697:JYP327699 KII327697:KIL327699 KSE327697:KSH327699 LCA327697:LCD327699 LLW327697:LLZ327699 LVS327697:LVV327699 MFO327697:MFR327699 MPK327697:MPN327699 MZG327697:MZJ327699 NJC327697:NJF327699 NSY327697:NTB327699 OCU327697:OCX327699 OMQ327697:OMT327699 OWM327697:OWP327699 PGI327697:PGL327699 PQE327697:PQH327699 QAA327697:QAD327699 QJW327697:QJZ327699 QTS327697:QTV327699 RDO327697:RDR327699 RNK327697:RNN327699 RXG327697:RXJ327699 SHC327697:SHF327699 SQY327697:SRB327699 TAU327697:TAX327699 TKQ327697:TKT327699 TUM327697:TUP327699 UEI327697:UEL327699 UOE327697:UOH327699 UYA327697:UYD327699 VHW327697:VHZ327699 VRS327697:VRV327699 WBO327697:WBR327699 WLK327697:WLN327699 WVG327697:WVJ327699 IU393233:IX393235 SQ393233:ST393235 ACM393233:ACP393235 AMI393233:AML393235 AWE393233:AWH393235 BGA393233:BGD393235 BPW393233:BPZ393235 BZS393233:BZV393235 CJO393233:CJR393235 CTK393233:CTN393235 DDG393233:DDJ393235 DNC393233:DNF393235 DWY393233:DXB393235 EGU393233:EGX393235 EQQ393233:EQT393235 FAM393233:FAP393235 FKI393233:FKL393235 FUE393233:FUH393235 GEA393233:GED393235 GNW393233:GNZ393235 GXS393233:GXV393235 HHO393233:HHR393235 HRK393233:HRN393235 IBG393233:IBJ393235 ILC393233:ILF393235 IUY393233:IVB393235 JEU393233:JEX393235 JOQ393233:JOT393235 JYM393233:JYP393235 KII393233:KIL393235 KSE393233:KSH393235 LCA393233:LCD393235 LLW393233:LLZ393235 LVS393233:LVV393235 MFO393233:MFR393235 MPK393233:MPN393235 MZG393233:MZJ393235 NJC393233:NJF393235 NSY393233:NTB393235 OCU393233:OCX393235 OMQ393233:OMT393235 OWM393233:OWP393235 PGI393233:PGL393235 PQE393233:PQH393235 QAA393233:QAD393235 QJW393233:QJZ393235 QTS393233:QTV393235 RDO393233:RDR393235 RNK393233:RNN393235 RXG393233:RXJ393235 SHC393233:SHF393235 SQY393233:SRB393235 TAU393233:TAX393235 TKQ393233:TKT393235 TUM393233:TUP393235 UEI393233:UEL393235 UOE393233:UOH393235 UYA393233:UYD393235 VHW393233:VHZ393235 VRS393233:VRV393235 WBO393233:WBR393235 WLK393233:WLN393235 WVG393233:WVJ393235 IU458769:IX458771 SQ458769:ST458771 ACM458769:ACP458771 AMI458769:AML458771 AWE458769:AWH458771 BGA458769:BGD458771 BPW458769:BPZ458771 BZS458769:BZV458771 CJO458769:CJR458771 CTK458769:CTN458771 DDG458769:DDJ458771 DNC458769:DNF458771 DWY458769:DXB458771 EGU458769:EGX458771 EQQ458769:EQT458771 FAM458769:FAP458771 FKI458769:FKL458771 FUE458769:FUH458771 GEA458769:GED458771 GNW458769:GNZ458771 GXS458769:GXV458771 HHO458769:HHR458771 HRK458769:HRN458771 IBG458769:IBJ458771 ILC458769:ILF458771 IUY458769:IVB458771 JEU458769:JEX458771 JOQ458769:JOT458771 JYM458769:JYP458771 KII458769:KIL458771 KSE458769:KSH458771 LCA458769:LCD458771 LLW458769:LLZ458771 LVS458769:LVV458771 MFO458769:MFR458771 MPK458769:MPN458771 MZG458769:MZJ458771 NJC458769:NJF458771 NSY458769:NTB458771 OCU458769:OCX458771 OMQ458769:OMT458771 OWM458769:OWP458771 PGI458769:PGL458771 PQE458769:PQH458771 QAA458769:QAD458771 QJW458769:QJZ458771 QTS458769:QTV458771 RDO458769:RDR458771 RNK458769:RNN458771 RXG458769:RXJ458771 SHC458769:SHF458771 SQY458769:SRB458771 TAU458769:TAX458771 TKQ458769:TKT458771 TUM458769:TUP458771 UEI458769:UEL458771 UOE458769:UOH458771 UYA458769:UYD458771 VHW458769:VHZ458771 VRS458769:VRV458771 WBO458769:WBR458771 WLK458769:WLN458771 WVG458769:WVJ458771 IU524305:IX524307 SQ524305:ST524307 ACM524305:ACP524307 AMI524305:AML524307 AWE524305:AWH524307 BGA524305:BGD524307 BPW524305:BPZ524307 BZS524305:BZV524307 CJO524305:CJR524307 CTK524305:CTN524307 DDG524305:DDJ524307 DNC524305:DNF524307 DWY524305:DXB524307 EGU524305:EGX524307 EQQ524305:EQT524307 FAM524305:FAP524307 FKI524305:FKL524307 FUE524305:FUH524307 GEA524305:GED524307 GNW524305:GNZ524307 GXS524305:GXV524307 HHO524305:HHR524307 HRK524305:HRN524307 IBG524305:IBJ524307 ILC524305:ILF524307 IUY524305:IVB524307 JEU524305:JEX524307 JOQ524305:JOT524307 JYM524305:JYP524307 KII524305:KIL524307 KSE524305:KSH524307 LCA524305:LCD524307 LLW524305:LLZ524307 LVS524305:LVV524307 MFO524305:MFR524307 MPK524305:MPN524307 MZG524305:MZJ524307 NJC524305:NJF524307 NSY524305:NTB524307 OCU524305:OCX524307 OMQ524305:OMT524307 OWM524305:OWP524307 PGI524305:PGL524307 PQE524305:PQH524307 QAA524305:QAD524307 QJW524305:QJZ524307 QTS524305:QTV524307 RDO524305:RDR524307 RNK524305:RNN524307 RXG524305:RXJ524307 SHC524305:SHF524307 SQY524305:SRB524307 TAU524305:TAX524307 TKQ524305:TKT524307 TUM524305:TUP524307 UEI524305:UEL524307 UOE524305:UOH524307 UYA524305:UYD524307 VHW524305:VHZ524307 VRS524305:VRV524307 WBO524305:WBR524307 WLK524305:WLN524307 WVG524305:WVJ524307 IU589841:IX589843 SQ589841:ST589843 ACM589841:ACP589843 AMI589841:AML589843 AWE589841:AWH589843 BGA589841:BGD589843 BPW589841:BPZ589843 BZS589841:BZV589843 CJO589841:CJR589843 CTK589841:CTN589843 DDG589841:DDJ589843 DNC589841:DNF589843 DWY589841:DXB589843 EGU589841:EGX589843 EQQ589841:EQT589843 FAM589841:FAP589843 FKI589841:FKL589843 FUE589841:FUH589843 GEA589841:GED589843 GNW589841:GNZ589843 GXS589841:GXV589843 HHO589841:HHR589843 HRK589841:HRN589843 IBG589841:IBJ589843 ILC589841:ILF589843 IUY589841:IVB589843 JEU589841:JEX589843 JOQ589841:JOT589843 JYM589841:JYP589843 KII589841:KIL589843 KSE589841:KSH589843 LCA589841:LCD589843 LLW589841:LLZ589843 LVS589841:LVV589843 MFO589841:MFR589843 MPK589841:MPN589843 MZG589841:MZJ589843 NJC589841:NJF589843 NSY589841:NTB589843 OCU589841:OCX589843 OMQ589841:OMT589843 OWM589841:OWP589843 PGI589841:PGL589843 PQE589841:PQH589843 QAA589841:QAD589843 QJW589841:QJZ589843 QTS589841:QTV589843 RDO589841:RDR589843 RNK589841:RNN589843 RXG589841:RXJ589843 SHC589841:SHF589843 SQY589841:SRB589843 TAU589841:TAX589843 TKQ589841:TKT589843 TUM589841:TUP589843 UEI589841:UEL589843 UOE589841:UOH589843 UYA589841:UYD589843 VHW589841:VHZ589843 VRS589841:VRV589843 WBO589841:WBR589843 WLK589841:WLN589843 WVG589841:WVJ589843 IU655377:IX655379 SQ655377:ST655379 ACM655377:ACP655379 AMI655377:AML655379 AWE655377:AWH655379 BGA655377:BGD655379 BPW655377:BPZ655379 BZS655377:BZV655379 CJO655377:CJR655379 CTK655377:CTN655379 DDG655377:DDJ655379 DNC655377:DNF655379 DWY655377:DXB655379 EGU655377:EGX655379 EQQ655377:EQT655379 FAM655377:FAP655379 FKI655377:FKL655379 FUE655377:FUH655379 GEA655377:GED655379 GNW655377:GNZ655379 GXS655377:GXV655379 HHO655377:HHR655379 HRK655377:HRN655379 IBG655377:IBJ655379 ILC655377:ILF655379 IUY655377:IVB655379 JEU655377:JEX655379 JOQ655377:JOT655379 JYM655377:JYP655379 KII655377:KIL655379 KSE655377:KSH655379 LCA655377:LCD655379 LLW655377:LLZ655379 LVS655377:LVV655379 MFO655377:MFR655379 MPK655377:MPN655379 MZG655377:MZJ655379 NJC655377:NJF655379 NSY655377:NTB655379 OCU655377:OCX655379 OMQ655377:OMT655379 OWM655377:OWP655379 PGI655377:PGL655379 PQE655377:PQH655379 QAA655377:QAD655379 QJW655377:QJZ655379 QTS655377:QTV655379 RDO655377:RDR655379 RNK655377:RNN655379 RXG655377:RXJ655379 SHC655377:SHF655379 SQY655377:SRB655379 TAU655377:TAX655379 TKQ655377:TKT655379 TUM655377:TUP655379 UEI655377:UEL655379 UOE655377:UOH655379 UYA655377:UYD655379 VHW655377:VHZ655379 VRS655377:VRV655379 WBO655377:WBR655379 WLK655377:WLN655379 WVG655377:WVJ655379 IU720913:IX720915 SQ720913:ST720915 ACM720913:ACP720915 AMI720913:AML720915 AWE720913:AWH720915 BGA720913:BGD720915 BPW720913:BPZ720915 BZS720913:BZV720915 CJO720913:CJR720915 CTK720913:CTN720915 DDG720913:DDJ720915 DNC720913:DNF720915 DWY720913:DXB720915 EGU720913:EGX720915 EQQ720913:EQT720915 FAM720913:FAP720915 FKI720913:FKL720915 FUE720913:FUH720915 GEA720913:GED720915 GNW720913:GNZ720915 GXS720913:GXV720915 HHO720913:HHR720915 HRK720913:HRN720915 IBG720913:IBJ720915 ILC720913:ILF720915 IUY720913:IVB720915 JEU720913:JEX720915 JOQ720913:JOT720915 JYM720913:JYP720915 KII720913:KIL720915 KSE720913:KSH720915 LCA720913:LCD720915 LLW720913:LLZ720915 LVS720913:LVV720915 MFO720913:MFR720915 MPK720913:MPN720915 MZG720913:MZJ720915 NJC720913:NJF720915 NSY720913:NTB720915 OCU720913:OCX720915 OMQ720913:OMT720915 OWM720913:OWP720915 PGI720913:PGL720915 PQE720913:PQH720915 QAA720913:QAD720915 QJW720913:QJZ720915 QTS720913:QTV720915 RDO720913:RDR720915 RNK720913:RNN720915 RXG720913:RXJ720915 SHC720913:SHF720915 SQY720913:SRB720915 TAU720913:TAX720915 TKQ720913:TKT720915 TUM720913:TUP720915 UEI720913:UEL720915 UOE720913:UOH720915 UYA720913:UYD720915 VHW720913:VHZ720915 VRS720913:VRV720915 WBO720913:WBR720915 WLK720913:WLN720915 WVG720913:WVJ720915 IU786449:IX786451 SQ786449:ST786451 ACM786449:ACP786451 AMI786449:AML786451 AWE786449:AWH786451 BGA786449:BGD786451 BPW786449:BPZ786451 BZS786449:BZV786451 CJO786449:CJR786451 CTK786449:CTN786451 DDG786449:DDJ786451 DNC786449:DNF786451 DWY786449:DXB786451 EGU786449:EGX786451 EQQ786449:EQT786451 FAM786449:FAP786451 FKI786449:FKL786451 FUE786449:FUH786451 GEA786449:GED786451 GNW786449:GNZ786451 GXS786449:GXV786451 HHO786449:HHR786451 HRK786449:HRN786451 IBG786449:IBJ786451 ILC786449:ILF786451 IUY786449:IVB786451 JEU786449:JEX786451 JOQ786449:JOT786451 JYM786449:JYP786451 KII786449:KIL786451 KSE786449:KSH786451 LCA786449:LCD786451 LLW786449:LLZ786451 LVS786449:LVV786451 MFO786449:MFR786451 MPK786449:MPN786451 MZG786449:MZJ786451 NJC786449:NJF786451 NSY786449:NTB786451 OCU786449:OCX786451 OMQ786449:OMT786451 OWM786449:OWP786451 PGI786449:PGL786451 PQE786449:PQH786451 QAA786449:QAD786451 QJW786449:QJZ786451 QTS786449:QTV786451 RDO786449:RDR786451 RNK786449:RNN786451 RXG786449:RXJ786451 SHC786449:SHF786451 SQY786449:SRB786451 TAU786449:TAX786451 TKQ786449:TKT786451 TUM786449:TUP786451 UEI786449:UEL786451 UOE786449:UOH786451 UYA786449:UYD786451 VHW786449:VHZ786451 VRS786449:VRV786451 WBO786449:WBR786451 WLK786449:WLN786451 WVG786449:WVJ786451 IU851985:IX851987 SQ851985:ST851987 ACM851985:ACP851987 AMI851985:AML851987 AWE851985:AWH851987 BGA851985:BGD851987 BPW851985:BPZ851987 BZS851985:BZV851987 CJO851985:CJR851987 CTK851985:CTN851987 DDG851985:DDJ851987 DNC851985:DNF851987 DWY851985:DXB851987 EGU851985:EGX851987 EQQ851985:EQT851987 FAM851985:FAP851987 FKI851985:FKL851987 FUE851985:FUH851987 GEA851985:GED851987 GNW851985:GNZ851987 GXS851985:GXV851987 HHO851985:HHR851987 HRK851985:HRN851987 IBG851985:IBJ851987 ILC851985:ILF851987 IUY851985:IVB851987 JEU851985:JEX851987 JOQ851985:JOT851987 JYM851985:JYP851987 KII851985:KIL851987 KSE851985:KSH851987 LCA851985:LCD851987 LLW851985:LLZ851987 LVS851985:LVV851987 MFO851985:MFR851987 MPK851985:MPN851987 MZG851985:MZJ851987 NJC851985:NJF851987 NSY851985:NTB851987 OCU851985:OCX851987 OMQ851985:OMT851987 OWM851985:OWP851987 PGI851985:PGL851987 PQE851985:PQH851987 QAA851985:QAD851987 QJW851985:QJZ851987 QTS851985:QTV851987 RDO851985:RDR851987 RNK851985:RNN851987 RXG851985:RXJ851987 SHC851985:SHF851987 SQY851985:SRB851987 TAU851985:TAX851987 TKQ851985:TKT851987 TUM851985:TUP851987 UEI851985:UEL851987 UOE851985:UOH851987 UYA851985:UYD851987 VHW851985:VHZ851987 VRS851985:VRV851987 WBO851985:WBR851987 WLK851985:WLN851987 WVG851985:WVJ851987 IU917521:IX917523 SQ917521:ST917523 ACM917521:ACP917523 AMI917521:AML917523 AWE917521:AWH917523 BGA917521:BGD917523 BPW917521:BPZ917523 BZS917521:BZV917523 CJO917521:CJR917523 CTK917521:CTN917523 DDG917521:DDJ917523 DNC917521:DNF917523 DWY917521:DXB917523 EGU917521:EGX917523 EQQ917521:EQT917523 FAM917521:FAP917523 FKI917521:FKL917523 FUE917521:FUH917523 GEA917521:GED917523 GNW917521:GNZ917523 GXS917521:GXV917523 HHO917521:HHR917523 HRK917521:HRN917523 IBG917521:IBJ917523 ILC917521:ILF917523 IUY917521:IVB917523 JEU917521:JEX917523 JOQ917521:JOT917523 JYM917521:JYP917523 KII917521:KIL917523 KSE917521:KSH917523 LCA917521:LCD917523 LLW917521:LLZ917523 LVS917521:LVV917523 MFO917521:MFR917523 MPK917521:MPN917523 MZG917521:MZJ917523 NJC917521:NJF917523 NSY917521:NTB917523 OCU917521:OCX917523 OMQ917521:OMT917523 OWM917521:OWP917523 PGI917521:PGL917523 PQE917521:PQH917523 QAA917521:QAD917523 QJW917521:QJZ917523 QTS917521:QTV917523 RDO917521:RDR917523 RNK917521:RNN917523 RXG917521:RXJ917523 SHC917521:SHF917523 SQY917521:SRB917523 TAU917521:TAX917523 TKQ917521:TKT917523 TUM917521:TUP917523 UEI917521:UEL917523 UOE917521:UOH917523 UYA917521:UYD917523 VHW917521:VHZ917523 VRS917521:VRV917523 WBO917521:WBR917523 WLK917521:WLN917523 WVG917521:WVJ917523 IU983057:IX983059 SQ983057:ST983059 ACM983057:ACP983059 AMI983057:AML983059 AWE983057:AWH983059 BGA983057:BGD983059 BPW983057:BPZ983059 BZS983057:BZV983059 CJO983057:CJR983059 CTK983057:CTN983059 DDG983057:DDJ983059 DNC983057:DNF983059 DWY983057:DXB983059 EGU983057:EGX983059 EQQ983057:EQT983059 FAM983057:FAP983059 FKI983057:FKL983059 FUE983057:FUH983059 GEA983057:GED983059 GNW983057:GNZ983059 GXS983057:GXV983059 HHO983057:HHR983059 HRK983057:HRN983059 IBG983057:IBJ983059 ILC983057:ILF983059 IUY983057:IVB983059 JEU983057:JEX983059 JOQ983057:JOT983059 JYM983057:JYP983059 KII983057:KIL983059 KSE983057:KSH983059 LCA983057:LCD983059 LLW983057:LLZ983059 LVS983057:LVV983059 MFO983057:MFR983059 MPK983057:MPN983059 MZG983057:MZJ983059 NJC983057:NJF983059 NSY983057:NTB983059 OCU983057:OCX983059 OMQ983057:OMT983059 OWM983057:OWP983059 PGI983057:PGL983059 PQE983057:PQH983059 QAA983057:QAD983059 QJW983057:QJZ983059 QTS983057:QTV983059 RDO983057:RDR983059 RNK983057:RNN983059 RXG983057:RXJ983059 SHC983057:SHF983059 SQY983057:SRB983059 TAU983057:TAX983059 TKQ983057:TKT983059 TUM983057:TUP983059 UEI983057:UEL983059 UOE983057:UOH983059 UYA983057:UYD983059 VHW983057:VHZ983059 VRS983057:VRV983059 WBO983057:WBR983059 WLK983057:WLN983059 WVG983057:WVJ983059 IU65561:IX65561 SQ65561:ST65561 ACM65561:ACP65561 AMI65561:AML65561 AWE65561:AWH65561 BGA65561:BGD65561 BPW65561:BPZ65561 BZS65561:BZV65561 CJO65561:CJR65561 CTK65561:CTN65561 DDG65561:DDJ65561 DNC65561:DNF65561 DWY65561:DXB65561 EGU65561:EGX65561 EQQ65561:EQT65561 FAM65561:FAP65561 FKI65561:FKL65561 FUE65561:FUH65561 GEA65561:GED65561 GNW65561:GNZ65561 GXS65561:GXV65561 HHO65561:HHR65561 HRK65561:HRN65561 IBG65561:IBJ65561 ILC65561:ILF65561 IUY65561:IVB65561 JEU65561:JEX65561 JOQ65561:JOT65561 JYM65561:JYP65561 KII65561:KIL65561 KSE65561:KSH65561 LCA65561:LCD65561 LLW65561:LLZ65561 LVS65561:LVV65561 MFO65561:MFR65561 MPK65561:MPN65561 MZG65561:MZJ65561 NJC65561:NJF65561 NSY65561:NTB65561 OCU65561:OCX65561 OMQ65561:OMT65561 OWM65561:OWP65561 PGI65561:PGL65561 PQE65561:PQH65561 QAA65561:QAD65561 QJW65561:QJZ65561 QTS65561:QTV65561 RDO65561:RDR65561 RNK65561:RNN65561 RXG65561:RXJ65561 SHC65561:SHF65561 SQY65561:SRB65561 TAU65561:TAX65561 TKQ65561:TKT65561 TUM65561:TUP65561 UEI65561:UEL65561 UOE65561:UOH65561 UYA65561:UYD65561 VHW65561:VHZ65561 VRS65561:VRV65561 WBO65561:WBR65561 WLK65561:WLN65561 WVG65561:WVJ65561 IU131097:IX131097 SQ131097:ST131097 ACM131097:ACP131097 AMI131097:AML131097 AWE131097:AWH131097 BGA131097:BGD131097 BPW131097:BPZ131097 BZS131097:BZV131097 CJO131097:CJR131097 CTK131097:CTN131097 DDG131097:DDJ131097 DNC131097:DNF131097 DWY131097:DXB131097 EGU131097:EGX131097 EQQ131097:EQT131097 FAM131097:FAP131097 FKI131097:FKL131097 FUE131097:FUH131097 GEA131097:GED131097 GNW131097:GNZ131097 GXS131097:GXV131097 HHO131097:HHR131097 HRK131097:HRN131097 IBG131097:IBJ131097 ILC131097:ILF131097 IUY131097:IVB131097 JEU131097:JEX131097 JOQ131097:JOT131097 JYM131097:JYP131097 KII131097:KIL131097 KSE131097:KSH131097 LCA131097:LCD131097 LLW131097:LLZ131097 LVS131097:LVV131097 MFO131097:MFR131097 MPK131097:MPN131097 MZG131097:MZJ131097 NJC131097:NJF131097 NSY131097:NTB131097 OCU131097:OCX131097 OMQ131097:OMT131097 OWM131097:OWP131097 PGI131097:PGL131097 PQE131097:PQH131097 QAA131097:QAD131097 QJW131097:QJZ131097 QTS131097:QTV131097 RDO131097:RDR131097 RNK131097:RNN131097 RXG131097:RXJ131097 SHC131097:SHF131097 SQY131097:SRB131097 TAU131097:TAX131097 TKQ131097:TKT131097 TUM131097:TUP131097 UEI131097:UEL131097 UOE131097:UOH131097 UYA131097:UYD131097 VHW131097:VHZ131097 VRS131097:VRV131097 WBO131097:WBR131097 WLK131097:WLN131097 WVG131097:WVJ131097 IU196633:IX196633 SQ196633:ST196633 ACM196633:ACP196633 AMI196633:AML196633 AWE196633:AWH196633 BGA196633:BGD196633 BPW196633:BPZ196633 BZS196633:BZV196633 CJO196633:CJR196633 CTK196633:CTN196633 DDG196633:DDJ196633 DNC196633:DNF196633 DWY196633:DXB196633 EGU196633:EGX196633 EQQ196633:EQT196633 FAM196633:FAP196633 FKI196633:FKL196633 FUE196633:FUH196633 GEA196633:GED196633 GNW196633:GNZ196633 GXS196633:GXV196633 HHO196633:HHR196633 HRK196633:HRN196633 IBG196633:IBJ196633 ILC196633:ILF196633 IUY196633:IVB196633 JEU196633:JEX196633 JOQ196633:JOT196633 JYM196633:JYP196633 KII196633:KIL196633 KSE196633:KSH196633 LCA196633:LCD196633 LLW196633:LLZ196633 LVS196633:LVV196633 MFO196633:MFR196633 MPK196633:MPN196633 MZG196633:MZJ196633 NJC196633:NJF196633 NSY196633:NTB196633 OCU196633:OCX196633 OMQ196633:OMT196633 OWM196633:OWP196633 PGI196633:PGL196633 PQE196633:PQH196633 QAA196633:QAD196633 QJW196633:QJZ196633 QTS196633:QTV196633 RDO196633:RDR196633 RNK196633:RNN196633 RXG196633:RXJ196633 SHC196633:SHF196633 SQY196633:SRB196633 TAU196633:TAX196633 TKQ196633:TKT196633 TUM196633:TUP196633 UEI196633:UEL196633 UOE196633:UOH196633 UYA196633:UYD196633 VHW196633:VHZ196633 VRS196633:VRV196633 WBO196633:WBR196633 WLK196633:WLN196633 WVG196633:WVJ196633 IU262169:IX262169 SQ262169:ST262169 ACM262169:ACP262169 AMI262169:AML262169 AWE262169:AWH262169 BGA262169:BGD262169 BPW262169:BPZ262169 BZS262169:BZV262169 CJO262169:CJR262169 CTK262169:CTN262169 DDG262169:DDJ262169 DNC262169:DNF262169 DWY262169:DXB262169 EGU262169:EGX262169 EQQ262169:EQT262169 FAM262169:FAP262169 FKI262169:FKL262169 FUE262169:FUH262169 GEA262169:GED262169 GNW262169:GNZ262169 GXS262169:GXV262169 HHO262169:HHR262169 HRK262169:HRN262169 IBG262169:IBJ262169 ILC262169:ILF262169 IUY262169:IVB262169 JEU262169:JEX262169 JOQ262169:JOT262169 JYM262169:JYP262169 KII262169:KIL262169 KSE262169:KSH262169 LCA262169:LCD262169 LLW262169:LLZ262169 LVS262169:LVV262169 MFO262169:MFR262169 MPK262169:MPN262169 MZG262169:MZJ262169 NJC262169:NJF262169 NSY262169:NTB262169 OCU262169:OCX262169 OMQ262169:OMT262169 OWM262169:OWP262169 PGI262169:PGL262169 PQE262169:PQH262169 QAA262169:QAD262169 QJW262169:QJZ262169 QTS262169:QTV262169 RDO262169:RDR262169 RNK262169:RNN262169 RXG262169:RXJ262169 SHC262169:SHF262169 SQY262169:SRB262169 TAU262169:TAX262169 TKQ262169:TKT262169 TUM262169:TUP262169 UEI262169:UEL262169 UOE262169:UOH262169 UYA262169:UYD262169 VHW262169:VHZ262169 VRS262169:VRV262169 WBO262169:WBR262169 WLK262169:WLN262169 WVG262169:WVJ262169 IU327705:IX327705 SQ327705:ST327705 ACM327705:ACP327705 AMI327705:AML327705 AWE327705:AWH327705 BGA327705:BGD327705 BPW327705:BPZ327705 BZS327705:BZV327705 CJO327705:CJR327705 CTK327705:CTN327705 DDG327705:DDJ327705 DNC327705:DNF327705 DWY327705:DXB327705 EGU327705:EGX327705 EQQ327705:EQT327705 FAM327705:FAP327705 FKI327705:FKL327705 FUE327705:FUH327705 GEA327705:GED327705 GNW327705:GNZ327705 GXS327705:GXV327705 HHO327705:HHR327705 HRK327705:HRN327705 IBG327705:IBJ327705 ILC327705:ILF327705 IUY327705:IVB327705 JEU327705:JEX327705 JOQ327705:JOT327705 JYM327705:JYP327705 KII327705:KIL327705 KSE327705:KSH327705 LCA327705:LCD327705 LLW327705:LLZ327705 LVS327705:LVV327705 MFO327705:MFR327705 MPK327705:MPN327705 MZG327705:MZJ327705 NJC327705:NJF327705 NSY327705:NTB327705 OCU327705:OCX327705 OMQ327705:OMT327705 OWM327705:OWP327705 PGI327705:PGL327705 PQE327705:PQH327705 QAA327705:QAD327705 QJW327705:QJZ327705 QTS327705:QTV327705 RDO327705:RDR327705 RNK327705:RNN327705 RXG327705:RXJ327705 SHC327705:SHF327705 SQY327705:SRB327705 TAU327705:TAX327705 TKQ327705:TKT327705 TUM327705:TUP327705 UEI327705:UEL327705 UOE327705:UOH327705 UYA327705:UYD327705 VHW327705:VHZ327705 VRS327705:VRV327705 WBO327705:WBR327705 WLK327705:WLN327705 WVG327705:WVJ327705 IU393241:IX393241 SQ393241:ST393241 ACM393241:ACP393241 AMI393241:AML393241 AWE393241:AWH393241 BGA393241:BGD393241 BPW393241:BPZ393241 BZS393241:BZV393241 CJO393241:CJR393241 CTK393241:CTN393241 DDG393241:DDJ393241 DNC393241:DNF393241 DWY393241:DXB393241 EGU393241:EGX393241 EQQ393241:EQT393241 FAM393241:FAP393241 FKI393241:FKL393241 FUE393241:FUH393241 GEA393241:GED393241 GNW393241:GNZ393241 GXS393241:GXV393241 HHO393241:HHR393241 HRK393241:HRN393241 IBG393241:IBJ393241 ILC393241:ILF393241 IUY393241:IVB393241 JEU393241:JEX393241 JOQ393241:JOT393241 JYM393241:JYP393241 KII393241:KIL393241 KSE393241:KSH393241 LCA393241:LCD393241 LLW393241:LLZ393241 LVS393241:LVV393241 MFO393241:MFR393241 MPK393241:MPN393241 MZG393241:MZJ393241 NJC393241:NJF393241 NSY393241:NTB393241 OCU393241:OCX393241 OMQ393241:OMT393241 OWM393241:OWP393241 PGI393241:PGL393241 PQE393241:PQH393241 QAA393241:QAD393241 QJW393241:QJZ393241 QTS393241:QTV393241 RDO393241:RDR393241 RNK393241:RNN393241 RXG393241:RXJ393241 SHC393241:SHF393241 SQY393241:SRB393241 TAU393241:TAX393241 TKQ393241:TKT393241 TUM393241:TUP393241 UEI393241:UEL393241 UOE393241:UOH393241 UYA393241:UYD393241 VHW393241:VHZ393241 VRS393241:VRV393241 WBO393241:WBR393241 WLK393241:WLN393241 WVG393241:WVJ393241 IU458777:IX458777 SQ458777:ST458777 ACM458777:ACP458777 AMI458777:AML458777 AWE458777:AWH458777 BGA458777:BGD458777 BPW458777:BPZ458777 BZS458777:BZV458777 CJO458777:CJR458777 CTK458777:CTN458777 DDG458777:DDJ458777 DNC458777:DNF458777 DWY458777:DXB458777 EGU458777:EGX458777 EQQ458777:EQT458777 FAM458777:FAP458777 FKI458777:FKL458777 FUE458777:FUH458777 GEA458777:GED458777 GNW458777:GNZ458777 GXS458777:GXV458777 HHO458777:HHR458777 HRK458777:HRN458777 IBG458777:IBJ458777 ILC458777:ILF458777 IUY458777:IVB458777 JEU458777:JEX458777 JOQ458777:JOT458777 JYM458777:JYP458777 KII458777:KIL458777 KSE458777:KSH458777 LCA458777:LCD458777 LLW458777:LLZ458777 LVS458777:LVV458777 MFO458777:MFR458777 MPK458777:MPN458777 MZG458777:MZJ458777 NJC458777:NJF458777 NSY458777:NTB458777 OCU458777:OCX458777 OMQ458777:OMT458777 OWM458777:OWP458777 PGI458777:PGL458777 PQE458777:PQH458777 QAA458777:QAD458777 QJW458777:QJZ458777 QTS458777:QTV458777 RDO458777:RDR458777 RNK458777:RNN458777 RXG458777:RXJ458777 SHC458777:SHF458777 SQY458777:SRB458777 TAU458777:TAX458777 TKQ458777:TKT458777 TUM458777:TUP458777 UEI458777:UEL458777 UOE458777:UOH458777 UYA458777:UYD458777 VHW458777:VHZ458777 VRS458777:VRV458777 WBO458777:WBR458777 WLK458777:WLN458777 WVG458777:WVJ458777 IU524313:IX524313 SQ524313:ST524313 ACM524313:ACP524313 AMI524313:AML524313 AWE524313:AWH524313 BGA524313:BGD524313 BPW524313:BPZ524313 BZS524313:BZV524313 CJO524313:CJR524313 CTK524313:CTN524313 DDG524313:DDJ524313 DNC524313:DNF524313 DWY524313:DXB524313 EGU524313:EGX524313 EQQ524313:EQT524313 FAM524313:FAP524313 FKI524313:FKL524313 FUE524313:FUH524313 GEA524313:GED524313 GNW524313:GNZ524313 GXS524313:GXV524313 HHO524313:HHR524313 HRK524313:HRN524313 IBG524313:IBJ524313 ILC524313:ILF524313 IUY524313:IVB524313 JEU524313:JEX524313 JOQ524313:JOT524313 JYM524313:JYP524313 KII524313:KIL524313 KSE524313:KSH524313 LCA524313:LCD524313 LLW524313:LLZ524313 LVS524313:LVV524313 MFO524313:MFR524313 MPK524313:MPN524313 MZG524313:MZJ524313 NJC524313:NJF524313 NSY524313:NTB524313 OCU524313:OCX524313 OMQ524313:OMT524313 OWM524313:OWP524313 PGI524313:PGL524313 PQE524313:PQH524313 QAA524313:QAD524313 QJW524313:QJZ524313 QTS524313:QTV524313 RDO524313:RDR524313 RNK524313:RNN524313 RXG524313:RXJ524313 SHC524313:SHF524313 SQY524313:SRB524313 TAU524313:TAX524313 TKQ524313:TKT524313 TUM524313:TUP524313 UEI524313:UEL524313 UOE524313:UOH524313 UYA524313:UYD524313 VHW524313:VHZ524313 VRS524313:VRV524313 WBO524313:WBR524313 WLK524313:WLN524313 WVG524313:WVJ524313 IU589849:IX589849 SQ589849:ST589849 ACM589849:ACP589849 AMI589849:AML589849 AWE589849:AWH589849 BGA589849:BGD589849 BPW589849:BPZ589849 BZS589849:BZV589849 CJO589849:CJR589849 CTK589849:CTN589849 DDG589849:DDJ589849 DNC589849:DNF589849 DWY589849:DXB589849 EGU589849:EGX589849 EQQ589849:EQT589849 FAM589849:FAP589849 FKI589849:FKL589849 FUE589849:FUH589849 GEA589849:GED589849 GNW589849:GNZ589849 GXS589849:GXV589849 HHO589849:HHR589849 HRK589849:HRN589849 IBG589849:IBJ589849 ILC589849:ILF589849 IUY589849:IVB589849 JEU589849:JEX589849 JOQ589849:JOT589849 JYM589849:JYP589849 KII589849:KIL589849 KSE589849:KSH589849 LCA589849:LCD589849 LLW589849:LLZ589849 LVS589849:LVV589849 MFO589849:MFR589849 MPK589849:MPN589849 MZG589849:MZJ589849 NJC589849:NJF589849 NSY589849:NTB589849 OCU589849:OCX589849 OMQ589849:OMT589849 OWM589849:OWP589849 PGI589849:PGL589849 PQE589849:PQH589849 QAA589849:QAD589849 QJW589849:QJZ589849 QTS589849:QTV589849 RDO589849:RDR589849 RNK589849:RNN589849 RXG589849:RXJ589849 SHC589849:SHF589849 SQY589849:SRB589849 TAU589849:TAX589849 TKQ589849:TKT589849 TUM589849:TUP589849 UEI589849:UEL589849 UOE589849:UOH589849 UYA589849:UYD589849 VHW589849:VHZ589849 VRS589849:VRV589849 WBO589849:WBR589849 WLK589849:WLN589849 WVG589849:WVJ589849 IU655385:IX655385 SQ655385:ST655385 ACM655385:ACP655385 AMI655385:AML655385 AWE655385:AWH655385 BGA655385:BGD655385 BPW655385:BPZ655385 BZS655385:BZV655385 CJO655385:CJR655385 CTK655385:CTN655385 DDG655385:DDJ655385 DNC655385:DNF655385 DWY655385:DXB655385 EGU655385:EGX655385 EQQ655385:EQT655385 FAM655385:FAP655385 FKI655385:FKL655385 FUE655385:FUH655385 GEA655385:GED655385 GNW655385:GNZ655385 GXS655385:GXV655385 HHO655385:HHR655385 HRK655385:HRN655385 IBG655385:IBJ655385 ILC655385:ILF655385 IUY655385:IVB655385 JEU655385:JEX655385 JOQ655385:JOT655385 JYM655385:JYP655385 KII655385:KIL655385 KSE655385:KSH655385 LCA655385:LCD655385 LLW655385:LLZ655385 LVS655385:LVV655385 MFO655385:MFR655385 MPK655385:MPN655385 MZG655385:MZJ655385 NJC655385:NJF655385 NSY655385:NTB655385 OCU655385:OCX655385 OMQ655385:OMT655385 OWM655385:OWP655385 PGI655385:PGL655385 PQE655385:PQH655385 QAA655385:QAD655385 QJW655385:QJZ655385 QTS655385:QTV655385 RDO655385:RDR655385 RNK655385:RNN655385 RXG655385:RXJ655385 SHC655385:SHF655385 SQY655385:SRB655385 TAU655385:TAX655385 TKQ655385:TKT655385 TUM655385:TUP655385 UEI655385:UEL655385 UOE655385:UOH655385 UYA655385:UYD655385 VHW655385:VHZ655385 VRS655385:VRV655385 WBO655385:WBR655385 WLK655385:WLN655385 WVG655385:WVJ655385 IU720921:IX720921 SQ720921:ST720921 ACM720921:ACP720921 AMI720921:AML720921 AWE720921:AWH720921 BGA720921:BGD720921 BPW720921:BPZ720921 BZS720921:BZV720921 CJO720921:CJR720921 CTK720921:CTN720921 DDG720921:DDJ720921 DNC720921:DNF720921 DWY720921:DXB720921 EGU720921:EGX720921 EQQ720921:EQT720921 FAM720921:FAP720921 FKI720921:FKL720921 FUE720921:FUH720921 GEA720921:GED720921 GNW720921:GNZ720921 GXS720921:GXV720921 HHO720921:HHR720921 HRK720921:HRN720921 IBG720921:IBJ720921 ILC720921:ILF720921 IUY720921:IVB720921 JEU720921:JEX720921 JOQ720921:JOT720921 JYM720921:JYP720921 KII720921:KIL720921 KSE720921:KSH720921 LCA720921:LCD720921 LLW720921:LLZ720921 LVS720921:LVV720921 MFO720921:MFR720921 MPK720921:MPN720921 MZG720921:MZJ720921 NJC720921:NJF720921 NSY720921:NTB720921 OCU720921:OCX720921 OMQ720921:OMT720921 OWM720921:OWP720921 PGI720921:PGL720921 PQE720921:PQH720921 QAA720921:QAD720921 QJW720921:QJZ720921 QTS720921:QTV720921 RDO720921:RDR720921 RNK720921:RNN720921 RXG720921:RXJ720921 SHC720921:SHF720921 SQY720921:SRB720921 TAU720921:TAX720921 TKQ720921:TKT720921 TUM720921:TUP720921 UEI720921:UEL720921 UOE720921:UOH720921 UYA720921:UYD720921 VHW720921:VHZ720921 VRS720921:VRV720921 WBO720921:WBR720921 WLK720921:WLN720921 WVG720921:WVJ720921 IU786457:IX786457 SQ786457:ST786457 ACM786457:ACP786457 AMI786457:AML786457 AWE786457:AWH786457 BGA786457:BGD786457 BPW786457:BPZ786457 BZS786457:BZV786457 CJO786457:CJR786457 CTK786457:CTN786457 DDG786457:DDJ786457 DNC786457:DNF786457 DWY786457:DXB786457 EGU786457:EGX786457 EQQ786457:EQT786457 FAM786457:FAP786457 FKI786457:FKL786457 FUE786457:FUH786457 GEA786457:GED786457 GNW786457:GNZ786457 GXS786457:GXV786457 HHO786457:HHR786457 HRK786457:HRN786457 IBG786457:IBJ786457 ILC786457:ILF786457 IUY786457:IVB786457 JEU786457:JEX786457 JOQ786457:JOT786457 JYM786457:JYP786457 KII786457:KIL786457 KSE786457:KSH786457 LCA786457:LCD786457 LLW786457:LLZ786457 LVS786457:LVV786457 MFO786457:MFR786457 MPK786457:MPN786457 MZG786457:MZJ786457 NJC786457:NJF786457 NSY786457:NTB786457 OCU786457:OCX786457 OMQ786457:OMT786457 OWM786457:OWP786457 PGI786457:PGL786457 PQE786457:PQH786457 QAA786457:QAD786457 QJW786457:QJZ786457 QTS786457:QTV786457 RDO786457:RDR786457 RNK786457:RNN786457 RXG786457:RXJ786457 SHC786457:SHF786457 SQY786457:SRB786457 TAU786457:TAX786457 TKQ786457:TKT786457 TUM786457:TUP786457 UEI786457:UEL786457 UOE786457:UOH786457 UYA786457:UYD786457 VHW786457:VHZ786457 VRS786457:VRV786457 WBO786457:WBR786457 WLK786457:WLN786457 WVG786457:WVJ786457 IU851993:IX851993 SQ851993:ST851993 ACM851993:ACP851993 AMI851993:AML851993 AWE851993:AWH851993 BGA851993:BGD851993 BPW851993:BPZ851993 BZS851993:BZV851993 CJO851993:CJR851993 CTK851993:CTN851993 DDG851993:DDJ851993 DNC851993:DNF851993 DWY851993:DXB851993 EGU851993:EGX851993 EQQ851993:EQT851993 FAM851993:FAP851993 FKI851993:FKL851993 FUE851993:FUH851993 GEA851993:GED851993 GNW851993:GNZ851993 GXS851993:GXV851993 HHO851993:HHR851993 HRK851993:HRN851993 IBG851993:IBJ851993 ILC851993:ILF851993 IUY851993:IVB851993 JEU851993:JEX851993 JOQ851993:JOT851993 JYM851993:JYP851993 KII851993:KIL851993 KSE851993:KSH851993 LCA851993:LCD851993 LLW851993:LLZ851993 LVS851993:LVV851993 MFO851993:MFR851993 MPK851993:MPN851993 MZG851993:MZJ851993 NJC851993:NJF851993 NSY851993:NTB851993 OCU851993:OCX851993 OMQ851993:OMT851993 OWM851993:OWP851993 PGI851993:PGL851993 PQE851993:PQH851993 QAA851993:QAD851993 QJW851993:QJZ851993 QTS851993:QTV851993 RDO851993:RDR851993 RNK851993:RNN851993 RXG851993:RXJ851993 SHC851993:SHF851993 SQY851993:SRB851993 TAU851993:TAX851993 TKQ851993:TKT851993 TUM851993:TUP851993 UEI851993:UEL851993 UOE851993:UOH851993 UYA851993:UYD851993 VHW851993:VHZ851993 VRS851993:VRV851993 WBO851993:WBR851993 WLK851993:WLN851993 WVG851993:WVJ851993 IU917529:IX917529 SQ917529:ST917529 ACM917529:ACP917529 AMI917529:AML917529 AWE917529:AWH917529 BGA917529:BGD917529 BPW917529:BPZ917529 BZS917529:BZV917529 CJO917529:CJR917529 CTK917529:CTN917529 DDG917529:DDJ917529 DNC917529:DNF917529 DWY917529:DXB917529 EGU917529:EGX917529 EQQ917529:EQT917529 FAM917529:FAP917529 FKI917529:FKL917529 FUE917529:FUH917529 GEA917529:GED917529 GNW917529:GNZ917529 GXS917529:GXV917529 HHO917529:HHR917529 HRK917529:HRN917529 IBG917529:IBJ917529 ILC917529:ILF917529 IUY917529:IVB917529 JEU917529:JEX917529 JOQ917529:JOT917529 JYM917529:JYP917529 KII917529:KIL917529 KSE917529:KSH917529 LCA917529:LCD917529 LLW917529:LLZ917529 LVS917529:LVV917529 MFO917529:MFR917529 MPK917529:MPN917529 MZG917529:MZJ917529 NJC917529:NJF917529 NSY917529:NTB917529 OCU917529:OCX917529 OMQ917529:OMT917529 OWM917529:OWP917529 PGI917529:PGL917529 PQE917529:PQH917529 QAA917529:QAD917529 QJW917529:QJZ917529 QTS917529:QTV917529 RDO917529:RDR917529 RNK917529:RNN917529 RXG917529:RXJ917529 SHC917529:SHF917529 SQY917529:SRB917529 TAU917529:TAX917529 TKQ917529:TKT917529 TUM917529:TUP917529 UEI917529:UEL917529 UOE917529:UOH917529 UYA917529:UYD917529 VHW917529:VHZ917529 VRS917529:VRV917529 WBO917529:WBR917529 WLK917529:WLN917529 WVG917529:WVJ917529 IU983065:IX983065 SQ983065:ST983065 ACM983065:ACP983065 AMI983065:AML983065 AWE983065:AWH983065 BGA983065:BGD983065 BPW983065:BPZ983065 BZS983065:BZV983065 CJO983065:CJR983065 CTK983065:CTN983065 DDG983065:DDJ983065 DNC983065:DNF983065 DWY983065:DXB983065 EGU983065:EGX983065 EQQ983065:EQT983065 FAM983065:FAP983065 FKI983065:FKL983065 FUE983065:FUH983065 GEA983065:GED983065 GNW983065:GNZ983065 GXS983065:GXV983065 HHO983065:HHR983065 HRK983065:HRN983065 IBG983065:IBJ983065 ILC983065:ILF983065 IUY983065:IVB983065 JEU983065:JEX983065 JOQ983065:JOT983065 JYM983065:JYP983065 KII983065:KIL983065 KSE983065:KSH983065 LCA983065:LCD983065 LLW983065:LLZ983065 LVS983065:LVV983065 MFO983065:MFR983065 MPK983065:MPN983065 MZG983065:MZJ983065 NJC983065:NJF983065 NSY983065:NTB983065 OCU983065:OCX983065 OMQ983065:OMT983065 OWM983065:OWP983065 PGI983065:PGL983065 PQE983065:PQH983065 QAA983065:QAD983065 QJW983065:QJZ983065 QTS983065:QTV983065 RDO983065:RDR983065 RNK983065:RNN983065 RXG983065:RXJ983065 SHC983065:SHF983065 SQY983065:SRB983065 TAU983065:TAX983065 TKQ983065:TKT983065 TUM983065:TUP983065 UEI983065:UEL983065 UOE983065:UOH983065 UYA983065:UYD983065 VHW983065:VHZ983065 VRS983065:VRV983065 WBO983065:WBR983065 WLK983065:WLN983065" xr:uid="{98E980E0-9477-4326-B2A2-76639DF3E638}">
      <formula1>L65494-ROUNDDOWN(L65494,0)=0</formula1>
    </dataValidation>
    <dataValidation type="custom" imeMode="disabled" allowBlank="1" showInputMessage="1" showErrorMessage="1" error="小数点第二位まで、三位以下四捨五入で入力して下さい。" sqref="AI31:AO31" xr:uid="{53ECC625-0E97-47DD-8454-7441E37E79DF}">
      <formula1>AI31-ROUNDDOWN(AI31,2)=0</formula1>
    </dataValidation>
    <dataValidation imeMode="on" allowBlank="1" showInputMessage="1" showErrorMessage="1" sqref="U31" xr:uid="{1148A594-3506-4FDE-9AB8-7DF3676C6304}"/>
  </dataValidations>
  <printOptions horizontalCentered="1"/>
  <pageMargins left="0.51181102362204722" right="0.11811023622047245" top="0.35433070866141736" bottom="0.35433070866141736" header="0.31496062992125984" footer="0.11811023622047245"/>
  <pageSetup paperSize="9" orientation="portrait" r:id="rId1"/>
  <headerFooter scaleWithDoc="0">
    <oddFooter>&amp;R&amp;K00-044R5中層ZEH-M_ver.1.2</oddFooter>
  </headerFooter>
  <extLst>
    <ext xmlns:x14="http://schemas.microsoft.com/office/spreadsheetml/2009/9/main" uri="{CCE6A557-97BC-4b89-ADB6-D9C93CAAB3DF}">
      <x14:dataValidations xmlns:xm="http://schemas.microsoft.com/office/excel/2006/main" count="2">
        <x14:dataValidation imeMode="disabled" allowBlank="1" showInputMessage="1" showErrorMessage="1" xr:uid="{84D99765-468B-42C0-940E-285BCB8D3225}">
          <xm:sqref>IK65533 SG65533 ACC65533 ALY65533 AVU65533 BFQ65533 BPM65533 BZI65533 CJE65533 CTA65533 DCW65533 DMS65533 DWO65533 EGK65533 EQG65533 FAC65533 FJY65533 FTU65533 GDQ65533 GNM65533 GXI65533 HHE65533 HRA65533 IAW65533 IKS65533 IUO65533 JEK65533 JOG65533 JYC65533 KHY65533 KRU65533 LBQ65533 LLM65533 LVI65533 MFE65533 MPA65533 MYW65533 NIS65533 NSO65533 OCK65533 OMG65533 OWC65533 PFY65533 PPU65533 PZQ65533 QJM65533 QTI65533 RDE65533 RNA65533 RWW65533 SGS65533 SQO65533 TAK65533 TKG65533 TUC65533 UDY65533 UNU65533 UXQ65533 VHM65533 VRI65533 WBE65533 WLA65533 WUW65533 IK131069 SG131069 ACC131069 ALY131069 AVU131069 BFQ131069 BPM131069 BZI131069 CJE131069 CTA131069 DCW131069 DMS131069 DWO131069 EGK131069 EQG131069 FAC131069 FJY131069 FTU131069 GDQ131069 GNM131069 GXI131069 HHE131069 HRA131069 IAW131069 IKS131069 IUO131069 JEK131069 JOG131069 JYC131069 KHY131069 KRU131069 LBQ131069 LLM131069 LVI131069 MFE131069 MPA131069 MYW131069 NIS131069 NSO131069 OCK131069 OMG131069 OWC131069 PFY131069 PPU131069 PZQ131069 QJM131069 QTI131069 RDE131069 RNA131069 RWW131069 SGS131069 SQO131069 TAK131069 TKG131069 TUC131069 UDY131069 UNU131069 UXQ131069 VHM131069 VRI131069 WBE131069 WLA131069 WUW131069 IK196605 SG196605 ACC196605 ALY196605 AVU196605 BFQ196605 BPM196605 BZI196605 CJE196605 CTA196605 DCW196605 DMS196605 DWO196605 EGK196605 EQG196605 FAC196605 FJY196605 FTU196605 GDQ196605 GNM196605 GXI196605 HHE196605 HRA196605 IAW196605 IKS196605 IUO196605 JEK196605 JOG196605 JYC196605 KHY196605 KRU196605 LBQ196605 LLM196605 LVI196605 MFE196605 MPA196605 MYW196605 NIS196605 NSO196605 OCK196605 OMG196605 OWC196605 PFY196605 PPU196605 PZQ196605 QJM196605 QTI196605 RDE196605 RNA196605 RWW196605 SGS196605 SQO196605 TAK196605 TKG196605 TUC196605 UDY196605 UNU196605 UXQ196605 VHM196605 VRI196605 WBE196605 WLA196605 WUW196605 IK262141 SG262141 ACC262141 ALY262141 AVU262141 BFQ262141 BPM262141 BZI262141 CJE262141 CTA262141 DCW262141 DMS262141 DWO262141 EGK262141 EQG262141 FAC262141 FJY262141 FTU262141 GDQ262141 GNM262141 GXI262141 HHE262141 HRA262141 IAW262141 IKS262141 IUO262141 JEK262141 JOG262141 JYC262141 KHY262141 KRU262141 LBQ262141 LLM262141 LVI262141 MFE262141 MPA262141 MYW262141 NIS262141 NSO262141 OCK262141 OMG262141 OWC262141 PFY262141 PPU262141 PZQ262141 QJM262141 QTI262141 RDE262141 RNA262141 RWW262141 SGS262141 SQO262141 TAK262141 TKG262141 TUC262141 UDY262141 UNU262141 UXQ262141 VHM262141 VRI262141 WBE262141 WLA262141 WUW262141 IK327677 SG327677 ACC327677 ALY327677 AVU327677 BFQ327677 BPM327677 BZI327677 CJE327677 CTA327677 DCW327677 DMS327677 DWO327677 EGK327677 EQG327677 FAC327677 FJY327677 FTU327677 GDQ327677 GNM327677 GXI327677 HHE327677 HRA327677 IAW327677 IKS327677 IUO327677 JEK327677 JOG327677 JYC327677 KHY327677 KRU327677 LBQ327677 LLM327677 LVI327677 MFE327677 MPA327677 MYW327677 NIS327677 NSO327677 OCK327677 OMG327677 OWC327677 PFY327677 PPU327677 PZQ327677 QJM327677 QTI327677 RDE327677 RNA327677 RWW327677 SGS327677 SQO327677 TAK327677 TKG327677 TUC327677 UDY327677 UNU327677 UXQ327677 VHM327677 VRI327677 WBE327677 WLA327677 WUW327677 IK393213 SG393213 ACC393213 ALY393213 AVU393213 BFQ393213 BPM393213 BZI393213 CJE393213 CTA393213 DCW393213 DMS393213 DWO393213 EGK393213 EQG393213 FAC393213 FJY393213 FTU393213 GDQ393213 GNM393213 GXI393213 HHE393213 HRA393213 IAW393213 IKS393213 IUO393213 JEK393213 JOG393213 JYC393213 KHY393213 KRU393213 LBQ393213 LLM393213 LVI393213 MFE393213 MPA393213 MYW393213 NIS393213 NSO393213 OCK393213 OMG393213 OWC393213 PFY393213 PPU393213 PZQ393213 QJM393213 QTI393213 RDE393213 RNA393213 RWW393213 SGS393213 SQO393213 TAK393213 TKG393213 TUC393213 UDY393213 UNU393213 UXQ393213 VHM393213 VRI393213 WBE393213 WLA393213 WUW393213 IK458749 SG458749 ACC458749 ALY458749 AVU458749 BFQ458749 BPM458749 BZI458749 CJE458749 CTA458749 DCW458749 DMS458749 DWO458749 EGK458749 EQG458749 FAC458749 FJY458749 FTU458749 GDQ458749 GNM458749 GXI458749 HHE458749 HRA458749 IAW458749 IKS458749 IUO458749 JEK458749 JOG458749 JYC458749 KHY458749 KRU458749 LBQ458749 LLM458749 LVI458749 MFE458749 MPA458749 MYW458749 NIS458749 NSO458749 OCK458749 OMG458749 OWC458749 PFY458749 PPU458749 PZQ458749 QJM458749 QTI458749 RDE458749 RNA458749 RWW458749 SGS458749 SQO458749 TAK458749 TKG458749 TUC458749 UDY458749 UNU458749 UXQ458749 VHM458749 VRI458749 WBE458749 WLA458749 WUW458749 IK524285 SG524285 ACC524285 ALY524285 AVU524285 BFQ524285 BPM524285 BZI524285 CJE524285 CTA524285 DCW524285 DMS524285 DWO524285 EGK524285 EQG524285 FAC524285 FJY524285 FTU524285 GDQ524285 GNM524285 GXI524285 HHE524285 HRA524285 IAW524285 IKS524285 IUO524285 JEK524285 JOG524285 JYC524285 KHY524285 KRU524285 LBQ524285 LLM524285 LVI524285 MFE524285 MPA524285 MYW524285 NIS524285 NSO524285 OCK524285 OMG524285 OWC524285 PFY524285 PPU524285 PZQ524285 QJM524285 QTI524285 RDE524285 RNA524285 RWW524285 SGS524285 SQO524285 TAK524285 TKG524285 TUC524285 UDY524285 UNU524285 UXQ524285 VHM524285 VRI524285 WBE524285 WLA524285 WUW524285 IK589821 SG589821 ACC589821 ALY589821 AVU589821 BFQ589821 BPM589821 BZI589821 CJE589821 CTA589821 DCW589821 DMS589821 DWO589821 EGK589821 EQG589821 FAC589821 FJY589821 FTU589821 GDQ589821 GNM589821 GXI589821 HHE589821 HRA589821 IAW589821 IKS589821 IUO589821 JEK589821 JOG589821 JYC589821 KHY589821 KRU589821 LBQ589821 LLM589821 LVI589821 MFE589821 MPA589821 MYW589821 NIS589821 NSO589821 OCK589821 OMG589821 OWC589821 PFY589821 PPU589821 PZQ589821 QJM589821 QTI589821 RDE589821 RNA589821 RWW589821 SGS589821 SQO589821 TAK589821 TKG589821 TUC589821 UDY589821 UNU589821 UXQ589821 VHM589821 VRI589821 WBE589821 WLA589821 WUW589821 IK655357 SG655357 ACC655357 ALY655357 AVU655357 BFQ655357 BPM655357 BZI655357 CJE655357 CTA655357 DCW655357 DMS655357 DWO655357 EGK655357 EQG655357 FAC655357 FJY655357 FTU655357 GDQ655357 GNM655357 GXI655357 HHE655357 HRA655357 IAW655357 IKS655357 IUO655357 JEK655357 JOG655357 JYC655357 KHY655357 KRU655357 LBQ655357 LLM655357 LVI655357 MFE655357 MPA655357 MYW655357 NIS655357 NSO655357 OCK655357 OMG655357 OWC655357 PFY655357 PPU655357 PZQ655357 QJM655357 QTI655357 RDE655357 RNA655357 RWW655357 SGS655357 SQO655357 TAK655357 TKG655357 TUC655357 UDY655357 UNU655357 UXQ655357 VHM655357 VRI655357 WBE655357 WLA655357 WUW655357 IK720893 SG720893 ACC720893 ALY720893 AVU720893 BFQ720893 BPM720893 BZI720893 CJE720893 CTA720893 DCW720893 DMS720893 DWO720893 EGK720893 EQG720893 FAC720893 FJY720893 FTU720893 GDQ720893 GNM720893 GXI720893 HHE720893 HRA720893 IAW720893 IKS720893 IUO720893 JEK720893 JOG720893 JYC720893 KHY720893 KRU720893 LBQ720893 LLM720893 LVI720893 MFE720893 MPA720893 MYW720893 NIS720893 NSO720893 OCK720893 OMG720893 OWC720893 PFY720893 PPU720893 PZQ720893 QJM720893 QTI720893 RDE720893 RNA720893 RWW720893 SGS720893 SQO720893 TAK720893 TKG720893 TUC720893 UDY720893 UNU720893 UXQ720893 VHM720893 VRI720893 WBE720893 WLA720893 WUW720893 IK786429 SG786429 ACC786429 ALY786429 AVU786429 BFQ786429 BPM786429 BZI786429 CJE786429 CTA786429 DCW786429 DMS786429 DWO786429 EGK786429 EQG786429 FAC786429 FJY786429 FTU786429 GDQ786429 GNM786429 GXI786429 HHE786429 HRA786429 IAW786429 IKS786429 IUO786429 JEK786429 JOG786429 JYC786429 KHY786429 KRU786429 LBQ786429 LLM786429 LVI786429 MFE786429 MPA786429 MYW786429 NIS786429 NSO786429 OCK786429 OMG786429 OWC786429 PFY786429 PPU786429 PZQ786429 QJM786429 QTI786429 RDE786429 RNA786429 RWW786429 SGS786429 SQO786429 TAK786429 TKG786429 TUC786429 UDY786429 UNU786429 UXQ786429 VHM786429 VRI786429 WBE786429 WLA786429 WUW786429 IK851965 SG851965 ACC851965 ALY851965 AVU851965 BFQ851965 BPM851965 BZI851965 CJE851965 CTA851965 DCW851965 DMS851965 DWO851965 EGK851965 EQG851965 FAC851965 FJY851965 FTU851965 GDQ851965 GNM851965 GXI851965 HHE851965 HRA851965 IAW851965 IKS851965 IUO851965 JEK851965 JOG851965 JYC851965 KHY851965 KRU851965 LBQ851965 LLM851965 LVI851965 MFE851965 MPA851965 MYW851965 NIS851965 NSO851965 OCK851965 OMG851965 OWC851965 PFY851965 PPU851965 PZQ851965 QJM851965 QTI851965 RDE851965 RNA851965 RWW851965 SGS851965 SQO851965 TAK851965 TKG851965 TUC851965 UDY851965 UNU851965 UXQ851965 VHM851965 VRI851965 WBE851965 WLA851965 WUW851965 IK917501 SG917501 ACC917501 ALY917501 AVU917501 BFQ917501 BPM917501 BZI917501 CJE917501 CTA917501 DCW917501 DMS917501 DWO917501 EGK917501 EQG917501 FAC917501 FJY917501 FTU917501 GDQ917501 GNM917501 GXI917501 HHE917501 HRA917501 IAW917501 IKS917501 IUO917501 JEK917501 JOG917501 JYC917501 KHY917501 KRU917501 LBQ917501 LLM917501 LVI917501 MFE917501 MPA917501 MYW917501 NIS917501 NSO917501 OCK917501 OMG917501 OWC917501 PFY917501 PPU917501 PZQ917501 QJM917501 QTI917501 RDE917501 RNA917501 RWW917501 SGS917501 SQO917501 TAK917501 TKG917501 TUC917501 UDY917501 UNU917501 UXQ917501 VHM917501 VRI917501 WBE917501 WLA917501 WUW917501 IK983037 SG983037 ACC983037 ALY983037 AVU983037 BFQ983037 BPM983037 BZI983037 CJE983037 CTA983037 DCW983037 DMS983037 DWO983037 EGK983037 EQG983037 FAC983037 FJY983037 FTU983037 GDQ983037 GNM983037 GXI983037 HHE983037 HRA983037 IAW983037 IKS983037 IUO983037 JEK983037 JOG983037 JYC983037 KHY983037 KRU983037 LBQ983037 LLM983037 LVI983037 MFE983037 MPA983037 MYW983037 NIS983037 NSO983037 OCK983037 OMG983037 OWC983037 PFY983037 PPU983037 PZQ983037 QJM983037 QTI983037 RDE983037 RNA983037 RWW983037 SGS983037 SQO983037 TAK983037 TKG983037 TUC983037 UDY983037 UNU983037 UXQ983037 VHM983037 VRI983037 WBE983037 WLA983037 WUW983037 IP65563:IP65564 SL65563:SL65564 ACH65563:ACH65564 AMD65563:AMD65564 AVZ65563:AVZ65564 BFV65563:BFV65564 BPR65563:BPR65564 BZN65563:BZN65564 CJJ65563:CJJ65564 CTF65563:CTF65564 DDB65563:DDB65564 DMX65563:DMX65564 DWT65563:DWT65564 EGP65563:EGP65564 EQL65563:EQL65564 FAH65563:FAH65564 FKD65563:FKD65564 FTZ65563:FTZ65564 GDV65563:GDV65564 GNR65563:GNR65564 GXN65563:GXN65564 HHJ65563:HHJ65564 HRF65563:HRF65564 IBB65563:IBB65564 IKX65563:IKX65564 IUT65563:IUT65564 JEP65563:JEP65564 JOL65563:JOL65564 JYH65563:JYH65564 KID65563:KID65564 KRZ65563:KRZ65564 LBV65563:LBV65564 LLR65563:LLR65564 LVN65563:LVN65564 MFJ65563:MFJ65564 MPF65563:MPF65564 MZB65563:MZB65564 NIX65563:NIX65564 NST65563:NST65564 OCP65563:OCP65564 OML65563:OML65564 OWH65563:OWH65564 PGD65563:PGD65564 PPZ65563:PPZ65564 PZV65563:PZV65564 QJR65563:QJR65564 QTN65563:QTN65564 RDJ65563:RDJ65564 RNF65563:RNF65564 RXB65563:RXB65564 SGX65563:SGX65564 SQT65563:SQT65564 TAP65563:TAP65564 TKL65563:TKL65564 TUH65563:TUH65564 UED65563:UED65564 UNZ65563:UNZ65564 UXV65563:UXV65564 VHR65563:VHR65564 VRN65563:VRN65564 WBJ65563:WBJ65564 WLF65563:WLF65564 WVB65563:WVB65564 IP131099:IP131100 SL131099:SL131100 ACH131099:ACH131100 AMD131099:AMD131100 AVZ131099:AVZ131100 BFV131099:BFV131100 BPR131099:BPR131100 BZN131099:BZN131100 CJJ131099:CJJ131100 CTF131099:CTF131100 DDB131099:DDB131100 DMX131099:DMX131100 DWT131099:DWT131100 EGP131099:EGP131100 EQL131099:EQL131100 FAH131099:FAH131100 FKD131099:FKD131100 FTZ131099:FTZ131100 GDV131099:GDV131100 GNR131099:GNR131100 GXN131099:GXN131100 HHJ131099:HHJ131100 HRF131099:HRF131100 IBB131099:IBB131100 IKX131099:IKX131100 IUT131099:IUT131100 JEP131099:JEP131100 JOL131099:JOL131100 JYH131099:JYH131100 KID131099:KID131100 KRZ131099:KRZ131100 LBV131099:LBV131100 LLR131099:LLR131100 LVN131099:LVN131100 MFJ131099:MFJ131100 MPF131099:MPF131100 MZB131099:MZB131100 NIX131099:NIX131100 NST131099:NST131100 OCP131099:OCP131100 OML131099:OML131100 OWH131099:OWH131100 PGD131099:PGD131100 PPZ131099:PPZ131100 PZV131099:PZV131100 QJR131099:QJR131100 QTN131099:QTN131100 RDJ131099:RDJ131100 RNF131099:RNF131100 RXB131099:RXB131100 SGX131099:SGX131100 SQT131099:SQT131100 TAP131099:TAP131100 TKL131099:TKL131100 TUH131099:TUH131100 UED131099:UED131100 UNZ131099:UNZ131100 UXV131099:UXV131100 VHR131099:VHR131100 VRN131099:VRN131100 WBJ131099:WBJ131100 WLF131099:WLF131100 WVB131099:WVB131100 IP196635:IP196636 SL196635:SL196636 ACH196635:ACH196636 AMD196635:AMD196636 AVZ196635:AVZ196636 BFV196635:BFV196636 BPR196635:BPR196636 BZN196635:BZN196636 CJJ196635:CJJ196636 CTF196635:CTF196636 DDB196635:DDB196636 DMX196635:DMX196636 DWT196635:DWT196636 EGP196635:EGP196636 EQL196635:EQL196636 FAH196635:FAH196636 FKD196635:FKD196636 FTZ196635:FTZ196636 GDV196635:GDV196636 GNR196635:GNR196636 GXN196635:GXN196636 HHJ196635:HHJ196636 HRF196635:HRF196636 IBB196635:IBB196636 IKX196635:IKX196636 IUT196635:IUT196636 JEP196635:JEP196636 JOL196635:JOL196636 JYH196635:JYH196636 KID196635:KID196636 KRZ196635:KRZ196636 LBV196635:LBV196636 LLR196635:LLR196636 LVN196635:LVN196636 MFJ196635:MFJ196636 MPF196635:MPF196636 MZB196635:MZB196636 NIX196635:NIX196636 NST196635:NST196636 OCP196635:OCP196636 OML196635:OML196636 OWH196635:OWH196636 PGD196635:PGD196636 PPZ196635:PPZ196636 PZV196635:PZV196636 QJR196635:QJR196636 QTN196635:QTN196636 RDJ196635:RDJ196636 RNF196635:RNF196636 RXB196635:RXB196636 SGX196635:SGX196636 SQT196635:SQT196636 TAP196635:TAP196636 TKL196635:TKL196636 TUH196635:TUH196636 UED196635:UED196636 UNZ196635:UNZ196636 UXV196635:UXV196636 VHR196635:VHR196636 VRN196635:VRN196636 WBJ196635:WBJ196636 WLF196635:WLF196636 WVB196635:WVB196636 IP262171:IP262172 SL262171:SL262172 ACH262171:ACH262172 AMD262171:AMD262172 AVZ262171:AVZ262172 BFV262171:BFV262172 BPR262171:BPR262172 BZN262171:BZN262172 CJJ262171:CJJ262172 CTF262171:CTF262172 DDB262171:DDB262172 DMX262171:DMX262172 DWT262171:DWT262172 EGP262171:EGP262172 EQL262171:EQL262172 FAH262171:FAH262172 FKD262171:FKD262172 FTZ262171:FTZ262172 GDV262171:GDV262172 GNR262171:GNR262172 GXN262171:GXN262172 HHJ262171:HHJ262172 HRF262171:HRF262172 IBB262171:IBB262172 IKX262171:IKX262172 IUT262171:IUT262172 JEP262171:JEP262172 JOL262171:JOL262172 JYH262171:JYH262172 KID262171:KID262172 KRZ262171:KRZ262172 LBV262171:LBV262172 LLR262171:LLR262172 LVN262171:LVN262172 MFJ262171:MFJ262172 MPF262171:MPF262172 MZB262171:MZB262172 NIX262171:NIX262172 NST262171:NST262172 OCP262171:OCP262172 OML262171:OML262172 OWH262171:OWH262172 PGD262171:PGD262172 PPZ262171:PPZ262172 PZV262171:PZV262172 QJR262171:QJR262172 QTN262171:QTN262172 RDJ262171:RDJ262172 RNF262171:RNF262172 RXB262171:RXB262172 SGX262171:SGX262172 SQT262171:SQT262172 TAP262171:TAP262172 TKL262171:TKL262172 TUH262171:TUH262172 UED262171:UED262172 UNZ262171:UNZ262172 UXV262171:UXV262172 VHR262171:VHR262172 VRN262171:VRN262172 WBJ262171:WBJ262172 WLF262171:WLF262172 WVB262171:WVB262172 IP327707:IP327708 SL327707:SL327708 ACH327707:ACH327708 AMD327707:AMD327708 AVZ327707:AVZ327708 BFV327707:BFV327708 BPR327707:BPR327708 BZN327707:BZN327708 CJJ327707:CJJ327708 CTF327707:CTF327708 DDB327707:DDB327708 DMX327707:DMX327708 DWT327707:DWT327708 EGP327707:EGP327708 EQL327707:EQL327708 FAH327707:FAH327708 FKD327707:FKD327708 FTZ327707:FTZ327708 GDV327707:GDV327708 GNR327707:GNR327708 GXN327707:GXN327708 HHJ327707:HHJ327708 HRF327707:HRF327708 IBB327707:IBB327708 IKX327707:IKX327708 IUT327707:IUT327708 JEP327707:JEP327708 JOL327707:JOL327708 JYH327707:JYH327708 KID327707:KID327708 KRZ327707:KRZ327708 LBV327707:LBV327708 LLR327707:LLR327708 LVN327707:LVN327708 MFJ327707:MFJ327708 MPF327707:MPF327708 MZB327707:MZB327708 NIX327707:NIX327708 NST327707:NST327708 OCP327707:OCP327708 OML327707:OML327708 OWH327707:OWH327708 PGD327707:PGD327708 PPZ327707:PPZ327708 PZV327707:PZV327708 QJR327707:QJR327708 QTN327707:QTN327708 RDJ327707:RDJ327708 RNF327707:RNF327708 RXB327707:RXB327708 SGX327707:SGX327708 SQT327707:SQT327708 TAP327707:TAP327708 TKL327707:TKL327708 TUH327707:TUH327708 UED327707:UED327708 UNZ327707:UNZ327708 UXV327707:UXV327708 VHR327707:VHR327708 VRN327707:VRN327708 WBJ327707:WBJ327708 WLF327707:WLF327708 WVB327707:WVB327708 IP393243:IP393244 SL393243:SL393244 ACH393243:ACH393244 AMD393243:AMD393244 AVZ393243:AVZ393244 BFV393243:BFV393244 BPR393243:BPR393244 BZN393243:BZN393244 CJJ393243:CJJ393244 CTF393243:CTF393244 DDB393243:DDB393244 DMX393243:DMX393244 DWT393243:DWT393244 EGP393243:EGP393244 EQL393243:EQL393244 FAH393243:FAH393244 FKD393243:FKD393244 FTZ393243:FTZ393244 GDV393243:GDV393244 GNR393243:GNR393244 GXN393243:GXN393244 HHJ393243:HHJ393244 HRF393243:HRF393244 IBB393243:IBB393244 IKX393243:IKX393244 IUT393243:IUT393244 JEP393243:JEP393244 JOL393243:JOL393244 JYH393243:JYH393244 KID393243:KID393244 KRZ393243:KRZ393244 LBV393243:LBV393244 LLR393243:LLR393244 LVN393243:LVN393244 MFJ393243:MFJ393244 MPF393243:MPF393244 MZB393243:MZB393244 NIX393243:NIX393244 NST393243:NST393244 OCP393243:OCP393244 OML393243:OML393244 OWH393243:OWH393244 PGD393243:PGD393244 PPZ393243:PPZ393244 PZV393243:PZV393244 QJR393243:QJR393244 QTN393243:QTN393244 RDJ393243:RDJ393244 RNF393243:RNF393244 RXB393243:RXB393244 SGX393243:SGX393244 SQT393243:SQT393244 TAP393243:TAP393244 TKL393243:TKL393244 TUH393243:TUH393244 UED393243:UED393244 UNZ393243:UNZ393244 UXV393243:UXV393244 VHR393243:VHR393244 VRN393243:VRN393244 WBJ393243:WBJ393244 WLF393243:WLF393244 WVB393243:WVB393244 IP458779:IP458780 SL458779:SL458780 ACH458779:ACH458780 AMD458779:AMD458780 AVZ458779:AVZ458780 BFV458779:BFV458780 BPR458779:BPR458780 BZN458779:BZN458780 CJJ458779:CJJ458780 CTF458779:CTF458780 DDB458779:DDB458780 DMX458779:DMX458780 DWT458779:DWT458780 EGP458779:EGP458780 EQL458779:EQL458780 FAH458779:FAH458780 FKD458779:FKD458780 FTZ458779:FTZ458780 GDV458779:GDV458780 GNR458779:GNR458780 GXN458779:GXN458780 HHJ458779:HHJ458780 HRF458779:HRF458780 IBB458779:IBB458780 IKX458779:IKX458780 IUT458779:IUT458780 JEP458779:JEP458780 JOL458779:JOL458780 JYH458779:JYH458780 KID458779:KID458780 KRZ458779:KRZ458780 LBV458779:LBV458780 LLR458779:LLR458780 LVN458779:LVN458780 MFJ458779:MFJ458780 MPF458779:MPF458780 MZB458779:MZB458780 NIX458779:NIX458780 NST458779:NST458780 OCP458779:OCP458780 OML458779:OML458780 OWH458779:OWH458780 PGD458779:PGD458780 PPZ458779:PPZ458780 PZV458779:PZV458780 QJR458779:QJR458780 QTN458779:QTN458780 RDJ458779:RDJ458780 RNF458779:RNF458780 RXB458779:RXB458780 SGX458779:SGX458780 SQT458779:SQT458780 TAP458779:TAP458780 TKL458779:TKL458780 TUH458779:TUH458780 UED458779:UED458780 UNZ458779:UNZ458780 UXV458779:UXV458780 VHR458779:VHR458780 VRN458779:VRN458780 WBJ458779:WBJ458780 WLF458779:WLF458780 WVB458779:WVB458780 IP524315:IP524316 SL524315:SL524316 ACH524315:ACH524316 AMD524315:AMD524316 AVZ524315:AVZ524316 BFV524315:BFV524316 BPR524315:BPR524316 BZN524315:BZN524316 CJJ524315:CJJ524316 CTF524315:CTF524316 DDB524315:DDB524316 DMX524315:DMX524316 DWT524315:DWT524316 EGP524315:EGP524316 EQL524315:EQL524316 FAH524315:FAH524316 FKD524315:FKD524316 FTZ524315:FTZ524316 GDV524315:GDV524316 GNR524315:GNR524316 GXN524315:GXN524316 HHJ524315:HHJ524316 HRF524315:HRF524316 IBB524315:IBB524316 IKX524315:IKX524316 IUT524315:IUT524316 JEP524315:JEP524316 JOL524315:JOL524316 JYH524315:JYH524316 KID524315:KID524316 KRZ524315:KRZ524316 LBV524315:LBV524316 LLR524315:LLR524316 LVN524315:LVN524316 MFJ524315:MFJ524316 MPF524315:MPF524316 MZB524315:MZB524316 NIX524315:NIX524316 NST524315:NST524316 OCP524315:OCP524316 OML524315:OML524316 OWH524315:OWH524316 PGD524315:PGD524316 PPZ524315:PPZ524316 PZV524315:PZV524316 QJR524315:QJR524316 QTN524315:QTN524316 RDJ524315:RDJ524316 RNF524315:RNF524316 RXB524315:RXB524316 SGX524315:SGX524316 SQT524315:SQT524316 TAP524315:TAP524316 TKL524315:TKL524316 TUH524315:TUH524316 UED524315:UED524316 UNZ524315:UNZ524316 UXV524315:UXV524316 VHR524315:VHR524316 VRN524315:VRN524316 WBJ524315:WBJ524316 WLF524315:WLF524316 WVB524315:WVB524316 IP589851:IP589852 SL589851:SL589852 ACH589851:ACH589852 AMD589851:AMD589852 AVZ589851:AVZ589852 BFV589851:BFV589852 BPR589851:BPR589852 BZN589851:BZN589852 CJJ589851:CJJ589852 CTF589851:CTF589852 DDB589851:DDB589852 DMX589851:DMX589852 DWT589851:DWT589852 EGP589851:EGP589852 EQL589851:EQL589852 FAH589851:FAH589852 FKD589851:FKD589852 FTZ589851:FTZ589852 GDV589851:GDV589852 GNR589851:GNR589852 GXN589851:GXN589852 HHJ589851:HHJ589852 HRF589851:HRF589852 IBB589851:IBB589852 IKX589851:IKX589852 IUT589851:IUT589852 JEP589851:JEP589852 JOL589851:JOL589852 JYH589851:JYH589852 KID589851:KID589852 KRZ589851:KRZ589852 LBV589851:LBV589852 LLR589851:LLR589852 LVN589851:LVN589852 MFJ589851:MFJ589852 MPF589851:MPF589852 MZB589851:MZB589852 NIX589851:NIX589852 NST589851:NST589852 OCP589851:OCP589852 OML589851:OML589852 OWH589851:OWH589852 PGD589851:PGD589852 PPZ589851:PPZ589852 PZV589851:PZV589852 QJR589851:QJR589852 QTN589851:QTN589852 RDJ589851:RDJ589852 RNF589851:RNF589852 RXB589851:RXB589852 SGX589851:SGX589852 SQT589851:SQT589852 TAP589851:TAP589852 TKL589851:TKL589852 TUH589851:TUH589852 UED589851:UED589852 UNZ589851:UNZ589852 UXV589851:UXV589852 VHR589851:VHR589852 VRN589851:VRN589852 WBJ589851:WBJ589852 WLF589851:WLF589852 WVB589851:WVB589852 IP655387:IP655388 SL655387:SL655388 ACH655387:ACH655388 AMD655387:AMD655388 AVZ655387:AVZ655388 BFV655387:BFV655388 BPR655387:BPR655388 BZN655387:BZN655388 CJJ655387:CJJ655388 CTF655387:CTF655388 DDB655387:DDB655388 DMX655387:DMX655388 DWT655387:DWT655388 EGP655387:EGP655388 EQL655387:EQL655388 FAH655387:FAH655388 FKD655387:FKD655388 FTZ655387:FTZ655388 GDV655387:GDV655388 GNR655387:GNR655388 GXN655387:GXN655388 HHJ655387:HHJ655388 HRF655387:HRF655388 IBB655387:IBB655388 IKX655387:IKX655388 IUT655387:IUT655388 JEP655387:JEP655388 JOL655387:JOL655388 JYH655387:JYH655388 KID655387:KID655388 KRZ655387:KRZ655388 LBV655387:LBV655388 LLR655387:LLR655388 LVN655387:LVN655388 MFJ655387:MFJ655388 MPF655387:MPF655388 MZB655387:MZB655388 NIX655387:NIX655388 NST655387:NST655388 OCP655387:OCP655388 OML655387:OML655388 OWH655387:OWH655388 PGD655387:PGD655388 PPZ655387:PPZ655388 PZV655387:PZV655388 QJR655387:QJR655388 QTN655387:QTN655388 RDJ655387:RDJ655388 RNF655387:RNF655388 RXB655387:RXB655388 SGX655387:SGX655388 SQT655387:SQT655388 TAP655387:TAP655388 TKL655387:TKL655388 TUH655387:TUH655388 UED655387:UED655388 UNZ655387:UNZ655388 UXV655387:UXV655388 VHR655387:VHR655388 VRN655387:VRN655388 WBJ655387:WBJ655388 WLF655387:WLF655388 WVB655387:WVB655388 IP720923:IP720924 SL720923:SL720924 ACH720923:ACH720924 AMD720923:AMD720924 AVZ720923:AVZ720924 BFV720923:BFV720924 BPR720923:BPR720924 BZN720923:BZN720924 CJJ720923:CJJ720924 CTF720923:CTF720924 DDB720923:DDB720924 DMX720923:DMX720924 DWT720923:DWT720924 EGP720923:EGP720924 EQL720923:EQL720924 FAH720923:FAH720924 FKD720923:FKD720924 FTZ720923:FTZ720924 GDV720923:GDV720924 GNR720923:GNR720924 GXN720923:GXN720924 HHJ720923:HHJ720924 HRF720923:HRF720924 IBB720923:IBB720924 IKX720923:IKX720924 IUT720923:IUT720924 JEP720923:JEP720924 JOL720923:JOL720924 JYH720923:JYH720924 KID720923:KID720924 KRZ720923:KRZ720924 LBV720923:LBV720924 LLR720923:LLR720924 LVN720923:LVN720924 MFJ720923:MFJ720924 MPF720923:MPF720924 MZB720923:MZB720924 NIX720923:NIX720924 NST720923:NST720924 OCP720923:OCP720924 OML720923:OML720924 OWH720923:OWH720924 PGD720923:PGD720924 PPZ720923:PPZ720924 PZV720923:PZV720924 QJR720923:QJR720924 QTN720923:QTN720924 RDJ720923:RDJ720924 RNF720923:RNF720924 RXB720923:RXB720924 SGX720923:SGX720924 SQT720923:SQT720924 TAP720923:TAP720924 TKL720923:TKL720924 TUH720923:TUH720924 UED720923:UED720924 UNZ720923:UNZ720924 UXV720923:UXV720924 VHR720923:VHR720924 VRN720923:VRN720924 WBJ720923:WBJ720924 WLF720923:WLF720924 WVB720923:WVB720924 IP786459:IP786460 SL786459:SL786460 ACH786459:ACH786460 AMD786459:AMD786460 AVZ786459:AVZ786460 BFV786459:BFV786460 BPR786459:BPR786460 BZN786459:BZN786460 CJJ786459:CJJ786460 CTF786459:CTF786460 DDB786459:DDB786460 DMX786459:DMX786460 DWT786459:DWT786460 EGP786459:EGP786460 EQL786459:EQL786460 FAH786459:FAH786460 FKD786459:FKD786460 FTZ786459:FTZ786460 GDV786459:GDV786460 GNR786459:GNR786460 GXN786459:GXN786460 HHJ786459:HHJ786460 HRF786459:HRF786460 IBB786459:IBB786460 IKX786459:IKX786460 IUT786459:IUT786460 JEP786459:JEP786460 JOL786459:JOL786460 JYH786459:JYH786460 KID786459:KID786460 KRZ786459:KRZ786460 LBV786459:LBV786460 LLR786459:LLR786460 LVN786459:LVN786460 MFJ786459:MFJ786460 MPF786459:MPF786460 MZB786459:MZB786460 NIX786459:NIX786460 NST786459:NST786460 OCP786459:OCP786460 OML786459:OML786460 OWH786459:OWH786460 PGD786459:PGD786460 PPZ786459:PPZ786460 PZV786459:PZV786460 QJR786459:QJR786460 QTN786459:QTN786460 RDJ786459:RDJ786460 RNF786459:RNF786460 RXB786459:RXB786460 SGX786459:SGX786460 SQT786459:SQT786460 TAP786459:TAP786460 TKL786459:TKL786460 TUH786459:TUH786460 UED786459:UED786460 UNZ786459:UNZ786460 UXV786459:UXV786460 VHR786459:VHR786460 VRN786459:VRN786460 WBJ786459:WBJ786460 WLF786459:WLF786460 WVB786459:WVB786460 IP851995:IP851996 SL851995:SL851996 ACH851995:ACH851996 AMD851995:AMD851996 AVZ851995:AVZ851996 BFV851995:BFV851996 BPR851995:BPR851996 BZN851995:BZN851996 CJJ851995:CJJ851996 CTF851995:CTF851996 DDB851995:DDB851996 DMX851995:DMX851996 DWT851995:DWT851996 EGP851995:EGP851996 EQL851995:EQL851996 FAH851995:FAH851996 FKD851995:FKD851996 FTZ851995:FTZ851996 GDV851995:GDV851996 GNR851995:GNR851996 GXN851995:GXN851996 HHJ851995:HHJ851996 HRF851995:HRF851996 IBB851995:IBB851996 IKX851995:IKX851996 IUT851995:IUT851996 JEP851995:JEP851996 JOL851995:JOL851996 JYH851995:JYH851996 KID851995:KID851996 KRZ851995:KRZ851996 LBV851995:LBV851996 LLR851995:LLR851996 LVN851995:LVN851996 MFJ851995:MFJ851996 MPF851995:MPF851996 MZB851995:MZB851996 NIX851995:NIX851996 NST851995:NST851996 OCP851995:OCP851996 OML851995:OML851996 OWH851995:OWH851996 PGD851995:PGD851996 PPZ851995:PPZ851996 PZV851995:PZV851996 QJR851995:QJR851996 QTN851995:QTN851996 RDJ851995:RDJ851996 RNF851995:RNF851996 RXB851995:RXB851996 SGX851995:SGX851996 SQT851995:SQT851996 TAP851995:TAP851996 TKL851995:TKL851996 TUH851995:TUH851996 UED851995:UED851996 UNZ851995:UNZ851996 UXV851995:UXV851996 VHR851995:VHR851996 VRN851995:VRN851996 WBJ851995:WBJ851996 WLF851995:WLF851996 WVB851995:WVB851996 IP917531:IP917532 SL917531:SL917532 ACH917531:ACH917532 AMD917531:AMD917532 AVZ917531:AVZ917532 BFV917531:BFV917532 BPR917531:BPR917532 BZN917531:BZN917532 CJJ917531:CJJ917532 CTF917531:CTF917532 DDB917531:DDB917532 DMX917531:DMX917532 DWT917531:DWT917532 EGP917531:EGP917532 EQL917531:EQL917532 FAH917531:FAH917532 FKD917531:FKD917532 FTZ917531:FTZ917532 GDV917531:GDV917532 GNR917531:GNR917532 GXN917531:GXN917532 HHJ917531:HHJ917532 HRF917531:HRF917532 IBB917531:IBB917532 IKX917531:IKX917532 IUT917531:IUT917532 JEP917531:JEP917532 JOL917531:JOL917532 JYH917531:JYH917532 KID917531:KID917532 KRZ917531:KRZ917532 LBV917531:LBV917532 LLR917531:LLR917532 LVN917531:LVN917532 MFJ917531:MFJ917532 MPF917531:MPF917532 MZB917531:MZB917532 NIX917531:NIX917532 NST917531:NST917532 OCP917531:OCP917532 OML917531:OML917532 OWH917531:OWH917532 PGD917531:PGD917532 PPZ917531:PPZ917532 PZV917531:PZV917532 QJR917531:QJR917532 QTN917531:QTN917532 RDJ917531:RDJ917532 RNF917531:RNF917532 RXB917531:RXB917532 SGX917531:SGX917532 SQT917531:SQT917532 TAP917531:TAP917532 TKL917531:TKL917532 TUH917531:TUH917532 UED917531:UED917532 UNZ917531:UNZ917532 UXV917531:UXV917532 VHR917531:VHR917532 VRN917531:VRN917532 WBJ917531:WBJ917532 WLF917531:WLF917532 WVB917531:WVB917532 IP983067:IP983068 SL983067:SL983068 ACH983067:ACH983068 AMD983067:AMD983068 AVZ983067:AVZ983068 BFV983067:BFV983068 BPR983067:BPR983068 BZN983067:BZN983068 CJJ983067:CJJ983068 CTF983067:CTF983068 DDB983067:DDB983068 DMX983067:DMX983068 DWT983067:DWT983068 EGP983067:EGP983068 EQL983067:EQL983068 FAH983067:FAH983068 FKD983067:FKD983068 FTZ983067:FTZ983068 GDV983067:GDV983068 GNR983067:GNR983068 GXN983067:GXN983068 HHJ983067:HHJ983068 HRF983067:HRF983068 IBB983067:IBB983068 IKX983067:IKX983068 IUT983067:IUT983068 JEP983067:JEP983068 JOL983067:JOL983068 JYH983067:JYH983068 KID983067:KID983068 KRZ983067:KRZ983068 LBV983067:LBV983068 LLR983067:LLR983068 LVN983067:LVN983068 MFJ983067:MFJ983068 MPF983067:MPF983068 MZB983067:MZB983068 NIX983067:NIX983068 NST983067:NST983068 OCP983067:OCP983068 OML983067:OML983068 OWH983067:OWH983068 PGD983067:PGD983068 PPZ983067:PPZ983068 PZV983067:PZV983068 QJR983067:QJR983068 QTN983067:QTN983068 RDJ983067:RDJ983068 RNF983067:RNF983068 RXB983067:RXB983068 SGX983067:SGX983068 SQT983067:SQT983068 TAP983067:TAP983068 TKL983067:TKL983068 TUH983067:TUH983068 UED983067:UED983068 UNZ983067:UNZ983068 UXV983067:UXV983068 VHR983067:VHR983068 VRN983067:VRN983068 WBJ983067:WBJ983068 WLF983067:WLF983068 WVB983067:WVB983068 IK65545 SG65545 ACC65545 ALY65545 AVU65545 BFQ65545 BPM65545 BZI65545 CJE65545 CTA65545 DCW65545 DMS65545 DWO65545 EGK65545 EQG65545 FAC65545 FJY65545 FTU65545 GDQ65545 GNM65545 GXI65545 HHE65545 HRA65545 IAW65545 IKS65545 IUO65545 JEK65545 JOG65545 JYC65545 KHY65545 KRU65545 LBQ65545 LLM65545 LVI65545 MFE65545 MPA65545 MYW65545 NIS65545 NSO65545 OCK65545 OMG65545 OWC65545 PFY65545 PPU65545 PZQ65545 QJM65545 QTI65545 RDE65545 RNA65545 RWW65545 SGS65545 SQO65545 TAK65545 TKG65545 TUC65545 UDY65545 UNU65545 UXQ65545 VHM65545 VRI65545 WBE65545 WLA65545 WUW65545 IK131081 SG131081 ACC131081 ALY131081 AVU131081 BFQ131081 BPM131081 BZI131081 CJE131081 CTA131081 DCW131081 DMS131081 DWO131081 EGK131081 EQG131081 FAC131081 FJY131081 FTU131081 GDQ131081 GNM131081 GXI131081 HHE131081 HRA131081 IAW131081 IKS131081 IUO131081 JEK131081 JOG131081 JYC131081 KHY131081 KRU131081 LBQ131081 LLM131081 LVI131081 MFE131081 MPA131081 MYW131081 NIS131081 NSO131081 OCK131081 OMG131081 OWC131081 PFY131081 PPU131081 PZQ131081 QJM131081 QTI131081 RDE131081 RNA131081 RWW131081 SGS131081 SQO131081 TAK131081 TKG131081 TUC131081 UDY131081 UNU131081 UXQ131081 VHM131081 VRI131081 WBE131081 WLA131081 WUW131081 IK196617 SG196617 ACC196617 ALY196617 AVU196617 BFQ196617 BPM196617 BZI196617 CJE196617 CTA196617 DCW196617 DMS196617 DWO196617 EGK196617 EQG196617 FAC196617 FJY196617 FTU196617 GDQ196617 GNM196617 GXI196617 HHE196617 HRA196617 IAW196617 IKS196617 IUO196617 JEK196617 JOG196617 JYC196617 KHY196617 KRU196617 LBQ196617 LLM196617 LVI196617 MFE196617 MPA196617 MYW196617 NIS196617 NSO196617 OCK196617 OMG196617 OWC196617 PFY196617 PPU196617 PZQ196617 QJM196617 QTI196617 RDE196617 RNA196617 RWW196617 SGS196617 SQO196617 TAK196617 TKG196617 TUC196617 UDY196617 UNU196617 UXQ196617 VHM196617 VRI196617 WBE196617 WLA196617 WUW196617 IK262153 SG262153 ACC262153 ALY262153 AVU262153 BFQ262153 BPM262153 BZI262153 CJE262153 CTA262153 DCW262153 DMS262153 DWO262153 EGK262153 EQG262153 FAC262153 FJY262153 FTU262153 GDQ262153 GNM262153 GXI262153 HHE262153 HRA262153 IAW262153 IKS262153 IUO262153 JEK262153 JOG262153 JYC262153 KHY262153 KRU262153 LBQ262153 LLM262153 LVI262153 MFE262153 MPA262153 MYW262153 NIS262153 NSO262153 OCK262153 OMG262153 OWC262153 PFY262153 PPU262153 PZQ262153 QJM262153 QTI262153 RDE262153 RNA262153 RWW262153 SGS262153 SQO262153 TAK262153 TKG262153 TUC262153 UDY262153 UNU262153 UXQ262153 VHM262153 VRI262153 WBE262153 WLA262153 WUW262153 IK327689 SG327689 ACC327689 ALY327689 AVU327689 BFQ327689 BPM327689 BZI327689 CJE327689 CTA327689 DCW327689 DMS327689 DWO327689 EGK327689 EQG327689 FAC327689 FJY327689 FTU327689 GDQ327689 GNM327689 GXI327689 HHE327689 HRA327689 IAW327689 IKS327689 IUO327689 JEK327689 JOG327689 JYC327689 KHY327689 KRU327689 LBQ327689 LLM327689 LVI327689 MFE327689 MPA327689 MYW327689 NIS327689 NSO327689 OCK327689 OMG327689 OWC327689 PFY327689 PPU327689 PZQ327689 QJM327689 QTI327689 RDE327689 RNA327689 RWW327689 SGS327689 SQO327689 TAK327689 TKG327689 TUC327689 UDY327689 UNU327689 UXQ327689 VHM327689 VRI327689 WBE327689 WLA327689 WUW327689 IK393225 SG393225 ACC393225 ALY393225 AVU393225 BFQ393225 BPM393225 BZI393225 CJE393225 CTA393225 DCW393225 DMS393225 DWO393225 EGK393225 EQG393225 FAC393225 FJY393225 FTU393225 GDQ393225 GNM393225 GXI393225 HHE393225 HRA393225 IAW393225 IKS393225 IUO393225 JEK393225 JOG393225 JYC393225 KHY393225 KRU393225 LBQ393225 LLM393225 LVI393225 MFE393225 MPA393225 MYW393225 NIS393225 NSO393225 OCK393225 OMG393225 OWC393225 PFY393225 PPU393225 PZQ393225 QJM393225 QTI393225 RDE393225 RNA393225 RWW393225 SGS393225 SQO393225 TAK393225 TKG393225 TUC393225 UDY393225 UNU393225 UXQ393225 VHM393225 VRI393225 WBE393225 WLA393225 WUW393225 IK458761 SG458761 ACC458761 ALY458761 AVU458761 BFQ458761 BPM458761 BZI458761 CJE458761 CTA458761 DCW458761 DMS458761 DWO458761 EGK458761 EQG458761 FAC458761 FJY458761 FTU458761 GDQ458761 GNM458761 GXI458761 HHE458761 HRA458761 IAW458761 IKS458761 IUO458761 JEK458761 JOG458761 JYC458761 KHY458761 KRU458761 LBQ458761 LLM458761 LVI458761 MFE458761 MPA458761 MYW458761 NIS458761 NSO458761 OCK458761 OMG458761 OWC458761 PFY458761 PPU458761 PZQ458761 QJM458761 QTI458761 RDE458761 RNA458761 RWW458761 SGS458761 SQO458761 TAK458761 TKG458761 TUC458761 UDY458761 UNU458761 UXQ458761 VHM458761 VRI458761 WBE458761 WLA458761 WUW458761 IK524297 SG524297 ACC524297 ALY524297 AVU524297 BFQ524297 BPM524297 BZI524297 CJE524297 CTA524297 DCW524297 DMS524297 DWO524297 EGK524297 EQG524297 FAC524297 FJY524297 FTU524297 GDQ524297 GNM524297 GXI524297 HHE524297 HRA524297 IAW524297 IKS524297 IUO524297 JEK524297 JOG524297 JYC524297 KHY524297 KRU524297 LBQ524297 LLM524297 LVI524297 MFE524297 MPA524297 MYW524297 NIS524297 NSO524297 OCK524297 OMG524297 OWC524297 PFY524297 PPU524297 PZQ524297 QJM524297 QTI524297 RDE524297 RNA524297 RWW524297 SGS524297 SQO524297 TAK524297 TKG524297 TUC524297 UDY524297 UNU524297 UXQ524297 VHM524297 VRI524297 WBE524297 WLA524297 WUW524297 IK589833 SG589833 ACC589833 ALY589833 AVU589833 BFQ589833 BPM589833 BZI589833 CJE589833 CTA589833 DCW589833 DMS589833 DWO589833 EGK589833 EQG589833 FAC589833 FJY589833 FTU589833 GDQ589833 GNM589833 GXI589833 HHE589833 HRA589833 IAW589833 IKS589833 IUO589833 JEK589833 JOG589833 JYC589833 KHY589833 KRU589833 LBQ589833 LLM589833 LVI589833 MFE589833 MPA589833 MYW589833 NIS589833 NSO589833 OCK589833 OMG589833 OWC589833 PFY589833 PPU589833 PZQ589833 QJM589833 QTI589833 RDE589833 RNA589833 RWW589833 SGS589833 SQO589833 TAK589833 TKG589833 TUC589833 UDY589833 UNU589833 UXQ589833 VHM589833 VRI589833 WBE589833 WLA589833 WUW589833 IK655369 SG655369 ACC655369 ALY655369 AVU655369 BFQ655369 BPM655369 BZI655369 CJE655369 CTA655369 DCW655369 DMS655369 DWO655369 EGK655369 EQG655369 FAC655369 FJY655369 FTU655369 GDQ655369 GNM655369 GXI655369 HHE655369 HRA655369 IAW655369 IKS655369 IUO655369 JEK655369 JOG655369 JYC655369 KHY655369 KRU655369 LBQ655369 LLM655369 LVI655369 MFE655369 MPA655369 MYW655369 NIS655369 NSO655369 OCK655369 OMG655369 OWC655369 PFY655369 PPU655369 PZQ655369 QJM655369 QTI655369 RDE655369 RNA655369 RWW655369 SGS655369 SQO655369 TAK655369 TKG655369 TUC655369 UDY655369 UNU655369 UXQ655369 VHM655369 VRI655369 WBE655369 WLA655369 WUW655369 IK720905 SG720905 ACC720905 ALY720905 AVU720905 BFQ720905 BPM720905 BZI720905 CJE720905 CTA720905 DCW720905 DMS720905 DWO720905 EGK720905 EQG720905 FAC720905 FJY720905 FTU720905 GDQ720905 GNM720905 GXI720905 HHE720905 HRA720905 IAW720905 IKS720905 IUO720905 JEK720905 JOG720905 JYC720905 KHY720905 KRU720905 LBQ720905 LLM720905 LVI720905 MFE720905 MPA720905 MYW720905 NIS720905 NSO720905 OCK720905 OMG720905 OWC720905 PFY720905 PPU720905 PZQ720905 QJM720905 QTI720905 RDE720905 RNA720905 RWW720905 SGS720905 SQO720905 TAK720905 TKG720905 TUC720905 UDY720905 UNU720905 UXQ720905 VHM720905 VRI720905 WBE720905 WLA720905 WUW720905 IK786441 SG786441 ACC786441 ALY786441 AVU786441 BFQ786441 BPM786441 BZI786441 CJE786441 CTA786441 DCW786441 DMS786441 DWO786441 EGK786441 EQG786441 FAC786441 FJY786441 FTU786441 GDQ786441 GNM786441 GXI786441 HHE786441 HRA786441 IAW786441 IKS786441 IUO786441 JEK786441 JOG786441 JYC786441 KHY786441 KRU786441 LBQ786441 LLM786441 LVI786441 MFE786441 MPA786441 MYW786441 NIS786441 NSO786441 OCK786441 OMG786441 OWC786441 PFY786441 PPU786441 PZQ786441 QJM786441 QTI786441 RDE786441 RNA786441 RWW786441 SGS786441 SQO786441 TAK786441 TKG786441 TUC786441 UDY786441 UNU786441 UXQ786441 VHM786441 VRI786441 WBE786441 WLA786441 WUW786441 IK851977 SG851977 ACC851977 ALY851977 AVU851977 BFQ851977 BPM851977 BZI851977 CJE851977 CTA851977 DCW851977 DMS851977 DWO851977 EGK851977 EQG851977 FAC851977 FJY851977 FTU851977 GDQ851977 GNM851977 GXI851977 HHE851977 HRA851977 IAW851977 IKS851977 IUO851977 JEK851977 JOG851977 JYC851977 KHY851977 KRU851977 LBQ851977 LLM851977 LVI851977 MFE851977 MPA851977 MYW851977 NIS851977 NSO851977 OCK851977 OMG851977 OWC851977 PFY851977 PPU851977 PZQ851977 QJM851977 QTI851977 RDE851977 RNA851977 RWW851977 SGS851977 SQO851977 TAK851977 TKG851977 TUC851977 UDY851977 UNU851977 UXQ851977 VHM851977 VRI851977 WBE851977 WLA851977 WUW851977 IK917513 SG917513 ACC917513 ALY917513 AVU917513 BFQ917513 BPM917513 BZI917513 CJE917513 CTA917513 DCW917513 DMS917513 DWO917513 EGK917513 EQG917513 FAC917513 FJY917513 FTU917513 GDQ917513 GNM917513 GXI917513 HHE917513 HRA917513 IAW917513 IKS917513 IUO917513 JEK917513 JOG917513 JYC917513 KHY917513 KRU917513 LBQ917513 LLM917513 LVI917513 MFE917513 MPA917513 MYW917513 NIS917513 NSO917513 OCK917513 OMG917513 OWC917513 PFY917513 PPU917513 PZQ917513 QJM917513 QTI917513 RDE917513 RNA917513 RWW917513 SGS917513 SQO917513 TAK917513 TKG917513 TUC917513 UDY917513 UNU917513 UXQ917513 VHM917513 VRI917513 WBE917513 WLA917513 WUW917513 IK983049 SG983049 ACC983049 ALY983049 AVU983049 BFQ983049 BPM983049 BZI983049 CJE983049 CTA983049 DCW983049 DMS983049 DWO983049 EGK983049 EQG983049 FAC983049 FJY983049 FTU983049 GDQ983049 GNM983049 GXI983049 HHE983049 HRA983049 IAW983049 IKS983049 IUO983049 JEK983049 JOG983049 JYC983049 KHY983049 KRU983049 LBQ983049 LLM983049 LVI983049 MFE983049 MPA983049 MYW983049 NIS983049 NSO983049 OCK983049 OMG983049 OWC983049 PFY983049 PPU983049 PZQ983049 QJM983049 QTI983049 RDE983049 RNA983049 RWW983049 SGS983049 SQO983049 TAK983049 TKG983049 TUC983049 UDY983049 UNU983049 UXQ983049 VHM983049 VRI983049 WBE983049 WLA983049 WUW983049 IH65550 SD65550 ABZ65550 ALV65550 AVR65550 BFN65550 BPJ65550 BZF65550 CJB65550 CSX65550 DCT65550 DMP65550 DWL65550 EGH65550 EQD65550 EZZ65550 FJV65550 FTR65550 GDN65550 GNJ65550 GXF65550 HHB65550 HQX65550 IAT65550 IKP65550 IUL65550 JEH65550 JOD65550 JXZ65550 KHV65550 KRR65550 LBN65550 LLJ65550 LVF65550 MFB65550 MOX65550 MYT65550 NIP65550 NSL65550 OCH65550 OMD65550 OVZ65550 PFV65550 PPR65550 PZN65550 QJJ65550 QTF65550 RDB65550 RMX65550 RWT65550 SGP65550 SQL65550 TAH65550 TKD65550 TTZ65550 UDV65550 UNR65550 UXN65550 VHJ65550 VRF65550 WBB65550 WKX65550 WUT65550 IH131086 SD131086 ABZ131086 ALV131086 AVR131086 BFN131086 BPJ131086 BZF131086 CJB131086 CSX131086 DCT131086 DMP131086 DWL131086 EGH131086 EQD131086 EZZ131086 FJV131086 FTR131086 GDN131086 GNJ131086 GXF131086 HHB131086 HQX131086 IAT131086 IKP131086 IUL131086 JEH131086 JOD131086 JXZ131086 KHV131086 KRR131086 LBN131086 LLJ131086 LVF131086 MFB131086 MOX131086 MYT131086 NIP131086 NSL131086 OCH131086 OMD131086 OVZ131086 PFV131086 PPR131086 PZN131086 QJJ131086 QTF131086 RDB131086 RMX131086 RWT131086 SGP131086 SQL131086 TAH131086 TKD131086 TTZ131086 UDV131086 UNR131086 UXN131086 VHJ131086 VRF131086 WBB131086 WKX131086 WUT131086 IH196622 SD196622 ABZ196622 ALV196622 AVR196622 BFN196622 BPJ196622 BZF196622 CJB196622 CSX196622 DCT196622 DMP196622 DWL196622 EGH196622 EQD196622 EZZ196622 FJV196622 FTR196622 GDN196622 GNJ196622 GXF196622 HHB196622 HQX196622 IAT196622 IKP196622 IUL196622 JEH196622 JOD196622 JXZ196622 KHV196622 KRR196622 LBN196622 LLJ196622 LVF196622 MFB196622 MOX196622 MYT196622 NIP196622 NSL196622 OCH196622 OMD196622 OVZ196622 PFV196622 PPR196622 PZN196622 QJJ196622 QTF196622 RDB196622 RMX196622 RWT196622 SGP196622 SQL196622 TAH196622 TKD196622 TTZ196622 UDV196622 UNR196622 UXN196622 VHJ196622 VRF196622 WBB196622 WKX196622 WUT196622 IH262158 SD262158 ABZ262158 ALV262158 AVR262158 BFN262158 BPJ262158 BZF262158 CJB262158 CSX262158 DCT262158 DMP262158 DWL262158 EGH262158 EQD262158 EZZ262158 FJV262158 FTR262158 GDN262158 GNJ262158 GXF262158 HHB262158 HQX262158 IAT262158 IKP262158 IUL262158 JEH262158 JOD262158 JXZ262158 KHV262158 KRR262158 LBN262158 LLJ262158 LVF262158 MFB262158 MOX262158 MYT262158 NIP262158 NSL262158 OCH262158 OMD262158 OVZ262158 PFV262158 PPR262158 PZN262158 QJJ262158 QTF262158 RDB262158 RMX262158 RWT262158 SGP262158 SQL262158 TAH262158 TKD262158 TTZ262158 UDV262158 UNR262158 UXN262158 VHJ262158 VRF262158 WBB262158 WKX262158 WUT262158 IH327694 SD327694 ABZ327694 ALV327694 AVR327694 BFN327694 BPJ327694 BZF327694 CJB327694 CSX327694 DCT327694 DMP327694 DWL327694 EGH327694 EQD327694 EZZ327694 FJV327694 FTR327694 GDN327694 GNJ327694 GXF327694 HHB327694 HQX327694 IAT327694 IKP327694 IUL327694 JEH327694 JOD327694 JXZ327694 KHV327694 KRR327694 LBN327694 LLJ327694 LVF327694 MFB327694 MOX327694 MYT327694 NIP327694 NSL327694 OCH327694 OMD327694 OVZ327694 PFV327694 PPR327694 PZN327694 QJJ327694 QTF327694 RDB327694 RMX327694 RWT327694 SGP327694 SQL327694 TAH327694 TKD327694 TTZ327694 UDV327694 UNR327694 UXN327694 VHJ327694 VRF327694 WBB327694 WKX327694 WUT327694 IH393230 SD393230 ABZ393230 ALV393230 AVR393230 BFN393230 BPJ393230 BZF393230 CJB393230 CSX393230 DCT393230 DMP393230 DWL393230 EGH393230 EQD393230 EZZ393230 FJV393230 FTR393230 GDN393230 GNJ393230 GXF393230 HHB393230 HQX393230 IAT393230 IKP393230 IUL393230 JEH393230 JOD393230 JXZ393230 KHV393230 KRR393230 LBN393230 LLJ393230 LVF393230 MFB393230 MOX393230 MYT393230 NIP393230 NSL393230 OCH393230 OMD393230 OVZ393230 PFV393230 PPR393230 PZN393230 QJJ393230 QTF393230 RDB393230 RMX393230 RWT393230 SGP393230 SQL393230 TAH393230 TKD393230 TTZ393230 UDV393230 UNR393230 UXN393230 VHJ393230 VRF393230 WBB393230 WKX393230 WUT393230 IH458766 SD458766 ABZ458766 ALV458766 AVR458766 BFN458766 BPJ458766 BZF458766 CJB458766 CSX458766 DCT458766 DMP458766 DWL458766 EGH458766 EQD458766 EZZ458766 FJV458766 FTR458766 GDN458766 GNJ458766 GXF458766 HHB458766 HQX458766 IAT458766 IKP458766 IUL458766 JEH458766 JOD458766 JXZ458766 KHV458766 KRR458766 LBN458766 LLJ458766 LVF458766 MFB458766 MOX458766 MYT458766 NIP458766 NSL458766 OCH458766 OMD458766 OVZ458766 PFV458766 PPR458766 PZN458766 QJJ458766 QTF458766 RDB458766 RMX458766 RWT458766 SGP458766 SQL458766 TAH458766 TKD458766 TTZ458766 UDV458766 UNR458766 UXN458766 VHJ458766 VRF458766 WBB458766 WKX458766 WUT458766 IH524302 SD524302 ABZ524302 ALV524302 AVR524302 BFN524302 BPJ524302 BZF524302 CJB524302 CSX524302 DCT524302 DMP524302 DWL524302 EGH524302 EQD524302 EZZ524302 FJV524302 FTR524302 GDN524302 GNJ524302 GXF524302 HHB524302 HQX524302 IAT524302 IKP524302 IUL524302 JEH524302 JOD524302 JXZ524302 KHV524302 KRR524302 LBN524302 LLJ524302 LVF524302 MFB524302 MOX524302 MYT524302 NIP524302 NSL524302 OCH524302 OMD524302 OVZ524302 PFV524302 PPR524302 PZN524302 QJJ524302 QTF524302 RDB524302 RMX524302 RWT524302 SGP524302 SQL524302 TAH524302 TKD524302 TTZ524302 UDV524302 UNR524302 UXN524302 VHJ524302 VRF524302 WBB524302 WKX524302 WUT524302 IH589838 SD589838 ABZ589838 ALV589838 AVR589838 BFN589838 BPJ589838 BZF589838 CJB589838 CSX589838 DCT589838 DMP589838 DWL589838 EGH589838 EQD589838 EZZ589838 FJV589838 FTR589838 GDN589838 GNJ589838 GXF589838 HHB589838 HQX589838 IAT589838 IKP589838 IUL589838 JEH589838 JOD589838 JXZ589838 KHV589838 KRR589838 LBN589838 LLJ589838 LVF589838 MFB589838 MOX589838 MYT589838 NIP589838 NSL589838 OCH589838 OMD589838 OVZ589838 PFV589838 PPR589838 PZN589838 QJJ589838 QTF589838 RDB589838 RMX589838 RWT589838 SGP589838 SQL589838 TAH589838 TKD589838 TTZ589838 UDV589838 UNR589838 UXN589838 VHJ589838 VRF589838 WBB589838 WKX589838 WUT589838 IH655374 SD655374 ABZ655374 ALV655374 AVR655374 BFN655374 BPJ655374 BZF655374 CJB655374 CSX655374 DCT655374 DMP655374 DWL655374 EGH655374 EQD655374 EZZ655374 FJV655374 FTR655374 GDN655374 GNJ655374 GXF655374 HHB655374 HQX655374 IAT655374 IKP655374 IUL655374 JEH655374 JOD655374 JXZ655374 KHV655374 KRR655374 LBN655374 LLJ655374 LVF655374 MFB655374 MOX655374 MYT655374 NIP655374 NSL655374 OCH655374 OMD655374 OVZ655374 PFV655374 PPR655374 PZN655374 QJJ655374 QTF655374 RDB655374 RMX655374 RWT655374 SGP655374 SQL655374 TAH655374 TKD655374 TTZ655374 UDV655374 UNR655374 UXN655374 VHJ655374 VRF655374 WBB655374 WKX655374 WUT655374 IH720910 SD720910 ABZ720910 ALV720910 AVR720910 BFN720910 BPJ720910 BZF720910 CJB720910 CSX720910 DCT720910 DMP720910 DWL720910 EGH720910 EQD720910 EZZ720910 FJV720910 FTR720910 GDN720910 GNJ720910 GXF720910 HHB720910 HQX720910 IAT720910 IKP720910 IUL720910 JEH720910 JOD720910 JXZ720910 KHV720910 KRR720910 LBN720910 LLJ720910 LVF720910 MFB720910 MOX720910 MYT720910 NIP720910 NSL720910 OCH720910 OMD720910 OVZ720910 PFV720910 PPR720910 PZN720910 QJJ720910 QTF720910 RDB720910 RMX720910 RWT720910 SGP720910 SQL720910 TAH720910 TKD720910 TTZ720910 UDV720910 UNR720910 UXN720910 VHJ720910 VRF720910 WBB720910 WKX720910 WUT720910 IH786446 SD786446 ABZ786446 ALV786446 AVR786446 BFN786446 BPJ786446 BZF786446 CJB786446 CSX786446 DCT786446 DMP786446 DWL786446 EGH786446 EQD786446 EZZ786446 FJV786446 FTR786446 GDN786446 GNJ786446 GXF786446 HHB786446 HQX786446 IAT786446 IKP786446 IUL786446 JEH786446 JOD786446 JXZ786446 KHV786446 KRR786446 LBN786446 LLJ786446 LVF786446 MFB786446 MOX786446 MYT786446 NIP786446 NSL786446 OCH786446 OMD786446 OVZ786446 PFV786446 PPR786446 PZN786446 QJJ786446 QTF786446 RDB786446 RMX786446 RWT786446 SGP786446 SQL786446 TAH786446 TKD786446 TTZ786446 UDV786446 UNR786446 UXN786446 VHJ786446 VRF786446 WBB786446 WKX786446 WUT786446 IH851982 SD851982 ABZ851982 ALV851982 AVR851982 BFN851982 BPJ851982 BZF851982 CJB851982 CSX851982 DCT851982 DMP851982 DWL851982 EGH851982 EQD851982 EZZ851982 FJV851982 FTR851982 GDN851982 GNJ851982 GXF851982 HHB851982 HQX851982 IAT851982 IKP851982 IUL851982 JEH851982 JOD851982 JXZ851982 KHV851982 KRR851982 LBN851982 LLJ851982 LVF851982 MFB851982 MOX851982 MYT851982 NIP851982 NSL851982 OCH851982 OMD851982 OVZ851982 PFV851982 PPR851982 PZN851982 QJJ851982 QTF851982 RDB851982 RMX851982 RWT851982 SGP851982 SQL851982 TAH851982 TKD851982 TTZ851982 UDV851982 UNR851982 UXN851982 VHJ851982 VRF851982 WBB851982 WKX851982 WUT851982 IH917518 SD917518 ABZ917518 ALV917518 AVR917518 BFN917518 BPJ917518 BZF917518 CJB917518 CSX917518 DCT917518 DMP917518 DWL917518 EGH917518 EQD917518 EZZ917518 FJV917518 FTR917518 GDN917518 GNJ917518 GXF917518 HHB917518 HQX917518 IAT917518 IKP917518 IUL917518 JEH917518 JOD917518 JXZ917518 KHV917518 KRR917518 LBN917518 LLJ917518 LVF917518 MFB917518 MOX917518 MYT917518 NIP917518 NSL917518 OCH917518 OMD917518 OVZ917518 PFV917518 PPR917518 PZN917518 QJJ917518 QTF917518 RDB917518 RMX917518 RWT917518 SGP917518 SQL917518 TAH917518 TKD917518 TTZ917518 UDV917518 UNR917518 UXN917518 VHJ917518 VRF917518 WBB917518 WKX917518 WUT917518 IH983054 SD983054 ABZ983054 ALV983054 AVR983054 BFN983054 BPJ983054 BZF983054 CJB983054 CSX983054 DCT983054 DMP983054 DWL983054 EGH983054 EQD983054 EZZ983054 FJV983054 FTR983054 GDN983054 GNJ983054 GXF983054 HHB983054 HQX983054 IAT983054 IKP983054 IUL983054 JEH983054 JOD983054 JXZ983054 KHV983054 KRR983054 LBN983054 LLJ983054 LVF983054 MFB983054 MOX983054 MYT983054 NIP983054 NSL983054 OCH983054 OMD983054 OVZ983054 PFV983054 PPR983054 PZN983054 QJJ983054 QTF983054 RDB983054 RMX983054 RWT983054 SGP983054 SQL983054 TAH983054 TKD983054 TTZ983054 UDV983054 UNR983054 UXN983054 VHJ983054 VRF983054 WBB983054 WKX983054 WUT983054 IK65539 SG65539 ACC65539 ALY65539 AVU65539 BFQ65539 BPM65539 BZI65539 CJE65539 CTA65539 DCW65539 DMS65539 DWO65539 EGK65539 EQG65539 FAC65539 FJY65539 FTU65539 GDQ65539 GNM65539 GXI65539 HHE65539 HRA65539 IAW65539 IKS65539 IUO65539 JEK65539 JOG65539 JYC65539 KHY65539 KRU65539 LBQ65539 LLM65539 LVI65539 MFE65539 MPA65539 MYW65539 NIS65539 NSO65539 OCK65539 OMG65539 OWC65539 PFY65539 PPU65539 PZQ65539 QJM65539 QTI65539 RDE65539 RNA65539 RWW65539 SGS65539 SQO65539 TAK65539 TKG65539 TUC65539 UDY65539 UNU65539 UXQ65539 VHM65539 VRI65539 WBE65539 WLA65539 WUW65539 IK131075 SG131075 ACC131075 ALY131075 AVU131075 BFQ131075 BPM131075 BZI131075 CJE131075 CTA131075 DCW131075 DMS131075 DWO131075 EGK131075 EQG131075 FAC131075 FJY131075 FTU131075 GDQ131075 GNM131075 GXI131075 HHE131075 HRA131075 IAW131075 IKS131075 IUO131075 JEK131075 JOG131075 JYC131075 KHY131075 KRU131075 LBQ131075 LLM131075 LVI131075 MFE131075 MPA131075 MYW131075 NIS131075 NSO131075 OCK131075 OMG131075 OWC131075 PFY131075 PPU131075 PZQ131075 QJM131075 QTI131075 RDE131075 RNA131075 RWW131075 SGS131075 SQO131075 TAK131075 TKG131075 TUC131075 UDY131075 UNU131075 UXQ131075 VHM131075 VRI131075 WBE131075 WLA131075 WUW131075 IK196611 SG196611 ACC196611 ALY196611 AVU196611 BFQ196611 BPM196611 BZI196611 CJE196611 CTA196611 DCW196611 DMS196611 DWO196611 EGK196611 EQG196611 FAC196611 FJY196611 FTU196611 GDQ196611 GNM196611 GXI196611 HHE196611 HRA196611 IAW196611 IKS196611 IUO196611 JEK196611 JOG196611 JYC196611 KHY196611 KRU196611 LBQ196611 LLM196611 LVI196611 MFE196611 MPA196611 MYW196611 NIS196611 NSO196611 OCK196611 OMG196611 OWC196611 PFY196611 PPU196611 PZQ196611 QJM196611 QTI196611 RDE196611 RNA196611 RWW196611 SGS196611 SQO196611 TAK196611 TKG196611 TUC196611 UDY196611 UNU196611 UXQ196611 VHM196611 VRI196611 WBE196611 WLA196611 WUW196611 IK262147 SG262147 ACC262147 ALY262147 AVU262147 BFQ262147 BPM262147 BZI262147 CJE262147 CTA262147 DCW262147 DMS262147 DWO262147 EGK262147 EQG262147 FAC262147 FJY262147 FTU262147 GDQ262147 GNM262147 GXI262147 HHE262147 HRA262147 IAW262147 IKS262147 IUO262147 JEK262147 JOG262147 JYC262147 KHY262147 KRU262147 LBQ262147 LLM262147 LVI262147 MFE262147 MPA262147 MYW262147 NIS262147 NSO262147 OCK262147 OMG262147 OWC262147 PFY262147 PPU262147 PZQ262147 QJM262147 QTI262147 RDE262147 RNA262147 RWW262147 SGS262147 SQO262147 TAK262147 TKG262147 TUC262147 UDY262147 UNU262147 UXQ262147 VHM262147 VRI262147 WBE262147 WLA262147 WUW262147 IK327683 SG327683 ACC327683 ALY327683 AVU327683 BFQ327683 BPM327683 BZI327683 CJE327683 CTA327683 DCW327683 DMS327683 DWO327683 EGK327683 EQG327683 FAC327683 FJY327683 FTU327683 GDQ327683 GNM327683 GXI327683 HHE327683 HRA327683 IAW327683 IKS327683 IUO327683 JEK327683 JOG327683 JYC327683 KHY327683 KRU327683 LBQ327683 LLM327683 LVI327683 MFE327683 MPA327683 MYW327683 NIS327683 NSO327683 OCK327683 OMG327683 OWC327683 PFY327683 PPU327683 PZQ327683 QJM327683 QTI327683 RDE327683 RNA327683 RWW327683 SGS327683 SQO327683 TAK327683 TKG327683 TUC327683 UDY327683 UNU327683 UXQ327683 VHM327683 VRI327683 WBE327683 WLA327683 WUW327683 IK393219 SG393219 ACC393219 ALY393219 AVU393219 BFQ393219 BPM393219 BZI393219 CJE393219 CTA393219 DCW393219 DMS393219 DWO393219 EGK393219 EQG393219 FAC393219 FJY393219 FTU393219 GDQ393219 GNM393219 GXI393219 HHE393219 HRA393219 IAW393219 IKS393219 IUO393219 JEK393219 JOG393219 JYC393219 KHY393219 KRU393219 LBQ393219 LLM393219 LVI393219 MFE393219 MPA393219 MYW393219 NIS393219 NSO393219 OCK393219 OMG393219 OWC393219 PFY393219 PPU393219 PZQ393219 QJM393219 QTI393219 RDE393219 RNA393219 RWW393219 SGS393219 SQO393219 TAK393219 TKG393219 TUC393219 UDY393219 UNU393219 UXQ393219 VHM393219 VRI393219 WBE393219 WLA393219 WUW393219 IK458755 SG458755 ACC458755 ALY458755 AVU458755 BFQ458755 BPM458755 BZI458755 CJE458755 CTA458755 DCW458755 DMS458755 DWO458755 EGK458755 EQG458755 FAC458755 FJY458755 FTU458755 GDQ458755 GNM458755 GXI458755 HHE458755 HRA458755 IAW458755 IKS458755 IUO458755 JEK458755 JOG458755 JYC458755 KHY458755 KRU458755 LBQ458755 LLM458755 LVI458755 MFE458755 MPA458755 MYW458755 NIS458755 NSO458755 OCK458755 OMG458755 OWC458755 PFY458755 PPU458755 PZQ458755 QJM458755 QTI458755 RDE458755 RNA458755 RWW458755 SGS458755 SQO458755 TAK458755 TKG458755 TUC458755 UDY458755 UNU458755 UXQ458755 VHM458755 VRI458755 WBE458755 WLA458755 WUW458755 IK524291 SG524291 ACC524291 ALY524291 AVU524291 BFQ524291 BPM524291 BZI524291 CJE524291 CTA524291 DCW524291 DMS524291 DWO524291 EGK524291 EQG524291 FAC524291 FJY524291 FTU524291 GDQ524291 GNM524291 GXI524291 HHE524291 HRA524291 IAW524291 IKS524291 IUO524291 JEK524291 JOG524291 JYC524291 KHY524291 KRU524291 LBQ524291 LLM524291 LVI524291 MFE524291 MPA524291 MYW524291 NIS524291 NSO524291 OCK524291 OMG524291 OWC524291 PFY524291 PPU524291 PZQ524291 QJM524291 QTI524291 RDE524291 RNA524291 RWW524291 SGS524291 SQO524291 TAK524291 TKG524291 TUC524291 UDY524291 UNU524291 UXQ524291 VHM524291 VRI524291 WBE524291 WLA524291 WUW524291 IK589827 SG589827 ACC589827 ALY589827 AVU589827 BFQ589827 BPM589827 BZI589827 CJE589827 CTA589827 DCW589827 DMS589827 DWO589827 EGK589827 EQG589827 FAC589827 FJY589827 FTU589827 GDQ589827 GNM589827 GXI589827 HHE589827 HRA589827 IAW589827 IKS589827 IUO589827 JEK589827 JOG589827 JYC589827 KHY589827 KRU589827 LBQ589827 LLM589827 LVI589827 MFE589827 MPA589827 MYW589827 NIS589827 NSO589827 OCK589827 OMG589827 OWC589827 PFY589827 PPU589827 PZQ589827 QJM589827 QTI589827 RDE589827 RNA589827 RWW589827 SGS589827 SQO589827 TAK589827 TKG589827 TUC589827 UDY589827 UNU589827 UXQ589827 VHM589827 VRI589827 WBE589827 WLA589827 WUW589827 IK655363 SG655363 ACC655363 ALY655363 AVU655363 BFQ655363 BPM655363 BZI655363 CJE655363 CTA655363 DCW655363 DMS655363 DWO655363 EGK655363 EQG655363 FAC655363 FJY655363 FTU655363 GDQ655363 GNM655363 GXI655363 HHE655363 HRA655363 IAW655363 IKS655363 IUO655363 JEK655363 JOG655363 JYC655363 KHY655363 KRU655363 LBQ655363 LLM655363 LVI655363 MFE655363 MPA655363 MYW655363 NIS655363 NSO655363 OCK655363 OMG655363 OWC655363 PFY655363 PPU655363 PZQ655363 QJM655363 QTI655363 RDE655363 RNA655363 RWW655363 SGS655363 SQO655363 TAK655363 TKG655363 TUC655363 UDY655363 UNU655363 UXQ655363 VHM655363 VRI655363 WBE655363 WLA655363 WUW655363 IK720899 SG720899 ACC720899 ALY720899 AVU720899 BFQ720899 BPM720899 BZI720899 CJE720899 CTA720899 DCW720899 DMS720899 DWO720899 EGK720899 EQG720899 FAC720899 FJY720899 FTU720899 GDQ720899 GNM720899 GXI720899 HHE720899 HRA720899 IAW720899 IKS720899 IUO720899 JEK720899 JOG720899 JYC720899 KHY720899 KRU720899 LBQ720899 LLM720899 LVI720899 MFE720899 MPA720899 MYW720899 NIS720899 NSO720899 OCK720899 OMG720899 OWC720899 PFY720899 PPU720899 PZQ720899 QJM720899 QTI720899 RDE720899 RNA720899 RWW720899 SGS720899 SQO720899 TAK720899 TKG720899 TUC720899 UDY720899 UNU720899 UXQ720899 VHM720899 VRI720899 WBE720899 WLA720899 WUW720899 IK786435 SG786435 ACC786435 ALY786435 AVU786435 BFQ786435 BPM786435 BZI786435 CJE786435 CTA786435 DCW786435 DMS786435 DWO786435 EGK786435 EQG786435 FAC786435 FJY786435 FTU786435 GDQ786435 GNM786435 GXI786435 HHE786435 HRA786435 IAW786435 IKS786435 IUO786435 JEK786435 JOG786435 JYC786435 KHY786435 KRU786435 LBQ786435 LLM786435 LVI786435 MFE786435 MPA786435 MYW786435 NIS786435 NSO786435 OCK786435 OMG786435 OWC786435 PFY786435 PPU786435 PZQ786435 QJM786435 QTI786435 RDE786435 RNA786435 RWW786435 SGS786435 SQO786435 TAK786435 TKG786435 TUC786435 UDY786435 UNU786435 UXQ786435 VHM786435 VRI786435 WBE786435 WLA786435 WUW786435 IK851971 SG851971 ACC851971 ALY851971 AVU851971 BFQ851971 BPM851971 BZI851971 CJE851971 CTA851971 DCW851971 DMS851971 DWO851971 EGK851971 EQG851971 FAC851971 FJY851971 FTU851971 GDQ851971 GNM851971 GXI851971 HHE851971 HRA851971 IAW851971 IKS851971 IUO851971 JEK851971 JOG851971 JYC851971 KHY851971 KRU851971 LBQ851971 LLM851971 LVI851971 MFE851971 MPA851971 MYW851971 NIS851971 NSO851971 OCK851971 OMG851971 OWC851971 PFY851971 PPU851971 PZQ851971 QJM851971 QTI851971 RDE851971 RNA851971 RWW851971 SGS851971 SQO851971 TAK851971 TKG851971 TUC851971 UDY851971 UNU851971 UXQ851971 VHM851971 VRI851971 WBE851971 WLA851971 WUW851971 IK917507 SG917507 ACC917507 ALY917507 AVU917507 BFQ917507 BPM917507 BZI917507 CJE917507 CTA917507 DCW917507 DMS917507 DWO917507 EGK917507 EQG917507 FAC917507 FJY917507 FTU917507 GDQ917507 GNM917507 GXI917507 HHE917507 HRA917507 IAW917507 IKS917507 IUO917507 JEK917507 JOG917507 JYC917507 KHY917507 KRU917507 LBQ917507 LLM917507 LVI917507 MFE917507 MPA917507 MYW917507 NIS917507 NSO917507 OCK917507 OMG917507 OWC917507 PFY917507 PPU917507 PZQ917507 QJM917507 QTI917507 RDE917507 RNA917507 RWW917507 SGS917507 SQO917507 TAK917507 TKG917507 TUC917507 UDY917507 UNU917507 UXQ917507 VHM917507 VRI917507 WBE917507 WLA917507 WUW917507 IK983043 SG983043 ACC983043 ALY983043 AVU983043 BFQ983043 BPM983043 BZI983043 CJE983043 CTA983043 DCW983043 DMS983043 DWO983043 EGK983043 EQG983043 FAC983043 FJY983043 FTU983043 GDQ983043 GNM983043 GXI983043 HHE983043 HRA983043 IAW983043 IKS983043 IUO983043 JEK983043 JOG983043 JYC983043 KHY983043 KRU983043 LBQ983043 LLM983043 LVI983043 MFE983043 MPA983043 MYW983043 NIS983043 NSO983043 OCK983043 OMG983043 OWC983043 PFY983043 PPU983043 PZQ983043 QJM983043 QTI983043 RDE983043 RNA983043 RWW983043 SGS983043 SQO983043 TAK983043 TKG983043 TUC983043 UDY983043 UNU983043 UXQ983043 VHM983043 VRI983043 WBE983043 WLA983043 WUW983043 IK65567:IM65567 SG65567:SI65567 ACC65567:ACE65567 ALY65567:AMA65567 AVU65567:AVW65567 BFQ65567:BFS65567 BPM65567:BPO65567 BZI65567:BZK65567 CJE65567:CJG65567 CTA65567:CTC65567 DCW65567:DCY65567 DMS65567:DMU65567 DWO65567:DWQ65567 EGK65567:EGM65567 EQG65567:EQI65567 FAC65567:FAE65567 FJY65567:FKA65567 FTU65567:FTW65567 GDQ65567:GDS65567 GNM65567:GNO65567 GXI65567:GXK65567 HHE65567:HHG65567 HRA65567:HRC65567 IAW65567:IAY65567 IKS65567:IKU65567 IUO65567:IUQ65567 JEK65567:JEM65567 JOG65567:JOI65567 JYC65567:JYE65567 KHY65567:KIA65567 KRU65567:KRW65567 LBQ65567:LBS65567 LLM65567:LLO65567 LVI65567:LVK65567 MFE65567:MFG65567 MPA65567:MPC65567 MYW65567:MYY65567 NIS65567:NIU65567 NSO65567:NSQ65567 OCK65567:OCM65567 OMG65567:OMI65567 OWC65567:OWE65567 PFY65567:PGA65567 PPU65567:PPW65567 PZQ65567:PZS65567 QJM65567:QJO65567 QTI65567:QTK65567 RDE65567:RDG65567 RNA65567:RNC65567 RWW65567:RWY65567 SGS65567:SGU65567 SQO65567:SQQ65567 TAK65567:TAM65567 TKG65567:TKI65567 TUC65567:TUE65567 UDY65567:UEA65567 UNU65567:UNW65567 UXQ65567:UXS65567 VHM65567:VHO65567 VRI65567:VRK65567 WBE65567:WBG65567 WLA65567:WLC65567 WUW65567:WUY65567 IK131103:IM131103 SG131103:SI131103 ACC131103:ACE131103 ALY131103:AMA131103 AVU131103:AVW131103 BFQ131103:BFS131103 BPM131103:BPO131103 BZI131103:BZK131103 CJE131103:CJG131103 CTA131103:CTC131103 DCW131103:DCY131103 DMS131103:DMU131103 DWO131103:DWQ131103 EGK131103:EGM131103 EQG131103:EQI131103 FAC131103:FAE131103 FJY131103:FKA131103 FTU131103:FTW131103 GDQ131103:GDS131103 GNM131103:GNO131103 GXI131103:GXK131103 HHE131103:HHG131103 HRA131103:HRC131103 IAW131103:IAY131103 IKS131103:IKU131103 IUO131103:IUQ131103 JEK131103:JEM131103 JOG131103:JOI131103 JYC131103:JYE131103 KHY131103:KIA131103 KRU131103:KRW131103 LBQ131103:LBS131103 LLM131103:LLO131103 LVI131103:LVK131103 MFE131103:MFG131103 MPA131103:MPC131103 MYW131103:MYY131103 NIS131103:NIU131103 NSO131103:NSQ131103 OCK131103:OCM131103 OMG131103:OMI131103 OWC131103:OWE131103 PFY131103:PGA131103 PPU131103:PPW131103 PZQ131103:PZS131103 QJM131103:QJO131103 QTI131103:QTK131103 RDE131103:RDG131103 RNA131103:RNC131103 RWW131103:RWY131103 SGS131103:SGU131103 SQO131103:SQQ131103 TAK131103:TAM131103 TKG131103:TKI131103 TUC131103:TUE131103 UDY131103:UEA131103 UNU131103:UNW131103 UXQ131103:UXS131103 VHM131103:VHO131103 VRI131103:VRK131103 WBE131103:WBG131103 WLA131103:WLC131103 WUW131103:WUY131103 IK196639:IM196639 SG196639:SI196639 ACC196639:ACE196639 ALY196639:AMA196639 AVU196639:AVW196639 BFQ196639:BFS196639 BPM196639:BPO196639 BZI196639:BZK196639 CJE196639:CJG196639 CTA196639:CTC196639 DCW196639:DCY196639 DMS196639:DMU196639 DWO196639:DWQ196639 EGK196639:EGM196639 EQG196639:EQI196639 FAC196639:FAE196639 FJY196639:FKA196639 FTU196639:FTW196639 GDQ196639:GDS196639 GNM196639:GNO196639 GXI196639:GXK196639 HHE196639:HHG196639 HRA196639:HRC196639 IAW196639:IAY196639 IKS196639:IKU196639 IUO196639:IUQ196639 JEK196639:JEM196639 JOG196639:JOI196639 JYC196639:JYE196639 KHY196639:KIA196639 KRU196639:KRW196639 LBQ196639:LBS196639 LLM196639:LLO196639 LVI196639:LVK196639 MFE196639:MFG196639 MPA196639:MPC196639 MYW196639:MYY196639 NIS196639:NIU196639 NSO196639:NSQ196639 OCK196639:OCM196639 OMG196639:OMI196639 OWC196639:OWE196639 PFY196639:PGA196639 PPU196639:PPW196639 PZQ196639:PZS196639 QJM196639:QJO196639 QTI196639:QTK196639 RDE196639:RDG196639 RNA196639:RNC196639 RWW196639:RWY196639 SGS196639:SGU196639 SQO196639:SQQ196639 TAK196639:TAM196639 TKG196639:TKI196639 TUC196639:TUE196639 UDY196639:UEA196639 UNU196639:UNW196639 UXQ196639:UXS196639 VHM196639:VHO196639 VRI196639:VRK196639 WBE196639:WBG196639 WLA196639:WLC196639 WUW196639:WUY196639 IK262175:IM262175 SG262175:SI262175 ACC262175:ACE262175 ALY262175:AMA262175 AVU262175:AVW262175 BFQ262175:BFS262175 BPM262175:BPO262175 BZI262175:BZK262175 CJE262175:CJG262175 CTA262175:CTC262175 DCW262175:DCY262175 DMS262175:DMU262175 DWO262175:DWQ262175 EGK262175:EGM262175 EQG262175:EQI262175 FAC262175:FAE262175 FJY262175:FKA262175 FTU262175:FTW262175 GDQ262175:GDS262175 GNM262175:GNO262175 GXI262175:GXK262175 HHE262175:HHG262175 HRA262175:HRC262175 IAW262175:IAY262175 IKS262175:IKU262175 IUO262175:IUQ262175 JEK262175:JEM262175 JOG262175:JOI262175 JYC262175:JYE262175 KHY262175:KIA262175 KRU262175:KRW262175 LBQ262175:LBS262175 LLM262175:LLO262175 LVI262175:LVK262175 MFE262175:MFG262175 MPA262175:MPC262175 MYW262175:MYY262175 NIS262175:NIU262175 NSO262175:NSQ262175 OCK262175:OCM262175 OMG262175:OMI262175 OWC262175:OWE262175 PFY262175:PGA262175 PPU262175:PPW262175 PZQ262175:PZS262175 QJM262175:QJO262175 QTI262175:QTK262175 RDE262175:RDG262175 RNA262175:RNC262175 RWW262175:RWY262175 SGS262175:SGU262175 SQO262175:SQQ262175 TAK262175:TAM262175 TKG262175:TKI262175 TUC262175:TUE262175 UDY262175:UEA262175 UNU262175:UNW262175 UXQ262175:UXS262175 VHM262175:VHO262175 VRI262175:VRK262175 WBE262175:WBG262175 WLA262175:WLC262175 WUW262175:WUY262175 IK327711:IM327711 SG327711:SI327711 ACC327711:ACE327711 ALY327711:AMA327711 AVU327711:AVW327711 BFQ327711:BFS327711 BPM327711:BPO327711 BZI327711:BZK327711 CJE327711:CJG327711 CTA327711:CTC327711 DCW327711:DCY327711 DMS327711:DMU327711 DWO327711:DWQ327711 EGK327711:EGM327711 EQG327711:EQI327711 FAC327711:FAE327711 FJY327711:FKA327711 FTU327711:FTW327711 GDQ327711:GDS327711 GNM327711:GNO327711 GXI327711:GXK327711 HHE327711:HHG327711 HRA327711:HRC327711 IAW327711:IAY327711 IKS327711:IKU327711 IUO327711:IUQ327711 JEK327711:JEM327711 JOG327711:JOI327711 JYC327711:JYE327711 KHY327711:KIA327711 KRU327711:KRW327711 LBQ327711:LBS327711 LLM327711:LLO327711 LVI327711:LVK327711 MFE327711:MFG327711 MPA327711:MPC327711 MYW327711:MYY327711 NIS327711:NIU327711 NSO327711:NSQ327711 OCK327711:OCM327711 OMG327711:OMI327711 OWC327711:OWE327711 PFY327711:PGA327711 PPU327711:PPW327711 PZQ327711:PZS327711 QJM327711:QJO327711 QTI327711:QTK327711 RDE327711:RDG327711 RNA327711:RNC327711 RWW327711:RWY327711 SGS327711:SGU327711 SQO327711:SQQ327711 TAK327711:TAM327711 TKG327711:TKI327711 TUC327711:TUE327711 UDY327711:UEA327711 UNU327711:UNW327711 UXQ327711:UXS327711 VHM327711:VHO327711 VRI327711:VRK327711 WBE327711:WBG327711 WLA327711:WLC327711 WUW327711:WUY327711 IK393247:IM393247 SG393247:SI393247 ACC393247:ACE393247 ALY393247:AMA393247 AVU393247:AVW393247 BFQ393247:BFS393247 BPM393247:BPO393247 BZI393247:BZK393247 CJE393247:CJG393247 CTA393247:CTC393247 DCW393247:DCY393247 DMS393247:DMU393247 DWO393247:DWQ393247 EGK393247:EGM393247 EQG393247:EQI393247 FAC393247:FAE393247 FJY393247:FKA393247 FTU393247:FTW393247 GDQ393247:GDS393247 GNM393247:GNO393247 GXI393247:GXK393247 HHE393247:HHG393247 HRA393247:HRC393247 IAW393247:IAY393247 IKS393247:IKU393247 IUO393247:IUQ393247 JEK393247:JEM393247 JOG393247:JOI393247 JYC393247:JYE393247 KHY393247:KIA393247 KRU393247:KRW393247 LBQ393247:LBS393247 LLM393247:LLO393247 LVI393247:LVK393247 MFE393247:MFG393247 MPA393247:MPC393247 MYW393247:MYY393247 NIS393247:NIU393247 NSO393247:NSQ393247 OCK393247:OCM393247 OMG393247:OMI393247 OWC393247:OWE393247 PFY393247:PGA393247 PPU393247:PPW393247 PZQ393247:PZS393247 QJM393247:QJO393247 QTI393247:QTK393247 RDE393247:RDG393247 RNA393247:RNC393247 RWW393247:RWY393247 SGS393247:SGU393247 SQO393247:SQQ393247 TAK393247:TAM393247 TKG393247:TKI393247 TUC393247:TUE393247 UDY393247:UEA393247 UNU393247:UNW393247 UXQ393247:UXS393247 VHM393247:VHO393247 VRI393247:VRK393247 WBE393247:WBG393247 WLA393247:WLC393247 WUW393247:WUY393247 IK458783:IM458783 SG458783:SI458783 ACC458783:ACE458783 ALY458783:AMA458783 AVU458783:AVW458783 BFQ458783:BFS458783 BPM458783:BPO458783 BZI458783:BZK458783 CJE458783:CJG458783 CTA458783:CTC458783 DCW458783:DCY458783 DMS458783:DMU458783 DWO458783:DWQ458783 EGK458783:EGM458783 EQG458783:EQI458783 FAC458783:FAE458783 FJY458783:FKA458783 FTU458783:FTW458783 GDQ458783:GDS458783 GNM458783:GNO458783 GXI458783:GXK458783 HHE458783:HHG458783 HRA458783:HRC458783 IAW458783:IAY458783 IKS458783:IKU458783 IUO458783:IUQ458783 JEK458783:JEM458783 JOG458783:JOI458783 JYC458783:JYE458783 KHY458783:KIA458783 KRU458783:KRW458783 LBQ458783:LBS458783 LLM458783:LLO458783 LVI458783:LVK458783 MFE458783:MFG458783 MPA458783:MPC458783 MYW458783:MYY458783 NIS458783:NIU458783 NSO458783:NSQ458783 OCK458783:OCM458783 OMG458783:OMI458783 OWC458783:OWE458783 PFY458783:PGA458783 PPU458783:PPW458783 PZQ458783:PZS458783 QJM458783:QJO458783 QTI458783:QTK458783 RDE458783:RDG458783 RNA458783:RNC458783 RWW458783:RWY458783 SGS458783:SGU458783 SQO458783:SQQ458783 TAK458783:TAM458783 TKG458783:TKI458783 TUC458783:TUE458783 UDY458783:UEA458783 UNU458783:UNW458783 UXQ458783:UXS458783 VHM458783:VHO458783 VRI458783:VRK458783 WBE458783:WBG458783 WLA458783:WLC458783 WUW458783:WUY458783 IK524319:IM524319 SG524319:SI524319 ACC524319:ACE524319 ALY524319:AMA524319 AVU524319:AVW524319 BFQ524319:BFS524319 BPM524319:BPO524319 BZI524319:BZK524319 CJE524319:CJG524319 CTA524319:CTC524319 DCW524319:DCY524319 DMS524319:DMU524319 DWO524319:DWQ524319 EGK524319:EGM524319 EQG524319:EQI524319 FAC524319:FAE524319 FJY524319:FKA524319 FTU524319:FTW524319 GDQ524319:GDS524319 GNM524319:GNO524319 GXI524319:GXK524319 HHE524319:HHG524319 HRA524319:HRC524319 IAW524319:IAY524319 IKS524319:IKU524319 IUO524319:IUQ524319 JEK524319:JEM524319 JOG524319:JOI524319 JYC524319:JYE524319 KHY524319:KIA524319 KRU524319:KRW524319 LBQ524319:LBS524319 LLM524319:LLO524319 LVI524319:LVK524319 MFE524319:MFG524319 MPA524319:MPC524319 MYW524319:MYY524319 NIS524319:NIU524319 NSO524319:NSQ524319 OCK524319:OCM524319 OMG524319:OMI524319 OWC524319:OWE524319 PFY524319:PGA524319 PPU524319:PPW524319 PZQ524319:PZS524319 QJM524319:QJO524319 QTI524319:QTK524319 RDE524319:RDG524319 RNA524319:RNC524319 RWW524319:RWY524319 SGS524319:SGU524319 SQO524319:SQQ524319 TAK524319:TAM524319 TKG524319:TKI524319 TUC524319:TUE524319 UDY524319:UEA524319 UNU524319:UNW524319 UXQ524319:UXS524319 VHM524319:VHO524319 VRI524319:VRK524319 WBE524319:WBG524319 WLA524319:WLC524319 WUW524319:WUY524319 IK589855:IM589855 SG589855:SI589855 ACC589855:ACE589855 ALY589855:AMA589855 AVU589855:AVW589855 BFQ589855:BFS589855 BPM589855:BPO589855 BZI589855:BZK589855 CJE589855:CJG589855 CTA589855:CTC589855 DCW589855:DCY589855 DMS589855:DMU589855 DWO589855:DWQ589855 EGK589855:EGM589855 EQG589855:EQI589855 FAC589855:FAE589855 FJY589855:FKA589855 FTU589855:FTW589855 GDQ589855:GDS589855 GNM589855:GNO589855 GXI589855:GXK589855 HHE589855:HHG589855 HRA589855:HRC589855 IAW589855:IAY589855 IKS589855:IKU589855 IUO589855:IUQ589855 JEK589855:JEM589855 JOG589855:JOI589855 JYC589855:JYE589855 KHY589855:KIA589855 KRU589855:KRW589855 LBQ589855:LBS589855 LLM589855:LLO589855 LVI589855:LVK589855 MFE589855:MFG589855 MPA589855:MPC589855 MYW589855:MYY589855 NIS589855:NIU589855 NSO589855:NSQ589855 OCK589855:OCM589855 OMG589855:OMI589855 OWC589855:OWE589855 PFY589855:PGA589855 PPU589855:PPW589855 PZQ589855:PZS589855 QJM589855:QJO589855 QTI589855:QTK589855 RDE589855:RDG589855 RNA589855:RNC589855 RWW589855:RWY589855 SGS589855:SGU589855 SQO589855:SQQ589855 TAK589855:TAM589855 TKG589855:TKI589855 TUC589855:TUE589855 UDY589855:UEA589855 UNU589855:UNW589855 UXQ589855:UXS589855 VHM589855:VHO589855 VRI589855:VRK589855 WBE589855:WBG589855 WLA589855:WLC589855 WUW589855:WUY589855 IK655391:IM655391 SG655391:SI655391 ACC655391:ACE655391 ALY655391:AMA655391 AVU655391:AVW655391 BFQ655391:BFS655391 BPM655391:BPO655391 BZI655391:BZK655391 CJE655391:CJG655391 CTA655391:CTC655391 DCW655391:DCY655391 DMS655391:DMU655391 DWO655391:DWQ655391 EGK655391:EGM655391 EQG655391:EQI655391 FAC655391:FAE655391 FJY655391:FKA655391 FTU655391:FTW655391 GDQ655391:GDS655391 GNM655391:GNO655391 GXI655391:GXK655391 HHE655391:HHG655391 HRA655391:HRC655391 IAW655391:IAY655391 IKS655391:IKU655391 IUO655391:IUQ655391 JEK655391:JEM655391 JOG655391:JOI655391 JYC655391:JYE655391 KHY655391:KIA655391 KRU655391:KRW655391 LBQ655391:LBS655391 LLM655391:LLO655391 LVI655391:LVK655391 MFE655391:MFG655391 MPA655391:MPC655391 MYW655391:MYY655391 NIS655391:NIU655391 NSO655391:NSQ655391 OCK655391:OCM655391 OMG655391:OMI655391 OWC655391:OWE655391 PFY655391:PGA655391 PPU655391:PPW655391 PZQ655391:PZS655391 QJM655391:QJO655391 QTI655391:QTK655391 RDE655391:RDG655391 RNA655391:RNC655391 RWW655391:RWY655391 SGS655391:SGU655391 SQO655391:SQQ655391 TAK655391:TAM655391 TKG655391:TKI655391 TUC655391:TUE655391 UDY655391:UEA655391 UNU655391:UNW655391 UXQ655391:UXS655391 VHM655391:VHO655391 VRI655391:VRK655391 WBE655391:WBG655391 WLA655391:WLC655391 WUW655391:WUY655391 IK720927:IM720927 SG720927:SI720927 ACC720927:ACE720927 ALY720927:AMA720927 AVU720927:AVW720927 BFQ720927:BFS720927 BPM720927:BPO720927 BZI720927:BZK720927 CJE720927:CJG720927 CTA720927:CTC720927 DCW720927:DCY720927 DMS720927:DMU720927 DWO720927:DWQ720927 EGK720927:EGM720927 EQG720927:EQI720927 FAC720927:FAE720927 FJY720927:FKA720927 FTU720927:FTW720927 GDQ720927:GDS720927 GNM720927:GNO720927 GXI720927:GXK720927 HHE720927:HHG720927 HRA720927:HRC720927 IAW720927:IAY720927 IKS720927:IKU720927 IUO720927:IUQ720927 JEK720927:JEM720927 JOG720927:JOI720927 JYC720927:JYE720927 KHY720927:KIA720927 KRU720927:KRW720927 LBQ720927:LBS720927 LLM720927:LLO720927 LVI720927:LVK720927 MFE720927:MFG720927 MPA720927:MPC720927 MYW720927:MYY720927 NIS720927:NIU720927 NSO720927:NSQ720927 OCK720927:OCM720927 OMG720927:OMI720927 OWC720927:OWE720927 PFY720927:PGA720927 PPU720927:PPW720927 PZQ720927:PZS720927 QJM720927:QJO720927 QTI720927:QTK720927 RDE720927:RDG720927 RNA720927:RNC720927 RWW720927:RWY720927 SGS720927:SGU720927 SQO720927:SQQ720927 TAK720927:TAM720927 TKG720927:TKI720927 TUC720927:TUE720927 UDY720927:UEA720927 UNU720927:UNW720927 UXQ720927:UXS720927 VHM720927:VHO720927 VRI720927:VRK720927 WBE720927:WBG720927 WLA720927:WLC720927 WUW720927:WUY720927 IK786463:IM786463 SG786463:SI786463 ACC786463:ACE786463 ALY786463:AMA786463 AVU786463:AVW786463 BFQ786463:BFS786463 BPM786463:BPO786463 BZI786463:BZK786463 CJE786463:CJG786463 CTA786463:CTC786463 DCW786463:DCY786463 DMS786463:DMU786463 DWO786463:DWQ786463 EGK786463:EGM786463 EQG786463:EQI786463 FAC786463:FAE786463 FJY786463:FKA786463 FTU786463:FTW786463 GDQ786463:GDS786463 GNM786463:GNO786463 GXI786463:GXK786463 HHE786463:HHG786463 HRA786463:HRC786463 IAW786463:IAY786463 IKS786463:IKU786463 IUO786463:IUQ786463 JEK786463:JEM786463 JOG786463:JOI786463 JYC786463:JYE786463 KHY786463:KIA786463 KRU786463:KRW786463 LBQ786463:LBS786463 LLM786463:LLO786463 LVI786463:LVK786463 MFE786463:MFG786463 MPA786463:MPC786463 MYW786463:MYY786463 NIS786463:NIU786463 NSO786463:NSQ786463 OCK786463:OCM786463 OMG786463:OMI786463 OWC786463:OWE786463 PFY786463:PGA786463 PPU786463:PPW786463 PZQ786463:PZS786463 QJM786463:QJO786463 QTI786463:QTK786463 RDE786463:RDG786463 RNA786463:RNC786463 RWW786463:RWY786463 SGS786463:SGU786463 SQO786463:SQQ786463 TAK786463:TAM786463 TKG786463:TKI786463 TUC786463:TUE786463 UDY786463:UEA786463 UNU786463:UNW786463 UXQ786463:UXS786463 VHM786463:VHO786463 VRI786463:VRK786463 WBE786463:WBG786463 WLA786463:WLC786463 WUW786463:WUY786463 IK851999:IM851999 SG851999:SI851999 ACC851999:ACE851999 ALY851999:AMA851999 AVU851999:AVW851999 BFQ851999:BFS851999 BPM851999:BPO851999 BZI851999:BZK851999 CJE851999:CJG851999 CTA851999:CTC851999 DCW851999:DCY851999 DMS851999:DMU851999 DWO851999:DWQ851999 EGK851999:EGM851999 EQG851999:EQI851999 FAC851999:FAE851999 FJY851999:FKA851999 FTU851999:FTW851999 GDQ851999:GDS851999 GNM851999:GNO851999 GXI851999:GXK851999 HHE851999:HHG851999 HRA851999:HRC851999 IAW851999:IAY851999 IKS851999:IKU851999 IUO851999:IUQ851999 JEK851999:JEM851999 JOG851999:JOI851999 JYC851999:JYE851999 KHY851999:KIA851999 KRU851999:KRW851999 LBQ851999:LBS851999 LLM851999:LLO851999 LVI851999:LVK851999 MFE851999:MFG851999 MPA851999:MPC851999 MYW851999:MYY851999 NIS851999:NIU851999 NSO851999:NSQ851999 OCK851999:OCM851999 OMG851999:OMI851999 OWC851999:OWE851999 PFY851999:PGA851999 PPU851999:PPW851999 PZQ851999:PZS851999 QJM851999:QJO851999 QTI851999:QTK851999 RDE851999:RDG851999 RNA851999:RNC851999 RWW851999:RWY851999 SGS851999:SGU851999 SQO851999:SQQ851999 TAK851999:TAM851999 TKG851999:TKI851999 TUC851999:TUE851999 UDY851999:UEA851999 UNU851999:UNW851999 UXQ851999:UXS851999 VHM851999:VHO851999 VRI851999:VRK851999 WBE851999:WBG851999 WLA851999:WLC851999 WUW851999:WUY851999 IK917535:IM917535 SG917535:SI917535 ACC917535:ACE917535 ALY917535:AMA917535 AVU917535:AVW917535 BFQ917535:BFS917535 BPM917535:BPO917535 BZI917535:BZK917535 CJE917535:CJG917535 CTA917535:CTC917535 DCW917535:DCY917535 DMS917535:DMU917535 DWO917535:DWQ917535 EGK917535:EGM917535 EQG917535:EQI917535 FAC917535:FAE917535 FJY917535:FKA917535 FTU917535:FTW917535 GDQ917535:GDS917535 GNM917535:GNO917535 GXI917535:GXK917535 HHE917535:HHG917535 HRA917535:HRC917535 IAW917535:IAY917535 IKS917535:IKU917535 IUO917535:IUQ917535 JEK917535:JEM917535 JOG917535:JOI917535 JYC917535:JYE917535 KHY917535:KIA917535 KRU917535:KRW917535 LBQ917535:LBS917535 LLM917535:LLO917535 LVI917535:LVK917535 MFE917535:MFG917535 MPA917535:MPC917535 MYW917535:MYY917535 NIS917535:NIU917535 NSO917535:NSQ917535 OCK917535:OCM917535 OMG917535:OMI917535 OWC917535:OWE917535 PFY917535:PGA917535 PPU917535:PPW917535 PZQ917535:PZS917535 QJM917535:QJO917535 QTI917535:QTK917535 RDE917535:RDG917535 RNA917535:RNC917535 RWW917535:RWY917535 SGS917535:SGU917535 SQO917535:SQQ917535 TAK917535:TAM917535 TKG917535:TKI917535 TUC917535:TUE917535 UDY917535:UEA917535 UNU917535:UNW917535 UXQ917535:UXS917535 VHM917535:VHO917535 VRI917535:VRK917535 WBE917535:WBG917535 WLA917535:WLC917535 WUW917535:WUY917535 IK983071:IM983071 SG983071:SI983071 ACC983071:ACE983071 ALY983071:AMA983071 AVU983071:AVW983071 BFQ983071:BFS983071 BPM983071:BPO983071 BZI983071:BZK983071 CJE983071:CJG983071 CTA983071:CTC983071 DCW983071:DCY983071 DMS983071:DMU983071 DWO983071:DWQ983071 EGK983071:EGM983071 EQG983071:EQI983071 FAC983071:FAE983071 FJY983071:FKA983071 FTU983071:FTW983071 GDQ983071:GDS983071 GNM983071:GNO983071 GXI983071:GXK983071 HHE983071:HHG983071 HRA983071:HRC983071 IAW983071:IAY983071 IKS983071:IKU983071 IUO983071:IUQ983071 JEK983071:JEM983071 JOG983071:JOI983071 JYC983071:JYE983071 KHY983071:KIA983071 KRU983071:KRW983071 LBQ983071:LBS983071 LLM983071:LLO983071 LVI983071:LVK983071 MFE983071:MFG983071 MPA983071:MPC983071 MYW983071:MYY983071 NIS983071:NIU983071 NSO983071:NSQ983071 OCK983071:OCM983071 OMG983071:OMI983071 OWC983071:OWE983071 PFY983071:PGA983071 PPU983071:PPW983071 PZQ983071:PZS983071 QJM983071:QJO983071 QTI983071:QTK983071 RDE983071:RDG983071 RNA983071:RNC983071 RWW983071:RWY983071 SGS983071:SGU983071 SQO983071:SQQ983071 TAK983071:TAM983071 TKG983071:TKI983071 TUC983071:TUE983071 UDY983071:UEA983071 UNU983071:UNW983071 UXQ983071:UXS983071 VHM983071:VHO983071 VRI983071:VRK983071 WBE983071:WBG983071 WLA983071:WLC983071 WUW983071:WUY983071 IP65565:IR65566 SL65565:SN65566 ACH65565:ACJ65566 AMD65565:AMF65566 AVZ65565:AWB65566 BFV65565:BFX65566 BPR65565:BPT65566 BZN65565:BZP65566 CJJ65565:CJL65566 CTF65565:CTH65566 DDB65565:DDD65566 DMX65565:DMZ65566 DWT65565:DWV65566 EGP65565:EGR65566 EQL65565:EQN65566 FAH65565:FAJ65566 FKD65565:FKF65566 FTZ65565:FUB65566 GDV65565:GDX65566 GNR65565:GNT65566 GXN65565:GXP65566 HHJ65565:HHL65566 HRF65565:HRH65566 IBB65565:IBD65566 IKX65565:IKZ65566 IUT65565:IUV65566 JEP65565:JER65566 JOL65565:JON65566 JYH65565:JYJ65566 KID65565:KIF65566 KRZ65565:KSB65566 LBV65565:LBX65566 LLR65565:LLT65566 LVN65565:LVP65566 MFJ65565:MFL65566 MPF65565:MPH65566 MZB65565:MZD65566 NIX65565:NIZ65566 NST65565:NSV65566 OCP65565:OCR65566 OML65565:OMN65566 OWH65565:OWJ65566 PGD65565:PGF65566 PPZ65565:PQB65566 PZV65565:PZX65566 QJR65565:QJT65566 QTN65565:QTP65566 RDJ65565:RDL65566 RNF65565:RNH65566 RXB65565:RXD65566 SGX65565:SGZ65566 SQT65565:SQV65566 TAP65565:TAR65566 TKL65565:TKN65566 TUH65565:TUJ65566 UED65565:UEF65566 UNZ65565:UOB65566 UXV65565:UXX65566 VHR65565:VHT65566 VRN65565:VRP65566 WBJ65565:WBL65566 WLF65565:WLH65566 WVB65565:WVD65566 IP131101:IR131102 SL131101:SN131102 ACH131101:ACJ131102 AMD131101:AMF131102 AVZ131101:AWB131102 BFV131101:BFX131102 BPR131101:BPT131102 BZN131101:BZP131102 CJJ131101:CJL131102 CTF131101:CTH131102 DDB131101:DDD131102 DMX131101:DMZ131102 DWT131101:DWV131102 EGP131101:EGR131102 EQL131101:EQN131102 FAH131101:FAJ131102 FKD131101:FKF131102 FTZ131101:FUB131102 GDV131101:GDX131102 GNR131101:GNT131102 GXN131101:GXP131102 HHJ131101:HHL131102 HRF131101:HRH131102 IBB131101:IBD131102 IKX131101:IKZ131102 IUT131101:IUV131102 JEP131101:JER131102 JOL131101:JON131102 JYH131101:JYJ131102 KID131101:KIF131102 KRZ131101:KSB131102 LBV131101:LBX131102 LLR131101:LLT131102 LVN131101:LVP131102 MFJ131101:MFL131102 MPF131101:MPH131102 MZB131101:MZD131102 NIX131101:NIZ131102 NST131101:NSV131102 OCP131101:OCR131102 OML131101:OMN131102 OWH131101:OWJ131102 PGD131101:PGF131102 PPZ131101:PQB131102 PZV131101:PZX131102 QJR131101:QJT131102 QTN131101:QTP131102 RDJ131101:RDL131102 RNF131101:RNH131102 RXB131101:RXD131102 SGX131101:SGZ131102 SQT131101:SQV131102 TAP131101:TAR131102 TKL131101:TKN131102 TUH131101:TUJ131102 UED131101:UEF131102 UNZ131101:UOB131102 UXV131101:UXX131102 VHR131101:VHT131102 VRN131101:VRP131102 WBJ131101:WBL131102 WLF131101:WLH131102 WVB131101:WVD131102 IP196637:IR196638 SL196637:SN196638 ACH196637:ACJ196638 AMD196637:AMF196638 AVZ196637:AWB196638 BFV196637:BFX196638 BPR196637:BPT196638 BZN196637:BZP196638 CJJ196637:CJL196638 CTF196637:CTH196638 DDB196637:DDD196638 DMX196637:DMZ196638 DWT196637:DWV196638 EGP196637:EGR196638 EQL196637:EQN196638 FAH196637:FAJ196638 FKD196637:FKF196638 FTZ196637:FUB196638 GDV196637:GDX196638 GNR196637:GNT196638 GXN196637:GXP196638 HHJ196637:HHL196638 HRF196637:HRH196638 IBB196637:IBD196638 IKX196637:IKZ196638 IUT196637:IUV196638 JEP196637:JER196638 JOL196637:JON196638 JYH196637:JYJ196638 KID196637:KIF196638 KRZ196637:KSB196638 LBV196637:LBX196638 LLR196637:LLT196638 LVN196637:LVP196638 MFJ196637:MFL196638 MPF196637:MPH196638 MZB196637:MZD196638 NIX196637:NIZ196638 NST196637:NSV196638 OCP196637:OCR196638 OML196637:OMN196638 OWH196637:OWJ196638 PGD196637:PGF196638 PPZ196637:PQB196638 PZV196637:PZX196638 QJR196637:QJT196638 QTN196637:QTP196638 RDJ196637:RDL196638 RNF196637:RNH196638 RXB196637:RXD196638 SGX196637:SGZ196638 SQT196637:SQV196638 TAP196637:TAR196638 TKL196637:TKN196638 TUH196637:TUJ196638 UED196637:UEF196638 UNZ196637:UOB196638 UXV196637:UXX196638 VHR196637:VHT196638 VRN196637:VRP196638 WBJ196637:WBL196638 WLF196637:WLH196638 WVB196637:WVD196638 IP262173:IR262174 SL262173:SN262174 ACH262173:ACJ262174 AMD262173:AMF262174 AVZ262173:AWB262174 BFV262173:BFX262174 BPR262173:BPT262174 BZN262173:BZP262174 CJJ262173:CJL262174 CTF262173:CTH262174 DDB262173:DDD262174 DMX262173:DMZ262174 DWT262173:DWV262174 EGP262173:EGR262174 EQL262173:EQN262174 FAH262173:FAJ262174 FKD262173:FKF262174 FTZ262173:FUB262174 GDV262173:GDX262174 GNR262173:GNT262174 GXN262173:GXP262174 HHJ262173:HHL262174 HRF262173:HRH262174 IBB262173:IBD262174 IKX262173:IKZ262174 IUT262173:IUV262174 JEP262173:JER262174 JOL262173:JON262174 JYH262173:JYJ262174 KID262173:KIF262174 KRZ262173:KSB262174 LBV262173:LBX262174 LLR262173:LLT262174 LVN262173:LVP262174 MFJ262173:MFL262174 MPF262173:MPH262174 MZB262173:MZD262174 NIX262173:NIZ262174 NST262173:NSV262174 OCP262173:OCR262174 OML262173:OMN262174 OWH262173:OWJ262174 PGD262173:PGF262174 PPZ262173:PQB262174 PZV262173:PZX262174 QJR262173:QJT262174 QTN262173:QTP262174 RDJ262173:RDL262174 RNF262173:RNH262174 RXB262173:RXD262174 SGX262173:SGZ262174 SQT262173:SQV262174 TAP262173:TAR262174 TKL262173:TKN262174 TUH262173:TUJ262174 UED262173:UEF262174 UNZ262173:UOB262174 UXV262173:UXX262174 VHR262173:VHT262174 VRN262173:VRP262174 WBJ262173:WBL262174 WLF262173:WLH262174 WVB262173:WVD262174 IP327709:IR327710 SL327709:SN327710 ACH327709:ACJ327710 AMD327709:AMF327710 AVZ327709:AWB327710 BFV327709:BFX327710 BPR327709:BPT327710 BZN327709:BZP327710 CJJ327709:CJL327710 CTF327709:CTH327710 DDB327709:DDD327710 DMX327709:DMZ327710 DWT327709:DWV327710 EGP327709:EGR327710 EQL327709:EQN327710 FAH327709:FAJ327710 FKD327709:FKF327710 FTZ327709:FUB327710 GDV327709:GDX327710 GNR327709:GNT327710 GXN327709:GXP327710 HHJ327709:HHL327710 HRF327709:HRH327710 IBB327709:IBD327710 IKX327709:IKZ327710 IUT327709:IUV327710 JEP327709:JER327710 JOL327709:JON327710 JYH327709:JYJ327710 KID327709:KIF327710 KRZ327709:KSB327710 LBV327709:LBX327710 LLR327709:LLT327710 LVN327709:LVP327710 MFJ327709:MFL327710 MPF327709:MPH327710 MZB327709:MZD327710 NIX327709:NIZ327710 NST327709:NSV327710 OCP327709:OCR327710 OML327709:OMN327710 OWH327709:OWJ327710 PGD327709:PGF327710 PPZ327709:PQB327710 PZV327709:PZX327710 QJR327709:QJT327710 QTN327709:QTP327710 RDJ327709:RDL327710 RNF327709:RNH327710 RXB327709:RXD327710 SGX327709:SGZ327710 SQT327709:SQV327710 TAP327709:TAR327710 TKL327709:TKN327710 TUH327709:TUJ327710 UED327709:UEF327710 UNZ327709:UOB327710 UXV327709:UXX327710 VHR327709:VHT327710 VRN327709:VRP327710 WBJ327709:WBL327710 WLF327709:WLH327710 WVB327709:WVD327710 IP393245:IR393246 SL393245:SN393246 ACH393245:ACJ393246 AMD393245:AMF393246 AVZ393245:AWB393246 BFV393245:BFX393246 BPR393245:BPT393246 BZN393245:BZP393246 CJJ393245:CJL393246 CTF393245:CTH393246 DDB393245:DDD393246 DMX393245:DMZ393246 DWT393245:DWV393246 EGP393245:EGR393246 EQL393245:EQN393246 FAH393245:FAJ393246 FKD393245:FKF393246 FTZ393245:FUB393246 GDV393245:GDX393246 GNR393245:GNT393246 GXN393245:GXP393246 HHJ393245:HHL393246 HRF393245:HRH393246 IBB393245:IBD393246 IKX393245:IKZ393246 IUT393245:IUV393246 JEP393245:JER393246 JOL393245:JON393246 JYH393245:JYJ393246 KID393245:KIF393246 KRZ393245:KSB393246 LBV393245:LBX393246 LLR393245:LLT393246 LVN393245:LVP393246 MFJ393245:MFL393246 MPF393245:MPH393246 MZB393245:MZD393246 NIX393245:NIZ393246 NST393245:NSV393246 OCP393245:OCR393246 OML393245:OMN393246 OWH393245:OWJ393246 PGD393245:PGF393246 PPZ393245:PQB393246 PZV393245:PZX393246 QJR393245:QJT393246 QTN393245:QTP393246 RDJ393245:RDL393246 RNF393245:RNH393246 RXB393245:RXD393246 SGX393245:SGZ393246 SQT393245:SQV393246 TAP393245:TAR393246 TKL393245:TKN393246 TUH393245:TUJ393246 UED393245:UEF393246 UNZ393245:UOB393246 UXV393245:UXX393246 VHR393245:VHT393246 VRN393245:VRP393246 WBJ393245:WBL393246 WLF393245:WLH393246 WVB393245:WVD393246 IP458781:IR458782 SL458781:SN458782 ACH458781:ACJ458782 AMD458781:AMF458782 AVZ458781:AWB458782 BFV458781:BFX458782 BPR458781:BPT458782 BZN458781:BZP458782 CJJ458781:CJL458782 CTF458781:CTH458782 DDB458781:DDD458782 DMX458781:DMZ458782 DWT458781:DWV458782 EGP458781:EGR458782 EQL458781:EQN458782 FAH458781:FAJ458782 FKD458781:FKF458782 FTZ458781:FUB458782 GDV458781:GDX458782 GNR458781:GNT458782 GXN458781:GXP458782 HHJ458781:HHL458782 HRF458781:HRH458782 IBB458781:IBD458782 IKX458781:IKZ458782 IUT458781:IUV458782 JEP458781:JER458782 JOL458781:JON458782 JYH458781:JYJ458782 KID458781:KIF458782 KRZ458781:KSB458782 LBV458781:LBX458782 LLR458781:LLT458782 LVN458781:LVP458782 MFJ458781:MFL458782 MPF458781:MPH458782 MZB458781:MZD458782 NIX458781:NIZ458782 NST458781:NSV458782 OCP458781:OCR458782 OML458781:OMN458782 OWH458781:OWJ458782 PGD458781:PGF458782 PPZ458781:PQB458782 PZV458781:PZX458782 QJR458781:QJT458782 QTN458781:QTP458782 RDJ458781:RDL458782 RNF458781:RNH458782 RXB458781:RXD458782 SGX458781:SGZ458782 SQT458781:SQV458782 TAP458781:TAR458782 TKL458781:TKN458782 TUH458781:TUJ458782 UED458781:UEF458782 UNZ458781:UOB458782 UXV458781:UXX458782 VHR458781:VHT458782 VRN458781:VRP458782 WBJ458781:WBL458782 WLF458781:WLH458782 WVB458781:WVD458782 IP524317:IR524318 SL524317:SN524318 ACH524317:ACJ524318 AMD524317:AMF524318 AVZ524317:AWB524318 BFV524317:BFX524318 BPR524317:BPT524318 BZN524317:BZP524318 CJJ524317:CJL524318 CTF524317:CTH524318 DDB524317:DDD524318 DMX524317:DMZ524318 DWT524317:DWV524318 EGP524317:EGR524318 EQL524317:EQN524318 FAH524317:FAJ524318 FKD524317:FKF524318 FTZ524317:FUB524318 GDV524317:GDX524318 GNR524317:GNT524318 GXN524317:GXP524318 HHJ524317:HHL524318 HRF524317:HRH524318 IBB524317:IBD524318 IKX524317:IKZ524318 IUT524317:IUV524318 JEP524317:JER524318 JOL524317:JON524318 JYH524317:JYJ524318 KID524317:KIF524318 KRZ524317:KSB524318 LBV524317:LBX524318 LLR524317:LLT524318 LVN524317:LVP524318 MFJ524317:MFL524318 MPF524317:MPH524318 MZB524317:MZD524318 NIX524317:NIZ524318 NST524317:NSV524318 OCP524317:OCR524318 OML524317:OMN524318 OWH524317:OWJ524318 PGD524317:PGF524318 PPZ524317:PQB524318 PZV524317:PZX524318 QJR524317:QJT524318 QTN524317:QTP524318 RDJ524317:RDL524318 RNF524317:RNH524318 RXB524317:RXD524318 SGX524317:SGZ524318 SQT524317:SQV524318 TAP524317:TAR524318 TKL524317:TKN524318 TUH524317:TUJ524318 UED524317:UEF524318 UNZ524317:UOB524318 UXV524317:UXX524318 VHR524317:VHT524318 VRN524317:VRP524318 WBJ524317:WBL524318 WLF524317:WLH524318 WVB524317:WVD524318 IP589853:IR589854 SL589853:SN589854 ACH589853:ACJ589854 AMD589853:AMF589854 AVZ589853:AWB589854 BFV589853:BFX589854 BPR589853:BPT589854 BZN589853:BZP589854 CJJ589853:CJL589854 CTF589853:CTH589854 DDB589853:DDD589854 DMX589853:DMZ589854 DWT589853:DWV589854 EGP589853:EGR589854 EQL589853:EQN589854 FAH589853:FAJ589854 FKD589853:FKF589854 FTZ589853:FUB589854 GDV589853:GDX589854 GNR589853:GNT589854 GXN589853:GXP589854 HHJ589853:HHL589854 HRF589853:HRH589854 IBB589853:IBD589854 IKX589853:IKZ589854 IUT589853:IUV589854 JEP589853:JER589854 JOL589853:JON589854 JYH589853:JYJ589854 KID589853:KIF589854 KRZ589853:KSB589854 LBV589853:LBX589854 LLR589853:LLT589854 LVN589853:LVP589854 MFJ589853:MFL589854 MPF589853:MPH589854 MZB589853:MZD589854 NIX589853:NIZ589854 NST589853:NSV589854 OCP589853:OCR589854 OML589853:OMN589854 OWH589853:OWJ589854 PGD589853:PGF589854 PPZ589853:PQB589854 PZV589853:PZX589854 QJR589853:QJT589854 QTN589853:QTP589854 RDJ589853:RDL589854 RNF589853:RNH589854 RXB589853:RXD589854 SGX589853:SGZ589854 SQT589853:SQV589854 TAP589853:TAR589854 TKL589853:TKN589854 TUH589853:TUJ589854 UED589853:UEF589854 UNZ589853:UOB589854 UXV589853:UXX589854 VHR589853:VHT589854 VRN589853:VRP589854 WBJ589853:WBL589854 WLF589853:WLH589854 WVB589853:WVD589854 IP655389:IR655390 SL655389:SN655390 ACH655389:ACJ655390 AMD655389:AMF655390 AVZ655389:AWB655390 BFV655389:BFX655390 BPR655389:BPT655390 BZN655389:BZP655390 CJJ655389:CJL655390 CTF655389:CTH655390 DDB655389:DDD655390 DMX655389:DMZ655390 DWT655389:DWV655390 EGP655389:EGR655390 EQL655389:EQN655390 FAH655389:FAJ655390 FKD655389:FKF655390 FTZ655389:FUB655390 GDV655389:GDX655390 GNR655389:GNT655390 GXN655389:GXP655390 HHJ655389:HHL655390 HRF655389:HRH655390 IBB655389:IBD655390 IKX655389:IKZ655390 IUT655389:IUV655390 JEP655389:JER655390 JOL655389:JON655390 JYH655389:JYJ655390 KID655389:KIF655390 KRZ655389:KSB655390 LBV655389:LBX655390 LLR655389:LLT655390 LVN655389:LVP655390 MFJ655389:MFL655390 MPF655389:MPH655390 MZB655389:MZD655390 NIX655389:NIZ655390 NST655389:NSV655390 OCP655389:OCR655390 OML655389:OMN655390 OWH655389:OWJ655390 PGD655389:PGF655390 PPZ655389:PQB655390 PZV655389:PZX655390 QJR655389:QJT655390 QTN655389:QTP655390 RDJ655389:RDL655390 RNF655389:RNH655390 RXB655389:RXD655390 SGX655389:SGZ655390 SQT655389:SQV655390 TAP655389:TAR655390 TKL655389:TKN655390 TUH655389:TUJ655390 UED655389:UEF655390 UNZ655389:UOB655390 UXV655389:UXX655390 VHR655389:VHT655390 VRN655389:VRP655390 WBJ655389:WBL655390 WLF655389:WLH655390 WVB655389:WVD655390 IP720925:IR720926 SL720925:SN720926 ACH720925:ACJ720926 AMD720925:AMF720926 AVZ720925:AWB720926 BFV720925:BFX720926 BPR720925:BPT720926 BZN720925:BZP720926 CJJ720925:CJL720926 CTF720925:CTH720926 DDB720925:DDD720926 DMX720925:DMZ720926 DWT720925:DWV720926 EGP720925:EGR720926 EQL720925:EQN720926 FAH720925:FAJ720926 FKD720925:FKF720926 FTZ720925:FUB720926 GDV720925:GDX720926 GNR720925:GNT720926 GXN720925:GXP720926 HHJ720925:HHL720926 HRF720925:HRH720926 IBB720925:IBD720926 IKX720925:IKZ720926 IUT720925:IUV720926 JEP720925:JER720926 JOL720925:JON720926 JYH720925:JYJ720926 KID720925:KIF720926 KRZ720925:KSB720926 LBV720925:LBX720926 LLR720925:LLT720926 LVN720925:LVP720926 MFJ720925:MFL720926 MPF720925:MPH720926 MZB720925:MZD720926 NIX720925:NIZ720926 NST720925:NSV720926 OCP720925:OCR720926 OML720925:OMN720926 OWH720925:OWJ720926 PGD720925:PGF720926 PPZ720925:PQB720926 PZV720925:PZX720926 QJR720925:QJT720926 QTN720925:QTP720926 RDJ720925:RDL720926 RNF720925:RNH720926 RXB720925:RXD720926 SGX720925:SGZ720926 SQT720925:SQV720926 TAP720925:TAR720926 TKL720925:TKN720926 TUH720925:TUJ720926 UED720925:UEF720926 UNZ720925:UOB720926 UXV720925:UXX720926 VHR720925:VHT720926 VRN720925:VRP720926 WBJ720925:WBL720926 WLF720925:WLH720926 WVB720925:WVD720926 IP786461:IR786462 SL786461:SN786462 ACH786461:ACJ786462 AMD786461:AMF786462 AVZ786461:AWB786462 BFV786461:BFX786462 BPR786461:BPT786462 BZN786461:BZP786462 CJJ786461:CJL786462 CTF786461:CTH786462 DDB786461:DDD786462 DMX786461:DMZ786462 DWT786461:DWV786462 EGP786461:EGR786462 EQL786461:EQN786462 FAH786461:FAJ786462 FKD786461:FKF786462 FTZ786461:FUB786462 GDV786461:GDX786462 GNR786461:GNT786462 GXN786461:GXP786462 HHJ786461:HHL786462 HRF786461:HRH786462 IBB786461:IBD786462 IKX786461:IKZ786462 IUT786461:IUV786462 JEP786461:JER786462 JOL786461:JON786462 JYH786461:JYJ786462 KID786461:KIF786462 KRZ786461:KSB786462 LBV786461:LBX786462 LLR786461:LLT786462 LVN786461:LVP786462 MFJ786461:MFL786462 MPF786461:MPH786462 MZB786461:MZD786462 NIX786461:NIZ786462 NST786461:NSV786462 OCP786461:OCR786462 OML786461:OMN786462 OWH786461:OWJ786462 PGD786461:PGF786462 PPZ786461:PQB786462 PZV786461:PZX786462 QJR786461:QJT786462 QTN786461:QTP786462 RDJ786461:RDL786462 RNF786461:RNH786462 RXB786461:RXD786462 SGX786461:SGZ786462 SQT786461:SQV786462 TAP786461:TAR786462 TKL786461:TKN786462 TUH786461:TUJ786462 UED786461:UEF786462 UNZ786461:UOB786462 UXV786461:UXX786462 VHR786461:VHT786462 VRN786461:VRP786462 WBJ786461:WBL786462 WLF786461:WLH786462 WVB786461:WVD786462 IP851997:IR851998 SL851997:SN851998 ACH851997:ACJ851998 AMD851997:AMF851998 AVZ851997:AWB851998 BFV851997:BFX851998 BPR851997:BPT851998 BZN851997:BZP851998 CJJ851997:CJL851998 CTF851997:CTH851998 DDB851997:DDD851998 DMX851997:DMZ851998 DWT851997:DWV851998 EGP851997:EGR851998 EQL851997:EQN851998 FAH851997:FAJ851998 FKD851997:FKF851998 FTZ851997:FUB851998 GDV851997:GDX851998 GNR851997:GNT851998 GXN851997:GXP851998 HHJ851997:HHL851998 HRF851997:HRH851998 IBB851997:IBD851998 IKX851997:IKZ851998 IUT851997:IUV851998 JEP851997:JER851998 JOL851997:JON851998 JYH851997:JYJ851998 KID851997:KIF851998 KRZ851997:KSB851998 LBV851997:LBX851998 LLR851997:LLT851998 LVN851997:LVP851998 MFJ851997:MFL851998 MPF851997:MPH851998 MZB851997:MZD851998 NIX851997:NIZ851998 NST851997:NSV851998 OCP851997:OCR851998 OML851997:OMN851998 OWH851997:OWJ851998 PGD851997:PGF851998 PPZ851997:PQB851998 PZV851997:PZX851998 QJR851997:QJT851998 QTN851997:QTP851998 RDJ851997:RDL851998 RNF851997:RNH851998 RXB851997:RXD851998 SGX851997:SGZ851998 SQT851997:SQV851998 TAP851997:TAR851998 TKL851997:TKN851998 TUH851997:TUJ851998 UED851997:UEF851998 UNZ851997:UOB851998 UXV851997:UXX851998 VHR851997:VHT851998 VRN851997:VRP851998 WBJ851997:WBL851998 WLF851997:WLH851998 WVB851997:WVD851998 IP917533:IR917534 SL917533:SN917534 ACH917533:ACJ917534 AMD917533:AMF917534 AVZ917533:AWB917534 BFV917533:BFX917534 BPR917533:BPT917534 BZN917533:BZP917534 CJJ917533:CJL917534 CTF917533:CTH917534 DDB917533:DDD917534 DMX917533:DMZ917534 DWT917533:DWV917534 EGP917533:EGR917534 EQL917533:EQN917534 FAH917533:FAJ917534 FKD917533:FKF917534 FTZ917533:FUB917534 GDV917533:GDX917534 GNR917533:GNT917534 GXN917533:GXP917534 HHJ917533:HHL917534 HRF917533:HRH917534 IBB917533:IBD917534 IKX917533:IKZ917534 IUT917533:IUV917534 JEP917533:JER917534 JOL917533:JON917534 JYH917533:JYJ917534 KID917533:KIF917534 KRZ917533:KSB917534 LBV917533:LBX917534 LLR917533:LLT917534 LVN917533:LVP917534 MFJ917533:MFL917534 MPF917533:MPH917534 MZB917533:MZD917534 NIX917533:NIZ917534 NST917533:NSV917534 OCP917533:OCR917534 OML917533:OMN917534 OWH917533:OWJ917534 PGD917533:PGF917534 PPZ917533:PQB917534 PZV917533:PZX917534 QJR917533:QJT917534 QTN917533:QTP917534 RDJ917533:RDL917534 RNF917533:RNH917534 RXB917533:RXD917534 SGX917533:SGZ917534 SQT917533:SQV917534 TAP917533:TAR917534 TKL917533:TKN917534 TUH917533:TUJ917534 UED917533:UEF917534 UNZ917533:UOB917534 UXV917533:UXX917534 VHR917533:VHT917534 VRN917533:VRP917534 WBJ917533:WBL917534 WLF917533:WLH917534 WVB917533:WVD917534 IP983069:IR983070 SL983069:SN983070 ACH983069:ACJ983070 AMD983069:AMF983070 AVZ983069:AWB983070 BFV983069:BFX983070 BPR983069:BPT983070 BZN983069:BZP983070 CJJ983069:CJL983070 CTF983069:CTH983070 DDB983069:DDD983070 DMX983069:DMZ983070 DWT983069:DWV983070 EGP983069:EGR983070 EQL983069:EQN983070 FAH983069:FAJ983070 FKD983069:FKF983070 FTZ983069:FUB983070 GDV983069:GDX983070 GNR983069:GNT983070 GXN983069:GXP983070 HHJ983069:HHL983070 HRF983069:HRH983070 IBB983069:IBD983070 IKX983069:IKZ983070 IUT983069:IUV983070 JEP983069:JER983070 JOL983069:JON983070 JYH983069:JYJ983070 KID983069:KIF983070 KRZ983069:KSB983070 LBV983069:LBX983070 LLR983069:LLT983070 LVN983069:LVP983070 MFJ983069:MFL983070 MPF983069:MPH983070 MZB983069:MZD983070 NIX983069:NIZ983070 NST983069:NSV983070 OCP983069:OCR983070 OML983069:OMN983070 OWH983069:OWJ983070 PGD983069:PGF983070 PPZ983069:PQB983070 PZV983069:PZX983070 QJR983069:QJT983070 QTN983069:QTP983070 RDJ983069:RDL983070 RNF983069:RNH983070 RXB983069:RXD983070 SGX983069:SGZ983070 SQT983069:SQV983070 TAP983069:TAR983070 TKL983069:TKN983070 TUH983069:TUJ983070 UED983069:UEF983070 UNZ983069:UOB983070 UXV983069:UXX983070 VHR983069:VHT983070 VRN983069:VRP983070 WBJ983069:WBL983070 WLF983069:WLH983070 WVB983069:WVD983070 P65530 HV65528 RR65528 ABN65528 ALJ65528 AVF65528 BFB65528 BOX65528 BYT65528 CIP65528 CSL65528 DCH65528 DMD65528 DVZ65528 EFV65528 EPR65528 EZN65528 FJJ65528 FTF65528 GDB65528 GMX65528 GWT65528 HGP65528 HQL65528 IAH65528 IKD65528 ITZ65528 JDV65528 JNR65528 JXN65528 KHJ65528 KRF65528 LBB65528 LKX65528 LUT65528 MEP65528 MOL65528 MYH65528 NID65528 NRZ65528 OBV65528 OLR65528 OVN65528 PFJ65528 PPF65528 PZB65528 QIX65528 QST65528 RCP65528 RML65528 RWH65528 SGD65528 SPZ65528 SZV65528 TJR65528 TTN65528 UDJ65528 UNF65528 UXB65528 VGX65528 VQT65528 WAP65528 WKL65528 WUH65528 P131066 HV131064 RR131064 ABN131064 ALJ131064 AVF131064 BFB131064 BOX131064 BYT131064 CIP131064 CSL131064 DCH131064 DMD131064 DVZ131064 EFV131064 EPR131064 EZN131064 FJJ131064 FTF131064 GDB131064 GMX131064 GWT131064 HGP131064 HQL131064 IAH131064 IKD131064 ITZ131064 JDV131064 JNR131064 JXN131064 KHJ131064 KRF131064 LBB131064 LKX131064 LUT131064 MEP131064 MOL131064 MYH131064 NID131064 NRZ131064 OBV131064 OLR131064 OVN131064 PFJ131064 PPF131064 PZB131064 QIX131064 QST131064 RCP131064 RML131064 RWH131064 SGD131064 SPZ131064 SZV131064 TJR131064 TTN131064 UDJ131064 UNF131064 UXB131064 VGX131064 VQT131064 WAP131064 WKL131064 WUH131064 P196602 HV196600 RR196600 ABN196600 ALJ196600 AVF196600 BFB196600 BOX196600 BYT196600 CIP196600 CSL196600 DCH196600 DMD196600 DVZ196600 EFV196600 EPR196600 EZN196600 FJJ196600 FTF196600 GDB196600 GMX196600 GWT196600 HGP196600 HQL196600 IAH196600 IKD196600 ITZ196600 JDV196600 JNR196600 JXN196600 KHJ196600 KRF196600 LBB196600 LKX196600 LUT196600 MEP196600 MOL196600 MYH196600 NID196600 NRZ196600 OBV196600 OLR196600 OVN196600 PFJ196600 PPF196600 PZB196600 QIX196600 QST196600 RCP196600 RML196600 RWH196600 SGD196600 SPZ196600 SZV196600 TJR196600 TTN196600 UDJ196600 UNF196600 UXB196600 VGX196600 VQT196600 WAP196600 WKL196600 WUH196600 P262138 HV262136 RR262136 ABN262136 ALJ262136 AVF262136 BFB262136 BOX262136 BYT262136 CIP262136 CSL262136 DCH262136 DMD262136 DVZ262136 EFV262136 EPR262136 EZN262136 FJJ262136 FTF262136 GDB262136 GMX262136 GWT262136 HGP262136 HQL262136 IAH262136 IKD262136 ITZ262136 JDV262136 JNR262136 JXN262136 KHJ262136 KRF262136 LBB262136 LKX262136 LUT262136 MEP262136 MOL262136 MYH262136 NID262136 NRZ262136 OBV262136 OLR262136 OVN262136 PFJ262136 PPF262136 PZB262136 QIX262136 QST262136 RCP262136 RML262136 RWH262136 SGD262136 SPZ262136 SZV262136 TJR262136 TTN262136 UDJ262136 UNF262136 UXB262136 VGX262136 VQT262136 WAP262136 WKL262136 WUH262136 P327674 HV327672 RR327672 ABN327672 ALJ327672 AVF327672 BFB327672 BOX327672 BYT327672 CIP327672 CSL327672 DCH327672 DMD327672 DVZ327672 EFV327672 EPR327672 EZN327672 FJJ327672 FTF327672 GDB327672 GMX327672 GWT327672 HGP327672 HQL327672 IAH327672 IKD327672 ITZ327672 JDV327672 JNR327672 JXN327672 KHJ327672 KRF327672 LBB327672 LKX327672 LUT327672 MEP327672 MOL327672 MYH327672 NID327672 NRZ327672 OBV327672 OLR327672 OVN327672 PFJ327672 PPF327672 PZB327672 QIX327672 QST327672 RCP327672 RML327672 RWH327672 SGD327672 SPZ327672 SZV327672 TJR327672 TTN327672 UDJ327672 UNF327672 UXB327672 VGX327672 VQT327672 WAP327672 WKL327672 WUH327672 P393210 HV393208 RR393208 ABN393208 ALJ393208 AVF393208 BFB393208 BOX393208 BYT393208 CIP393208 CSL393208 DCH393208 DMD393208 DVZ393208 EFV393208 EPR393208 EZN393208 FJJ393208 FTF393208 GDB393208 GMX393208 GWT393208 HGP393208 HQL393208 IAH393208 IKD393208 ITZ393208 JDV393208 JNR393208 JXN393208 KHJ393208 KRF393208 LBB393208 LKX393208 LUT393208 MEP393208 MOL393208 MYH393208 NID393208 NRZ393208 OBV393208 OLR393208 OVN393208 PFJ393208 PPF393208 PZB393208 QIX393208 QST393208 RCP393208 RML393208 RWH393208 SGD393208 SPZ393208 SZV393208 TJR393208 TTN393208 UDJ393208 UNF393208 UXB393208 VGX393208 VQT393208 WAP393208 WKL393208 WUH393208 P458746 HV458744 RR458744 ABN458744 ALJ458744 AVF458744 BFB458744 BOX458744 BYT458744 CIP458744 CSL458744 DCH458744 DMD458744 DVZ458744 EFV458744 EPR458744 EZN458744 FJJ458744 FTF458744 GDB458744 GMX458744 GWT458744 HGP458744 HQL458744 IAH458744 IKD458744 ITZ458744 JDV458744 JNR458744 JXN458744 KHJ458744 KRF458744 LBB458744 LKX458744 LUT458744 MEP458744 MOL458744 MYH458744 NID458744 NRZ458744 OBV458744 OLR458744 OVN458744 PFJ458744 PPF458744 PZB458744 QIX458744 QST458744 RCP458744 RML458744 RWH458744 SGD458744 SPZ458744 SZV458744 TJR458744 TTN458744 UDJ458744 UNF458744 UXB458744 VGX458744 VQT458744 WAP458744 WKL458744 WUH458744 P524282 HV524280 RR524280 ABN524280 ALJ524280 AVF524280 BFB524280 BOX524280 BYT524280 CIP524280 CSL524280 DCH524280 DMD524280 DVZ524280 EFV524280 EPR524280 EZN524280 FJJ524280 FTF524280 GDB524280 GMX524280 GWT524280 HGP524280 HQL524280 IAH524280 IKD524280 ITZ524280 JDV524280 JNR524280 JXN524280 KHJ524280 KRF524280 LBB524280 LKX524280 LUT524280 MEP524280 MOL524280 MYH524280 NID524280 NRZ524280 OBV524280 OLR524280 OVN524280 PFJ524280 PPF524280 PZB524280 QIX524280 QST524280 RCP524280 RML524280 RWH524280 SGD524280 SPZ524280 SZV524280 TJR524280 TTN524280 UDJ524280 UNF524280 UXB524280 VGX524280 VQT524280 WAP524280 WKL524280 WUH524280 P589818 HV589816 RR589816 ABN589816 ALJ589816 AVF589816 BFB589816 BOX589816 BYT589816 CIP589816 CSL589816 DCH589816 DMD589816 DVZ589816 EFV589816 EPR589816 EZN589816 FJJ589816 FTF589816 GDB589816 GMX589816 GWT589816 HGP589816 HQL589816 IAH589816 IKD589816 ITZ589816 JDV589816 JNR589816 JXN589816 KHJ589816 KRF589816 LBB589816 LKX589816 LUT589816 MEP589816 MOL589816 MYH589816 NID589816 NRZ589816 OBV589816 OLR589816 OVN589816 PFJ589816 PPF589816 PZB589816 QIX589816 QST589816 RCP589816 RML589816 RWH589816 SGD589816 SPZ589816 SZV589816 TJR589816 TTN589816 UDJ589816 UNF589816 UXB589816 VGX589816 VQT589816 WAP589816 WKL589816 WUH589816 P655354 HV655352 RR655352 ABN655352 ALJ655352 AVF655352 BFB655352 BOX655352 BYT655352 CIP655352 CSL655352 DCH655352 DMD655352 DVZ655352 EFV655352 EPR655352 EZN655352 FJJ655352 FTF655352 GDB655352 GMX655352 GWT655352 HGP655352 HQL655352 IAH655352 IKD655352 ITZ655352 JDV655352 JNR655352 JXN655352 KHJ655352 KRF655352 LBB655352 LKX655352 LUT655352 MEP655352 MOL655352 MYH655352 NID655352 NRZ655352 OBV655352 OLR655352 OVN655352 PFJ655352 PPF655352 PZB655352 QIX655352 QST655352 RCP655352 RML655352 RWH655352 SGD655352 SPZ655352 SZV655352 TJR655352 TTN655352 UDJ655352 UNF655352 UXB655352 VGX655352 VQT655352 WAP655352 WKL655352 WUH655352 P720890 HV720888 RR720888 ABN720888 ALJ720888 AVF720888 BFB720888 BOX720888 BYT720888 CIP720888 CSL720888 DCH720888 DMD720888 DVZ720888 EFV720888 EPR720888 EZN720888 FJJ720888 FTF720888 GDB720888 GMX720888 GWT720888 HGP720888 HQL720888 IAH720888 IKD720888 ITZ720888 JDV720888 JNR720888 JXN720888 KHJ720888 KRF720888 LBB720888 LKX720888 LUT720888 MEP720888 MOL720888 MYH720888 NID720888 NRZ720888 OBV720888 OLR720888 OVN720888 PFJ720888 PPF720888 PZB720888 QIX720888 QST720888 RCP720888 RML720888 RWH720888 SGD720888 SPZ720888 SZV720888 TJR720888 TTN720888 UDJ720888 UNF720888 UXB720888 VGX720888 VQT720888 WAP720888 WKL720888 WUH720888 P786426 HV786424 RR786424 ABN786424 ALJ786424 AVF786424 BFB786424 BOX786424 BYT786424 CIP786424 CSL786424 DCH786424 DMD786424 DVZ786424 EFV786424 EPR786424 EZN786424 FJJ786424 FTF786424 GDB786424 GMX786424 GWT786424 HGP786424 HQL786424 IAH786424 IKD786424 ITZ786424 JDV786424 JNR786424 JXN786424 KHJ786424 KRF786424 LBB786424 LKX786424 LUT786424 MEP786424 MOL786424 MYH786424 NID786424 NRZ786424 OBV786424 OLR786424 OVN786424 PFJ786424 PPF786424 PZB786424 QIX786424 QST786424 RCP786424 RML786424 RWH786424 SGD786424 SPZ786424 SZV786424 TJR786424 TTN786424 UDJ786424 UNF786424 UXB786424 VGX786424 VQT786424 WAP786424 WKL786424 WUH786424 P851962 HV851960 RR851960 ABN851960 ALJ851960 AVF851960 BFB851960 BOX851960 BYT851960 CIP851960 CSL851960 DCH851960 DMD851960 DVZ851960 EFV851960 EPR851960 EZN851960 FJJ851960 FTF851960 GDB851960 GMX851960 GWT851960 HGP851960 HQL851960 IAH851960 IKD851960 ITZ851960 JDV851960 JNR851960 JXN851960 KHJ851960 KRF851960 LBB851960 LKX851960 LUT851960 MEP851960 MOL851960 MYH851960 NID851960 NRZ851960 OBV851960 OLR851960 OVN851960 PFJ851960 PPF851960 PZB851960 QIX851960 QST851960 RCP851960 RML851960 RWH851960 SGD851960 SPZ851960 SZV851960 TJR851960 TTN851960 UDJ851960 UNF851960 UXB851960 VGX851960 VQT851960 WAP851960 WKL851960 WUH851960 P917498 HV917496 RR917496 ABN917496 ALJ917496 AVF917496 BFB917496 BOX917496 BYT917496 CIP917496 CSL917496 DCH917496 DMD917496 DVZ917496 EFV917496 EPR917496 EZN917496 FJJ917496 FTF917496 GDB917496 GMX917496 GWT917496 HGP917496 HQL917496 IAH917496 IKD917496 ITZ917496 JDV917496 JNR917496 JXN917496 KHJ917496 KRF917496 LBB917496 LKX917496 LUT917496 MEP917496 MOL917496 MYH917496 NID917496 NRZ917496 OBV917496 OLR917496 OVN917496 PFJ917496 PPF917496 PZB917496 QIX917496 QST917496 RCP917496 RML917496 RWH917496 SGD917496 SPZ917496 SZV917496 TJR917496 TTN917496 UDJ917496 UNF917496 UXB917496 VGX917496 VQT917496 WAP917496 WKL917496 WUH917496 P983034 HV983032 RR983032 ABN983032 ALJ983032 AVF983032 BFB983032 BOX983032 BYT983032 CIP983032 CSL983032 DCH983032 DMD983032 DVZ983032 EFV983032 EPR983032 EZN983032 FJJ983032 FTF983032 GDB983032 GMX983032 GWT983032 HGP983032 HQL983032 IAH983032 IKD983032 ITZ983032 JDV983032 JNR983032 JXN983032 KHJ983032 KRF983032 LBB983032 LKX983032 LUT983032 MEP983032 MOL983032 MYH983032 NID983032 NRZ983032 OBV983032 OLR983032 OVN983032 PFJ983032 PPF983032 PZB983032 QIX983032 QST983032 RCP983032 RML983032 RWH983032 SGD983032 SPZ983032 SZV983032 TJR983032 TTN983032 UDJ983032 UNF983032 UXB983032 VGX983032 VQT983032 WAP983032 WKL983032 WUH983032 IP65556:IR65557 SL65556:SN65557 ACH65556:ACJ65557 AMD65556:AMF65557 AVZ65556:AWB65557 BFV65556:BFX65557 BPR65556:BPT65557 BZN65556:BZP65557 CJJ65556:CJL65557 CTF65556:CTH65557 DDB65556:DDD65557 DMX65556:DMZ65557 DWT65556:DWV65557 EGP65556:EGR65557 EQL65556:EQN65557 FAH65556:FAJ65557 FKD65556:FKF65557 FTZ65556:FUB65557 GDV65556:GDX65557 GNR65556:GNT65557 GXN65556:GXP65557 HHJ65556:HHL65557 HRF65556:HRH65557 IBB65556:IBD65557 IKX65556:IKZ65557 IUT65556:IUV65557 JEP65556:JER65557 JOL65556:JON65557 JYH65556:JYJ65557 KID65556:KIF65557 KRZ65556:KSB65557 LBV65556:LBX65557 LLR65556:LLT65557 LVN65556:LVP65557 MFJ65556:MFL65557 MPF65556:MPH65557 MZB65556:MZD65557 NIX65556:NIZ65557 NST65556:NSV65557 OCP65556:OCR65557 OML65556:OMN65557 OWH65556:OWJ65557 PGD65556:PGF65557 PPZ65556:PQB65557 PZV65556:PZX65557 QJR65556:QJT65557 QTN65556:QTP65557 RDJ65556:RDL65557 RNF65556:RNH65557 RXB65556:RXD65557 SGX65556:SGZ65557 SQT65556:SQV65557 TAP65556:TAR65557 TKL65556:TKN65557 TUH65556:TUJ65557 UED65556:UEF65557 UNZ65556:UOB65557 UXV65556:UXX65557 VHR65556:VHT65557 VRN65556:VRP65557 WBJ65556:WBL65557 WLF65556:WLH65557 WVB65556:WVD65557 IP131092:IR131093 SL131092:SN131093 ACH131092:ACJ131093 AMD131092:AMF131093 AVZ131092:AWB131093 BFV131092:BFX131093 BPR131092:BPT131093 BZN131092:BZP131093 CJJ131092:CJL131093 CTF131092:CTH131093 DDB131092:DDD131093 DMX131092:DMZ131093 DWT131092:DWV131093 EGP131092:EGR131093 EQL131092:EQN131093 FAH131092:FAJ131093 FKD131092:FKF131093 FTZ131092:FUB131093 GDV131092:GDX131093 GNR131092:GNT131093 GXN131092:GXP131093 HHJ131092:HHL131093 HRF131092:HRH131093 IBB131092:IBD131093 IKX131092:IKZ131093 IUT131092:IUV131093 JEP131092:JER131093 JOL131092:JON131093 JYH131092:JYJ131093 KID131092:KIF131093 KRZ131092:KSB131093 LBV131092:LBX131093 LLR131092:LLT131093 LVN131092:LVP131093 MFJ131092:MFL131093 MPF131092:MPH131093 MZB131092:MZD131093 NIX131092:NIZ131093 NST131092:NSV131093 OCP131092:OCR131093 OML131092:OMN131093 OWH131092:OWJ131093 PGD131092:PGF131093 PPZ131092:PQB131093 PZV131092:PZX131093 QJR131092:QJT131093 QTN131092:QTP131093 RDJ131092:RDL131093 RNF131092:RNH131093 RXB131092:RXD131093 SGX131092:SGZ131093 SQT131092:SQV131093 TAP131092:TAR131093 TKL131092:TKN131093 TUH131092:TUJ131093 UED131092:UEF131093 UNZ131092:UOB131093 UXV131092:UXX131093 VHR131092:VHT131093 VRN131092:VRP131093 WBJ131092:WBL131093 WLF131092:WLH131093 WVB131092:WVD131093 IP196628:IR196629 SL196628:SN196629 ACH196628:ACJ196629 AMD196628:AMF196629 AVZ196628:AWB196629 BFV196628:BFX196629 BPR196628:BPT196629 BZN196628:BZP196629 CJJ196628:CJL196629 CTF196628:CTH196629 DDB196628:DDD196629 DMX196628:DMZ196629 DWT196628:DWV196629 EGP196628:EGR196629 EQL196628:EQN196629 FAH196628:FAJ196629 FKD196628:FKF196629 FTZ196628:FUB196629 GDV196628:GDX196629 GNR196628:GNT196629 GXN196628:GXP196629 HHJ196628:HHL196629 HRF196628:HRH196629 IBB196628:IBD196629 IKX196628:IKZ196629 IUT196628:IUV196629 JEP196628:JER196629 JOL196628:JON196629 JYH196628:JYJ196629 KID196628:KIF196629 KRZ196628:KSB196629 LBV196628:LBX196629 LLR196628:LLT196629 LVN196628:LVP196629 MFJ196628:MFL196629 MPF196628:MPH196629 MZB196628:MZD196629 NIX196628:NIZ196629 NST196628:NSV196629 OCP196628:OCR196629 OML196628:OMN196629 OWH196628:OWJ196629 PGD196628:PGF196629 PPZ196628:PQB196629 PZV196628:PZX196629 QJR196628:QJT196629 QTN196628:QTP196629 RDJ196628:RDL196629 RNF196628:RNH196629 RXB196628:RXD196629 SGX196628:SGZ196629 SQT196628:SQV196629 TAP196628:TAR196629 TKL196628:TKN196629 TUH196628:TUJ196629 UED196628:UEF196629 UNZ196628:UOB196629 UXV196628:UXX196629 VHR196628:VHT196629 VRN196628:VRP196629 WBJ196628:WBL196629 WLF196628:WLH196629 WVB196628:WVD196629 IP262164:IR262165 SL262164:SN262165 ACH262164:ACJ262165 AMD262164:AMF262165 AVZ262164:AWB262165 BFV262164:BFX262165 BPR262164:BPT262165 BZN262164:BZP262165 CJJ262164:CJL262165 CTF262164:CTH262165 DDB262164:DDD262165 DMX262164:DMZ262165 DWT262164:DWV262165 EGP262164:EGR262165 EQL262164:EQN262165 FAH262164:FAJ262165 FKD262164:FKF262165 FTZ262164:FUB262165 GDV262164:GDX262165 GNR262164:GNT262165 GXN262164:GXP262165 HHJ262164:HHL262165 HRF262164:HRH262165 IBB262164:IBD262165 IKX262164:IKZ262165 IUT262164:IUV262165 JEP262164:JER262165 JOL262164:JON262165 JYH262164:JYJ262165 KID262164:KIF262165 KRZ262164:KSB262165 LBV262164:LBX262165 LLR262164:LLT262165 LVN262164:LVP262165 MFJ262164:MFL262165 MPF262164:MPH262165 MZB262164:MZD262165 NIX262164:NIZ262165 NST262164:NSV262165 OCP262164:OCR262165 OML262164:OMN262165 OWH262164:OWJ262165 PGD262164:PGF262165 PPZ262164:PQB262165 PZV262164:PZX262165 QJR262164:QJT262165 QTN262164:QTP262165 RDJ262164:RDL262165 RNF262164:RNH262165 RXB262164:RXD262165 SGX262164:SGZ262165 SQT262164:SQV262165 TAP262164:TAR262165 TKL262164:TKN262165 TUH262164:TUJ262165 UED262164:UEF262165 UNZ262164:UOB262165 UXV262164:UXX262165 VHR262164:VHT262165 VRN262164:VRP262165 WBJ262164:WBL262165 WLF262164:WLH262165 WVB262164:WVD262165 IP327700:IR327701 SL327700:SN327701 ACH327700:ACJ327701 AMD327700:AMF327701 AVZ327700:AWB327701 BFV327700:BFX327701 BPR327700:BPT327701 BZN327700:BZP327701 CJJ327700:CJL327701 CTF327700:CTH327701 DDB327700:DDD327701 DMX327700:DMZ327701 DWT327700:DWV327701 EGP327700:EGR327701 EQL327700:EQN327701 FAH327700:FAJ327701 FKD327700:FKF327701 FTZ327700:FUB327701 GDV327700:GDX327701 GNR327700:GNT327701 GXN327700:GXP327701 HHJ327700:HHL327701 HRF327700:HRH327701 IBB327700:IBD327701 IKX327700:IKZ327701 IUT327700:IUV327701 JEP327700:JER327701 JOL327700:JON327701 JYH327700:JYJ327701 KID327700:KIF327701 KRZ327700:KSB327701 LBV327700:LBX327701 LLR327700:LLT327701 LVN327700:LVP327701 MFJ327700:MFL327701 MPF327700:MPH327701 MZB327700:MZD327701 NIX327700:NIZ327701 NST327700:NSV327701 OCP327700:OCR327701 OML327700:OMN327701 OWH327700:OWJ327701 PGD327700:PGF327701 PPZ327700:PQB327701 PZV327700:PZX327701 QJR327700:QJT327701 QTN327700:QTP327701 RDJ327700:RDL327701 RNF327700:RNH327701 RXB327700:RXD327701 SGX327700:SGZ327701 SQT327700:SQV327701 TAP327700:TAR327701 TKL327700:TKN327701 TUH327700:TUJ327701 UED327700:UEF327701 UNZ327700:UOB327701 UXV327700:UXX327701 VHR327700:VHT327701 VRN327700:VRP327701 WBJ327700:WBL327701 WLF327700:WLH327701 WVB327700:WVD327701 IP393236:IR393237 SL393236:SN393237 ACH393236:ACJ393237 AMD393236:AMF393237 AVZ393236:AWB393237 BFV393236:BFX393237 BPR393236:BPT393237 BZN393236:BZP393237 CJJ393236:CJL393237 CTF393236:CTH393237 DDB393236:DDD393237 DMX393236:DMZ393237 DWT393236:DWV393237 EGP393236:EGR393237 EQL393236:EQN393237 FAH393236:FAJ393237 FKD393236:FKF393237 FTZ393236:FUB393237 GDV393236:GDX393237 GNR393236:GNT393237 GXN393236:GXP393237 HHJ393236:HHL393237 HRF393236:HRH393237 IBB393236:IBD393237 IKX393236:IKZ393237 IUT393236:IUV393237 JEP393236:JER393237 JOL393236:JON393237 JYH393236:JYJ393237 KID393236:KIF393237 KRZ393236:KSB393237 LBV393236:LBX393237 LLR393236:LLT393237 LVN393236:LVP393237 MFJ393236:MFL393237 MPF393236:MPH393237 MZB393236:MZD393237 NIX393236:NIZ393237 NST393236:NSV393237 OCP393236:OCR393237 OML393236:OMN393237 OWH393236:OWJ393237 PGD393236:PGF393237 PPZ393236:PQB393237 PZV393236:PZX393237 QJR393236:QJT393237 QTN393236:QTP393237 RDJ393236:RDL393237 RNF393236:RNH393237 RXB393236:RXD393237 SGX393236:SGZ393237 SQT393236:SQV393237 TAP393236:TAR393237 TKL393236:TKN393237 TUH393236:TUJ393237 UED393236:UEF393237 UNZ393236:UOB393237 UXV393236:UXX393237 VHR393236:VHT393237 VRN393236:VRP393237 WBJ393236:WBL393237 WLF393236:WLH393237 WVB393236:WVD393237 IP458772:IR458773 SL458772:SN458773 ACH458772:ACJ458773 AMD458772:AMF458773 AVZ458772:AWB458773 BFV458772:BFX458773 BPR458772:BPT458773 BZN458772:BZP458773 CJJ458772:CJL458773 CTF458772:CTH458773 DDB458772:DDD458773 DMX458772:DMZ458773 DWT458772:DWV458773 EGP458772:EGR458773 EQL458772:EQN458773 FAH458772:FAJ458773 FKD458772:FKF458773 FTZ458772:FUB458773 GDV458772:GDX458773 GNR458772:GNT458773 GXN458772:GXP458773 HHJ458772:HHL458773 HRF458772:HRH458773 IBB458772:IBD458773 IKX458772:IKZ458773 IUT458772:IUV458773 JEP458772:JER458773 JOL458772:JON458773 JYH458772:JYJ458773 KID458772:KIF458773 KRZ458772:KSB458773 LBV458772:LBX458773 LLR458772:LLT458773 LVN458772:LVP458773 MFJ458772:MFL458773 MPF458772:MPH458773 MZB458772:MZD458773 NIX458772:NIZ458773 NST458772:NSV458773 OCP458772:OCR458773 OML458772:OMN458773 OWH458772:OWJ458773 PGD458772:PGF458773 PPZ458772:PQB458773 PZV458772:PZX458773 QJR458772:QJT458773 QTN458772:QTP458773 RDJ458772:RDL458773 RNF458772:RNH458773 RXB458772:RXD458773 SGX458772:SGZ458773 SQT458772:SQV458773 TAP458772:TAR458773 TKL458772:TKN458773 TUH458772:TUJ458773 UED458772:UEF458773 UNZ458772:UOB458773 UXV458772:UXX458773 VHR458772:VHT458773 VRN458772:VRP458773 WBJ458772:WBL458773 WLF458772:WLH458773 WVB458772:WVD458773 IP524308:IR524309 SL524308:SN524309 ACH524308:ACJ524309 AMD524308:AMF524309 AVZ524308:AWB524309 BFV524308:BFX524309 BPR524308:BPT524309 BZN524308:BZP524309 CJJ524308:CJL524309 CTF524308:CTH524309 DDB524308:DDD524309 DMX524308:DMZ524309 DWT524308:DWV524309 EGP524308:EGR524309 EQL524308:EQN524309 FAH524308:FAJ524309 FKD524308:FKF524309 FTZ524308:FUB524309 GDV524308:GDX524309 GNR524308:GNT524309 GXN524308:GXP524309 HHJ524308:HHL524309 HRF524308:HRH524309 IBB524308:IBD524309 IKX524308:IKZ524309 IUT524308:IUV524309 JEP524308:JER524309 JOL524308:JON524309 JYH524308:JYJ524309 KID524308:KIF524309 KRZ524308:KSB524309 LBV524308:LBX524309 LLR524308:LLT524309 LVN524308:LVP524309 MFJ524308:MFL524309 MPF524308:MPH524309 MZB524308:MZD524309 NIX524308:NIZ524309 NST524308:NSV524309 OCP524308:OCR524309 OML524308:OMN524309 OWH524308:OWJ524309 PGD524308:PGF524309 PPZ524308:PQB524309 PZV524308:PZX524309 QJR524308:QJT524309 QTN524308:QTP524309 RDJ524308:RDL524309 RNF524308:RNH524309 RXB524308:RXD524309 SGX524308:SGZ524309 SQT524308:SQV524309 TAP524308:TAR524309 TKL524308:TKN524309 TUH524308:TUJ524309 UED524308:UEF524309 UNZ524308:UOB524309 UXV524308:UXX524309 VHR524308:VHT524309 VRN524308:VRP524309 WBJ524308:WBL524309 WLF524308:WLH524309 WVB524308:WVD524309 IP589844:IR589845 SL589844:SN589845 ACH589844:ACJ589845 AMD589844:AMF589845 AVZ589844:AWB589845 BFV589844:BFX589845 BPR589844:BPT589845 BZN589844:BZP589845 CJJ589844:CJL589845 CTF589844:CTH589845 DDB589844:DDD589845 DMX589844:DMZ589845 DWT589844:DWV589845 EGP589844:EGR589845 EQL589844:EQN589845 FAH589844:FAJ589845 FKD589844:FKF589845 FTZ589844:FUB589845 GDV589844:GDX589845 GNR589844:GNT589845 GXN589844:GXP589845 HHJ589844:HHL589845 HRF589844:HRH589845 IBB589844:IBD589845 IKX589844:IKZ589845 IUT589844:IUV589845 JEP589844:JER589845 JOL589844:JON589845 JYH589844:JYJ589845 KID589844:KIF589845 KRZ589844:KSB589845 LBV589844:LBX589845 LLR589844:LLT589845 LVN589844:LVP589845 MFJ589844:MFL589845 MPF589844:MPH589845 MZB589844:MZD589845 NIX589844:NIZ589845 NST589844:NSV589845 OCP589844:OCR589845 OML589844:OMN589845 OWH589844:OWJ589845 PGD589844:PGF589845 PPZ589844:PQB589845 PZV589844:PZX589845 QJR589844:QJT589845 QTN589844:QTP589845 RDJ589844:RDL589845 RNF589844:RNH589845 RXB589844:RXD589845 SGX589844:SGZ589845 SQT589844:SQV589845 TAP589844:TAR589845 TKL589844:TKN589845 TUH589844:TUJ589845 UED589844:UEF589845 UNZ589844:UOB589845 UXV589844:UXX589845 VHR589844:VHT589845 VRN589844:VRP589845 WBJ589844:WBL589845 WLF589844:WLH589845 WVB589844:WVD589845 IP655380:IR655381 SL655380:SN655381 ACH655380:ACJ655381 AMD655380:AMF655381 AVZ655380:AWB655381 BFV655380:BFX655381 BPR655380:BPT655381 BZN655380:BZP655381 CJJ655380:CJL655381 CTF655380:CTH655381 DDB655380:DDD655381 DMX655380:DMZ655381 DWT655380:DWV655381 EGP655380:EGR655381 EQL655380:EQN655381 FAH655380:FAJ655381 FKD655380:FKF655381 FTZ655380:FUB655381 GDV655380:GDX655381 GNR655380:GNT655381 GXN655380:GXP655381 HHJ655380:HHL655381 HRF655380:HRH655381 IBB655380:IBD655381 IKX655380:IKZ655381 IUT655380:IUV655381 JEP655380:JER655381 JOL655380:JON655381 JYH655380:JYJ655381 KID655380:KIF655381 KRZ655380:KSB655381 LBV655380:LBX655381 LLR655380:LLT655381 LVN655380:LVP655381 MFJ655380:MFL655381 MPF655380:MPH655381 MZB655380:MZD655381 NIX655380:NIZ655381 NST655380:NSV655381 OCP655380:OCR655381 OML655380:OMN655381 OWH655380:OWJ655381 PGD655380:PGF655381 PPZ655380:PQB655381 PZV655380:PZX655381 QJR655380:QJT655381 QTN655380:QTP655381 RDJ655380:RDL655381 RNF655380:RNH655381 RXB655380:RXD655381 SGX655380:SGZ655381 SQT655380:SQV655381 TAP655380:TAR655381 TKL655380:TKN655381 TUH655380:TUJ655381 UED655380:UEF655381 UNZ655380:UOB655381 UXV655380:UXX655381 VHR655380:VHT655381 VRN655380:VRP655381 WBJ655380:WBL655381 WLF655380:WLH655381 WVB655380:WVD655381 IP720916:IR720917 SL720916:SN720917 ACH720916:ACJ720917 AMD720916:AMF720917 AVZ720916:AWB720917 BFV720916:BFX720917 BPR720916:BPT720917 BZN720916:BZP720917 CJJ720916:CJL720917 CTF720916:CTH720917 DDB720916:DDD720917 DMX720916:DMZ720917 DWT720916:DWV720917 EGP720916:EGR720917 EQL720916:EQN720917 FAH720916:FAJ720917 FKD720916:FKF720917 FTZ720916:FUB720917 GDV720916:GDX720917 GNR720916:GNT720917 GXN720916:GXP720917 HHJ720916:HHL720917 HRF720916:HRH720917 IBB720916:IBD720917 IKX720916:IKZ720917 IUT720916:IUV720917 JEP720916:JER720917 JOL720916:JON720917 JYH720916:JYJ720917 KID720916:KIF720917 KRZ720916:KSB720917 LBV720916:LBX720917 LLR720916:LLT720917 LVN720916:LVP720917 MFJ720916:MFL720917 MPF720916:MPH720917 MZB720916:MZD720917 NIX720916:NIZ720917 NST720916:NSV720917 OCP720916:OCR720917 OML720916:OMN720917 OWH720916:OWJ720917 PGD720916:PGF720917 PPZ720916:PQB720917 PZV720916:PZX720917 QJR720916:QJT720917 QTN720916:QTP720917 RDJ720916:RDL720917 RNF720916:RNH720917 RXB720916:RXD720917 SGX720916:SGZ720917 SQT720916:SQV720917 TAP720916:TAR720917 TKL720916:TKN720917 TUH720916:TUJ720917 UED720916:UEF720917 UNZ720916:UOB720917 UXV720916:UXX720917 VHR720916:VHT720917 VRN720916:VRP720917 WBJ720916:WBL720917 WLF720916:WLH720917 WVB720916:WVD720917 IP786452:IR786453 SL786452:SN786453 ACH786452:ACJ786453 AMD786452:AMF786453 AVZ786452:AWB786453 BFV786452:BFX786453 BPR786452:BPT786453 BZN786452:BZP786453 CJJ786452:CJL786453 CTF786452:CTH786453 DDB786452:DDD786453 DMX786452:DMZ786453 DWT786452:DWV786453 EGP786452:EGR786453 EQL786452:EQN786453 FAH786452:FAJ786453 FKD786452:FKF786453 FTZ786452:FUB786453 GDV786452:GDX786453 GNR786452:GNT786453 GXN786452:GXP786453 HHJ786452:HHL786453 HRF786452:HRH786453 IBB786452:IBD786453 IKX786452:IKZ786453 IUT786452:IUV786453 JEP786452:JER786453 JOL786452:JON786453 JYH786452:JYJ786453 KID786452:KIF786453 KRZ786452:KSB786453 LBV786452:LBX786453 LLR786452:LLT786453 LVN786452:LVP786453 MFJ786452:MFL786453 MPF786452:MPH786453 MZB786452:MZD786453 NIX786452:NIZ786453 NST786452:NSV786453 OCP786452:OCR786453 OML786452:OMN786453 OWH786452:OWJ786453 PGD786452:PGF786453 PPZ786452:PQB786453 PZV786452:PZX786453 QJR786452:QJT786453 QTN786452:QTP786453 RDJ786452:RDL786453 RNF786452:RNH786453 RXB786452:RXD786453 SGX786452:SGZ786453 SQT786452:SQV786453 TAP786452:TAR786453 TKL786452:TKN786453 TUH786452:TUJ786453 UED786452:UEF786453 UNZ786452:UOB786453 UXV786452:UXX786453 VHR786452:VHT786453 VRN786452:VRP786453 WBJ786452:WBL786453 WLF786452:WLH786453 WVB786452:WVD786453 IP851988:IR851989 SL851988:SN851989 ACH851988:ACJ851989 AMD851988:AMF851989 AVZ851988:AWB851989 BFV851988:BFX851989 BPR851988:BPT851989 BZN851988:BZP851989 CJJ851988:CJL851989 CTF851988:CTH851989 DDB851988:DDD851989 DMX851988:DMZ851989 DWT851988:DWV851989 EGP851988:EGR851989 EQL851988:EQN851989 FAH851988:FAJ851989 FKD851988:FKF851989 FTZ851988:FUB851989 GDV851988:GDX851989 GNR851988:GNT851989 GXN851988:GXP851989 HHJ851988:HHL851989 HRF851988:HRH851989 IBB851988:IBD851989 IKX851988:IKZ851989 IUT851988:IUV851989 JEP851988:JER851989 JOL851988:JON851989 JYH851988:JYJ851989 KID851988:KIF851989 KRZ851988:KSB851989 LBV851988:LBX851989 LLR851988:LLT851989 LVN851988:LVP851989 MFJ851988:MFL851989 MPF851988:MPH851989 MZB851988:MZD851989 NIX851988:NIZ851989 NST851988:NSV851989 OCP851988:OCR851989 OML851988:OMN851989 OWH851988:OWJ851989 PGD851988:PGF851989 PPZ851988:PQB851989 PZV851988:PZX851989 QJR851988:QJT851989 QTN851988:QTP851989 RDJ851988:RDL851989 RNF851988:RNH851989 RXB851988:RXD851989 SGX851988:SGZ851989 SQT851988:SQV851989 TAP851988:TAR851989 TKL851988:TKN851989 TUH851988:TUJ851989 UED851988:UEF851989 UNZ851988:UOB851989 UXV851988:UXX851989 VHR851988:VHT851989 VRN851988:VRP851989 WBJ851988:WBL851989 WLF851988:WLH851989 WVB851988:WVD851989 IP917524:IR917525 SL917524:SN917525 ACH917524:ACJ917525 AMD917524:AMF917525 AVZ917524:AWB917525 BFV917524:BFX917525 BPR917524:BPT917525 BZN917524:BZP917525 CJJ917524:CJL917525 CTF917524:CTH917525 DDB917524:DDD917525 DMX917524:DMZ917525 DWT917524:DWV917525 EGP917524:EGR917525 EQL917524:EQN917525 FAH917524:FAJ917525 FKD917524:FKF917525 FTZ917524:FUB917525 GDV917524:GDX917525 GNR917524:GNT917525 GXN917524:GXP917525 HHJ917524:HHL917525 HRF917524:HRH917525 IBB917524:IBD917525 IKX917524:IKZ917525 IUT917524:IUV917525 JEP917524:JER917525 JOL917524:JON917525 JYH917524:JYJ917525 KID917524:KIF917525 KRZ917524:KSB917525 LBV917524:LBX917525 LLR917524:LLT917525 LVN917524:LVP917525 MFJ917524:MFL917525 MPF917524:MPH917525 MZB917524:MZD917525 NIX917524:NIZ917525 NST917524:NSV917525 OCP917524:OCR917525 OML917524:OMN917525 OWH917524:OWJ917525 PGD917524:PGF917525 PPZ917524:PQB917525 PZV917524:PZX917525 QJR917524:QJT917525 QTN917524:QTP917525 RDJ917524:RDL917525 RNF917524:RNH917525 RXB917524:RXD917525 SGX917524:SGZ917525 SQT917524:SQV917525 TAP917524:TAR917525 TKL917524:TKN917525 TUH917524:TUJ917525 UED917524:UEF917525 UNZ917524:UOB917525 UXV917524:UXX917525 VHR917524:VHT917525 VRN917524:VRP917525 WBJ917524:WBL917525 WLF917524:WLH917525 WVB917524:WVD917525 IP983060:IR983061 SL983060:SN983061 ACH983060:ACJ983061 AMD983060:AMF983061 AVZ983060:AWB983061 BFV983060:BFX983061 BPR983060:BPT983061 BZN983060:BZP983061 CJJ983060:CJL983061 CTF983060:CTH983061 DDB983060:DDD983061 DMX983060:DMZ983061 DWT983060:DWV983061 EGP983060:EGR983061 EQL983060:EQN983061 FAH983060:FAJ983061 FKD983060:FKF983061 FTZ983060:FUB983061 GDV983060:GDX983061 GNR983060:GNT983061 GXN983060:GXP983061 HHJ983060:HHL983061 HRF983060:HRH983061 IBB983060:IBD983061 IKX983060:IKZ983061 IUT983060:IUV983061 JEP983060:JER983061 JOL983060:JON983061 JYH983060:JYJ983061 KID983060:KIF983061 KRZ983060:KSB983061 LBV983060:LBX983061 LLR983060:LLT983061 LVN983060:LVP983061 MFJ983060:MFL983061 MPF983060:MPH983061 MZB983060:MZD983061 NIX983060:NIZ983061 NST983060:NSV983061 OCP983060:OCR983061 OML983060:OMN983061 OWH983060:OWJ983061 PGD983060:PGF983061 PPZ983060:PQB983061 PZV983060:PZX983061 QJR983060:QJT983061 QTN983060:QTP983061 RDJ983060:RDL983061 RNF983060:RNH983061 RXB983060:RXD983061 SGX983060:SGZ983061 SQT983060:SQV983061 TAP983060:TAR983061 TKL983060:TKN983061 TUH983060:TUJ983061 UED983060:UEF983061 UNZ983060:UOB983061 UXV983060:UXX983061 VHR983060:VHT983061 VRN983060:VRP983061 WBJ983060:WBL983061 WLF983060:WLH983061 WVB983060:WVD983061 IP65561:IR65561 SL65561:SN65561 ACH65561:ACJ65561 AMD65561:AMF65561 AVZ65561:AWB65561 BFV65561:BFX65561 BPR65561:BPT65561 BZN65561:BZP65561 CJJ65561:CJL65561 CTF65561:CTH65561 DDB65561:DDD65561 DMX65561:DMZ65561 DWT65561:DWV65561 EGP65561:EGR65561 EQL65561:EQN65561 FAH65561:FAJ65561 FKD65561:FKF65561 FTZ65561:FUB65561 GDV65561:GDX65561 GNR65561:GNT65561 GXN65561:GXP65561 HHJ65561:HHL65561 HRF65561:HRH65561 IBB65561:IBD65561 IKX65561:IKZ65561 IUT65561:IUV65561 JEP65561:JER65561 JOL65561:JON65561 JYH65561:JYJ65561 KID65561:KIF65561 KRZ65561:KSB65561 LBV65561:LBX65561 LLR65561:LLT65561 LVN65561:LVP65561 MFJ65561:MFL65561 MPF65561:MPH65561 MZB65561:MZD65561 NIX65561:NIZ65561 NST65561:NSV65561 OCP65561:OCR65561 OML65561:OMN65561 OWH65561:OWJ65561 PGD65561:PGF65561 PPZ65561:PQB65561 PZV65561:PZX65561 QJR65561:QJT65561 QTN65561:QTP65561 RDJ65561:RDL65561 RNF65561:RNH65561 RXB65561:RXD65561 SGX65561:SGZ65561 SQT65561:SQV65561 TAP65561:TAR65561 TKL65561:TKN65561 TUH65561:TUJ65561 UED65561:UEF65561 UNZ65561:UOB65561 UXV65561:UXX65561 VHR65561:VHT65561 VRN65561:VRP65561 WBJ65561:WBL65561 WLF65561:WLH65561 WVB65561:WVD65561 IP131097:IR131097 SL131097:SN131097 ACH131097:ACJ131097 AMD131097:AMF131097 AVZ131097:AWB131097 BFV131097:BFX131097 BPR131097:BPT131097 BZN131097:BZP131097 CJJ131097:CJL131097 CTF131097:CTH131097 DDB131097:DDD131097 DMX131097:DMZ131097 DWT131097:DWV131097 EGP131097:EGR131097 EQL131097:EQN131097 FAH131097:FAJ131097 FKD131097:FKF131097 FTZ131097:FUB131097 GDV131097:GDX131097 GNR131097:GNT131097 GXN131097:GXP131097 HHJ131097:HHL131097 HRF131097:HRH131097 IBB131097:IBD131097 IKX131097:IKZ131097 IUT131097:IUV131097 JEP131097:JER131097 JOL131097:JON131097 JYH131097:JYJ131097 KID131097:KIF131097 KRZ131097:KSB131097 LBV131097:LBX131097 LLR131097:LLT131097 LVN131097:LVP131097 MFJ131097:MFL131097 MPF131097:MPH131097 MZB131097:MZD131097 NIX131097:NIZ131097 NST131097:NSV131097 OCP131097:OCR131097 OML131097:OMN131097 OWH131097:OWJ131097 PGD131097:PGF131097 PPZ131097:PQB131097 PZV131097:PZX131097 QJR131097:QJT131097 QTN131097:QTP131097 RDJ131097:RDL131097 RNF131097:RNH131097 RXB131097:RXD131097 SGX131097:SGZ131097 SQT131097:SQV131097 TAP131097:TAR131097 TKL131097:TKN131097 TUH131097:TUJ131097 UED131097:UEF131097 UNZ131097:UOB131097 UXV131097:UXX131097 VHR131097:VHT131097 VRN131097:VRP131097 WBJ131097:WBL131097 WLF131097:WLH131097 WVB131097:WVD131097 IP196633:IR196633 SL196633:SN196633 ACH196633:ACJ196633 AMD196633:AMF196633 AVZ196633:AWB196633 BFV196633:BFX196633 BPR196633:BPT196633 BZN196633:BZP196633 CJJ196633:CJL196633 CTF196633:CTH196633 DDB196633:DDD196633 DMX196633:DMZ196633 DWT196633:DWV196633 EGP196633:EGR196633 EQL196633:EQN196633 FAH196633:FAJ196633 FKD196633:FKF196633 FTZ196633:FUB196633 GDV196633:GDX196633 GNR196633:GNT196633 GXN196633:GXP196633 HHJ196633:HHL196633 HRF196633:HRH196633 IBB196633:IBD196633 IKX196633:IKZ196633 IUT196633:IUV196633 JEP196633:JER196633 JOL196633:JON196633 JYH196633:JYJ196633 KID196633:KIF196633 KRZ196633:KSB196633 LBV196633:LBX196633 LLR196633:LLT196633 LVN196633:LVP196633 MFJ196633:MFL196633 MPF196633:MPH196633 MZB196633:MZD196633 NIX196633:NIZ196633 NST196633:NSV196633 OCP196633:OCR196633 OML196633:OMN196633 OWH196633:OWJ196633 PGD196633:PGF196633 PPZ196633:PQB196633 PZV196633:PZX196633 QJR196633:QJT196633 QTN196633:QTP196633 RDJ196633:RDL196633 RNF196633:RNH196633 RXB196633:RXD196633 SGX196633:SGZ196633 SQT196633:SQV196633 TAP196633:TAR196633 TKL196633:TKN196633 TUH196633:TUJ196633 UED196633:UEF196633 UNZ196633:UOB196633 UXV196633:UXX196633 VHR196633:VHT196633 VRN196633:VRP196633 WBJ196633:WBL196633 WLF196633:WLH196633 WVB196633:WVD196633 IP262169:IR262169 SL262169:SN262169 ACH262169:ACJ262169 AMD262169:AMF262169 AVZ262169:AWB262169 BFV262169:BFX262169 BPR262169:BPT262169 BZN262169:BZP262169 CJJ262169:CJL262169 CTF262169:CTH262169 DDB262169:DDD262169 DMX262169:DMZ262169 DWT262169:DWV262169 EGP262169:EGR262169 EQL262169:EQN262169 FAH262169:FAJ262169 FKD262169:FKF262169 FTZ262169:FUB262169 GDV262169:GDX262169 GNR262169:GNT262169 GXN262169:GXP262169 HHJ262169:HHL262169 HRF262169:HRH262169 IBB262169:IBD262169 IKX262169:IKZ262169 IUT262169:IUV262169 JEP262169:JER262169 JOL262169:JON262169 JYH262169:JYJ262169 KID262169:KIF262169 KRZ262169:KSB262169 LBV262169:LBX262169 LLR262169:LLT262169 LVN262169:LVP262169 MFJ262169:MFL262169 MPF262169:MPH262169 MZB262169:MZD262169 NIX262169:NIZ262169 NST262169:NSV262169 OCP262169:OCR262169 OML262169:OMN262169 OWH262169:OWJ262169 PGD262169:PGF262169 PPZ262169:PQB262169 PZV262169:PZX262169 QJR262169:QJT262169 QTN262169:QTP262169 RDJ262169:RDL262169 RNF262169:RNH262169 RXB262169:RXD262169 SGX262169:SGZ262169 SQT262169:SQV262169 TAP262169:TAR262169 TKL262169:TKN262169 TUH262169:TUJ262169 UED262169:UEF262169 UNZ262169:UOB262169 UXV262169:UXX262169 VHR262169:VHT262169 VRN262169:VRP262169 WBJ262169:WBL262169 WLF262169:WLH262169 WVB262169:WVD262169 IP327705:IR327705 SL327705:SN327705 ACH327705:ACJ327705 AMD327705:AMF327705 AVZ327705:AWB327705 BFV327705:BFX327705 BPR327705:BPT327705 BZN327705:BZP327705 CJJ327705:CJL327705 CTF327705:CTH327705 DDB327705:DDD327705 DMX327705:DMZ327705 DWT327705:DWV327705 EGP327705:EGR327705 EQL327705:EQN327705 FAH327705:FAJ327705 FKD327705:FKF327705 FTZ327705:FUB327705 GDV327705:GDX327705 GNR327705:GNT327705 GXN327705:GXP327705 HHJ327705:HHL327705 HRF327705:HRH327705 IBB327705:IBD327705 IKX327705:IKZ327705 IUT327705:IUV327705 JEP327705:JER327705 JOL327705:JON327705 JYH327705:JYJ327705 KID327705:KIF327705 KRZ327705:KSB327705 LBV327705:LBX327705 LLR327705:LLT327705 LVN327705:LVP327705 MFJ327705:MFL327705 MPF327705:MPH327705 MZB327705:MZD327705 NIX327705:NIZ327705 NST327705:NSV327705 OCP327705:OCR327705 OML327705:OMN327705 OWH327705:OWJ327705 PGD327705:PGF327705 PPZ327705:PQB327705 PZV327705:PZX327705 QJR327705:QJT327705 QTN327705:QTP327705 RDJ327705:RDL327705 RNF327705:RNH327705 RXB327705:RXD327705 SGX327705:SGZ327705 SQT327705:SQV327705 TAP327705:TAR327705 TKL327705:TKN327705 TUH327705:TUJ327705 UED327705:UEF327705 UNZ327705:UOB327705 UXV327705:UXX327705 VHR327705:VHT327705 VRN327705:VRP327705 WBJ327705:WBL327705 WLF327705:WLH327705 WVB327705:WVD327705 IP393241:IR393241 SL393241:SN393241 ACH393241:ACJ393241 AMD393241:AMF393241 AVZ393241:AWB393241 BFV393241:BFX393241 BPR393241:BPT393241 BZN393241:BZP393241 CJJ393241:CJL393241 CTF393241:CTH393241 DDB393241:DDD393241 DMX393241:DMZ393241 DWT393241:DWV393241 EGP393241:EGR393241 EQL393241:EQN393241 FAH393241:FAJ393241 FKD393241:FKF393241 FTZ393241:FUB393241 GDV393241:GDX393241 GNR393241:GNT393241 GXN393241:GXP393241 HHJ393241:HHL393241 HRF393241:HRH393241 IBB393241:IBD393241 IKX393241:IKZ393241 IUT393241:IUV393241 JEP393241:JER393241 JOL393241:JON393241 JYH393241:JYJ393241 KID393241:KIF393241 KRZ393241:KSB393241 LBV393241:LBX393241 LLR393241:LLT393241 LVN393241:LVP393241 MFJ393241:MFL393241 MPF393241:MPH393241 MZB393241:MZD393241 NIX393241:NIZ393241 NST393241:NSV393241 OCP393241:OCR393241 OML393241:OMN393241 OWH393241:OWJ393241 PGD393241:PGF393241 PPZ393241:PQB393241 PZV393241:PZX393241 QJR393241:QJT393241 QTN393241:QTP393241 RDJ393241:RDL393241 RNF393241:RNH393241 RXB393241:RXD393241 SGX393241:SGZ393241 SQT393241:SQV393241 TAP393241:TAR393241 TKL393241:TKN393241 TUH393241:TUJ393241 UED393241:UEF393241 UNZ393241:UOB393241 UXV393241:UXX393241 VHR393241:VHT393241 VRN393241:VRP393241 WBJ393241:WBL393241 WLF393241:WLH393241 WVB393241:WVD393241 IP458777:IR458777 SL458777:SN458777 ACH458777:ACJ458777 AMD458777:AMF458777 AVZ458777:AWB458777 BFV458777:BFX458777 BPR458777:BPT458777 BZN458777:BZP458777 CJJ458777:CJL458777 CTF458777:CTH458777 DDB458777:DDD458777 DMX458777:DMZ458777 DWT458777:DWV458777 EGP458777:EGR458777 EQL458777:EQN458777 FAH458777:FAJ458777 FKD458777:FKF458777 FTZ458777:FUB458777 GDV458777:GDX458777 GNR458777:GNT458777 GXN458777:GXP458777 HHJ458777:HHL458777 HRF458777:HRH458777 IBB458777:IBD458777 IKX458777:IKZ458777 IUT458777:IUV458777 JEP458777:JER458777 JOL458777:JON458777 JYH458777:JYJ458777 KID458777:KIF458777 KRZ458777:KSB458777 LBV458777:LBX458777 LLR458777:LLT458777 LVN458777:LVP458777 MFJ458777:MFL458777 MPF458777:MPH458777 MZB458777:MZD458777 NIX458777:NIZ458777 NST458777:NSV458777 OCP458777:OCR458777 OML458777:OMN458777 OWH458777:OWJ458777 PGD458777:PGF458777 PPZ458777:PQB458777 PZV458777:PZX458777 QJR458777:QJT458777 QTN458777:QTP458777 RDJ458777:RDL458777 RNF458777:RNH458777 RXB458777:RXD458777 SGX458777:SGZ458777 SQT458777:SQV458777 TAP458777:TAR458777 TKL458777:TKN458777 TUH458777:TUJ458777 UED458777:UEF458777 UNZ458777:UOB458777 UXV458777:UXX458777 VHR458777:VHT458777 VRN458777:VRP458777 WBJ458777:WBL458777 WLF458777:WLH458777 WVB458777:WVD458777 IP524313:IR524313 SL524313:SN524313 ACH524313:ACJ524313 AMD524313:AMF524313 AVZ524313:AWB524313 BFV524313:BFX524313 BPR524313:BPT524313 BZN524313:BZP524313 CJJ524313:CJL524313 CTF524313:CTH524313 DDB524313:DDD524313 DMX524313:DMZ524313 DWT524313:DWV524313 EGP524313:EGR524313 EQL524313:EQN524313 FAH524313:FAJ524313 FKD524313:FKF524313 FTZ524313:FUB524313 GDV524313:GDX524313 GNR524313:GNT524313 GXN524313:GXP524313 HHJ524313:HHL524313 HRF524313:HRH524313 IBB524313:IBD524313 IKX524313:IKZ524313 IUT524313:IUV524313 JEP524313:JER524313 JOL524313:JON524313 JYH524313:JYJ524313 KID524313:KIF524313 KRZ524313:KSB524313 LBV524313:LBX524313 LLR524313:LLT524313 LVN524313:LVP524313 MFJ524313:MFL524313 MPF524313:MPH524313 MZB524313:MZD524313 NIX524313:NIZ524313 NST524313:NSV524313 OCP524313:OCR524313 OML524313:OMN524313 OWH524313:OWJ524313 PGD524313:PGF524313 PPZ524313:PQB524313 PZV524313:PZX524313 QJR524313:QJT524313 QTN524313:QTP524313 RDJ524313:RDL524313 RNF524313:RNH524313 RXB524313:RXD524313 SGX524313:SGZ524313 SQT524313:SQV524313 TAP524313:TAR524313 TKL524313:TKN524313 TUH524313:TUJ524313 UED524313:UEF524313 UNZ524313:UOB524313 UXV524313:UXX524313 VHR524313:VHT524313 VRN524313:VRP524313 WBJ524313:WBL524313 WLF524313:WLH524313 WVB524313:WVD524313 IP589849:IR589849 SL589849:SN589849 ACH589849:ACJ589849 AMD589849:AMF589849 AVZ589849:AWB589849 BFV589849:BFX589849 BPR589849:BPT589849 BZN589849:BZP589849 CJJ589849:CJL589849 CTF589849:CTH589849 DDB589849:DDD589849 DMX589849:DMZ589849 DWT589849:DWV589849 EGP589849:EGR589849 EQL589849:EQN589849 FAH589849:FAJ589849 FKD589849:FKF589849 FTZ589849:FUB589849 GDV589849:GDX589849 GNR589849:GNT589849 GXN589849:GXP589849 HHJ589849:HHL589849 HRF589849:HRH589849 IBB589849:IBD589849 IKX589849:IKZ589849 IUT589849:IUV589849 JEP589849:JER589849 JOL589849:JON589849 JYH589849:JYJ589849 KID589849:KIF589849 KRZ589849:KSB589849 LBV589849:LBX589849 LLR589849:LLT589849 LVN589849:LVP589849 MFJ589849:MFL589849 MPF589849:MPH589849 MZB589849:MZD589849 NIX589849:NIZ589849 NST589849:NSV589849 OCP589849:OCR589849 OML589849:OMN589849 OWH589849:OWJ589849 PGD589849:PGF589849 PPZ589849:PQB589849 PZV589849:PZX589849 QJR589849:QJT589849 QTN589849:QTP589849 RDJ589849:RDL589849 RNF589849:RNH589849 RXB589849:RXD589849 SGX589849:SGZ589849 SQT589849:SQV589849 TAP589849:TAR589849 TKL589849:TKN589849 TUH589849:TUJ589849 UED589849:UEF589849 UNZ589849:UOB589849 UXV589849:UXX589849 VHR589849:VHT589849 VRN589849:VRP589849 WBJ589849:WBL589849 WLF589849:WLH589849 WVB589849:WVD589849 IP655385:IR655385 SL655385:SN655385 ACH655385:ACJ655385 AMD655385:AMF655385 AVZ655385:AWB655385 BFV655385:BFX655385 BPR655385:BPT655385 BZN655385:BZP655385 CJJ655385:CJL655385 CTF655385:CTH655385 DDB655385:DDD655385 DMX655385:DMZ655385 DWT655385:DWV655385 EGP655385:EGR655385 EQL655385:EQN655385 FAH655385:FAJ655385 FKD655385:FKF655385 FTZ655385:FUB655385 GDV655385:GDX655385 GNR655385:GNT655385 GXN655385:GXP655385 HHJ655385:HHL655385 HRF655385:HRH655385 IBB655385:IBD655385 IKX655385:IKZ655385 IUT655385:IUV655385 JEP655385:JER655385 JOL655385:JON655385 JYH655385:JYJ655385 KID655385:KIF655385 KRZ655385:KSB655385 LBV655385:LBX655385 LLR655385:LLT655385 LVN655385:LVP655385 MFJ655385:MFL655385 MPF655385:MPH655385 MZB655385:MZD655385 NIX655385:NIZ655385 NST655385:NSV655385 OCP655385:OCR655385 OML655385:OMN655385 OWH655385:OWJ655385 PGD655385:PGF655385 PPZ655385:PQB655385 PZV655385:PZX655385 QJR655385:QJT655385 QTN655385:QTP655385 RDJ655385:RDL655385 RNF655385:RNH655385 RXB655385:RXD655385 SGX655385:SGZ655385 SQT655385:SQV655385 TAP655385:TAR655385 TKL655385:TKN655385 TUH655385:TUJ655385 UED655385:UEF655385 UNZ655385:UOB655385 UXV655385:UXX655385 VHR655385:VHT655385 VRN655385:VRP655385 WBJ655385:WBL655385 WLF655385:WLH655385 WVB655385:WVD655385 IP720921:IR720921 SL720921:SN720921 ACH720921:ACJ720921 AMD720921:AMF720921 AVZ720921:AWB720921 BFV720921:BFX720921 BPR720921:BPT720921 BZN720921:BZP720921 CJJ720921:CJL720921 CTF720921:CTH720921 DDB720921:DDD720921 DMX720921:DMZ720921 DWT720921:DWV720921 EGP720921:EGR720921 EQL720921:EQN720921 FAH720921:FAJ720921 FKD720921:FKF720921 FTZ720921:FUB720921 GDV720921:GDX720921 GNR720921:GNT720921 GXN720921:GXP720921 HHJ720921:HHL720921 HRF720921:HRH720921 IBB720921:IBD720921 IKX720921:IKZ720921 IUT720921:IUV720921 JEP720921:JER720921 JOL720921:JON720921 JYH720921:JYJ720921 KID720921:KIF720921 KRZ720921:KSB720921 LBV720921:LBX720921 LLR720921:LLT720921 LVN720921:LVP720921 MFJ720921:MFL720921 MPF720921:MPH720921 MZB720921:MZD720921 NIX720921:NIZ720921 NST720921:NSV720921 OCP720921:OCR720921 OML720921:OMN720921 OWH720921:OWJ720921 PGD720921:PGF720921 PPZ720921:PQB720921 PZV720921:PZX720921 QJR720921:QJT720921 QTN720921:QTP720921 RDJ720921:RDL720921 RNF720921:RNH720921 RXB720921:RXD720921 SGX720921:SGZ720921 SQT720921:SQV720921 TAP720921:TAR720921 TKL720921:TKN720921 TUH720921:TUJ720921 UED720921:UEF720921 UNZ720921:UOB720921 UXV720921:UXX720921 VHR720921:VHT720921 VRN720921:VRP720921 WBJ720921:WBL720921 WLF720921:WLH720921 WVB720921:WVD720921 IP786457:IR786457 SL786457:SN786457 ACH786457:ACJ786457 AMD786457:AMF786457 AVZ786457:AWB786457 BFV786457:BFX786457 BPR786457:BPT786457 BZN786457:BZP786457 CJJ786457:CJL786457 CTF786457:CTH786457 DDB786457:DDD786457 DMX786457:DMZ786457 DWT786457:DWV786457 EGP786457:EGR786457 EQL786457:EQN786457 FAH786457:FAJ786457 FKD786457:FKF786457 FTZ786457:FUB786457 GDV786457:GDX786457 GNR786457:GNT786457 GXN786457:GXP786457 HHJ786457:HHL786457 HRF786457:HRH786457 IBB786457:IBD786457 IKX786457:IKZ786457 IUT786457:IUV786457 JEP786457:JER786457 JOL786457:JON786457 JYH786457:JYJ786457 KID786457:KIF786457 KRZ786457:KSB786457 LBV786457:LBX786457 LLR786457:LLT786457 LVN786457:LVP786457 MFJ786457:MFL786457 MPF786457:MPH786457 MZB786457:MZD786457 NIX786457:NIZ786457 NST786457:NSV786457 OCP786457:OCR786457 OML786457:OMN786457 OWH786457:OWJ786457 PGD786457:PGF786457 PPZ786457:PQB786457 PZV786457:PZX786457 QJR786457:QJT786457 QTN786457:QTP786457 RDJ786457:RDL786457 RNF786457:RNH786457 RXB786457:RXD786457 SGX786457:SGZ786457 SQT786457:SQV786457 TAP786457:TAR786457 TKL786457:TKN786457 TUH786457:TUJ786457 UED786457:UEF786457 UNZ786457:UOB786457 UXV786457:UXX786457 VHR786457:VHT786457 VRN786457:VRP786457 WBJ786457:WBL786457 WLF786457:WLH786457 WVB786457:WVD786457 IP851993:IR851993 SL851993:SN851993 ACH851993:ACJ851993 AMD851993:AMF851993 AVZ851993:AWB851993 BFV851993:BFX851993 BPR851993:BPT851993 BZN851993:BZP851993 CJJ851993:CJL851993 CTF851993:CTH851993 DDB851993:DDD851993 DMX851993:DMZ851993 DWT851993:DWV851993 EGP851993:EGR851993 EQL851993:EQN851993 FAH851993:FAJ851993 FKD851993:FKF851993 FTZ851993:FUB851993 GDV851993:GDX851993 GNR851993:GNT851993 GXN851993:GXP851993 HHJ851993:HHL851993 HRF851993:HRH851993 IBB851993:IBD851993 IKX851993:IKZ851993 IUT851993:IUV851993 JEP851993:JER851993 JOL851993:JON851993 JYH851993:JYJ851993 KID851993:KIF851993 KRZ851993:KSB851993 LBV851993:LBX851993 LLR851993:LLT851993 LVN851993:LVP851993 MFJ851993:MFL851993 MPF851993:MPH851993 MZB851993:MZD851993 NIX851993:NIZ851993 NST851993:NSV851993 OCP851993:OCR851993 OML851993:OMN851993 OWH851993:OWJ851993 PGD851993:PGF851993 PPZ851993:PQB851993 PZV851993:PZX851993 QJR851993:QJT851993 QTN851993:QTP851993 RDJ851993:RDL851993 RNF851993:RNH851993 RXB851993:RXD851993 SGX851993:SGZ851993 SQT851993:SQV851993 TAP851993:TAR851993 TKL851993:TKN851993 TUH851993:TUJ851993 UED851993:UEF851993 UNZ851993:UOB851993 UXV851993:UXX851993 VHR851993:VHT851993 VRN851993:VRP851993 WBJ851993:WBL851993 WLF851993:WLH851993 WVB851993:WVD851993 IP917529:IR917529 SL917529:SN917529 ACH917529:ACJ917529 AMD917529:AMF917529 AVZ917529:AWB917529 BFV917529:BFX917529 BPR917529:BPT917529 BZN917529:BZP917529 CJJ917529:CJL917529 CTF917529:CTH917529 DDB917529:DDD917529 DMX917529:DMZ917529 DWT917529:DWV917529 EGP917529:EGR917529 EQL917529:EQN917529 FAH917529:FAJ917529 FKD917529:FKF917529 FTZ917529:FUB917529 GDV917529:GDX917529 GNR917529:GNT917529 GXN917529:GXP917529 HHJ917529:HHL917529 HRF917529:HRH917529 IBB917529:IBD917529 IKX917529:IKZ917529 IUT917529:IUV917529 JEP917529:JER917529 JOL917529:JON917529 JYH917529:JYJ917529 KID917529:KIF917529 KRZ917529:KSB917529 LBV917529:LBX917529 LLR917529:LLT917529 LVN917529:LVP917529 MFJ917529:MFL917529 MPF917529:MPH917529 MZB917529:MZD917529 NIX917529:NIZ917529 NST917529:NSV917529 OCP917529:OCR917529 OML917529:OMN917529 OWH917529:OWJ917529 PGD917529:PGF917529 PPZ917529:PQB917529 PZV917529:PZX917529 QJR917529:QJT917529 QTN917529:QTP917529 RDJ917529:RDL917529 RNF917529:RNH917529 RXB917529:RXD917529 SGX917529:SGZ917529 SQT917529:SQV917529 TAP917529:TAR917529 TKL917529:TKN917529 TUH917529:TUJ917529 UED917529:UEF917529 UNZ917529:UOB917529 UXV917529:UXX917529 VHR917529:VHT917529 VRN917529:VRP917529 WBJ917529:WBL917529 WLF917529:WLH917529 WVB917529:WVD917529 IP983065:IR983065 SL983065:SN983065 ACH983065:ACJ983065 AMD983065:AMF983065 AVZ983065:AWB983065 BFV983065:BFX983065 BPR983065:BPT983065 BZN983065:BZP983065 CJJ983065:CJL983065 CTF983065:CTH983065 DDB983065:DDD983065 DMX983065:DMZ983065 DWT983065:DWV983065 EGP983065:EGR983065 EQL983065:EQN983065 FAH983065:FAJ983065 FKD983065:FKF983065 FTZ983065:FUB983065 GDV983065:GDX983065 GNR983065:GNT983065 GXN983065:GXP983065 HHJ983065:HHL983065 HRF983065:HRH983065 IBB983065:IBD983065 IKX983065:IKZ983065 IUT983065:IUV983065 JEP983065:JER983065 JOL983065:JON983065 JYH983065:JYJ983065 KID983065:KIF983065 KRZ983065:KSB983065 LBV983065:LBX983065 LLR983065:LLT983065 LVN983065:LVP983065 MFJ983065:MFL983065 MPF983065:MPH983065 MZB983065:MZD983065 NIX983065:NIZ983065 NST983065:NSV983065 OCP983065:OCR983065 OML983065:OMN983065 OWH983065:OWJ983065 PGD983065:PGF983065 PPZ983065:PQB983065 PZV983065:PZX983065 QJR983065:QJT983065 QTN983065:QTP983065 RDJ983065:RDL983065 RNF983065:RNH983065 RXB983065:RXD983065 SGX983065:SGZ983065 SQT983065:SQV983065 TAP983065:TAR983065 TKL983065:TKN983065 TUH983065:TUJ983065 UED983065:UEF983065 UNZ983065:UOB983065 UXV983065:UXX983065 VHR983065:VHT983065 VRN983065:VRP983065 WBJ983065:WBL983065 WLF983065:WLH983065 WVB983065:WVD983065 IP65555 SL65555 ACH65555 AMD65555 AVZ65555 BFV65555 BPR65555 BZN65555 CJJ65555 CTF65555 DDB65555 DMX65555 DWT65555 EGP65555 EQL65555 FAH65555 FKD65555 FTZ65555 GDV65555 GNR65555 GXN65555 HHJ65555 HRF65555 IBB65555 IKX65555 IUT65555 JEP65555 JOL65555 JYH65555 KID65555 KRZ65555 LBV65555 LLR65555 LVN65555 MFJ65555 MPF65555 MZB65555 NIX65555 NST65555 OCP65555 OML65555 OWH65555 PGD65555 PPZ65555 PZV65555 QJR65555 QTN65555 RDJ65555 RNF65555 RXB65555 SGX65555 SQT65555 TAP65555 TKL65555 TUH65555 UED65555 UNZ65555 UXV65555 VHR65555 VRN65555 WBJ65555 WLF65555 WVB65555 IP131091 SL131091 ACH131091 AMD131091 AVZ131091 BFV131091 BPR131091 BZN131091 CJJ131091 CTF131091 DDB131091 DMX131091 DWT131091 EGP131091 EQL131091 FAH131091 FKD131091 FTZ131091 GDV131091 GNR131091 GXN131091 HHJ131091 HRF131091 IBB131091 IKX131091 IUT131091 JEP131091 JOL131091 JYH131091 KID131091 KRZ131091 LBV131091 LLR131091 LVN131091 MFJ131091 MPF131091 MZB131091 NIX131091 NST131091 OCP131091 OML131091 OWH131091 PGD131091 PPZ131091 PZV131091 QJR131091 QTN131091 RDJ131091 RNF131091 RXB131091 SGX131091 SQT131091 TAP131091 TKL131091 TUH131091 UED131091 UNZ131091 UXV131091 VHR131091 VRN131091 WBJ131091 WLF131091 WVB131091 IP196627 SL196627 ACH196627 AMD196627 AVZ196627 BFV196627 BPR196627 BZN196627 CJJ196627 CTF196627 DDB196627 DMX196627 DWT196627 EGP196627 EQL196627 FAH196627 FKD196627 FTZ196627 GDV196627 GNR196627 GXN196627 HHJ196627 HRF196627 IBB196627 IKX196627 IUT196627 JEP196627 JOL196627 JYH196627 KID196627 KRZ196627 LBV196627 LLR196627 LVN196627 MFJ196627 MPF196627 MZB196627 NIX196627 NST196627 OCP196627 OML196627 OWH196627 PGD196627 PPZ196627 PZV196627 QJR196627 QTN196627 RDJ196627 RNF196627 RXB196627 SGX196627 SQT196627 TAP196627 TKL196627 TUH196627 UED196627 UNZ196627 UXV196627 VHR196627 VRN196627 WBJ196627 WLF196627 WVB196627 IP262163 SL262163 ACH262163 AMD262163 AVZ262163 BFV262163 BPR262163 BZN262163 CJJ262163 CTF262163 DDB262163 DMX262163 DWT262163 EGP262163 EQL262163 FAH262163 FKD262163 FTZ262163 GDV262163 GNR262163 GXN262163 HHJ262163 HRF262163 IBB262163 IKX262163 IUT262163 JEP262163 JOL262163 JYH262163 KID262163 KRZ262163 LBV262163 LLR262163 LVN262163 MFJ262163 MPF262163 MZB262163 NIX262163 NST262163 OCP262163 OML262163 OWH262163 PGD262163 PPZ262163 PZV262163 QJR262163 QTN262163 RDJ262163 RNF262163 RXB262163 SGX262163 SQT262163 TAP262163 TKL262163 TUH262163 UED262163 UNZ262163 UXV262163 VHR262163 VRN262163 WBJ262163 WLF262163 WVB262163 IP327699 SL327699 ACH327699 AMD327699 AVZ327699 BFV327699 BPR327699 BZN327699 CJJ327699 CTF327699 DDB327699 DMX327699 DWT327699 EGP327699 EQL327699 FAH327699 FKD327699 FTZ327699 GDV327699 GNR327699 GXN327699 HHJ327699 HRF327699 IBB327699 IKX327699 IUT327699 JEP327699 JOL327699 JYH327699 KID327699 KRZ327699 LBV327699 LLR327699 LVN327699 MFJ327699 MPF327699 MZB327699 NIX327699 NST327699 OCP327699 OML327699 OWH327699 PGD327699 PPZ327699 PZV327699 QJR327699 QTN327699 RDJ327699 RNF327699 RXB327699 SGX327699 SQT327699 TAP327699 TKL327699 TUH327699 UED327699 UNZ327699 UXV327699 VHR327699 VRN327699 WBJ327699 WLF327699 WVB327699 IP393235 SL393235 ACH393235 AMD393235 AVZ393235 BFV393235 BPR393235 BZN393235 CJJ393235 CTF393235 DDB393235 DMX393235 DWT393235 EGP393235 EQL393235 FAH393235 FKD393235 FTZ393235 GDV393235 GNR393235 GXN393235 HHJ393235 HRF393235 IBB393235 IKX393235 IUT393235 JEP393235 JOL393235 JYH393235 KID393235 KRZ393235 LBV393235 LLR393235 LVN393235 MFJ393235 MPF393235 MZB393235 NIX393235 NST393235 OCP393235 OML393235 OWH393235 PGD393235 PPZ393235 PZV393235 QJR393235 QTN393235 RDJ393235 RNF393235 RXB393235 SGX393235 SQT393235 TAP393235 TKL393235 TUH393235 UED393235 UNZ393235 UXV393235 VHR393235 VRN393235 WBJ393235 WLF393235 WVB393235 IP458771 SL458771 ACH458771 AMD458771 AVZ458771 BFV458771 BPR458771 BZN458771 CJJ458771 CTF458771 DDB458771 DMX458771 DWT458771 EGP458771 EQL458771 FAH458771 FKD458771 FTZ458771 GDV458771 GNR458771 GXN458771 HHJ458771 HRF458771 IBB458771 IKX458771 IUT458771 JEP458771 JOL458771 JYH458771 KID458771 KRZ458771 LBV458771 LLR458771 LVN458771 MFJ458771 MPF458771 MZB458771 NIX458771 NST458771 OCP458771 OML458771 OWH458771 PGD458771 PPZ458771 PZV458771 QJR458771 QTN458771 RDJ458771 RNF458771 RXB458771 SGX458771 SQT458771 TAP458771 TKL458771 TUH458771 UED458771 UNZ458771 UXV458771 VHR458771 VRN458771 WBJ458771 WLF458771 WVB458771 IP524307 SL524307 ACH524307 AMD524307 AVZ524307 BFV524307 BPR524307 BZN524307 CJJ524307 CTF524307 DDB524307 DMX524307 DWT524307 EGP524307 EQL524307 FAH524307 FKD524307 FTZ524307 GDV524307 GNR524307 GXN524307 HHJ524307 HRF524307 IBB524307 IKX524307 IUT524307 JEP524307 JOL524307 JYH524307 KID524307 KRZ524307 LBV524307 LLR524307 LVN524307 MFJ524307 MPF524307 MZB524307 NIX524307 NST524307 OCP524307 OML524307 OWH524307 PGD524307 PPZ524307 PZV524307 QJR524307 QTN524307 RDJ524307 RNF524307 RXB524307 SGX524307 SQT524307 TAP524307 TKL524307 TUH524307 UED524307 UNZ524307 UXV524307 VHR524307 VRN524307 WBJ524307 WLF524307 WVB524307 IP589843 SL589843 ACH589843 AMD589843 AVZ589843 BFV589843 BPR589843 BZN589843 CJJ589843 CTF589843 DDB589843 DMX589843 DWT589843 EGP589843 EQL589843 FAH589843 FKD589843 FTZ589843 GDV589843 GNR589843 GXN589843 HHJ589843 HRF589843 IBB589843 IKX589843 IUT589843 JEP589843 JOL589843 JYH589843 KID589843 KRZ589843 LBV589843 LLR589843 LVN589843 MFJ589843 MPF589843 MZB589843 NIX589843 NST589843 OCP589843 OML589843 OWH589843 PGD589843 PPZ589843 PZV589843 QJR589843 QTN589843 RDJ589843 RNF589843 RXB589843 SGX589843 SQT589843 TAP589843 TKL589843 TUH589843 UED589843 UNZ589843 UXV589843 VHR589843 VRN589843 WBJ589843 WLF589843 WVB589843 IP655379 SL655379 ACH655379 AMD655379 AVZ655379 BFV655379 BPR655379 BZN655379 CJJ655379 CTF655379 DDB655379 DMX655379 DWT655379 EGP655379 EQL655379 FAH655379 FKD655379 FTZ655379 GDV655379 GNR655379 GXN655379 HHJ655379 HRF655379 IBB655379 IKX655379 IUT655379 JEP655379 JOL655379 JYH655379 KID655379 KRZ655379 LBV655379 LLR655379 LVN655379 MFJ655379 MPF655379 MZB655379 NIX655379 NST655379 OCP655379 OML655379 OWH655379 PGD655379 PPZ655379 PZV655379 QJR655379 QTN655379 RDJ655379 RNF655379 RXB655379 SGX655379 SQT655379 TAP655379 TKL655379 TUH655379 UED655379 UNZ655379 UXV655379 VHR655379 VRN655379 WBJ655379 WLF655379 WVB655379 IP720915 SL720915 ACH720915 AMD720915 AVZ720915 BFV720915 BPR720915 BZN720915 CJJ720915 CTF720915 DDB720915 DMX720915 DWT720915 EGP720915 EQL720915 FAH720915 FKD720915 FTZ720915 GDV720915 GNR720915 GXN720915 HHJ720915 HRF720915 IBB720915 IKX720915 IUT720915 JEP720915 JOL720915 JYH720915 KID720915 KRZ720915 LBV720915 LLR720915 LVN720915 MFJ720915 MPF720915 MZB720915 NIX720915 NST720915 OCP720915 OML720915 OWH720915 PGD720915 PPZ720915 PZV720915 QJR720915 QTN720915 RDJ720915 RNF720915 RXB720915 SGX720915 SQT720915 TAP720915 TKL720915 TUH720915 UED720915 UNZ720915 UXV720915 VHR720915 VRN720915 WBJ720915 WLF720915 WVB720915 IP786451 SL786451 ACH786451 AMD786451 AVZ786451 BFV786451 BPR786451 BZN786451 CJJ786451 CTF786451 DDB786451 DMX786451 DWT786451 EGP786451 EQL786451 FAH786451 FKD786451 FTZ786451 GDV786451 GNR786451 GXN786451 HHJ786451 HRF786451 IBB786451 IKX786451 IUT786451 JEP786451 JOL786451 JYH786451 KID786451 KRZ786451 LBV786451 LLR786451 LVN786451 MFJ786451 MPF786451 MZB786451 NIX786451 NST786451 OCP786451 OML786451 OWH786451 PGD786451 PPZ786451 PZV786451 QJR786451 QTN786451 RDJ786451 RNF786451 RXB786451 SGX786451 SQT786451 TAP786451 TKL786451 TUH786451 UED786451 UNZ786451 UXV786451 VHR786451 VRN786451 WBJ786451 WLF786451 WVB786451 IP851987 SL851987 ACH851987 AMD851987 AVZ851987 BFV851987 BPR851987 BZN851987 CJJ851987 CTF851987 DDB851987 DMX851987 DWT851987 EGP851987 EQL851987 FAH851987 FKD851987 FTZ851987 GDV851987 GNR851987 GXN851987 HHJ851987 HRF851987 IBB851987 IKX851987 IUT851987 JEP851987 JOL851987 JYH851987 KID851987 KRZ851987 LBV851987 LLR851987 LVN851987 MFJ851987 MPF851987 MZB851987 NIX851987 NST851987 OCP851987 OML851987 OWH851987 PGD851987 PPZ851987 PZV851987 QJR851987 QTN851987 RDJ851987 RNF851987 RXB851987 SGX851987 SQT851987 TAP851987 TKL851987 TUH851987 UED851987 UNZ851987 UXV851987 VHR851987 VRN851987 WBJ851987 WLF851987 WVB851987 IP917523 SL917523 ACH917523 AMD917523 AVZ917523 BFV917523 BPR917523 BZN917523 CJJ917523 CTF917523 DDB917523 DMX917523 DWT917523 EGP917523 EQL917523 FAH917523 FKD917523 FTZ917523 GDV917523 GNR917523 GXN917523 HHJ917523 HRF917523 IBB917523 IKX917523 IUT917523 JEP917523 JOL917523 JYH917523 KID917523 KRZ917523 LBV917523 LLR917523 LVN917523 MFJ917523 MPF917523 MZB917523 NIX917523 NST917523 OCP917523 OML917523 OWH917523 PGD917523 PPZ917523 PZV917523 QJR917523 QTN917523 RDJ917523 RNF917523 RXB917523 SGX917523 SQT917523 TAP917523 TKL917523 TUH917523 UED917523 UNZ917523 UXV917523 VHR917523 VRN917523 WBJ917523 WLF917523 WVB917523 IP983059 SL983059 ACH983059 AMD983059 AVZ983059 BFV983059 BPR983059 BZN983059 CJJ983059 CTF983059 DDB983059 DMX983059 DWT983059 EGP983059 EQL983059 FAH983059 FKD983059 FTZ983059 GDV983059 GNR983059 GXN983059 HHJ983059 HRF983059 IBB983059 IKX983059 IUT983059 JEP983059 JOL983059 JYH983059 KID983059 KRZ983059 LBV983059 LLR983059 LVN983059 MFJ983059 MPF983059 MZB983059 NIX983059 NST983059 OCP983059 OML983059 OWH983059 PGD983059 PPZ983059 PZV983059 QJR983059 QTN983059 RDJ983059 RNF983059 RXB983059 SGX983059 SQT983059 TAP983059 TKL983059 TUH983059 UED983059 UNZ983059 UXV983059 VHR983059 VRN983059 WBJ983059 WLF983059 WVB983059 IP65560 SL65560 ACH65560 AMD65560 AVZ65560 BFV65560 BPR65560 BZN65560 CJJ65560 CTF65560 DDB65560 DMX65560 DWT65560 EGP65560 EQL65560 FAH65560 FKD65560 FTZ65560 GDV65560 GNR65560 GXN65560 HHJ65560 HRF65560 IBB65560 IKX65560 IUT65560 JEP65560 JOL65560 JYH65560 KID65560 KRZ65560 LBV65560 LLR65560 LVN65560 MFJ65560 MPF65560 MZB65560 NIX65560 NST65560 OCP65560 OML65560 OWH65560 PGD65560 PPZ65560 PZV65560 QJR65560 QTN65560 RDJ65560 RNF65560 RXB65560 SGX65560 SQT65560 TAP65560 TKL65560 TUH65560 UED65560 UNZ65560 UXV65560 VHR65560 VRN65560 WBJ65560 WLF65560 WVB65560 IP131096 SL131096 ACH131096 AMD131096 AVZ131096 BFV131096 BPR131096 BZN131096 CJJ131096 CTF131096 DDB131096 DMX131096 DWT131096 EGP131096 EQL131096 FAH131096 FKD131096 FTZ131096 GDV131096 GNR131096 GXN131096 HHJ131096 HRF131096 IBB131096 IKX131096 IUT131096 JEP131096 JOL131096 JYH131096 KID131096 KRZ131096 LBV131096 LLR131096 LVN131096 MFJ131096 MPF131096 MZB131096 NIX131096 NST131096 OCP131096 OML131096 OWH131096 PGD131096 PPZ131096 PZV131096 QJR131096 QTN131096 RDJ131096 RNF131096 RXB131096 SGX131096 SQT131096 TAP131096 TKL131096 TUH131096 UED131096 UNZ131096 UXV131096 VHR131096 VRN131096 WBJ131096 WLF131096 WVB131096 IP196632 SL196632 ACH196632 AMD196632 AVZ196632 BFV196632 BPR196632 BZN196632 CJJ196632 CTF196632 DDB196632 DMX196632 DWT196632 EGP196632 EQL196632 FAH196632 FKD196632 FTZ196632 GDV196632 GNR196632 GXN196632 HHJ196632 HRF196632 IBB196632 IKX196632 IUT196632 JEP196632 JOL196632 JYH196632 KID196632 KRZ196632 LBV196632 LLR196632 LVN196632 MFJ196632 MPF196632 MZB196632 NIX196632 NST196632 OCP196632 OML196632 OWH196632 PGD196632 PPZ196632 PZV196632 QJR196632 QTN196632 RDJ196632 RNF196632 RXB196632 SGX196632 SQT196632 TAP196632 TKL196632 TUH196632 UED196632 UNZ196632 UXV196632 VHR196632 VRN196632 WBJ196632 WLF196632 WVB196632 IP262168 SL262168 ACH262168 AMD262168 AVZ262168 BFV262168 BPR262168 BZN262168 CJJ262168 CTF262168 DDB262168 DMX262168 DWT262168 EGP262168 EQL262168 FAH262168 FKD262168 FTZ262168 GDV262168 GNR262168 GXN262168 HHJ262168 HRF262168 IBB262168 IKX262168 IUT262168 JEP262168 JOL262168 JYH262168 KID262168 KRZ262168 LBV262168 LLR262168 LVN262168 MFJ262168 MPF262168 MZB262168 NIX262168 NST262168 OCP262168 OML262168 OWH262168 PGD262168 PPZ262168 PZV262168 QJR262168 QTN262168 RDJ262168 RNF262168 RXB262168 SGX262168 SQT262168 TAP262168 TKL262168 TUH262168 UED262168 UNZ262168 UXV262168 VHR262168 VRN262168 WBJ262168 WLF262168 WVB262168 IP327704 SL327704 ACH327704 AMD327704 AVZ327704 BFV327704 BPR327704 BZN327704 CJJ327704 CTF327704 DDB327704 DMX327704 DWT327704 EGP327704 EQL327704 FAH327704 FKD327704 FTZ327704 GDV327704 GNR327704 GXN327704 HHJ327704 HRF327704 IBB327704 IKX327704 IUT327704 JEP327704 JOL327704 JYH327704 KID327704 KRZ327704 LBV327704 LLR327704 LVN327704 MFJ327704 MPF327704 MZB327704 NIX327704 NST327704 OCP327704 OML327704 OWH327704 PGD327704 PPZ327704 PZV327704 QJR327704 QTN327704 RDJ327704 RNF327704 RXB327704 SGX327704 SQT327704 TAP327704 TKL327704 TUH327704 UED327704 UNZ327704 UXV327704 VHR327704 VRN327704 WBJ327704 WLF327704 WVB327704 IP393240 SL393240 ACH393240 AMD393240 AVZ393240 BFV393240 BPR393240 BZN393240 CJJ393240 CTF393240 DDB393240 DMX393240 DWT393240 EGP393240 EQL393240 FAH393240 FKD393240 FTZ393240 GDV393240 GNR393240 GXN393240 HHJ393240 HRF393240 IBB393240 IKX393240 IUT393240 JEP393240 JOL393240 JYH393240 KID393240 KRZ393240 LBV393240 LLR393240 LVN393240 MFJ393240 MPF393240 MZB393240 NIX393240 NST393240 OCP393240 OML393240 OWH393240 PGD393240 PPZ393240 PZV393240 QJR393240 QTN393240 RDJ393240 RNF393240 RXB393240 SGX393240 SQT393240 TAP393240 TKL393240 TUH393240 UED393240 UNZ393240 UXV393240 VHR393240 VRN393240 WBJ393240 WLF393240 WVB393240 IP458776 SL458776 ACH458776 AMD458776 AVZ458776 BFV458776 BPR458776 BZN458776 CJJ458776 CTF458776 DDB458776 DMX458776 DWT458776 EGP458776 EQL458776 FAH458776 FKD458776 FTZ458776 GDV458776 GNR458776 GXN458776 HHJ458776 HRF458776 IBB458776 IKX458776 IUT458776 JEP458776 JOL458776 JYH458776 KID458776 KRZ458776 LBV458776 LLR458776 LVN458776 MFJ458776 MPF458776 MZB458776 NIX458776 NST458776 OCP458776 OML458776 OWH458776 PGD458776 PPZ458776 PZV458776 QJR458776 QTN458776 RDJ458776 RNF458776 RXB458776 SGX458776 SQT458776 TAP458776 TKL458776 TUH458776 UED458776 UNZ458776 UXV458776 VHR458776 VRN458776 WBJ458776 WLF458776 WVB458776 IP524312 SL524312 ACH524312 AMD524312 AVZ524312 BFV524312 BPR524312 BZN524312 CJJ524312 CTF524312 DDB524312 DMX524312 DWT524312 EGP524312 EQL524312 FAH524312 FKD524312 FTZ524312 GDV524312 GNR524312 GXN524312 HHJ524312 HRF524312 IBB524312 IKX524312 IUT524312 JEP524312 JOL524312 JYH524312 KID524312 KRZ524312 LBV524312 LLR524312 LVN524312 MFJ524312 MPF524312 MZB524312 NIX524312 NST524312 OCP524312 OML524312 OWH524312 PGD524312 PPZ524312 PZV524312 QJR524312 QTN524312 RDJ524312 RNF524312 RXB524312 SGX524312 SQT524312 TAP524312 TKL524312 TUH524312 UED524312 UNZ524312 UXV524312 VHR524312 VRN524312 WBJ524312 WLF524312 WVB524312 IP589848 SL589848 ACH589848 AMD589848 AVZ589848 BFV589848 BPR589848 BZN589848 CJJ589848 CTF589848 DDB589848 DMX589848 DWT589848 EGP589848 EQL589848 FAH589848 FKD589848 FTZ589848 GDV589848 GNR589848 GXN589848 HHJ589848 HRF589848 IBB589848 IKX589848 IUT589848 JEP589848 JOL589848 JYH589848 KID589848 KRZ589848 LBV589848 LLR589848 LVN589848 MFJ589848 MPF589848 MZB589848 NIX589848 NST589848 OCP589848 OML589848 OWH589848 PGD589848 PPZ589848 PZV589848 QJR589848 QTN589848 RDJ589848 RNF589848 RXB589848 SGX589848 SQT589848 TAP589848 TKL589848 TUH589848 UED589848 UNZ589848 UXV589848 VHR589848 VRN589848 WBJ589848 WLF589848 WVB589848 IP655384 SL655384 ACH655384 AMD655384 AVZ655384 BFV655384 BPR655384 BZN655384 CJJ655384 CTF655384 DDB655384 DMX655384 DWT655384 EGP655384 EQL655384 FAH655384 FKD655384 FTZ655384 GDV655384 GNR655384 GXN655384 HHJ655384 HRF655384 IBB655384 IKX655384 IUT655384 JEP655384 JOL655384 JYH655384 KID655384 KRZ655384 LBV655384 LLR655384 LVN655384 MFJ655384 MPF655384 MZB655384 NIX655384 NST655384 OCP655384 OML655384 OWH655384 PGD655384 PPZ655384 PZV655384 QJR655384 QTN655384 RDJ655384 RNF655384 RXB655384 SGX655384 SQT655384 TAP655384 TKL655384 TUH655384 UED655384 UNZ655384 UXV655384 VHR655384 VRN655384 WBJ655384 WLF655384 WVB655384 IP720920 SL720920 ACH720920 AMD720920 AVZ720920 BFV720920 BPR720920 BZN720920 CJJ720920 CTF720920 DDB720920 DMX720920 DWT720920 EGP720920 EQL720920 FAH720920 FKD720920 FTZ720920 GDV720920 GNR720920 GXN720920 HHJ720920 HRF720920 IBB720920 IKX720920 IUT720920 JEP720920 JOL720920 JYH720920 KID720920 KRZ720920 LBV720920 LLR720920 LVN720920 MFJ720920 MPF720920 MZB720920 NIX720920 NST720920 OCP720920 OML720920 OWH720920 PGD720920 PPZ720920 PZV720920 QJR720920 QTN720920 RDJ720920 RNF720920 RXB720920 SGX720920 SQT720920 TAP720920 TKL720920 TUH720920 UED720920 UNZ720920 UXV720920 VHR720920 VRN720920 WBJ720920 WLF720920 WVB720920 IP786456 SL786456 ACH786456 AMD786456 AVZ786456 BFV786456 BPR786456 BZN786456 CJJ786456 CTF786456 DDB786456 DMX786456 DWT786456 EGP786456 EQL786456 FAH786456 FKD786456 FTZ786456 GDV786456 GNR786456 GXN786456 HHJ786456 HRF786456 IBB786456 IKX786456 IUT786456 JEP786456 JOL786456 JYH786456 KID786456 KRZ786456 LBV786456 LLR786456 LVN786456 MFJ786456 MPF786456 MZB786456 NIX786456 NST786456 OCP786456 OML786456 OWH786456 PGD786456 PPZ786456 PZV786456 QJR786456 QTN786456 RDJ786456 RNF786456 RXB786456 SGX786456 SQT786456 TAP786456 TKL786456 TUH786456 UED786456 UNZ786456 UXV786456 VHR786456 VRN786456 WBJ786456 WLF786456 WVB786456 IP851992 SL851992 ACH851992 AMD851992 AVZ851992 BFV851992 BPR851992 BZN851992 CJJ851992 CTF851992 DDB851992 DMX851992 DWT851992 EGP851992 EQL851992 FAH851992 FKD851992 FTZ851992 GDV851992 GNR851992 GXN851992 HHJ851992 HRF851992 IBB851992 IKX851992 IUT851992 JEP851992 JOL851992 JYH851992 KID851992 KRZ851992 LBV851992 LLR851992 LVN851992 MFJ851992 MPF851992 MZB851992 NIX851992 NST851992 OCP851992 OML851992 OWH851992 PGD851992 PPZ851992 PZV851992 QJR851992 QTN851992 RDJ851992 RNF851992 RXB851992 SGX851992 SQT851992 TAP851992 TKL851992 TUH851992 UED851992 UNZ851992 UXV851992 VHR851992 VRN851992 WBJ851992 WLF851992 WVB851992 IP917528 SL917528 ACH917528 AMD917528 AVZ917528 BFV917528 BPR917528 BZN917528 CJJ917528 CTF917528 DDB917528 DMX917528 DWT917528 EGP917528 EQL917528 FAH917528 FKD917528 FTZ917528 GDV917528 GNR917528 GXN917528 HHJ917528 HRF917528 IBB917528 IKX917528 IUT917528 JEP917528 JOL917528 JYH917528 KID917528 KRZ917528 LBV917528 LLR917528 LVN917528 MFJ917528 MPF917528 MZB917528 NIX917528 NST917528 OCP917528 OML917528 OWH917528 PGD917528 PPZ917528 PZV917528 QJR917528 QTN917528 RDJ917528 RNF917528 RXB917528 SGX917528 SQT917528 TAP917528 TKL917528 TUH917528 UED917528 UNZ917528 UXV917528 VHR917528 VRN917528 WBJ917528 WLF917528 WVB917528 IP983064 SL983064 ACH983064 AMD983064 AVZ983064 BFV983064 BPR983064 BZN983064 CJJ983064 CTF983064 DDB983064 DMX983064 DWT983064 EGP983064 EQL983064 FAH983064 FKD983064 FTZ983064 GDV983064 GNR983064 GXN983064 HHJ983064 HRF983064 IBB983064 IKX983064 IUT983064 JEP983064 JOL983064 JYH983064 KID983064 KRZ983064 LBV983064 LLR983064 LVN983064 MFJ983064 MPF983064 MZB983064 NIX983064 NST983064 OCP983064 OML983064 OWH983064 PGD983064 PPZ983064 PZV983064 QJR983064 QTN983064 RDJ983064 RNF983064 RXB983064 SGX983064 SQT983064 TAP983064 TKL983064 TUH983064 UED983064 UNZ983064 UXV983064 VHR983064 VRN983064 WBJ983064 WLF983064 WVB983064 IU65570 SQ65570 ACM65570 AMI65570 AWE65570 BGA65570 BPW65570 BZS65570 CJO65570 CTK65570 DDG65570 DNC65570 DWY65570 EGU65570 EQQ65570 FAM65570 FKI65570 FUE65570 GEA65570 GNW65570 GXS65570 HHO65570 HRK65570 IBG65570 ILC65570 IUY65570 JEU65570 JOQ65570 JYM65570 KII65570 KSE65570 LCA65570 LLW65570 LVS65570 MFO65570 MPK65570 MZG65570 NJC65570 NSY65570 OCU65570 OMQ65570 OWM65570 PGI65570 PQE65570 QAA65570 QJW65570 QTS65570 RDO65570 RNK65570 RXG65570 SHC65570 SQY65570 TAU65570 TKQ65570 TUM65570 UEI65570 UOE65570 UYA65570 VHW65570 VRS65570 WBO65570 WLK65570 WVG65570 IU131106 SQ131106 ACM131106 AMI131106 AWE131106 BGA131106 BPW131106 BZS131106 CJO131106 CTK131106 DDG131106 DNC131106 DWY131106 EGU131106 EQQ131106 FAM131106 FKI131106 FUE131106 GEA131106 GNW131106 GXS131106 HHO131106 HRK131106 IBG131106 ILC131106 IUY131106 JEU131106 JOQ131106 JYM131106 KII131106 KSE131106 LCA131106 LLW131106 LVS131106 MFO131106 MPK131106 MZG131106 NJC131106 NSY131106 OCU131106 OMQ131106 OWM131106 PGI131106 PQE131106 QAA131106 QJW131106 QTS131106 RDO131106 RNK131106 RXG131106 SHC131106 SQY131106 TAU131106 TKQ131106 TUM131106 UEI131106 UOE131106 UYA131106 VHW131106 VRS131106 WBO131106 WLK131106 WVG131106 IU196642 SQ196642 ACM196642 AMI196642 AWE196642 BGA196642 BPW196642 BZS196642 CJO196642 CTK196642 DDG196642 DNC196642 DWY196642 EGU196642 EQQ196642 FAM196642 FKI196642 FUE196642 GEA196642 GNW196642 GXS196642 HHO196642 HRK196642 IBG196642 ILC196642 IUY196642 JEU196642 JOQ196642 JYM196642 KII196642 KSE196642 LCA196642 LLW196642 LVS196642 MFO196642 MPK196642 MZG196642 NJC196642 NSY196642 OCU196642 OMQ196642 OWM196642 PGI196642 PQE196642 QAA196642 QJW196642 QTS196642 RDO196642 RNK196642 RXG196642 SHC196642 SQY196642 TAU196642 TKQ196642 TUM196642 UEI196642 UOE196642 UYA196642 VHW196642 VRS196642 WBO196642 WLK196642 WVG196642 IU262178 SQ262178 ACM262178 AMI262178 AWE262178 BGA262178 BPW262178 BZS262178 CJO262178 CTK262178 DDG262178 DNC262178 DWY262178 EGU262178 EQQ262178 FAM262178 FKI262178 FUE262178 GEA262178 GNW262178 GXS262178 HHO262178 HRK262178 IBG262178 ILC262178 IUY262178 JEU262178 JOQ262178 JYM262178 KII262178 KSE262178 LCA262178 LLW262178 LVS262178 MFO262178 MPK262178 MZG262178 NJC262178 NSY262178 OCU262178 OMQ262178 OWM262178 PGI262178 PQE262178 QAA262178 QJW262178 QTS262178 RDO262178 RNK262178 RXG262178 SHC262178 SQY262178 TAU262178 TKQ262178 TUM262178 UEI262178 UOE262178 UYA262178 VHW262178 VRS262178 WBO262178 WLK262178 WVG262178 IU327714 SQ327714 ACM327714 AMI327714 AWE327714 BGA327714 BPW327714 BZS327714 CJO327714 CTK327714 DDG327714 DNC327714 DWY327714 EGU327714 EQQ327714 FAM327714 FKI327714 FUE327714 GEA327714 GNW327714 GXS327714 HHO327714 HRK327714 IBG327714 ILC327714 IUY327714 JEU327714 JOQ327714 JYM327714 KII327714 KSE327714 LCA327714 LLW327714 LVS327714 MFO327714 MPK327714 MZG327714 NJC327714 NSY327714 OCU327714 OMQ327714 OWM327714 PGI327714 PQE327714 QAA327714 QJW327714 QTS327714 RDO327714 RNK327714 RXG327714 SHC327714 SQY327714 TAU327714 TKQ327714 TUM327714 UEI327714 UOE327714 UYA327714 VHW327714 VRS327714 WBO327714 WLK327714 WVG327714 IU393250 SQ393250 ACM393250 AMI393250 AWE393250 BGA393250 BPW393250 BZS393250 CJO393250 CTK393250 DDG393250 DNC393250 DWY393250 EGU393250 EQQ393250 FAM393250 FKI393250 FUE393250 GEA393250 GNW393250 GXS393250 HHO393250 HRK393250 IBG393250 ILC393250 IUY393250 JEU393250 JOQ393250 JYM393250 KII393250 KSE393250 LCA393250 LLW393250 LVS393250 MFO393250 MPK393250 MZG393250 NJC393250 NSY393250 OCU393250 OMQ393250 OWM393250 PGI393250 PQE393250 QAA393250 QJW393250 QTS393250 RDO393250 RNK393250 RXG393250 SHC393250 SQY393250 TAU393250 TKQ393250 TUM393250 UEI393250 UOE393250 UYA393250 VHW393250 VRS393250 WBO393250 WLK393250 WVG393250 IU458786 SQ458786 ACM458786 AMI458786 AWE458786 BGA458786 BPW458786 BZS458786 CJO458786 CTK458786 DDG458786 DNC458786 DWY458786 EGU458786 EQQ458786 FAM458786 FKI458786 FUE458786 GEA458786 GNW458786 GXS458786 HHO458786 HRK458786 IBG458786 ILC458786 IUY458786 JEU458786 JOQ458786 JYM458786 KII458786 KSE458786 LCA458786 LLW458786 LVS458786 MFO458786 MPK458786 MZG458786 NJC458786 NSY458786 OCU458786 OMQ458786 OWM458786 PGI458786 PQE458786 QAA458786 QJW458786 QTS458786 RDO458786 RNK458786 RXG458786 SHC458786 SQY458786 TAU458786 TKQ458786 TUM458786 UEI458786 UOE458786 UYA458786 VHW458786 VRS458786 WBO458786 WLK458786 WVG458786 IU524322 SQ524322 ACM524322 AMI524322 AWE524322 BGA524322 BPW524322 BZS524322 CJO524322 CTK524322 DDG524322 DNC524322 DWY524322 EGU524322 EQQ524322 FAM524322 FKI524322 FUE524322 GEA524322 GNW524322 GXS524322 HHO524322 HRK524322 IBG524322 ILC524322 IUY524322 JEU524322 JOQ524322 JYM524322 KII524322 KSE524322 LCA524322 LLW524322 LVS524322 MFO524322 MPK524322 MZG524322 NJC524322 NSY524322 OCU524322 OMQ524322 OWM524322 PGI524322 PQE524322 QAA524322 QJW524322 QTS524322 RDO524322 RNK524322 RXG524322 SHC524322 SQY524322 TAU524322 TKQ524322 TUM524322 UEI524322 UOE524322 UYA524322 VHW524322 VRS524322 WBO524322 WLK524322 WVG524322 IU589858 SQ589858 ACM589858 AMI589858 AWE589858 BGA589858 BPW589858 BZS589858 CJO589858 CTK589858 DDG589858 DNC589858 DWY589858 EGU589858 EQQ589858 FAM589858 FKI589858 FUE589858 GEA589858 GNW589858 GXS589858 HHO589858 HRK589858 IBG589858 ILC589858 IUY589858 JEU589858 JOQ589858 JYM589858 KII589858 KSE589858 LCA589858 LLW589858 LVS589858 MFO589858 MPK589858 MZG589858 NJC589858 NSY589858 OCU589858 OMQ589858 OWM589858 PGI589858 PQE589858 QAA589858 QJW589858 QTS589858 RDO589858 RNK589858 RXG589858 SHC589858 SQY589858 TAU589858 TKQ589858 TUM589858 UEI589858 UOE589858 UYA589858 VHW589858 VRS589858 WBO589858 WLK589858 WVG589858 IU655394 SQ655394 ACM655394 AMI655394 AWE655394 BGA655394 BPW655394 BZS655394 CJO655394 CTK655394 DDG655394 DNC655394 DWY655394 EGU655394 EQQ655394 FAM655394 FKI655394 FUE655394 GEA655394 GNW655394 GXS655394 HHO655394 HRK655394 IBG655394 ILC655394 IUY655394 JEU655394 JOQ655394 JYM655394 KII655394 KSE655394 LCA655394 LLW655394 LVS655394 MFO655394 MPK655394 MZG655394 NJC655394 NSY655394 OCU655394 OMQ655394 OWM655394 PGI655394 PQE655394 QAA655394 QJW655394 QTS655394 RDO655394 RNK655394 RXG655394 SHC655394 SQY655394 TAU655394 TKQ655394 TUM655394 UEI655394 UOE655394 UYA655394 VHW655394 VRS655394 WBO655394 WLK655394 WVG655394 IU720930 SQ720930 ACM720930 AMI720930 AWE720930 BGA720930 BPW720930 BZS720930 CJO720930 CTK720930 DDG720930 DNC720930 DWY720930 EGU720930 EQQ720930 FAM720930 FKI720930 FUE720930 GEA720930 GNW720930 GXS720930 HHO720930 HRK720930 IBG720930 ILC720930 IUY720930 JEU720930 JOQ720930 JYM720930 KII720930 KSE720930 LCA720930 LLW720930 LVS720930 MFO720930 MPK720930 MZG720930 NJC720930 NSY720930 OCU720930 OMQ720930 OWM720930 PGI720930 PQE720930 QAA720930 QJW720930 QTS720930 RDO720930 RNK720930 RXG720930 SHC720930 SQY720930 TAU720930 TKQ720930 TUM720930 UEI720930 UOE720930 UYA720930 VHW720930 VRS720930 WBO720930 WLK720930 WVG720930 IU786466 SQ786466 ACM786466 AMI786466 AWE786466 BGA786466 BPW786466 BZS786466 CJO786466 CTK786466 DDG786466 DNC786466 DWY786466 EGU786466 EQQ786466 FAM786466 FKI786466 FUE786466 GEA786466 GNW786466 GXS786466 HHO786466 HRK786466 IBG786466 ILC786466 IUY786466 JEU786466 JOQ786466 JYM786466 KII786466 KSE786466 LCA786466 LLW786466 LVS786466 MFO786466 MPK786466 MZG786466 NJC786466 NSY786466 OCU786466 OMQ786466 OWM786466 PGI786466 PQE786466 QAA786466 QJW786466 QTS786466 RDO786466 RNK786466 RXG786466 SHC786466 SQY786466 TAU786466 TKQ786466 TUM786466 UEI786466 UOE786466 UYA786466 VHW786466 VRS786466 WBO786466 WLK786466 WVG786466 IU852002 SQ852002 ACM852002 AMI852002 AWE852002 BGA852002 BPW852002 BZS852002 CJO852002 CTK852002 DDG852002 DNC852002 DWY852002 EGU852002 EQQ852002 FAM852002 FKI852002 FUE852002 GEA852002 GNW852002 GXS852002 HHO852002 HRK852002 IBG852002 ILC852002 IUY852002 JEU852002 JOQ852002 JYM852002 KII852002 KSE852002 LCA852002 LLW852002 LVS852002 MFO852002 MPK852002 MZG852002 NJC852002 NSY852002 OCU852002 OMQ852002 OWM852002 PGI852002 PQE852002 QAA852002 QJW852002 QTS852002 RDO852002 RNK852002 RXG852002 SHC852002 SQY852002 TAU852002 TKQ852002 TUM852002 UEI852002 UOE852002 UYA852002 VHW852002 VRS852002 WBO852002 WLK852002 WVG852002 IU917538 SQ917538 ACM917538 AMI917538 AWE917538 BGA917538 BPW917538 BZS917538 CJO917538 CTK917538 DDG917538 DNC917538 DWY917538 EGU917538 EQQ917538 FAM917538 FKI917538 FUE917538 GEA917538 GNW917538 GXS917538 HHO917538 HRK917538 IBG917538 ILC917538 IUY917538 JEU917538 JOQ917538 JYM917538 KII917538 KSE917538 LCA917538 LLW917538 LVS917538 MFO917538 MPK917538 MZG917538 NJC917538 NSY917538 OCU917538 OMQ917538 OWM917538 PGI917538 PQE917538 QAA917538 QJW917538 QTS917538 RDO917538 RNK917538 RXG917538 SHC917538 SQY917538 TAU917538 TKQ917538 TUM917538 UEI917538 UOE917538 UYA917538 VHW917538 VRS917538 WBO917538 WLK917538 WVG917538 IU983074 SQ983074 ACM983074 AMI983074 AWE983074 BGA983074 BPW983074 BZS983074 CJO983074 CTK983074 DDG983074 DNC983074 DWY983074 EGU983074 EQQ983074 FAM983074 FKI983074 FUE983074 GEA983074 GNW983074 GXS983074 HHO983074 HRK983074 IBG983074 ILC983074 IUY983074 JEU983074 JOQ983074 JYM983074 KII983074 KSE983074 LCA983074 LLW983074 LVS983074 MFO983074 MPK983074 MZG983074 NJC983074 NSY983074 OCU983074 OMQ983074 OWM983074 PGI983074 PQE983074 QAA983074 QJW983074 QTS983074 RDO983074 RNK983074 RXG983074 SHC983074 SQY983074 TAU983074 TKQ983074 TUM983074 UEI983074 UOE983074 UYA983074 VHW983074 VRS983074 WBO983074 WLK983074 WVG983074 IO65534 SK65534 ACG65534 AMC65534 AVY65534 BFU65534 BPQ65534 BZM65534 CJI65534 CTE65534 DDA65534 DMW65534 DWS65534 EGO65534 EQK65534 FAG65534 FKC65534 FTY65534 GDU65534 GNQ65534 GXM65534 HHI65534 HRE65534 IBA65534 IKW65534 IUS65534 JEO65534 JOK65534 JYG65534 KIC65534 KRY65534 LBU65534 LLQ65534 LVM65534 MFI65534 MPE65534 MZA65534 NIW65534 NSS65534 OCO65534 OMK65534 OWG65534 PGC65534 PPY65534 PZU65534 QJQ65534 QTM65534 RDI65534 RNE65534 RXA65534 SGW65534 SQS65534 TAO65534 TKK65534 TUG65534 UEC65534 UNY65534 UXU65534 VHQ65534 VRM65534 WBI65534 WLE65534 WVA65534 IO131070 SK131070 ACG131070 AMC131070 AVY131070 BFU131070 BPQ131070 BZM131070 CJI131070 CTE131070 DDA131070 DMW131070 DWS131070 EGO131070 EQK131070 FAG131070 FKC131070 FTY131070 GDU131070 GNQ131070 GXM131070 HHI131070 HRE131070 IBA131070 IKW131070 IUS131070 JEO131070 JOK131070 JYG131070 KIC131070 KRY131070 LBU131070 LLQ131070 LVM131070 MFI131070 MPE131070 MZA131070 NIW131070 NSS131070 OCO131070 OMK131070 OWG131070 PGC131070 PPY131070 PZU131070 QJQ131070 QTM131070 RDI131070 RNE131070 RXA131070 SGW131070 SQS131070 TAO131070 TKK131070 TUG131070 UEC131070 UNY131070 UXU131070 VHQ131070 VRM131070 WBI131070 WLE131070 WVA131070 IO196606 SK196606 ACG196606 AMC196606 AVY196606 BFU196606 BPQ196606 BZM196606 CJI196606 CTE196606 DDA196606 DMW196606 DWS196606 EGO196606 EQK196606 FAG196606 FKC196606 FTY196606 GDU196606 GNQ196606 GXM196606 HHI196606 HRE196606 IBA196606 IKW196606 IUS196606 JEO196606 JOK196606 JYG196606 KIC196606 KRY196606 LBU196606 LLQ196606 LVM196606 MFI196606 MPE196606 MZA196606 NIW196606 NSS196606 OCO196606 OMK196606 OWG196606 PGC196606 PPY196606 PZU196606 QJQ196606 QTM196606 RDI196606 RNE196606 RXA196606 SGW196606 SQS196606 TAO196606 TKK196606 TUG196606 UEC196606 UNY196606 UXU196606 VHQ196606 VRM196606 WBI196606 WLE196606 WVA196606 IO262142 SK262142 ACG262142 AMC262142 AVY262142 BFU262142 BPQ262142 BZM262142 CJI262142 CTE262142 DDA262142 DMW262142 DWS262142 EGO262142 EQK262142 FAG262142 FKC262142 FTY262142 GDU262142 GNQ262142 GXM262142 HHI262142 HRE262142 IBA262142 IKW262142 IUS262142 JEO262142 JOK262142 JYG262142 KIC262142 KRY262142 LBU262142 LLQ262142 LVM262142 MFI262142 MPE262142 MZA262142 NIW262142 NSS262142 OCO262142 OMK262142 OWG262142 PGC262142 PPY262142 PZU262142 QJQ262142 QTM262142 RDI262142 RNE262142 RXA262142 SGW262142 SQS262142 TAO262142 TKK262142 TUG262142 UEC262142 UNY262142 UXU262142 VHQ262142 VRM262142 WBI262142 WLE262142 WVA262142 IO327678 SK327678 ACG327678 AMC327678 AVY327678 BFU327678 BPQ327678 BZM327678 CJI327678 CTE327678 DDA327678 DMW327678 DWS327678 EGO327678 EQK327678 FAG327678 FKC327678 FTY327678 GDU327678 GNQ327678 GXM327678 HHI327678 HRE327678 IBA327678 IKW327678 IUS327678 JEO327678 JOK327678 JYG327678 KIC327678 KRY327678 LBU327678 LLQ327678 LVM327678 MFI327678 MPE327678 MZA327678 NIW327678 NSS327678 OCO327678 OMK327678 OWG327678 PGC327678 PPY327678 PZU327678 QJQ327678 QTM327678 RDI327678 RNE327678 RXA327678 SGW327678 SQS327678 TAO327678 TKK327678 TUG327678 UEC327678 UNY327678 UXU327678 VHQ327678 VRM327678 WBI327678 WLE327678 WVA327678 IO393214 SK393214 ACG393214 AMC393214 AVY393214 BFU393214 BPQ393214 BZM393214 CJI393214 CTE393214 DDA393214 DMW393214 DWS393214 EGO393214 EQK393214 FAG393214 FKC393214 FTY393214 GDU393214 GNQ393214 GXM393214 HHI393214 HRE393214 IBA393214 IKW393214 IUS393214 JEO393214 JOK393214 JYG393214 KIC393214 KRY393214 LBU393214 LLQ393214 LVM393214 MFI393214 MPE393214 MZA393214 NIW393214 NSS393214 OCO393214 OMK393214 OWG393214 PGC393214 PPY393214 PZU393214 QJQ393214 QTM393214 RDI393214 RNE393214 RXA393214 SGW393214 SQS393214 TAO393214 TKK393214 TUG393214 UEC393214 UNY393214 UXU393214 VHQ393214 VRM393214 WBI393214 WLE393214 WVA393214 IO458750 SK458750 ACG458750 AMC458750 AVY458750 BFU458750 BPQ458750 BZM458750 CJI458750 CTE458750 DDA458750 DMW458750 DWS458750 EGO458750 EQK458750 FAG458750 FKC458750 FTY458750 GDU458750 GNQ458750 GXM458750 HHI458750 HRE458750 IBA458750 IKW458750 IUS458750 JEO458750 JOK458750 JYG458750 KIC458750 KRY458750 LBU458750 LLQ458750 LVM458750 MFI458750 MPE458750 MZA458750 NIW458750 NSS458750 OCO458750 OMK458750 OWG458750 PGC458750 PPY458750 PZU458750 QJQ458750 QTM458750 RDI458750 RNE458750 RXA458750 SGW458750 SQS458750 TAO458750 TKK458750 TUG458750 UEC458750 UNY458750 UXU458750 VHQ458750 VRM458750 WBI458750 WLE458750 WVA458750 IO524286 SK524286 ACG524286 AMC524286 AVY524286 BFU524286 BPQ524286 BZM524286 CJI524286 CTE524286 DDA524286 DMW524286 DWS524286 EGO524286 EQK524286 FAG524286 FKC524286 FTY524286 GDU524286 GNQ524286 GXM524286 HHI524286 HRE524286 IBA524286 IKW524286 IUS524286 JEO524286 JOK524286 JYG524286 KIC524286 KRY524286 LBU524286 LLQ524286 LVM524286 MFI524286 MPE524286 MZA524286 NIW524286 NSS524286 OCO524286 OMK524286 OWG524286 PGC524286 PPY524286 PZU524286 QJQ524286 QTM524286 RDI524286 RNE524286 RXA524286 SGW524286 SQS524286 TAO524286 TKK524286 TUG524286 UEC524286 UNY524286 UXU524286 VHQ524286 VRM524286 WBI524286 WLE524286 WVA524286 IO589822 SK589822 ACG589822 AMC589822 AVY589822 BFU589822 BPQ589822 BZM589822 CJI589822 CTE589822 DDA589822 DMW589822 DWS589822 EGO589822 EQK589822 FAG589822 FKC589822 FTY589822 GDU589822 GNQ589822 GXM589822 HHI589822 HRE589822 IBA589822 IKW589822 IUS589822 JEO589822 JOK589822 JYG589822 KIC589822 KRY589822 LBU589822 LLQ589822 LVM589822 MFI589822 MPE589822 MZA589822 NIW589822 NSS589822 OCO589822 OMK589822 OWG589822 PGC589822 PPY589822 PZU589822 QJQ589822 QTM589822 RDI589822 RNE589822 RXA589822 SGW589822 SQS589822 TAO589822 TKK589822 TUG589822 UEC589822 UNY589822 UXU589822 VHQ589822 VRM589822 WBI589822 WLE589822 WVA589822 IO655358 SK655358 ACG655358 AMC655358 AVY655358 BFU655358 BPQ655358 BZM655358 CJI655358 CTE655358 DDA655358 DMW655358 DWS655358 EGO655358 EQK655358 FAG655358 FKC655358 FTY655358 GDU655358 GNQ655358 GXM655358 HHI655358 HRE655358 IBA655358 IKW655358 IUS655358 JEO655358 JOK655358 JYG655358 KIC655358 KRY655358 LBU655358 LLQ655358 LVM655358 MFI655358 MPE655358 MZA655358 NIW655358 NSS655358 OCO655358 OMK655358 OWG655358 PGC655358 PPY655358 PZU655358 QJQ655358 QTM655358 RDI655358 RNE655358 RXA655358 SGW655358 SQS655358 TAO655358 TKK655358 TUG655358 UEC655358 UNY655358 UXU655358 VHQ655358 VRM655358 WBI655358 WLE655358 WVA655358 IO720894 SK720894 ACG720894 AMC720894 AVY720894 BFU720894 BPQ720894 BZM720894 CJI720894 CTE720894 DDA720894 DMW720894 DWS720894 EGO720894 EQK720894 FAG720894 FKC720894 FTY720894 GDU720894 GNQ720894 GXM720894 HHI720894 HRE720894 IBA720894 IKW720894 IUS720894 JEO720894 JOK720894 JYG720894 KIC720894 KRY720894 LBU720894 LLQ720894 LVM720894 MFI720894 MPE720894 MZA720894 NIW720894 NSS720894 OCO720894 OMK720894 OWG720894 PGC720894 PPY720894 PZU720894 QJQ720894 QTM720894 RDI720894 RNE720894 RXA720894 SGW720894 SQS720894 TAO720894 TKK720894 TUG720894 UEC720894 UNY720894 UXU720894 VHQ720894 VRM720894 WBI720894 WLE720894 WVA720894 IO786430 SK786430 ACG786430 AMC786430 AVY786430 BFU786430 BPQ786430 BZM786430 CJI786430 CTE786430 DDA786430 DMW786430 DWS786430 EGO786430 EQK786430 FAG786430 FKC786430 FTY786430 GDU786430 GNQ786430 GXM786430 HHI786430 HRE786430 IBA786430 IKW786430 IUS786430 JEO786430 JOK786430 JYG786430 KIC786430 KRY786430 LBU786430 LLQ786430 LVM786430 MFI786430 MPE786430 MZA786430 NIW786430 NSS786430 OCO786430 OMK786430 OWG786430 PGC786430 PPY786430 PZU786430 QJQ786430 QTM786430 RDI786430 RNE786430 RXA786430 SGW786430 SQS786430 TAO786430 TKK786430 TUG786430 UEC786430 UNY786430 UXU786430 VHQ786430 VRM786430 WBI786430 WLE786430 WVA786430 IO851966 SK851966 ACG851966 AMC851966 AVY851966 BFU851966 BPQ851966 BZM851966 CJI851966 CTE851966 DDA851966 DMW851966 DWS851966 EGO851966 EQK851966 FAG851966 FKC851966 FTY851966 GDU851966 GNQ851966 GXM851966 HHI851966 HRE851966 IBA851966 IKW851966 IUS851966 JEO851966 JOK851966 JYG851966 KIC851966 KRY851966 LBU851966 LLQ851966 LVM851966 MFI851966 MPE851966 MZA851966 NIW851966 NSS851966 OCO851966 OMK851966 OWG851966 PGC851966 PPY851966 PZU851966 QJQ851966 QTM851966 RDI851966 RNE851966 RXA851966 SGW851966 SQS851966 TAO851966 TKK851966 TUG851966 UEC851966 UNY851966 UXU851966 VHQ851966 VRM851966 WBI851966 WLE851966 WVA851966 IO917502 SK917502 ACG917502 AMC917502 AVY917502 BFU917502 BPQ917502 BZM917502 CJI917502 CTE917502 DDA917502 DMW917502 DWS917502 EGO917502 EQK917502 FAG917502 FKC917502 FTY917502 GDU917502 GNQ917502 GXM917502 HHI917502 HRE917502 IBA917502 IKW917502 IUS917502 JEO917502 JOK917502 JYG917502 KIC917502 KRY917502 LBU917502 LLQ917502 LVM917502 MFI917502 MPE917502 MZA917502 NIW917502 NSS917502 OCO917502 OMK917502 OWG917502 PGC917502 PPY917502 PZU917502 QJQ917502 QTM917502 RDI917502 RNE917502 RXA917502 SGW917502 SQS917502 TAO917502 TKK917502 TUG917502 UEC917502 UNY917502 UXU917502 VHQ917502 VRM917502 WBI917502 WLE917502 WVA917502 IO983038 SK983038 ACG983038 AMC983038 AVY983038 BFU983038 BPQ983038 BZM983038 CJI983038 CTE983038 DDA983038 DMW983038 DWS983038 EGO983038 EQK983038 FAG983038 FKC983038 FTY983038 GDU983038 GNQ983038 GXM983038 HHI983038 HRE983038 IBA983038 IKW983038 IUS983038 JEO983038 JOK983038 JYG983038 KIC983038 KRY983038 LBU983038 LLQ983038 LVM983038 MFI983038 MPE983038 MZA983038 NIW983038 NSS983038 OCO983038 OMK983038 OWG983038 PGC983038 PPY983038 PZU983038 QJQ983038 QTM983038 RDI983038 RNE983038 RXA983038 SGW983038 SQS983038 TAO983038 TKK983038 TUG983038 UEC983038 UNY983038 UXU983038 VHQ983038 VRM983038 WBI983038 WLE983038 WVA983038 IK65528 SG65528 ACC65528 ALY65528 AVU65528 BFQ65528 BPM65528 BZI65528 CJE65528 CTA65528 DCW65528 DMS65528 DWO65528 EGK65528 EQG65528 FAC65528 FJY65528 FTU65528 GDQ65528 GNM65528 GXI65528 HHE65528 HRA65528 IAW65528 IKS65528 IUO65528 JEK65528 JOG65528 JYC65528 KHY65528 KRU65528 LBQ65528 LLM65528 LVI65528 MFE65528 MPA65528 MYW65528 NIS65528 NSO65528 OCK65528 OMG65528 OWC65528 PFY65528 PPU65528 PZQ65528 QJM65528 QTI65528 RDE65528 RNA65528 RWW65528 SGS65528 SQO65528 TAK65528 TKG65528 TUC65528 UDY65528 UNU65528 UXQ65528 VHM65528 VRI65528 WBE65528 WLA65528 WUW65528 IK131064 SG131064 ACC131064 ALY131064 AVU131064 BFQ131064 BPM131064 BZI131064 CJE131064 CTA131064 DCW131064 DMS131064 DWO131064 EGK131064 EQG131064 FAC131064 FJY131064 FTU131064 GDQ131064 GNM131064 GXI131064 HHE131064 HRA131064 IAW131064 IKS131064 IUO131064 JEK131064 JOG131064 JYC131064 KHY131064 KRU131064 LBQ131064 LLM131064 LVI131064 MFE131064 MPA131064 MYW131064 NIS131064 NSO131064 OCK131064 OMG131064 OWC131064 PFY131064 PPU131064 PZQ131064 QJM131064 QTI131064 RDE131064 RNA131064 RWW131064 SGS131064 SQO131064 TAK131064 TKG131064 TUC131064 UDY131064 UNU131064 UXQ131064 VHM131064 VRI131064 WBE131064 WLA131064 WUW131064 IK196600 SG196600 ACC196600 ALY196600 AVU196600 BFQ196600 BPM196600 BZI196600 CJE196600 CTA196600 DCW196600 DMS196600 DWO196600 EGK196600 EQG196600 FAC196600 FJY196600 FTU196600 GDQ196600 GNM196600 GXI196600 HHE196600 HRA196600 IAW196600 IKS196600 IUO196600 JEK196600 JOG196600 JYC196600 KHY196600 KRU196600 LBQ196600 LLM196600 LVI196600 MFE196600 MPA196600 MYW196600 NIS196600 NSO196600 OCK196600 OMG196600 OWC196600 PFY196600 PPU196600 PZQ196600 QJM196600 QTI196600 RDE196600 RNA196600 RWW196600 SGS196600 SQO196600 TAK196600 TKG196600 TUC196600 UDY196600 UNU196600 UXQ196600 VHM196600 VRI196600 WBE196600 WLA196600 WUW196600 IK262136 SG262136 ACC262136 ALY262136 AVU262136 BFQ262136 BPM262136 BZI262136 CJE262136 CTA262136 DCW262136 DMS262136 DWO262136 EGK262136 EQG262136 FAC262136 FJY262136 FTU262136 GDQ262136 GNM262136 GXI262136 HHE262136 HRA262136 IAW262136 IKS262136 IUO262136 JEK262136 JOG262136 JYC262136 KHY262136 KRU262136 LBQ262136 LLM262136 LVI262136 MFE262136 MPA262136 MYW262136 NIS262136 NSO262136 OCK262136 OMG262136 OWC262136 PFY262136 PPU262136 PZQ262136 QJM262136 QTI262136 RDE262136 RNA262136 RWW262136 SGS262136 SQO262136 TAK262136 TKG262136 TUC262136 UDY262136 UNU262136 UXQ262136 VHM262136 VRI262136 WBE262136 WLA262136 WUW262136 IK327672 SG327672 ACC327672 ALY327672 AVU327672 BFQ327672 BPM327672 BZI327672 CJE327672 CTA327672 DCW327672 DMS327672 DWO327672 EGK327672 EQG327672 FAC327672 FJY327672 FTU327672 GDQ327672 GNM327672 GXI327672 HHE327672 HRA327672 IAW327672 IKS327672 IUO327672 JEK327672 JOG327672 JYC327672 KHY327672 KRU327672 LBQ327672 LLM327672 LVI327672 MFE327672 MPA327672 MYW327672 NIS327672 NSO327672 OCK327672 OMG327672 OWC327672 PFY327672 PPU327672 PZQ327672 QJM327672 QTI327672 RDE327672 RNA327672 RWW327672 SGS327672 SQO327672 TAK327672 TKG327672 TUC327672 UDY327672 UNU327672 UXQ327672 VHM327672 VRI327672 WBE327672 WLA327672 WUW327672 IK393208 SG393208 ACC393208 ALY393208 AVU393208 BFQ393208 BPM393208 BZI393208 CJE393208 CTA393208 DCW393208 DMS393208 DWO393208 EGK393208 EQG393208 FAC393208 FJY393208 FTU393208 GDQ393208 GNM393208 GXI393208 HHE393208 HRA393208 IAW393208 IKS393208 IUO393208 JEK393208 JOG393208 JYC393208 KHY393208 KRU393208 LBQ393208 LLM393208 LVI393208 MFE393208 MPA393208 MYW393208 NIS393208 NSO393208 OCK393208 OMG393208 OWC393208 PFY393208 PPU393208 PZQ393208 QJM393208 QTI393208 RDE393208 RNA393208 RWW393208 SGS393208 SQO393208 TAK393208 TKG393208 TUC393208 UDY393208 UNU393208 UXQ393208 VHM393208 VRI393208 WBE393208 WLA393208 WUW393208 IK458744 SG458744 ACC458744 ALY458744 AVU458744 BFQ458744 BPM458744 BZI458744 CJE458744 CTA458744 DCW458744 DMS458744 DWO458744 EGK458744 EQG458744 FAC458744 FJY458744 FTU458744 GDQ458744 GNM458744 GXI458744 HHE458744 HRA458744 IAW458744 IKS458744 IUO458744 JEK458744 JOG458744 JYC458744 KHY458744 KRU458744 LBQ458744 LLM458744 LVI458744 MFE458744 MPA458744 MYW458744 NIS458744 NSO458744 OCK458744 OMG458744 OWC458744 PFY458744 PPU458744 PZQ458744 QJM458744 QTI458744 RDE458744 RNA458744 RWW458744 SGS458744 SQO458744 TAK458744 TKG458744 TUC458744 UDY458744 UNU458744 UXQ458744 VHM458744 VRI458744 WBE458744 WLA458744 WUW458744 IK524280 SG524280 ACC524280 ALY524280 AVU524280 BFQ524280 BPM524280 BZI524280 CJE524280 CTA524280 DCW524280 DMS524280 DWO524280 EGK524280 EQG524280 FAC524280 FJY524280 FTU524280 GDQ524280 GNM524280 GXI524280 HHE524280 HRA524280 IAW524280 IKS524280 IUO524280 JEK524280 JOG524280 JYC524280 KHY524280 KRU524280 LBQ524280 LLM524280 LVI524280 MFE524280 MPA524280 MYW524280 NIS524280 NSO524280 OCK524280 OMG524280 OWC524280 PFY524280 PPU524280 PZQ524280 QJM524280 QTI524280 RDE524280 RNA524280 RWW524280 SGS524280 SQO524280 TAK524280 TKG524280 TUC524280 UDY524280 UNU524280 UXQ524280 VHM524280 VRI524280 WBE524280 WLA524280 WUW524280 IK589816 SG589816 ACC589816 ALY589816 AVU589816 BFQ589816 BPM589816 BZI589816 CJE589816 CTA589816 DCW589816 DMS589816 DWO589816 EGK589816 EQG589816 FAC589816 FJY589816 FTU589816 GDQ589816 GNM589816 GXI589816 HHE589816 HRA589816 IAW589816 IKS589816 IUO589816 JEK589816 JOG589816 JYC589816 KHY589816 KRU589816 LBQ589816 LLM589816 LVI589816 MFE589816 MPA589816 MYW589816 NIS589816 NSO589816 OCK589816 OMG589816 OWC589816 PFY589816 PPU589816 PZQ589816 QJM589816 QTI589816 RDE589816 RNA589816 RWW589816 SGS589816 SQO589816 TAK589816 TKG589816 TUC589816 UDY589816 UNU589816 UXQ589816 VHM589816 VRI589816 WBE589816 WLA589816 WUW589816 IK655352 SG655352 ACC655352 ALY655352 AVU655352 BFQ655352 BPM655352 BZI655352 CJE655352 CTA655352 DCW655352 DMS655352 DWO655352 EGK655352 EQG655352 FAC655352 FJY655352 FTU655352 GDQ655352 GNM655352 GXI655352 HHE655352 HRA655352 IAW655352 IKS655352 IUO655352 JEK655352 JOG655352 JYC655352 KHY655352 KRU655352 LBQ655352 LLM655352 LVI655352 MFE655352 MPA655352 MYW655352 NIS655352 NSO655352 OCK655352 OMG655352 OWC655352 PFY655352 PPU655352 PZQ655352 QJM655352 QTI655352 RDE655352 RNA655352 RWW655352 SGS655352 SQO655352 TAK655352 TKG655352 TUC655352 UDY655352 UNU655352 UXQ655352 VHM655352 VRI655352 WBE655352 WLA655352 WUW655352 IK720888 SG720888 ACC720888 ALY720888 AVU720888 BFQ720888 BPM720888 BZI720888 CJE720888 CTA720888 DCW720888 DMS720888 DWO720888 EGK720888 EQG720888 FAC720888 FJY720888 FTU720888 GDQ720888 GNM720888 GXI720888 HHE720888 HRA720888 IAW720888 IKS720888 IUO720888 JEK720888 JOG720888 JYC720888 KHY720888 KRU720888 LBQ720888 LLM720888 LVI720888 MFE720888 MPA720888 MYW720888 NIS720888 NSO720888 OCK720888 OMG720888 OWC720888 PFY720888 PPU720888 PZQ720888 QJM720888 QTI720888 RDE720888 RNA720888 RWW720888 SGS720888 SQO720888 TAK720888 TKG720888 TUC720888 UDY720888 UNU720888 UXQ720888 VHM720888 VRI720888 WBE720888 WLA720888 WUW720888 IK786424 SG786424 ACC786424 ALY786424 AVU786424 BFQ786424 BPM786424 BZI786424 CJE786424 CTA786424 DCW786424 DMS786424 DWO786424 EGK786424 EQG786424 FAC786424 FJY786424 FTU786424 GDQ786424 GNM786424 GXI786424 HHE786424 HRA786424 IAW786424 IKS786424 IUO786424 JEK786424 JOG786424 JYC786424 KHY786424 KRU786424 LBQ786424 LLM786424 LVI786424 MFE786424 MPA786424 MYW786424 NIS786424 NSO786424 OCK786424 OMG786424 OWC786424 PFY786424 PPU786424 PZQ786424 QJM786424 QTI786424 RDE786424 RNA786424 RWW786424 SGS786424 SQO786424 TAK786424 TKG786424 TUC786424 UDY786424 UNU786424 UXQ786424 VHM786424 VRI786424 WBE786424 WLA786424 WUW786424 IK851960 SG851960 ACC851960 ALY851960 AVU851960 BFQ851960 BPM851960 BZI851960 CJE851960 CTA851960 DCW851960 DMS851960 DWO851960 EGK851960 EQG851960 FAC851960 FJY851960 FTU851960 GDQ851960 GNM851960 GXI851960 HHE851960 HRA851960 IAW851960 IKS851960 IUO851960 JEK851960 JOG851960 JYC851960 KHY851960 KRU851960 LBQ851960 LLM851960 LVI851960 MFE851960 MPA851960 MYW851960 NIS851960 NSO851960 OCK851960 OMG851960 OWC851960 PFY851960 PPU851960 PZQ851960 QJM851960 QTI851960 RDE851960 RNA851960 RWW851960 SGS851960 SQO851960 TAK851960 TKG851960 TUC851960 UDY851960 UNU851960 UXQ851960 VHM851960 VRI851960 WBE851960 WLA851960 WUW851960 IK917496 SG917496 ACC917496 ALY917496 AVU917496 BFQ917496 BPM917496 BZI917496 CJE917496 CTA917496 DCW917496 DMS917496 DWO917496 EGK917496 EQG917496 FAC917496 FJY917496 FTU917496 GDQ917496 GNM917496 GXI917496 HHE917496 HRA917496 IAW917496 IKS917496 IUO917496 JEK917496 JOG917496 JYC917496 KHY917496 KRU917496 LBQ917496 LLM917496 LVI917496 MFE917496 MPA917496 MYW917496 NIS917496 NSO917496 OCK917496 OMG917496 OWC917496 PFY917496 PPU917496 PZQ917496 QJM917496 QTI917496 RDE917496 RNA917496 RWW917496 SGS917496 SQO917496 TAK917496 TKG917496 TUC917496 UDY917496 UNU917496 UXQ917496 VHM917496 VRI917496 WBE917496 WLA917496 WUW917496 IK983032 SG983032 ACC983032 ALY983032 AVU983032 BFQ983032 BPM983032 BZI983032 CJE983032 CTA983032 DCW983032 DMS983032 DWO983032 EGK983032 EQG983032 FAC983032 FJY983032 FTU983032 GDQ983032 GNM983032 GXI983032 HHE983032 HRA983032 IAW983032 IKS983032 IUO983032 JEK983032 JOG983032 JYC983032 KHY983032 KRU983032 LBQ983032 LLM983032 LVI983032 MFE983032 MPA983032 MYW983032 NIS983032 NSO983032 OCK983032 OMG983032 OWC983032 PFY983032 PPU983032 PZQ983032 QJM983032 QTI983032 RDE983032 RNA983032 RWW983032 SGS983032 SQO983032 TAK983032 TKG983032 TUC983032 UDY983032 UNU983032 UXQ983032 VHM983032 VRI983032 WBE983032 WLA983032 WUW983032</xm:sqref>
        </x14:dataValidation>
        <x14:dataValidation imeMode="hiragana" allowBlank="1" showInputMessage="1" showErrorMessage="1" xr:uid="{F4D97FA9-3C09-4A34-B780-7FB2857D8254}">
          <xm:sqref>L65548:Z65549 HR65546:IJ65547 RN65546:SF65547 ABJ65546:ACB65547 ALF65546:ALX65547 AVB65546:AVT65547 BEX65546:BFP65547 BOT65546:BPL65547 BYP65546:BZH65547 CIL65546:CJD65547 CSH65546:CSZ65547 DCD65546:DCV65547 DLZ65546:DMR65547 DVV65546:DWN65547 EFR65546:EGJ65547 EPN65546:EQF65547 EZJ65546:FAB65547 FJF65546:FJX65547 FTB65546:FTT65547 GCX65546:GDP65547 GMT65546:GNL65547 GWP65546:GXH65547 HGL65546:HHD65547 HQH65546:HQZ65547 IAD65546:IAV65547 IJZ65546:IKR65547 ITV65546:IUN65547 JDR65546:JEJ65547 JNN65546:JOF65547 JXJ65546:JYB65547 KHF65546:KHX65547 KRB65546:KRT65547 LAX65546:LBP65547 LKT65546:LLL65547 LUP65546:LVH65547 MEL65546:MFD65547 MOH65546:MOZ65547 MYD65546:MYV65547 NHZ65546:NIR65547 NRV65546:NSN65547 OBR65546:OCJ65547 OLN65546:OMF65547 OVJ65546:OWB65547 PFF65546:PFX65547 PPB65546:PPT65547 PYX65546:PZP65547 QIT65546:QJL65547 QSP65546:QTH65547 RCL65546:RDD65547 RMH65546:RMZ65547 RWD65546:RWV65547 SFZ65546:SGR65547 SPV65546:SQN65547 SZR65546:TAJ65547 TJN65546:TKF65547 TTJ65546:TUB65547 UDF65546:UDX65547 UNB65546:UNT65547 UWX65546:UXP65547 VGT65546:VHL65547 VQP65546:VRH65547 WAL65546:WBD65547 WKH65546:WKZ65547 WUD65546:WUV65547 L131084:Z131085 HR131082:IJ131083 RN131082:SF131083 ABJ131082:ACB131083 ALF131082:ALX131083 AVB131082:AVT131083 BEX131082:BFP131083 BOT131082:BPL131083 BYP131082:BZH131083 CIL131082:CJD131083 CSH131082:CSZ131083 DCD131082:DCV131083 DLZ131082:DMR131083 DVV131082:DWN131083 EFR131082:EGJ131083 EPN131082:EQF131083 EZJ131082:FAB131083 FJF131082:FJX131083 FTB131082:FTT131083 GCX131082:GDP131083 GMT131082:GNL131083 GWP131082:GXH131083 HGL131082:HHD131083 HQH131082:HQZ131083 IAD131082:IAV131083 IJZ131082:IKR131083 ITV131082:IUN131083 JDR131082:JEJ131083 JNN131082:JOF131083 JXJ131082:JYB131083 KHF131082:KHX131083 KRB131082:KRT131083 LAX131082:LBP131083 LKT131082:LLL131083 LUP131082:LVH131083 MEL131082:MFD131083 MOH131082:MOZ131083 MYD131082:MYV131083 NHZ131082:NIR131083 NRV131082:NSN131083 OBR131082:OCJ131083 OLN131082:OMF131083 OVJ131082:OWB131083 PFF131082:PFX131083 PPB131082:PPT131083 PYX131082:PZP131083 QIT131082:QJL131083 QSP131082:QTH131083 RCL131082:RDD131083 RMH131082:RMZ131083 RWD131082:RWV131083 SFZ131082:SGR131083 SPV131082:SQN131083 SZR131082:TAJ131083 TJN131082:TKF131083 TTJ131082:TUB131083 UDF131082:UDX131083 UNB131082:UNT131083 UWX131082:UXP131083 VGT131082:VHL131083 VQP131082:VRH131083 WAL131082:WBD131083 WKH131082:WKZ131083 WUD131082:WUV131083 L196620:Z196621 HR196618:IJ196619 RN196618:SF196619 ABJ196618:ACB196619 ALF196618:ALX196619 AVB196618:AVT196619 BEX196618:BFP196619 BOT196618:BPL196619 BYP196618:BZH196619 CIL196618:CJD196619 CSH196618:CSZ196619 DCD196618:DCV196619 DLZ196618:DMR196619 DVV196618:DWN196619 EFR196618:EGJ196619 EPN196618:EQF196619 EZJ196618:FAB196619 FJF196618:FJX196619 FTB196618:FTT196619 GCX196618:GDP196619 GMT196618:GNL196619 GWP196618:GXH196619 HGL196618:HHD196619 HQH196618:HQZ196619 IAD196618:IAV196619 IJZ196618:IKR196619 ITV196618:IUN196619 JDR196618:JEJ196619 JNN196618:JOF196619 JXJ196618:JYB196619 KHF196618:KHX196619 KRB196618:KRT196619 LAX196618:LBP196619 LKT196618:LLL196619 LUP196618:LVH196619 MEL196618:MFD196619 MOH196618:MOZ196619 MYD196618:MYV196619 NHZ196618:NIR196619 NRV196618:NSN196619 OBR196618:OCJ196619 OLN196618:OMF196619 OVJ196618:OWB196619 PFF196618:PFX196619 PPB196618:PPT196619 PYX196618:PZP196619 QIT196618:QJL196619 QSP196618:QTH196619 RCL196618:RDD196619 RMH196618:RMZ196619 RWD196618:RWV196619 SFZ196618:SGR196619 SPV196618:SQN196619 SZR196618:TAJ196619 TJN196618:TKF196619 TTJ196618:TUB196619 UDF196618:UDX196619 UNB196618:UNT196619 UWX196618:UXP196619 VGT196618:VHL196619 VQP196618:VRH196619 WAL196618:WBD196619 WKH196618:WKZ196619 WUD196618:WUV196619 L262156:Z262157 HR262154:IJ262155 RN262154:SF262155 ABJ262154:ACB262155 ALF262154:ALX262155 AVB262154:AVT262155 BEX262154:BFP262155 BOT262154:BPL262155 BYP262154:BZH262155 CIL262154:CJD262155 CSH262154:CSZ262155 DCD262154:DCV262155 DLZ262154:DMR262155 DVV262154:DWN262155 EFR262154:EGJ262155 EPN262154:EQF262155 EZJ262154:FAB262155 FJF262154:FJX262155 FTB262154:FTT262155 GCX262154:GDP262155 GMT262154:GNL262155 GWP262154:GXH262155 HGL262154:HHD262155 HQH262154:HQZ262155 IAD262154:IAV262155 IJZ262154:IKR262155 ITV262154:IUN262155 JDR262154:JEJ262155 JNN262154:JOF262155 JXJ262154:JYB262155 KHF262154:KHX262155 KRB262154:KRT262155 LAX262154:LBP262155 LKT262154:LLL262155 LUP262154:LVH262155 MEL262154:MFD262155 MOH262154:MOZ262155 MYD262154:MYV262155 NHZ262154:NIR262155 NRV262154:NSN262155 OBR262154:OCJ262155 OLN262154:OMF262155 OVJ262154:OWB262155 PFF262154:PFX262155 PPB262154:PPT262155 PYX262154:PZP262155 QIT262154:QJL262155 QSP262154:QTH262155 RCL262154:RDD262155 RMH262154:RMZ262155 RWD262154:RWV262155 SFZ262154:SGR262155 SPV262154:SQN262155 SZR262154:TAJ262155 TJN262154:TKF262155 TTJ262154:TUB262155 UDF262154:UDX262155 UNB262154:UNT262155 UWX262154:UXP262155 VGT262154:VHL262155 VQP262154:VRH262155 WAL262154:WBD262155 WKH262154:WKZ262155 WUD262154:WUV262155 L327692:Z327693 HR327690:IJ327691 RN327690:SF327691 ABJ327690:ACB327691 ALF327690:ALX327691 AVB327690:AVT327691 BEX327690:BFP327691 BOT327690:BPL327691 BYP327690:BZH327691 CIL327690:CJD327691 CSH327690:CSZ327691 DCD327690:DCV327691 DLZ327690:DMR327691 DVV327690:DWN327691 EFR327690:EGJ327691 EPN327690:EQF327691 EZJ327690:FAB327691 FJF327690:FJX327691 FTB327690:FTT327691 GCX327690:GDP327691 GMT327690:GNL327691 GWP327690:GXH327691 HGL327690:HHD327691 HQH327690:HQZ327691 IAD327690:IAV327691 IJZ327690:IKR327691 ITV327690:IUN327691 JDR327690:JEJ327691 JNN327690:JOF327691 JXJ327690:JYB327691 KHF327690:KHX327691 KRB327690:KRT327691 LAX327690:LBP327691 LKT327690:LLL327691 LUP327690:LVH327691 MEL327690:MFD327691 MOH327690:MOZ327691 MYD327690:MYV327691 NHZ327690:NIR327691 NRV327690:NSN327691 OBR327690:OCJ327691 OLN327690:OMF327691 OVJ327690:OWB327691 PFF327690:PFX327691 PPB327690:PPT327691 PYX327690:PZP327691 QIT327690:QJL327691 QSP327690:QTH327691 RCL327690:RDD327691 RMH327690:RMZ327691 RWD327690:RWV327691 SFZ327690:SGR327691 SPV327690:SQN327691 SZR327690:TAJ327691 TJN327690:TKF327691 TTJ327690:TUB327691 UDF327690:UDX327691 UNB327690:UNT327691 UWX327690:UXP327691 VGT327690:VHL327691 VQP327690:VRH327691 WAL327690:WBD327691 WKH327690:WKZ327691 WUD327690:WUV327691 L393228:Z393229 HR393226:IJ393227 RN393226:SF393227 ABJ393226:ACB393227 ALF393226:ALX393227 AVB393226:AVT393227 BEX393226:BFP393227 BOT393226:BPL393227 BYP393226:BZH393227 CIL393226:CJD393227 CSH393226:CSZ393227 DCD393226:DCV393227 DLZ393226:DMR393227 DVV393226:DWN393227 EFR393226:EGJ393227 EPN393226:EQF393227 EZJ393226:FAB393227 FJF393226:FJX393227 FTB393226:FTT393227 GCX393226:GDP393227 GMT393226:GNL393227 GWP393226:GXH393227 HGL393226:HHD393227 HQH393226:HQZ393227 IAD393226:IAV393227 IJZ393226:IKR393227 ITV393226:IUN393227 JDR393226:JEJ393227 JNN393226:JOF393227 JXJ393226:JYB393227 KHF393226:KHX393227 KRB393226:KRT393227 LAX393226:LBP393227 LKT393226:LLL393227 LUP393226:LVH393227 MEL393226:MFD393227 MOH393226:MOZ393227 MYD393226:MYV393227 NHZ393226:NIR393227 NRV393226:NSN393227 OBR393226:OCJ393227 OLN393226:OMF393227 OVJ393226:OWB393227 PFF393226:PFX393227 PPB393226:PPT393227 PYX393226:PZP393227 QIT393226:QJL393227 QSP393226:QTH393227 RCL393226:RDD393227 RMH393226:RMZ393227 RWD393226:RWV393227 SFZ393226:SGR393227 SPV393226:SQN393227 SZR393226:TAJ393227 TJN393226:TKF393227 TTJ393226:TUB393227 UDF393226:UDX393227 UNB393226:UNT393227 UWX393226:UXP393227 VGT393226:VHL393227 VQP393226:VRH393227 WAL393226:WBD393227 WKH393226:WKZ393227 WUD393226:WUV393227 L458764:Z458765 HR458762:IJ458763 RN458762:SF458763 ABJ458762:ACB458763 ALF458762:ALX458763 AVB458762:AVT458763 BEX458762:BFP458763 BOT458762:BPL458763 BYP458762:BZH458763 CIL458762:CJD458763 CSH458762:CSZ458763 DCD458762:DCV458763 DLZ458762:DMR458763 DVV458762:DWN458763 EFR458762:EGJ458763 EPN458762:EQF458763 EZJ458762:FAB458763 FJF458762:FJX458763 FTB458762:FTT458763 GCX458762:GDP458763 GMT458762:GNL458763 GWP458762:GXH458763 HGL458762:HHD458763 HQH458762:HQZ458763 IAD458762:IAV458763 IJZ458762:IKR458763 ITV458762:IUN458763 JDR458762:JEJ458763 JNN458762:JOF458763 JXJ458762:JYB458763 KHF458762:KHX458763 KRB458762:KRT458763 LAX458762:LBP458763 LKT458762:LLL458763 LUP458762:LVH458763 MEL458762:MFD458763 MOH458762:MOZ458763 MYD458762:MYV458763 NHZ458762:NIR458763 NRV458762:NSN458763 OBR458762:OCJ458763 OLN458762:OMF458763 OVJ458762:OWB458763 PFF458762:PFX458763 PPB458762:PPT458763 PYX458762:PZP458763 QIT458762:QJL458763 QSP458762:QTH458763 RCL458762:RDD458763 RMH458762:RMZ458763 RWD458762:RWV458763 SFZ458762:SGR458763 SPV458762:SQN458763 SZR458762:TAJ458763 TJN458762:TKF458763 TTJ458762:TUB458763 UDF458762:UDX458763 UNB458762:UNT458763 UWX458762:UXP458763 VGT458762:VHL458763 VQP458762:VRH458763 WAL458762:WBD458763 WKH458762:WKZ458763 WUD458762:WUV458763 L524300:Z524301 HR524298:IJ524299 RN524298:SF524299 ABJ524298:ACB524299 ALF524298:ALX524299 AVB524298:AVT524299 BEX524298:BFP524299 BOT524298:BPL524299 BYP524298:BZH524299 CIL524298:CJD524299 CSH524298:CSZ524299 DCD524298:DCV524299 DLZ524298:DMR524299 DVV524298:DWN524299 EFR524298:EGJ524299 EPN524298:EQF524299 EZJ524298:FAB524299 FJF524298:FJX524299 FTB524298:FTT524299 GCX524298:GDP524299 GMT524298:GNL524299 GWP524298:GXH524299 HGL524298:HHD524299 HQH524298:HQZ524299 IAD524298:IAV524299 IJZ524298:IKR524299 ITV524298:IUN524299 JDR524298:JEJ524299 JNN524298:JOF524299 JXJ524298:JYB524299 KHF524298:KHX524299 KRB524298:KRT524299 LAX524298:LBP524299 LKT524298:LLL524299 LUP524298:LVH524299 MEL524298:MFD524299 MOH524298:MOZ524299 MYD524298:MYV524299 NHZ524298:NIR524299 NRV524298:NSN524299 OBR524298:OCJ524299 OLN524298:OMF524299 OVJ524298:OWB524299 PFF524298:PFX524299 PPB524298:PPT524299 PYX524298:PZP524299 QIT524298:QJL524299 QSP524298:QTH524299 RCL524298:RDD524299 RMH524298:RMZ524299 RWD524298:RWV524299 SFZ524298:SGR524299 SPV524298:SQN524299 SZR524298:TAJ524299 TJN524298:TKF524299 TTJ524298:TUB524299 UDF524298:UDX524299 UNB524298:UNT524299 UWX524298:UXP524299 VGT524298:VHL524299 VQP524298:VRH524299 WAL524298:WBD524299 WKH524298:WKZ524299 WUD524298:WUV524299 L589836:Z589837 HR589834:IJ589835 RN589834:SF589835 ABJ589834:ACB589835 ALF589834:ALX589835 AVB589834:AVT589835 BEX589834:BFP589835 BOT589834:BPL589835 BYP589834:BZH589835 CIL589834:CJD589835 CSH589834:CSZ589835 DCD589834:DCV589835 DLZ589834:DMR589835 DVV589834:DWN589835 EFR589834:EGJ589835 EPN589834:EQF589835 EZJ589834:FAB589835 FJF589834:FJX589835 FTB589834:FTT589835 GCX589834:GDP589835 GMT589834:GNL589835 GWP589834:GXH589835 HGL589834:HHD589835 HQH589834:HQZ589835 IAD589834:IAV589835 IJZ589834:IKR589835 ITV589834:IUN589835 JDR589834:JEJ589835 JNN589834:JOF589835 JXJ589834:JYB589835 KHF589834:KHX589835 KRB589834:KRT589835 LAX589834:LBP589835 LKT589834:LLL589835 LUP589834:LVH589835 MEL589834:MFD589835 MOH589834:MOZ589835 MYD589834:MYV589835 NHZ589834:NIR589835 NRV589834:NSN589835 OBR589834:OCJ589835 OLN589834:OMF589835 OVJ589834:OWB589835 PFF589834:PFX589835 PPB589834:PPT589835 PYX589834:PZP589835 QIT589834:QJL589835 QSP589834:QTH589835 RCL589834:RDD589835 RMH589834:RMZ589835 RWD589834:RWV589835 SFZ589834:SGR589835 SPV589834:SQN589835 SZR589834:TAJ589835 TJN589834:TKF589835 TTJ589834:TUB589835 UDF589834:UDX589835 UNB589834:UNT589835 UWX589834:UXP589835 VGT589834:VHL589835 VQP589834:VRH589835 WAL589834:WBD589835 WKH589834:WKZ589835 WUD589834:WUV589835 L655372:Z655373 HR655370:IJ655371 RN655370:SF655371 ABJ655370:ACB655371 ALF655370:ALX655371 AVB655370:AVT655371 BEX655370:BFP655371 BOT655370:BPL655371 BYP655370:BZH655371 CIL655370:CJD655371 CSH655370:CSZ655371 DCD655370:DCV655371 DLZ655370:DMR655371 DVV655370:DWN655371 EFR655370:EGJ655371 EPN655370:EQF655371 EZJ655370:FAB655371 FJF655370:FJX655371 FTB655370:FTT655371 GCX655370:GDP655371 GMT655370:GNL655371 GWP655370:GXH655371 HGL655370:HHD655371 HQH655370:HQZ655371 IAD655370:IAV655371 IJZ655370:IKR655371 ITV655370:IUN655371 JDR655370:JEJ655371 JNN655370:JOF655371 JXJ655370:JYB655371 KHF655370:KHX655371 KRB655370:KRT655371 LAX655370:LBP655371 LKT655370:LLL655371 LUP655370:LVH655371 MEL655370:MFD655371 MOH655370:MOZ655371 MYD655370:MYV655371 NHZ655370:NIR655371 NRV655370:NSN655371 OBR655370:OCJ655371 OLN655370:OMF655371 OVJ655370:OWB655371 PFF655370:PFX655371 PPB655370:PPT655371 PYX655370:PZP655371 QIT655370:QJL655371 QSP655370:QTH655371 RCL655370:RDD655371 RMH655370:RMZ655371 RWD655370:RWV655371 SFZ655370:SGR655371 SPV655370:SQN655371 SZR655370:TAJ655371 TJN655370:TKF655371 TTJ655370:TUB655371 UDF655370:UDX655371 UNB655370:UNT655371 UWX655370:UXP655371 VGT655370:VHL655371 VQP655370:VRH655371 WAL655370:WBD655371 WKH655370:WKZ655371 WUD655370:WUV655371 L720908:Z720909 HR720906:IJ720907 RN720906:SF720907 ABJ720906:ACB720907 ALF720906:ALX720907 AVB720906:AVT720907 BEX720906:BFP720907 BOT720906:BPL720907 BYP720906:BZH720907 CIL720906:CJD720907 CSH720906:CSZ720907 DCD720906:DCV720907 DLZ720906:DMR720907 DVV720906:DWN720907 EFR720906:EGJ720907 EPN720906:EQF720907 EZJ720906:FAB720907 FJF720906:FJX720907 FTB720906:FTT720907 GCX720906:GDP720907 GMT720906:GNL720907 GWP720906:GXH720907 HGL720906:HHD720907 HQH720906:HQZ720907 IAD720906:IAV720907 IJZ720906:IKR720907 ITV720906:IUN720907 JDR720906:JEJ720907 JNN720906:JOF720907 JXJ720906:JYB720907 KHF720906:KHX720907 KRB720906:KRT720907 LAX720906:LBP720907 LKT720906:LLL720907 LUP720906:LVH720907 MEL720906:MFD720907 MOH720906:MOZ720907 MYD720906:MYV720907 NHZ720906:NIR720907 NRV720906:NSN720907 OBR720906:OCJ720907 OLN720906:OMF720907 OVJ720906:OWB720907 PFF720906:PFX720907 PPB720906:PPT720907 PYX720906:PZP720907 QIT720906:QJL720907 QSP720906:QTH720907 RCL720906:RDD720907 RMH720906:RMZ720907 RWD720906:RWV720907 SFZ720906:SGR720907 SPV720906:SQN720907 SZR720906:TAJ720907 TJN720906:TKF720907 TTJ720906:TUB720907 UDF720906:UDX720907 UNB720906:UNT720907 UWX720906:UXP720907 VGT720906:VHL720907 VQP720906:VRH720907 WAL720906:WBD720907 WKH720906:WKZ720907 WUD720906:WUV720907 L786444:Z786445 HR786442:IJ786443 RN786442:SF786443 ABJ786442:ACB786443 ALF786442:ALX786443 AVB786442:AVT786443 BEX786442:BFP786443 BOT786442:BPL786443 BYP786442:BZH786443 CIL786442:CJD786443 CSH786442:CSZ786443 DCD786442:DCV786443 DLZ786442:DMR786443 DVV786442:DWN786443 EFR786442:EGJ786443 EPN786442:EQF786443 EZJ786442:FAB786443 FJF786442:FJX786443 FTB786442:FTT786443 GCX786442:GDP786443 GMT786442:GNL786443 GWP786442:GXH786443 HGL786442:HHD786443 HQH786442:HQZ786443 IAD786442:IAV786443 IJZ786442:IKR786443 ITV786442:IUN786443 JDR786442:JEJ786443 JNN786442:JOF786443 JXJ786442:JYB786443 KHF786442:KHX786443 KRB786442:KRT786443 LAX786442:LBP786443 LKT786442:LLL786443 LUP786442:LVH786443 MEL786442:MFD786443 MOH786442:MOZ786443 MYD786442:MYV786443 NHZ786442:NIR786443 NRV786442:NSN786443 OBR786442:OCJ786443 OLN786442:OMF786443 OVJ786442:OWB786443 PFF786442:PFX786443 PPB786442:PPT786443 PYX786442:PZP786443 QIT786442:QJL786443 QSP786442:QTH786443 RCL786442:RDD786443 RMH786442:RMZ786443 RWD786442:RWV786443 SFZ786442:SGR786443 SPV786442:SQN786443 SZR786442:TAJ786443 TJN786442:TKF786443 TTJ786442:TUB786443 UDF786442:UDX786443 UNB786442:UNT786443 UWX786442:UXP786443 VGT786442:VHL786443 VQP786442:VRH786443 WAL786442:WBD786443 WKH786442:WKZ786443 WUD786442:WUV786443 L851980:Z851981 HR851978:IJ851979 RN851978:SF851979 ABJ851978:ACB851979 ALF851978:ALX851979 AVB851978:AVT851979 BEX851978:BFP851979 BOT851978:BPL851979 BYP851978:BZH851979 CIL851978:CJD851979 CSH851978:CSZ851979 DCD851978:DCV851979 DLZ851978:DMR851979 DVV851978:DWN851979 EFR851978:EGJ851979 EPN851978:EQF851979 EZJ851978:FAB851979 FJF851978:FJX851979 FTB851978:FTT851979 GCX851978:GDP851979 GMT851978:GNL851979 GWP851978:GXH851979 HGL851978:HHD851979 HQH851978:HQZ851979 IAD851978:IAV851979 IJZ851978:IKR851979 ITV851978:IUN851979 JDR851978:JEJ851979 JNN851978:JOF851979 JXJ851978:JYB851979 KHF851978:KHX851979 KRB851978:KRT851979 LAX851978:LBP851979 LKT851978:LLL851979 LUP851978:LVH851979 MEL851978:MFD851979 MOH851978:MOZ851979 MYD851978:MYV851979 NHZ851978:NIR851979 NRV851978:NSN851979 OBR851978:OCJ851979 OLN851978:OMF851979 OVJ851978:OWB851979 PFF851978:PFX851979 PPB851978:PPT851979 PYX851978:PZP851979 QIT851978:QJL851979 QSP851978:QTH851979 RCL851978:RDD851979 RMH851978:RMZ851979 RWD851978:RWV851979 SFZ851978:SGR851979 SPV851978:SQN851979 SZR851978:TAJ851979 TJN851978:TKF851979 TTJ851978:TUB851979 UDF851978:UDX851979 UNB851978:UNT851979 UWX851978:UXP851979 VGT851978:VHL851979 VQP851978:VRH851979 WAL851978:WBD851979 WKH851978:WKZ851979 WUD851978:WUV851979 L917516:Z917517 HR917514:IJ917515 RN917514:SF917515 ABJ917514:ACB917515 ALF917514:ALX917515 AVB917514:AVT917515 BEX917514:BFP917515 BOT917514:BPL917515 BYP917514:BZH917515 CIL917514:CJD917515 CSH917514:CSZ917515 DCD917514:DCV917515 DLZ917514:DMR917515 DVV917514:DWN917515 EFR917514:EGJ917515 EPN917514:EQF917515 EZJ917514:FAB917515 FJF917514:FJX917515 FTB917514:FTT917515 GCX917514:GDP917515 GMT917514:GNL917515 GWP917514:GXH917515 HGL917514:HHD917515 HQH917514:HQZ917515 IAD917514:IAV917515 IJZ917514:IKR917515 ITV917514:IUN917515 JDR917514:JEJ917515 JNN917514:JOF917515 JXJ917514:JYB917515 KHF917514:KHX917515 KRB917514:KRT917515 LAX917514:LBP917515 LKT917514:LLL917515 LUP917514:LVH917515 MEL917514:MFD917515 MOH917514:MOZ917515 MYD917514:MYV917515 NHZ917514:NIR917515 NRV917514:NSN917515 OBR917514:OCJ917515 OLN917514:OMF917515 OVJ917514:OWB917515 PFF917514:PFX917515 PPB917514:PPT917515 PYX917514:PZP917515 QIT917514:QJL917515 QSP917514:QTH917515 RCL917514:RDD917515 RMH917514:RMZ917515 RWD917514:RWV917515 SFZ917514:SGR917515 SPV917514:SQN917515 SZR917514:TAJ917515 TJN917514:TKF917515 TTJ917514:TUB917515 UDF917514:UDX917515 UNB917514:UNT917515 UWX917514:UXP917515 VGT917514:VHL917515 VQP917514:VRH917515 WAL917514:WBD917515 WKH917514:WKZ917515 WUD917514:WUV917515 L983052:Z983053 HR983050:IJ983051 RN983050:SF983051 ABJ983050:ACB983051 ALF983050:ALX983051 AVB983050:AVT983051 BEX983050:BFP983051 BOT983050:BPL983051 BYP983050:BZH983051 CIL983050:CJD983051 CSH983050:CSZ983051 DCD983050:DCV983051 DLZ983050:DMR983051 DVV983050:DWN983051 EFR983050:EGJ983051 EPN983050:EQF983051 EZJ983050:FAB983051 FJF983050:FJX983051 FTB983050:FTT983051 GCX983050:GDP983051 GMT983050:GNL983051 GWP983050:GXH983051 HGL983050:HHD983051 HQH983050:HQZ983051 IAD983050:IAV983051 IJZ983050:IKR983051 ITV983050:IUN983051 JDR983050:JEJ983051 JNN983050:JOF983051 JXJ983050:JYB983051 KHF983050:KHX983051 KRB983050:KRT983051 LAX983050:LBP983051 LKT983050:LLL983051 LUP983050:LVH983051 MEL983050:MFD983051 MOH983050:MOZ983051 MYD983050:MYV983051 NHZ983050:NIR983051 NRV983050:NSN983051 OBR983050:OCJ983051 OLN983050:OMF983051 OVJ983050:OWB983051 PFF983050:PFX983051 PPB983050:PPT983051 PYX983050:PZP983051 QIT983050:QJL983051 QSP983050:QTH983051 RCL983050:RDD983051 RMH983050:RMZ983051 RWD983050:RWV983051 SFZ983050:SGR983051 SPV983050:SQN983051 SZR983050:TAJ983051 TJN983050:TKF983051 TTJ983050:TUB983051 UDF983050:UDX983051 UNB983050:UNT983051 UWX983050:UXP983051 VGT983050:VHL983051 VQP983050:VRH983051 WAL983050:WBD983051 WKH983050:WKZ983051 WUD983050:WUV983051 H65563:Z65563 HN65561:IJ65561 RJ65561:SF65561 ABF65561:ACB65561 ALB65561:ALX65561 AUX65561:AVT65561 BET65561:BFP65561 BOP65561:BPL65561 BYL65561:BZH65561 CIH65561:CJD65561 CSD65561:CSZ65561 DBZ65561:DCV65561 DLV65561:DMR65561 DVR65561:DWN65561 EFN65561:EGJ65561 EPJ65561:EQF65561 EZF65561:FAB65561 FJB65561:FJX65561 FSX65561:FTT65561 GCT65561:GDP65561 GMP65561:GNL65561 GWL65561:GXH65561 HGH65561:HHD65561 HQD65561:HQZ65561 HZZ65561:IAV65561 IJV65561:IKR65561 ITR65561:IUN65561 JDN65561:JEJ65561 JNJ65561:JOF65561 JXF65561:JYB65561 KHB65561:KHX65561 KQX65561:KRT65561 LAT65561:LBP65561 LKP65561:LLL65561 LUL65561:LVH65561 MEH65561:MFD65561 MOD65561:MOZ65561 MXZ65561:MYV65561 NHV65561:NIR65561 NRR65561:NSN65561 OBN65561:OCJ65561 OLJ65561:OMF65561 OVF65561:OWB65561 PFB65561:PFX65561 POX65561:PPT65561 PYT65561:PZP65561 QIP65561:QJL65561 QSL65561:QTH65561 RCH65561:RDD65561 RMD65561:RMZ65561 RVZ65561:RWV65561 SFV65561:SGR65561 SPR65561:SQN65561 SZN65561:TAJ65561 TJJ65561:TKF65561 TTF65561:TUB65561 UDB65561:UDX65561 UMX65561:UNT65561 UWT65561:UXP65561 VGP65561:VHL65561 VQL65561:VRH65561 WAH65561:WBD65561 WKD65561:WKZ65561 WTZ65561:WUV65561 H131099:Z131099 HN131097:IJ131097 RJ131097:SF131097 ABF131097:ACB131097 ALB131097:ALX131097 AUX131097:AVT131097 BET131097:BFP131097 BOP131097:BPL131097 BYL131097:BZH131097 CIH131097:CJD131097 CSD131097:CSZ131097 DBZ131097:DCV131097 DLV131097:DMR131097 DVR131097:DWN131097 EFN131097:EGJ131097 EPJ131097:EQF131097 EZF131097:FAB131097 FJB131097:FJX131097 FSX131097:FTT131097 GCT131097:GDP131097 GMP131097:GNL131097 GWL131097:GXH131097 HGH131097:HHD131097 HQD131097:HQZ131097 HZZ131097:IAV131097 IJV131097:IKR131097 ITR131097:IUN131097 JDN131097:JEJ131097 JNJ131097:JOF131097 JXF131097:JYB131097 KHB131097:KHX131097 KQX131097:KRT131097 LAT131097:LBP131097 LKP131097:LLL131097 LUL131097:LVH131097 MEH131097:MFD131097 MOD131097:MOZ131097 MXZ131097:MYV131097 NHV131097:NIR131097 NRR131097:NSN131097 OBN131097:OCJ131097 OLJ131097:OMF131097 OVF131097:OWB131097 PFB131097:PFX131097 POX131097:PPT131097 PYT131097:PZP131097 QIP131097:QJL131097 QSL131097:QTH131097 RCH131097:RDD131097 RMD131097:RMZ131097 RVZ131097:RWV131097 SFV131097:SGR131097 SPR131097:SQN131097 SZN131097:TAJ131097 TJJ131097:TKF131097 TTF131097:TUB131097 UDB131097:UDX131097 UMX131097:UNT131097 UWT131097:UXP131097 VGP131097:VHL131097 VQL131097:VRH131097 WAH131097:WBD131097 WKD131097:WKZ131097 WTZ131097:WUV131097 H196635:Z196635 HN196633:IJ196633 RJ196633:SF196633 ABF196633:ACB196633 ALB196633:ALX196633 AUX196633:AVT196633 BET196633:BFP196633 BOP196633:BPL196633 BYL196633:BZH196633 CIH196633:CJD196633 CSD196633:CSZ196633 DBZ196633:DCV196633 DLV196633:DMR196633 DVR196633:DWN196633 EFN196633:EGJ196633 EPJ196633:EQF196633 EZF196633:FAB196633 FJB196633:FJX196633 FSX196633:FTT196633 GCT196633:GDP196633 GMP196633:GNL196633 GWL196633:GXH196633 HGH196633:HHD196633 HQD196633:HQZ196633 HZZ196633:IAV196633 IJV196633:IKR196633 ITR196633:IUN196633 JDN196633:JEJ196633 JNJ196633:JOF196633 JXF196633:JYB196633 KHB196633:KHX196633 KQX196633:KRT196633 LAT196633:LBP196633 LKP196633:LLL196633 LUL196633:LVH196633 MEH196633:MFD196633 MOD196633:MOZ196633 MXZ196633:MYV196633 NHV196633:NIR196633 NRR196633:NSN196633 OBN196633:OCJ196633 OLJ196633:OMF196633 OVF196633:OWB196633 PFB196633:PFX196633 POX196633:PPT196633 PYT196633:PZP196633 QIP196633:QJL196633 QSL196633:QTH196633 RCH196633:RDD196633 RMD196633:RMZ196633 RVZ196633:RWV196633 SFV196633:SGR196633 SPR196633:SQN196633 SZN196633:TAJ196633 TJJ196633:TKF196633 TTF196633:TUB196633 UDB196633:UDX196633 UMX196633:UNT196633 UWT196633:UXP196633 VGP196633:VHL196633 VQL196633:VRH196633 WAH196633:WBD196633 WKD196633:WKZ196633 WTZ196633:WUV196633 H262171:Z262171 HN262169:IJ262169 RJ262169:SF262169 ABF262169:ACB262169 ALB262169:ALX262169 AUX262169:AVT262169 BET262169:BFP262169 BOP262169:BPL262169 BYL262169:BZH262169 CIH262169:CJD262169 CSD262169:CSZ262169 DBZ262169:DCV262169 DLV262169:DMR262169 DVR262169:DWN262169 EFN262169:EGJ262169 EPJ262169:EQF262169 EZF262169:FAB262169 FJB262169:FJX262169 FSX262169:FTT262169 GCT262169:GDP262169 GMP262169:GNL262169 GWL262169:GXH262169 HGH262169:HHD262169 HQD262169:HQZ262169 HZZ262169:IAV262169 IJV262169:IKR262169 ITR262169:IUN262169 JDN262169:JEJ262169 JNJ262169:JOF262169 JXF262169:JYB262169 KHB262169:KHX262169 KQX262169:KRT262169 LAT262169:LBP262169 LKP262169:LLL262169 LUL262169:LVH262169 MEH262169:MFD262169 MOD262169:MOZ262169 MXZ262169:MYV262169 NHV262169:NIR262169 NRR262169:NSN262169 OBN262169:OCJ262169 OLJ262169:OMF262169 OVF262169:OWB262169 PFB262169:PFX262169 POX262169:PPT262169 PYT262169:PZP262169 QIP262169:QJL262169 QSL262169:QTH262169 RCH262169:RDD262169 RMD262169:RMZ262169 RVZ262169:RWV262169 SFV262169:SGR262169 SPR262169:SQN262169 SZN262169:TAJ262169 TJJ262169:TKF262169 TTF262169:TUB262169 UDB262169:UDX262169 UMX262169:UNT262169 UWT262169:UXP262169 VGP262169:VHL262169 VQL262169:VRH262169 WAH262169:WBD262169 WKD262169:WKZ262169 WTZ262169:WUV262169 H327707:Z327707 HN327705:IJ327705 RJ327705:SF327705 ABF327705:ACB327705 ALB327705:ALX327705 AUX327705:AVT327705 BET327705:BFP327705 BOP327705:BPL327705 BYL327705:BZH327705 CIH327705:CJD327705 CSD327705:CSZ327705 DBZ327705:DCV327705 DLV327705:DMR327705 DVR327705:DWN327705 EFN327705:EGJ327705 EPJ327705:EQF327705 EZF327705:FAB327705 FJB327705:FJX327705 FSX327705:FTT327705 GCT327705:GDP327705 GMP327705:GNL327705 GWL327705:GXH327705 HGH327705:HHD327705 HQD327705:HQZ327705 HZZ327705:IAV327705 IJV327705:IKR327705 ITR327705:IUN327705 JDN327705:JEJ327705 JNJ327705:JOF327705 JXF327705:JYB327705 KHB327705:KHX327705 KQX327705:KRT327705 LAT327705:LBP327705 LKP327705:LLL327705 LUL327705:LVH327705 MEH327705:MFD327705 MOD327705:MOZ327705 MXZ327705:MYV327705 NHV327705:NIR327705 NRR327705:NSN327705 OBN327705:OCJ327705 OLJ327705:OMF327705 OVF327705:OWB327705 PFB327705:PFX327705 POX327705:PPT327705 PYT327705:PZP327705 QIP327705:QJL327705 QSL327705:QTH327705 RCH327705:RDD327705 RMD327705:RMZ327705 RVZ327705:RWV327705 SFV327705:SGR327705 SPR327705:SQN327705 SZN327705:TAJ327705 TJJ327705:TKF327705 TTF327705:TUB327705 UDB327705:UDX327705 UMX327705:UNT327705 UWT327705:UXP327705 VGP327705:VHL327705 VQL327705:VRH327705 WAH327705:WBD327705 WKD327705:WKZ327705 WTZ327705:WUV327705 H393243:Z393243 HN393241:IJ393241 RJ393241:SF393241 ABF393241:ACB393241 ALB393241:ALX393241 AUX393241:AVT393241 BET393241:BFP393241 BOP393241:BPL393241 BYL393241:BZH393241 CIH393241:CJD393241 CSD393241:CSZ393241 DBZ393241:DCV393241 DLV393241:DMR393241 DVR393241:DWN393241 EFN393241:EGJ393241 EPJ393241:EQF393241 EZF393241:FAB393241 FJB393241:FJX393241 FSX393241:FTT393241 GCT393241:GDP393241 GMP393241:GNL393241 GWL393241:GXH393241 HGH393241:HHD393241 HQD393241:HQZ393241 HZZ393241:IAV393241 IJV393241:IKR393241 ITR393241:IUN393241 JDN393241:JEJ393241 JNJ393241:JOF393241 JXF393241:JYB393241 KHB393241:KHX393241 KQX393241:KRT393241 LAT393241:LBP393241 LKP393241:LLL393241 LUL393241:LVH393241 MEH393241:MFD393241 MOD393241:MOZ393241 MXZ393241:MYV393241 NHV393241:NIR393241 NRR393241:NSN393241 OBN393241:OCJ393241 OLJ393241:OMF393241 OVF393241:OWB393241 PFB393241:PFX393241 POX393241:PPT393241 PYT393241:PZP393241 QIP393241:QJL393241 QSL393241:QTH393241 RCH393241:RDD393241 RMD393241:RMZ393241 RVZ393241:RWV393241 SFV393241:SGR393241 SPR393241:SQN393241 SZN393241:TAJ393241 TJJ393241:TKF393241 TTF393241:TUB393241 UDB393241:UDX393241 UMX393241:UNT393241 UWT393241:UXP393241 VGP393241:VHL393241 VQL393241:VRH393241 WAH393241:WBD393241 WKD393241:WKZ393241 WTZ393241:WUV393241 H458779:Z458779 HN458777:IJ458777 RJ458777:SF458777 ABF458777:ACB458777 ALB458777:ALX458777 AUX458777:AVT458777 BET458777:BFP458777 BOP458777:BPL458777 BYL458777:BZH458777 CIH458777:CJD458777 CSD458777:CSZ458777 DBZ458777:DCV458777 DLV458777:DMR458777 DVR458777:DWN458777 EFN458777:EGJ458777 EPJ458777:EQF458777 EZF458777:FAB458777 FJB458777:FJX458777 FSX458777:FTT458777 GCT458777:GDP458777 GMP458777:GNL458777 GWL458777:GXH458777 HGH458777:HHD458777 HQD458777:HQZ458777 HZZ458777:IAV458777 IJV458777:IKR458777 ITR458777:IUN458777 JDN458777:JEJ458777 JNJ458777:JOF458777 JXF458777:JYB458777 KHB458777:KHX458777 KQX458777:KRT458777 LAT458777:LBP458777 LKP458777:LLL458777 LUL458777:LVH458777 MEH458777:MFD458777 MOD458777:MOZ458777 MXZ458777:MYV458777 NHV458777:NIR458777 NRR458777:NSN458777 OBN458777:OCJ458777 OLJ458777:OMF458777 OVF458777:OWB458777 PFB458777:PFX458777 POX458777:PPT458777 PYT458777:PZP458777 QIP458777:QJL458777 QSL458777:QTH458777 RCH458777:RDD458777 RMD458777:RMZ458777 RVZ458777:RWV458777 SFV458777:SGR458777 SPR458777:SQN458777 SZN458777:TAJ458777 TJJ458777:TKF458777 TTF458777:TUB458777 UDB458777:UDX458777 UMX458777:UNT458777 UWT458777:UXP458777 VGP458777:VHL458777 VQL458777:VRH458777 WAH458777:WBD458777 WKD458777:WKZ458777 WTZ458777:WUV458777 H524315:Z524315 HN524313:IJ524313 RJ524313:SF524313 ABF524313:ACB524313 ALB524313:ALX524313 AUX524313:AVT524313 BET524313:BFP524313 BOP524313:BPL524313 BYL524313:BZH524313 CIH524313:CJD524313 CSD524313:CSZ524313 DBZ524313:DCV524313 DLV524313:DMR524313 DVR524313:DWN524313 EFN524313:EGJ524313 EPJ524313:EQF524313 EZF524313:FAB524313 FJB524313:FJX524313 FSX524313:FTT524313 GCT524313:GDP524313 GMP524313:GNL524313 GWL524313:GXH524313 HGH524313:HHD524313 HQD524313:HQZ524313 HZZ524313:IAV524313 IJV524313:IKR524313 ITR524313:IUN524313 JDN524313:JEJ524313 JNJ524313:JOF524313 JXF524313:JYB524313 KHB524313:KHX524313 KQX524313:KRT524313 LAT524313:LBP524313 LKP524313:LLL524313 LUL524313:LVH524313 MEH524313:MFD524313 MOD524313:MOZ524313 MXZ524313:MYV524313 NHV524313:NIR524313 NRR524313:NSN524313 OBN524313:OCJ524313 OLJ524313:OMF524313 OVF524313:OWB524313 PFB524313:PFX524313 POX524313:PPT524313 PYT524313:PZP524313 QIP524313:QJL524313 QSL524313:QTH524313 RCH524313:RDD524313 RMD524313:RMZ524313 RVZ524313:RWV524313 SFV524313:SGR524313 SPR524313:SQN524313 SZN524313:TAJ524313 TJJ524313:TKF524313 TTF524313:TUB524313 UDB524313:UDX524313 UMX524313:UNT524313 UWT524313:UXP524313 VGP524313:VHL524313 VQL524313:VRH524313 WAH524313:WBD524313 WKD524313:WKZ524313 WTZ524313:WUV524313 H589851:Z589851 HN589849:IJ589849 RJ589849:SF589849 ABF589849:ACB589849 ALB589849:ALX589849 AUX589849:AVT589849 BET589849:BFP589849 BOP589849:BPL589849 BYL589849:BZH589849 CIH589849:CJD589849 CSD589849:CSZ589849 DBZ589849:DCV589849 DLV589849:DMR589849 DVR589849:DWN589849 EFN589849:EGJ589849 EPJ589849:EQF589849 EZF589849:FAB589849 FJB589849:FJX589849 FSX589849:FTT589849 GCT589849:GDP589849 GMP589849:GNL589849 GWL589849:GXH589849 HGH589849:HHD589849 HQD589849:HQZ589849 HZZ589849:IAV589849 IJV589849:IKR589849 ITR589849:IUN589849 JDN589849:JEJ589849 JNJ589849:JOF589849 JXF589849:JYB589849 KHB589849:KHX589849 KQX589849:KRT589849 LAT589849:LBP589849 LKP589849:LLL589849 LUL589849:LVH589849 MEH589849:MFD589849 MOD589849:MOZ589849 MXZ589849:MYV589849 NHV589849:NIR589849 NRR589849:NSN589849 OBN589849:OCJ589849 OLJ589849:OMF589849 OVF589849:OWB589849 PFB589849:PFX589849 POX589849:PPT589849 PYT589849:PZP589849 QIP589849:QJL589849 QSL589849:QTH589849 RCH589849:RDD589849 RMD589849:RMZ589849 RVZ589849:RWV589849 SFV589849:SGR589849 SPR589849:SQN589849 SZN589849:TAJ589849 TJJ589849:TKF589849 TTF589849:TUB589849 UDB589849:UDX589849 UMX589849:UNT589849 UWT589849:UXP589849 VGP589849:VHL589849 VQL589849:VRH589849 WAH589849:WBD589849 WKD589849:WKZ589849 WTZ589849:WUV589849 H655387:Z655387 HN655385:IJ655385 RJ655385:SF655385 ABF655385:ACB655385 ALB655385:ALX655385 AUX655385:AVT655385 BET655385:BFP655385 BOP655385:BPL655385 BYL655385:BZH655385 CIH655385:CJD655385 CSD655385:CSZ655385 DBZ655385:DCV655385 DLV655385:DMR655385 DVR655385:DWN655385 EFN655385:EGJ655385 EPJ655385:EQF655385 EZF655385:FAB655385 FJB655385:FJX655385 FSX655385:FTT655385 GCT655385:GDP655385 GMP655385:GNL655385 GWL655385:GXH655385 HGH655385:HHD655385 HQD655385:HQZ655385 HZZ655385:IAV655385 IJV655385:IKR655385 ITR655385:IUN655385 JDN655385:JEJ655385 JNJ655385:JOF655385 JXF655385:JYB655385 KHB655385:KHX655385 KQX655385:KRT655385 LAT655385:LBP655385 LKP655385:LLL655385 LUL655385:LVH655385 MEH655385:MFD655385 MOD655385:MOZ655385 MXZ655385:MYV655385 NHV655385:NIR655385 NRR655385:NSN655385 OBN655385:OCJ655385 OLJ655385:OMF655385 OVF655385:OWB655385 PFB655385:PFX655385 POX655385:PPT655385 PYT655385:PZP655385 QIP655385:QJL655385 QSL655385:QTH655385 RCH655385:RDD655385 RMD655385:RMZ655385 RVZ655385:RWV655385 SFV655385:SGR655385 SPR655385:SQN655385 SZN655385:TAJ655385 TJJ655385:TKF655385 TTF655385:TUB655385 UDB655385:UDX655385 UMX655385:UNT655385 UWT655385:UXP655385 VGP655385:VHL655385 VQL655385:VRH655385 WAH655385:WBD655385 WKD655385:WKZ655385 WTZ655385:WUV655385 H720923:Z720923 HN720921:IJ720921 RJ720921:SF720921 ABF720921:ACB720921 ALB720921:ALX720921 AUX720921:AVT720921 BET720921:BFP720921 BOP720921:BPL720921 BYL720921:BZH720921 CIH720921:CJD720921 CSD720921:CSZ720921 DBZ720921:DCV720921 DLV720921:DMR720921 DVR720921:DWN720921 EFN720921:EGJ720921 EPJ720921:EQF720921 EZF720921:FAB720921 FJB720921:FJX720921 FSX720921:FTT720921 GCT720921:GDP720921 GMP720921:GNL720921 GWL720921:GXH720921 HGH720921:HHD720921 HQD720921:HQZ720921 HZZ720921:IAV720921 IJV720921:IKR720921 ITR720921:IUN720921 JDN720921:JEJ720921 JNJ720921:JOF720921 JXF720921:JYB720921 KHB720921:KHX720921 KQX720921:KRT720921 LAT720921:LBP720921 LKP720921:LLL720921 LUL720921:LVH720921 MEH720921:MFD720921 MOD720921:MOZ720921 MXZ720921:MYV720921 NHV720921:NIR720921 NRR720921:NSN720921 OBN720921:OCJ720921 OLJ720921:OMF720921 OVF720921:OWB720921 PFB720921:PFX720921 POX720921:PPT720921 PYT720921:PZP720921 QIP720921:QJL720921 QSL720921:QTH720921 RCH720921:RDD720921 RMD720921:RMZ720921 RVZ720921:RWV720921 SFV720921:SGR720921 SPR720921:SQN720921 SZN720921:TAJ720921 TJJ720921:TKF720921 TTF720921:TUB720921 UDB720921:UDX720921 UMX720921:UNT720921 UWT720921:UXP720921 VGP720921:VHL720921 VQL720921:VRH720921 WAH720921:WBD720921 WKD720921:WKZ720921 WTZ720921:WUV720921 H786459:Z786459 HN786457:IJ786457 RJ786457:SF786457 ABF786457:ACB786457 ALB786457:ALX786457 AUX786457:AVT786457 BET786457:BFP786457 BOP786457:BPL786457 BYL786457:BZH786457 CIH786457:CJD786457 CSD786457:CSZ786457 DBZ786457:DCV786457 DLV786457:DMR786457 DVR786457:DWN786457 EFN786457:EGJ786457 EPJ786457:EQF786457 EZF786457:FAB786457 FJB786457:FJX786457 FSX786457:FTT786457 GCT786457:GDP786457 GMP786457:GNL786457 GWL786457:GXH786457 HGH786457:HHD786457 HQD786457:HQZ786457 HZZ786457:IAV786457 IJV786457:IKR786457 ITR786457:IUN786457 JDN786457:JEJ786457 JNJ786457:JOF786457 JXF786457:JYB786457 KHB786457:KHX786457 KQX786457:KRT786457 LAT786457:LBP786457 LKP786457:LLL786457 LUL786457:LVH786457 MEH786457:MFD786457 MOD786457:MOZ786457 MXZ786457:MYV786457 NHV786457:NIR786457 NRR786457:NSN786457 OBN786457:OCJ786457 OLJ786457:OMF786457 OVF786457:OWB786457 PFB786457:PFX786457 POX786457:PPT786457 PYT786457:PZP786457 QIP786457:QJL786457 QSL786457:QTH786457 RCH786457:RDD786457 RMD786457:RMZ786457 RVZ786457:RWV786457 SFV786457:SGR786457 SPR786457:SQN786457 SZN786457:TAJ786457 TJJ786457:TKF786457 TTF786457:TUB786457 UDB786457:UDX786457 UMX786457:UNT786457 UWT786457:UXP786457 VGP786457:VHL786457 VQL786457:VRH786457 WAH786457:WBD786457 WKD786457:WKZ786457 WTZ786457:WUV786457 H851995:Z851995 HN851993:IJ851993 RJ851993:SF851993 ABF851993:ACB851993 ALB851993:ALX851993 AUX851993:AVT851993 BET851993:BFP851993 BOP851993:BPL851993 BYL851993:BZH851993 CIH851993:CJD851993 CSD851993:CSZ851993 DBZ851993:DCV851993 DLV851993:DMR851993 DVR851993:DWN851993 EFN851993:EGJ851993 EPJ851993:EQF851993 EZF851993:FAB851993 FJB851993:FJX851993 FSX851993:FTT851993 GCT851993:GDP851993 GMP851993:GNL851993 GWL851993:GXH851993 HGH851993:HHD851993 HQD851993:HQZ851993 HZZ851993:IAV851993 IJV851993:IKR851993 ITR851993:IUN851993 JDN851993:JEJ851993 JNJ851993:JOF851993 JXF851993:JYB851993 KHB851993:KHX851993 KQX851993:KRT851993 LAT851993:LBP851993 LKP851993:LLL851993 LUL851993:LVH851993 MEH851993:MFD851993 MOD851993:MOZ851993 MXZ851993:MYV851993 NHV851993:NIR851993 NRR851993:NSN851993 OBN851993:OCJ851993 OLJ851993:OMF851993 OVF851993:OWB851993 PFB851993:PFX851993 POX851993:PPT851993 PYT851993:PZP851993 QIP851993:QJL851993 QSL851993:QTH851993 RCH851993:RDD851993 RMD851993:RMZ851993 RVZ851993:RWV851993 SFV851993:SGR851993 SPR851993:SQN851993 SZN851993:TAJ851993 TJJ851993:TKF851993 TTF851993:TUB851993 UDB851993:UDX851993 UMX851993:UNT851993 UWT851993:UXP851993 VGP851993:VHL851993 VQL851993:VRH851993 WAH851993:WBD851993 WKD851993:WKZ851993 WTZ851993:WUV851993 H917531:Z917531 HN917529:IJ917529 RJ917529:SF917529 ABF917529:ACB917529 ALB917529:ALX917529 AUX917529:AVT917529 BET917529:BFP917529 BOP917529:BPL917529 BYL917529:BZH917529 CIH917529:CJD917529 CSD917529:CSZ917529 DBZ917529:DCV917529 DLV917529:DMR917529 DVR917529:DWN917529 EFN917529:EGJ917529 EPJ917529:EQF917529 EZF917529:FAB917529 FJB917529:FJX917529 FSX917529:FTT917529 GCT917529:GDP917529 GMP917529:GNL917529 GWL917529:GXH917529 HGH917529:HHD917529 HQD917529:HQZ917529 HZZ917529:IAV917529 IJV917529:IKR917529 ITR917529:IUN917529 JDN917529:JEJ917529 JNJ917529:JOF917529 JXF917529:JYB917529 KHB917529:KHX917529 KQX917529:KRT917529 LAT917529:LBP917529 LKP917529:LLL917529 LUL917529:LVH917529 MEH917529:MFD917529 MOD917529:MOZ917529 MXZ917529:MYV917529 NHV917529:NIR917529 NRR917529:NSN917529 OBN917529:OCJ917529 OLJ917529:OMF917529 OVF917529:OWB917529 PFB917529:PFX917529 POX917529:PPT917529 PYT917529:PZP917529 QIP917529:QJL917529 QSL917529:QTH917529 RCH917529:RDD917529 RMD917529:RMZ917529 RVZ917529:RWV917529 SFV917529:SGR917529 SPR917529:SQN917529 SZN917529:TAJ917529 TJJ917529:TKF917529 TTF917529:TUB917529 UDB917529:UDX917529 UMX917529:UNT917529 UWT917529:UXP917529 VGP917529:VHL917529 VQL917529:VRH917529 WAH917529:WBD917529 WKD917529:WKZ917529 WTZ917529:WUV917529 H983067:Z983067 HN983065:IJ983065 RJ983065:SF983065 ABF983065:ACB983065 ALB983065:ALX983065 AUX983065:AVT983065 BET983065:BFP983065 BOP983065:BPL983065 BYL983065:BZH983065 CIH983065:CJD983065 CSD983065:CSZ983065 DBZ983065:DCV983065 DLV983065:DMR983065 DVR983065:DWN983065 EFN983065:EGJ983065 EPJ983065:EQF983065 EZF983065:FAB983065 FJB983065:FJX983065 FSX983065:FTT983065 GCT983065:GDP983065 GMP983065:GNL983065 GWL983065:GXH983065 HGH983065:HHD983065 HQD983065:HQZ983065 HZZ983065:IAV983065 IJV983065:IKR983065 ITR983065:IUN983065 JDN983065:JEJ983065 JNJ983065:JOF983065 JXF983065:JYB983065 KHB983065:KHX983065 KQX983065:KRT983065 LAT983065:LBP983065 LKP983065:LLL983065 LUL983065:LVH983065 MEH983065:MFD983065 MOD983065:MOZ983065 MXZ983065:MYV983065 NHV983065:NIR983065 NRR983065:NSN983065 OBN983065:OCJ983065 OLJ983065:OMF983065 OVF983065:OWB983065 PFB983065:PFX983065 POX983065:PPT983065 PYT983065:PZP983065 QIP983065:QJL983065 QSL983065:QTH983065 RCH983065:RDD983065 RMD983065:RMZ983065 RVZ983065:RWV983065 SFV983065:SGR983065 SPR983065:SQN983065 SZN983065:TAJ983065 TJJ983065:TKF983065 TTF983065:TUB983065 UDB983065:UDX983065 UMX983065:UNT983065 UWT983065:UXP983065 VGP983065:VHL983065 VQL983065:VRH983065 WAH983065:WBD983065 WKD983065:WKZ983065 WTZ983065:WUV983065 L65558:Z65559 HR65556:IJ65557 RN65556:SF65557 ABJ65556:ACB65557 ALF65556:ALX65557 AVB65556:AVT65557 BEX65556:BFP65557 BOT65556:BPL65557 BYP65556:BZH65557 CIL65556:CJD65557 CSH65556:CSZ65557 DCD65556:DCV65557 DLZ65556:DMR65557 DVV65556:DWN65557 EFR65556:EGJ65557 EPN65556:EQF65557 EZJ65556:FAB65557 FJF65556:FJX65557 FTB65556:FTT65557 GCX65556:GDP65557 GMT65556:GNL65557 GWP65556:GXH65557 HGL65556:HHD65557 HQH65556:HQZ65557 IAD65556:IAV65557 IJZ65556:IKR65557 ITV65556:IUN65557 JDR65556:JEJ65557 JNN65556:JOF65557 JXJ65556:JYB65557 KHF65556:KHX65557 KRB65556:KRT65557 LAX65556:LBP65557 LKT65556:LLL65557 LUP65556:LVH65557 MEL65556:MFD65557 MOH65556:MOZ65557 MYD65556:MYV65557 NHZ65556:NIR65557 NRV65556:NSN65557 OBR65556:OCJ65557 OLN65556:OMF65557 OVJ65556:OWB65557 PFF65556:PFX65557 PPB65556:PPT65557 PYX65556:PZP65557 QIT65556:QJL65557 QSP65556:QTH65557 RCL65556:RDD65557 RMH65556:RMZ65557 RWD65556:RWV65557 SFZ65556:SGR65557 SPV65556:SQN65557 SZR65556:TAJ65557 TJN65556:TKF65557 TTJ65556:TUB65557 UDF65556:UDX65557 UNB65556:UNT65557 UWX65556:UXP65557 VGT65556:VHL65557 VQP65556:VRH65557 WAL65556:WBD65557 WKH65556:WKZ65557 WUD65556:WUV65557 L131094:Z131095 HR131092:IJ131093 RN131092:SF131093 ABJ131092:ACB131093 ALF131092:ALX131093 AVB131092:AVT131093 BEX131092:BFP131093 BOT131092:BPL131093 BYP131092:BZH131093 CIL131092:CJD131093 CSH131092:CSZ131093 DCD131092:DCV131093 DLZ131092:DMR131093 DVV131092:DWN131093 EFR131092:EGJ131093 EPN131092:EQF131093 EZJ131092:FAB131093 FJF131092:FJX131093 FTB131092:FTT131093 GCX131092:GDP131093 GMT131092:GNL131093 GWP131092:GXH131093 HGL131092:HHD131093 HQH131092:HQZ131093 IAD131092:IAV131093 IJZ131092:IKR131093 ITV131092:IUN131093 JDR131092:JEJ131093 JNN131092:JOF131093 JXJ131092:JYB131093 KHF131092:KHX131093 KRB131092:KRT131093 LAX131092:LBP131093 LKT131092:LLL131093 LUP131092:LVH131093 MEL131092:MFD131093 MOH131092:MOZ131093 MYD131092:MYV131093 NHZ131092:NIR131093 NRV131092:NSN131093 OBR131092:OCJ131093 OLN131092:OMF131093 OVJ131092:OWB131093 PFF131092:PFX131093 PPB131092:PPT131093 PYX131092:PZP131093 QIT131092:QJL131093 QSP131092:QTH131093 RCL131092:RDD131093 RMH131092:RMZ131093 RWD131092:RWV131093 SFZ131092:SGR131093 SPV131092:SQN131093 SZR131092:TAJ131093 TJN131092:TKF131093 TTJ131092:TUB131093 UDF131092:UDX131093 UNB131092:UNT131093 UWX131092:UXP131093 VGT131092:VHL131093 VQP131092:VRH131093 WAL131092:WBD131093 WKH131092:WKZ131093 WUD131092:WUV131093 L196630:Z196631 HR196628:IJ196629 RN196628:SF196629 ABJ196628:ACB196629 ALF196628:ALX196629 AVB196628:AVT196629 BEX196628:BFP196629 BOT196628:BPL196629 BYP196628:BZH196629 CIL196628:CJD196629 CSH196628:CSZ196629 DCD196628:DCV196629 DLZ196628:DMR196629 DVV196628:DWN196629 EFR196628:EGJ196629 EPN196628:EQF196629 EZJ196628:FAB196629 FJF196628:FJX196629 FTB196628:FTT196629 GCX196628:GDP196629 GMT196628:GNL196629 GWP196628:GXH196629 HGL196628:HHD196629 HQH196628:HQZ196629 IAD196628:IAV196629 IJZ196628:IKR196629 ITV196628:IUN196629 JDR196628:JEJ196629 JNN196628:JOF196629 JXJ196628:JYB196629 KHF196628:KHX196629 KRB196628:KRT196629 LAX196628:LBP196629 LKT196628:LLL196629 LUP196628:LVH196629 MEL196628:MFD196629 MOH196628:MOZ196629 MYD196628:MYV196629 NHZ196628:NIR196629 NRV196628:NSN196629 OBR196628:OCJ196629 OLN196628:OMF196629 OVJ196628:OWB196629 PFF196628:PFX196629 PPB196628:PPT196629 PYX196628:PZP196629 QIT196628:QJL196629 QSP196628:QTH196629 RCL196628:RDD196629 RMH196628:RMZ196629 RWD196628:RWV196629 SFZ196628:SGR196629 SPV196628:SQN196629 SZR196628:TAJ196629 TJN196628:TKF196629 TTJ196628:TUB196629 UDF196628:UDX196629 UNB196628:UNT196629 UWX196628:UXP196629 VGT196628:VHL196629 VQP196628:VRH196629 WAL196628:WBD196629 WKH196628:WKZ196629 WUD196628:WUV196629 L262166:Z262167 HR262164:IJ262165 RN262164:SF262165 ABJ262164:ACB262165 ALF262164:ALX262165 AVB262164:AVT262165 BEX262164:BFP262165 BOT262164:BPL262165 BYP262164:BZH262165 CIL262164:CJD262165 CSH262164:CSZ262165 DCD262164:DCV262165 DLZ262164:DMR262165 DVV262164:DWN262165 EFR262164:EGJ262165 EPN262164:EQF262165 EZJ262164:FAB262165 FJF262164:FJX262165 FTB262164:FTT262165 GCX262164:GDP262165 GMT262164:GNL262165 GWP262164:GXH262165 HGL262164:HHD262165 HQH262164:HQZ262165 IAD262164:IAV262165 IJZ262164:IKR262165 ITV262164:IUN262165 JDR262164:JEJ262165 JNN262164:JOF262165 JXJ262164:JYB262165 KHF262164:KHX262165 KRB262164:KRT262165 LAX262164:LBP262165 LKT262164:LLL262165 LUP262164:LVH262165 MEL262164:MFD262165 MOH262164:MOZ262165 MYD262164:MYV262165 NHZ262164:NIR262165 NRV262164:NSN262165 OBR262164:OCJ262165 OLN262164:OMF262165 OVJ262164:OWB262165 PFF262164:PFX262165 PPB262164:PPT262165 PYX262164:PZP262165 QIT262164:QJL262165 QSP262164:QTH262165 RCL262164:RDD262165 RMH262164:RMZ262165 RWD262164:RWV262165 SFZ262164:SGR262165 SPV262164:SQN262165 SZR262164:TAJ262165 TJN262164:TKF262165 TTJ262164:TUB262165 UDF262164:UDX262165 UNB262164:UNT262165 UWX262164:UXP262165 VGT262164:VHL262165 VQP262164:VRH262165 WAL262164:WBD262165 WKH262164:WKZ262165 WUD262164:WUV262165 L327702:Z327703 HR327700:IJ327701 RN327700:SF327701 ABJ327700:ACB327701 ALF327700:ALX327701 AVB327700:AVT327701 BEX327700:BFP327701 BOT327700:BPL327701 BYP327700:BZH327701 CIL327700:CJD327701 CSH327700:CSZ327701 DCD327700:DCV327701 DLZ327700:DMR327701 DVV327700:DWN327701 EFR327700:EGJ327701 EPN327700:EQF327701 EZJ327700:FAB327701 FJF327700:FJX327701 FTB327700:FTT327701 GCX327700:GDP327701 GMT327700:GNL327701 GWP327700:GXH327701 HGL327700:HHD327701 HQH327700:HQZ327701 IAD327700:IAV327701 IJZ327700:IKR327701 ITV327700:IUN327701 JDR327700:JEJ327701 JNN327700:JOF327701 JXJ327700:JYB327701 KHF327700:KHX327701 KRB327700:KRT327701 LAX327700:LBP327701 LKT327700:LLL327701 LUP327700:LVH327701 MEL327700:MFD327701 MOH327700:MOZ327701 MYD327700:MYV327701 NHZ327700:NIR327701 NRV327700:NSN327701 OBR327700:OCJ327701 OLN327700:OMF327701 OVJ327700:OWB327701 PFF327700:PFX327701 PPB327700:PPT327701 PYX327700:PZP327701 QIT327700:QJL327701 QSP327700:QTH327701 RCL327700:RDD327701 RMH327700:RMZ327701 RWD327700:RWV327701 SFZ327700:SGR327701 SPV327700:SQN327701 SZR327700:TAJ327701 TJN327700:TKF327701 TTJ327700:TUB327701 UDF327700:UDX327701 UNB327700:UNT327701 UWX327700:UXP327701 VGT327700:VHL327701 VQP327700:VRH327701 WAL327700:WBD327701 WKH327700:WKZ327701 WUD327700:WUV327701 L393238:Z393239 HR393236:IJ393237 RN393236:SF393237 ABJ393236:ACB393237 ALF393236:ALX393237 AVB393236:AVT393237 BEX393236:BFP393237 BOT393236:BPL393237 BYP393236:BZH393237 CIL393236:CJD393237 CSH393236:CSZ393237 DCD393236:DCV393237 DLZ393236:DMR393237 DVV393236:DWN393237 EFR393236:EGJ393237 EPN393236:EQF393237 EZJ393236:FAB393237 FJF393236:FJX393237 FTB393236:FTT393237 GCX393236:GDP393237 GMT393236:GNL393237 GWP393236:GXH393237 HGL393236:HHD393237 HQH393236:HQZ393237 IAD393236:IAV393237 IJZ393236:IKR393237 ITV393236:IUN393237 JDR393236:JEJ393237 JNN393236:JOF393237 JXJ393236:JYB393237 KHF393236:KHX393237 KRB393236:KRT393237 LAX393236:LBP393237 LKT393236:LLL393237 LUP393236:LVH393237 MEL393236:MFD393237 MOH393236:MOZ393237 MYD393236:MYV393237 NHZ393236:NIR393237 NRV393236:NSN393237 OBR393236:OCJ393237 OLN393236:OMF393237 OVJ393236:OWB393237 PFF393236:PFX393237 PPB393236:PPT393237 PYX393236:PZP393237 QIT393236:QJL393237 QSP393236:QTH393237 RCL393236:RDD393237 RMH393236:RMZ393237 RWD393236:RWV393237 SFZ393236:SGR393237 SPV393236:SQN393237 SZR393236:TAJ393237 TJN393236:TKF393237 TTJ393236:TUB393237 UDF393236:UDX393237 UNB393236:UNT393237 UWX393236:UXP393237 VGT393236:VHL393237 VQP393236:VRH393237 WAL393236:WBD393237 WKH393236:WKZ393237 WUD393236:WUV393237 L458774:Z458775 HR458772:IJ458773 RN458772:SF458773 ABJ458772:ACB458773 ALF458772:ALX458773 AVB458772:AVT458773 BEX458772:BFP458773 BOT458772:BPL458773 BYP458772:BZH458773 CIL458772:CJD458773 CSH458772:CSZ458773 DCD458772:DCV458773 DLZ458772:DMR458773 DVV458772:DWN458773 EFR458772:EGJ458773 EPN458772:EQF458773 EZJ458772:FAB458773 FJF458772:FJX458773 FTB458772:FTT458773 GCX458772:GDP458773 GMT458772:GNL458773 GWP458772:GXH458773 HGL458772:HHD458773 HQH458772:HQZ458773 IAD458772:IAV458773 IJZ458772:IKR458773 ITV458772:IUN458773 JDR458772:JEJ458773 JNN458772:JOF458773 JXJ458772:JYB458773 KHF458772:KHX458773 KRB458772:KRT458773 LAX458772:LBP458773 LKT458772:LLL458773 LUP458772:LVH458773 MEL458772:MFD458773 MOH458772:MOZ458773 MYD458772:MYV458773 NHZ458772:NIR458773 NRV458772:NSN458773 OBR458772:OCJ458773 OLN458772:OMF458773 OVJ458772:OWB458773 PFF458772:PFX458773 PPB458772:PPT458773 PYX458772:PZP458773 QIT458772:QJL458773 QSP458772:QTH458773 RCL458772:RDD458773 RMH458772:RMZ458773 RWD458772:RWV458773 SFZ458772:SGR458773 SPV458772:SQN458773 SZR458772:TAJ458773 TJN458772:TKF458773 TTJ458772:TUB458773 UDF458772:UDX458773 UNB458772:UNT458773 UWX458772:UXP458773 VGT458772:VHL458773 VQP458772:VRH458773 WAL458772:WBD458773 WKH458772:WKZ458773 WUD458772:WUV458773 L524310:Z524311 HR524308:IJ524309 RN524308:SF524309 ABJ524308:ACB524309 ALF524308:ALX524309 AVB524308:AVT524309 BEX524308:BFP524309 BOT524308:BPL524309 BYP524308:BZH524309 CIL524308:CJD524309 CSH524308:CSZ524309 DCD524308:DCV524309 DLZ524308:DMR524309 DVV524308:DWN524309 EFR524308:EGJ524309 EPN524308:EQF524309 EZJ524308:FAB524309 FJF524308:FJX524309 FTB524308:FTT524309 GCX524308:GDP524309 GMT524308:GNL524309 GWP524308:GXH524309 HGL524308:HHD524309 HQH524308:HQZ524309 IAD524308:IAV524309 IJZ524308:IKR524309 ITV524308:IUN524309 JDR524308:JEJ524309 JNN524308:JOF524309 JXJ524308:JYB524309 KHF524308:KHX524309 KRB524308:KRT524309 LAX524308:LBP524309 LKT524308:LLL524309 LUP524308:LVH524309 MEL524308:MFD524309 MOH524308:MOZ524309 MYD524308:MYV524309 NHZ524308:NIR524309 NRV524308:NSN524309 OBR524308:OCJ524309 OLN524308:OMF524309 OVJ524308:OWB524309 PFF524308:PFX524309 PPB524308:PPT524309 PYX524308:PZP524309 QIT524308:QJL524309 QSP524308:QTH524309 RCL524308:RDD524309 RMH524308:RMZ524309 RWD524308:RWV524309 SFZ524308:SGR524309 SPV524308:SQN524309 SZR524308:TAJ524309 TJN524308:TKF524309 TTJ524308:TUB524309 UDF524308:UDX524309 UNB524308:UNT524309 UWX524308:UXP524309 VGT524308:VHL524309 VQP524308:VRH524309 WAL524308:WBD524309 WKH524308:WKZ524309 WUD524308:WUV524309 L589846:Z589847 HR589844:IJ589845 RN589844:SF589845 ABJ589844:ACB589845 ALF589844:ALX589845 AVB589844:AVT589845 BEX589844:BFP589845 BOT589844:BPL589845 BYP589844:BZH589845 CIL589844:CJD589845 CSH589844:CSZ589845 DCD589844:DCV589845 DLZ589844:DMR589845 DVV589844:DWN589845 EFR589844:EGJ589845 EPN589844:EQF589845 EZJ589844:FAB589845 FJF589844:FJX589845 FTB589844:FTT589845 GCX589844:GDP589845 GMT589844:GNL589845 GWP589844:GXH589845 HGL589844:HHD589845 HQH589844:HQZ589845 IAD589844:IAV589845 IJZ589844:IKR589845 ITV589844:IUN589845 JDR589844:JEJ589845 JNN589844:JOF589845 JXJ589844:JYB589845 KHF589844:KHX589845 KRB589844:KRT589845 LAX589844:LBP589845 LKT589844:LLL589845 LUP589844:LVH589845 MEL589844:MFD589845 MOH589844:MOZ589845 MYD589844:MYV589845 NHZ589844:NIR589845 NRV589844:NSN589845 OBR589844:OCJ589845 OLN589844:OMF589845 OVJ589844:OWB589845 PFF589844:PFX589845 PPB589844:PPT589845 PYX589844:PZP589845 QIT589844:QJL589845 QSP589844:QTH589845 RCL589844:RDD589845 RMH589844:RMZ589845 RWD589844:RWV589845 SFZ589844:SGR589845 SPV589844:SQN589845 SZR589844:TAJ589845 TJN589844:TKF589845 TTJ589844:TUB589845 UDF589844:UDX589845 UNB589844:UNT589845 UWX589844:UXP589845 VGT589844:VHL589845 VQP589844:VRH589845 WAL589844:WBD589845 WKH589844:WKZ589845 WUD589844:WUV589845 L655382:Z655383 HR655380:IJ655381 RN655380:SF655381 ABJ655380:ACB655381 ALF655380:ALX655381 AVB655380:AVT655381 BEX655380:BFP655381 BOT655380:BPL655381 BYP655380:BZH655381 CIL655380:CJD655381 CSH655380:CSZ655381 DCD655380:DCV655381 DLZ655380:DMR655381 DVV655380:DWN655381 EFR655380:EGJ655381 EPN655380:EQF655381 EZJ655380:FAB655381 FJF655380:FJX655381 FTB655380:FTT655381 GCX655380:GDP655381 GMT655380:GNL655381 GWP655380:GXH655381 HGL655380:HHD655381 HQH655380:HQZ655381 IAD655380:IAV655381 IJZ655380:IKR655381 ITV655380:IUN655381 JDR655380:JEJ655381 JNN655380:JOF655381 JXJ655380:JYB655381 KHF655380:KHX655381 KRB655380:KRT655381 LAX655380:LBP655381 LKT655380:LLL655381 LUP655380:LVH655381 MEL655380:MFD655381 MOH655380:MOZ655381 MYD655380:MYV655381 NHZ655380:NIR655381 NRV655380:NSN655381 OBR655380:OCJ655381 OLN655380:OMF655381 OVJ655380:OWB655381 PFF655380:PFX655381 PPB655380:PPT655381 PYX655380:PZP655381 QIT655380:QJL655381 QSP655380:QTH655381 RCL655380:RDD655381 RMH655380:RMZ655381 RWD655380:RWV655381 SFZ655380:SGR655381 SPV655380:SQN655381 SZR655380:TAJ655381 TJN655380:TKF655381 TTJ655380:TUB655381 UDF655380:UDX655381 UNB655380:UNT655381 UWX655380:UXP655381 VGT655380:VHL655381 VQP655380:VRH655381 WAL655380:WBD655381 WKH655380:WKZ655381 WUD655380:WUV655381 L720918:Z720919 HR720916:IJ720917 RN720916:SF720917 ABJ720916:ACB720917 ALF720916:ALX720917 AVB720916:AVT720917 BEX720916:BFP720917 BOT720916:BPL720917 BYP720916:BZH720917 CIL720916:CJD720917 CSH720916:CSZ720917 DCD720916:DCV720917 DLZ720916:DMR720917 DVV720916:DWN720917 EFR720916:EGJ720917 EPN720916:EQF720917 EZJ720916:FAB720917 FJF720916:FJX720917 FTB720916:FTT720917 GCX720916:GDP720917 GMT720916:GNL720917 GWP720916:GXH720917 HGL720916:HHD720917 HQH720916:HQZ720917 IAD720916:IAV720917 IJZ720916:IKR720917 ITV720916:IUN720917 JDR720916:JEJ720917 JNN720916:JOF720917 JXJ720916:JYB720917 KHF720916:KHX720917 KRB720916:KRT720917 LAX720916:LBP720917 LKT720916:LLL720917 LUP720916:LVH720917 MEL720916:MFD720917 MOH720916:MOZ720917 MYD720916:MYV720917 NHZ720916:NIR720917 NRV720916:NSN720917 OBR720916:OCJ720917 OLN720916:OMF720917 OVJ720916:OWB720917 PFF720916:PFX720917 PPB720916:PPT720917 PYX720916:PZP720917 QIT720916:QJL720917 QSP720916:QTH720917 RCL720916:RDD720917 RMH720916:RMZ720917 RWD720916:RWV720917 SFZ720916:SGR720917 SPV720916:SQN720917 SZR720916:TAJ720917 TJN720916:TKF720917 TTJ720916:TUB720917 UDF720916:UDX720917 UNB720916:UNT720917 UWX720916:UXP720917 VGT720916:VHL720917 VQP720916:VRH720917 WAL720916:WBD720917 WKH720916:WKZ720917 WUD720916:WUV720917 L786454:Z786455 HR786452:IJ786453 RN786452:SF786453 ABJ786452:ACB786453 ALF786452:ALX786453 AVB786452:AVT786453 BEX786452:BFP786453 BOT786452:BPL786453 BYP786452:BZH786453 CIL786452:CJD786453 CSH786452:CSZ786453 DCD786452:DCV786453 DLZ786452:DMR786453 DVV786452:DWN786453 EFR786452:EGJ786453 EPN786452:EQF786453 EZJ786452:FAB786453 FJF786452:FJX786453 FTB786452:FTT786453 GCX786452:GDP786453 GMT786452:GNL786453 GWP786452:GXH786453 HGL786452:HHD786453 HQH786452:HQZ786453 IAD786452:IAV786453 IJZ786452:IKR786453 ITV786452:IUN786453 JDR786452:JEJ786453 JNN786452:JOF786453 JXJ786452:JYB786453 KHF786452:KHX786453 KRB786452:KRT786453 LAX786452:LBP786453 LKT786452:LLL786453 LUP786452:LVH786453 MEL786452:MFD786453 MOH786452:MOZ786453 MYD786452:MYV786453 NHZ786452:NIR786453 NRV786452:NSN786453 OBR786452:OCJ786453 OLN786452:OMF786453 OVJ786452:OWB786453 PFF786452:PFX786453 PPB786452:PPT786453 PYX786452:PZP786453 QIT786452:QJL786453 QSP786452:QTH786453 RCL786452:RDD786453 RMH786452:RMZ786453 RWD786452:RWV786453 SFZ786452:SGR786453 SPV786452:SQN786453 SZR786452:TAJ786453 TJN786452:TKF786453 TTJ786452:TUB786453 UDF786452:UDX786453 UNB786452:UNT786453 UWX786452:UXP786453 VGT786452:VHL786453 VQP786452:VRH786453 WAL786452:WBD786453 WKH786452:WKZ786453 WUD786452:WUV786453 L851990:Z851991 HR851988:IJ851989 RN851988:SF851989 ABJ851988:ACB851989 ALF851988:ALX851989 AVB851988:AVT851989 BEX851988:BFP851989 BOT851988:BPL851989 BYP851988:BZH851989 CIL851988:CJD851989 CSH851988:CSZ851989 DCD851988:DCV851989 DLZ851988:DMR851989 DVV851988:DWN851989 EFR851988:EGJ851989 EPN851988:EQF851989 EZJ851988:FAB851989 FJF851988:FJX851989 FTB851988:FTT851989 GCX851988:GDP851989 GMT851988:GNL851989 GWP851988:GXH851989 HGL851988:HHD851989 HQH851988:HQZ851989 IAD851988:IAV851989 IJZ851988:IKR851989 ITV851988:IUN851989 JDR851988:JEJ851989 JNN851988:JOF851989 JXJ851988:JYB851989 KHF851988:KHX851989 KRB851988:KRT851989 LAX851988:LBP851989 LKT851988:LLL851989 LUP851988:LVH851989 MEL851988:MFD851989 MOH851988:MOZ851989 MYD851988:MYV851989 NHZ851988:NIR851989 NRV851988:NSN851989 OBR851988:OCJ851989 OLN851988:OMF851989 OVJ851988:OWB851989 PFF851988:PFX851989 PPB851988:PPT851989 PYX851988:PZP851989 QIT851988:QJL851989 QSP851988:QTH851989 RCL851988:RDD851989 RMH851988:RMZ851989 RWD851988:RWV851989 SFZ851988:SGR851989 SPV851988:SQN851989 SZR851988:TAJ851989 TJN851988:TKF851989 TTJ851988:TUB851989 UDF851988:UDX851989 UNB851988:UNT851989 UWX851988:UXP851989 VGT851988:VHL851989 VQP851988:VRH851989 WAL851988:WBD851989 WKH851988:WKZ851989 WUD851988:WUV851989 L917526:Z917527 HR917524:IJ917525 RN917524:SF917525 ABJ917524:ACB917525 ALF917524:ALX917525 AVB917524:AVT917525 BEX917524:BFP917525 BOT917524:BPL917525 BYP917524:BZH917525 CIL917524:CJD917525 CSH917524:CSZ917525 DCD917524:DCV917525 DLZ917524:DMR917525 DVV917524:DWN917525 EFR917524:EGJ917525 EPN917524:EQF917525 EZJ917524:FAB917525 FJF917524:FJX917525 FTB917524:FTT917525 GCX917524:GDP917525 GMT917524:GNL917525 GWP917524:GXH917525 HGL917524:HHD917525 HQH917524:HQZ917525 IAD917524:IAV917525 IJZ917524:IKR917525 ITV917524:IUN917525 JDR917524:JEJ917525 JNN917524:JOF917525 JXJ917524:JYB917525 KHF917524:KHX917525 KRB917524:KRT917525 LAX917524:LBP917525 LKT917524:LLL917525 LUP917524:LVH917525 MEL917524:MFD917525 MOH917524:MOZ917525 MYD917524:MYV917525 NHZ917524:NIR917525 NRV917524:NSN917525 OBR917524:OCJ917525 OLN917524:OMF917525 OVJ917524:OWB917525 PFF917524:PFX917525 PPB917524:PPT917525 PYX917524:PZP917525 QIT917524:QJL917525 QSP917524:QTH917525 RCL917524:RDD917525 RMH917524:RMZ917525 RWD917524:RWV917525 SFZ917524:SGR917525 SPV917524:SQN917525 SZR917524:TAJ917525 TJN917524:TKF917525 TTJ917524:TUB917525 UDF917524:UDX917525 UNB917524:UNT917525 UWX917524:UXP917525 VGT917524:VHL917525 VQP917524:VRH917525 WAL917524:WBD917525 WKH917524:WKZ917525 WUD917524:WUV917525 L983062:Z983063 HR983060:IJ983061 RN983060:SF983061 ABJ983060:ACB983061 ALF983060:ALX983061 AVB983060:AVT983061 BEX983060:BFP983061 BOT983060:BPL983061 BYP983060:BZH983061 CIL983060:CJD983061 CSH983060:CSZ983061 DCD983060:DCV983061 DLZ983060:DMR983061 DVV983060:DWN983061 EFR983060:EGJ983061 EPN983060:EQF983061 EZJ983060:FAB983061 FJF983060:FJX983061 FTB983060:FTT983061 GCX983060:GDP983061 GMT983060:GNL983061 GWP983060:GXH983061 HGL983060:HHD983061 HQH983060:HQZ983061 IAD983060:IAV983061 IJZ983060:IKR983061 ITV983060:IUN983061 JDR983060:JEJ983061 JNN983060:JOF983061 JXJ983060:JYB983061 KHF983060:KHX983061 KRB983060:KRT983061 LAX983060:LBP983061 LKT983060:LLL983061 LUP983060:LVH983061 MEL983060:MFD983061 MOH983060:MOZ983061 MYD983060:MYV983061 NHZ983060:NIR983061 NRV983060:NSN983061 OBR983060:OCJ983061 OLN983060:OMF983061 OVJ983060:OWB983061 PFF983060:PFX983061 PPB983060:PPT983061 PYX983060:PZP983061 QIT983060:QJL983061 QSP983060:QTH983061 RCL983060:RDD983061 RMH983060:RMZ983061 RWD983060:RWV983061 SFZ983060:SGR983061 SPV983060:SQN983061 SZR983060:TAJ983061 TJN983060:TKF983061 TTJ983060:TUB983061 UDF983060:UDX983061 UNB983060:UNT983061 UWX983060:UXP983061 VGT983060:VHL983061 VQP983060:VRH983061 WAL983060:WBD983061 WKH983060:WKZ983061 WUD983060:WUV983061 O65553:O65556 HU65551:HU65554 RQ65551:RQ65554 ABM65551:ABM65554 ALI65551:ALI65554 AVE65551:AVE65554 BFA65551:BFA65554 BOW65551:BOW65554 BYS65551:BYS65554 CIO65551:CIO65554 CSK65551:CSK65554 DCG65551:DCG65554 DMC65551:DMC65554 DVY65551:DVY65554 EFU65551:EFU65554 EPQ65551:EPQ65554 EZM65551:EZM65554 FJI65551:FJI65554 FTE65551:FTE65554 GDA65551:GDA65554 GMW65551:GMW65554 GWS65551:GWS65554 HGO65551:HGO65554 HQK65551:HQK65554 IAG65551:IAG65554 IKC65551:IKC65554 ITY65551:ITY65554 JDU65551:JDU65554 JNQ65551:JNQ65554 JXM65551:JXM65554 KHI65551:KHI65554 KRE65551:KRE65554 LBA65551:LBA65554 LKW65551:LKW65554 LUS65551:LUS65554 MEO65551:MEO65554 MOK65551:MOK65554 MYG65551:MYG65554 NIC65551:NIC65554 NRY65551:NRY65554 OBU65551:OBU65554 OLQ65551:OLQ65554 OVM65551:OVM65554 PFI65551:PFI65554 PPE65551:PPE65554 PZA65551:PZA65554 QIW65551:QIW65554 QSS65551:QSS65554 RCO65551:RCO65554 RMK65551:RMK65554 RWG65551:RWG65554 SGC65551:SGC65554 SPY65551:SPY65554 SZU65551:SZU65554 TJQ65551:TJQ65554 TTM65551:TTM65554 UDI65551:UDI65554 UNE65551:UNE65554 UXA65551:UXA65554 VGW65551:VGW65554 VQS65551:VQS65554 WAO65551:WAO65554 WKK65551:WKK65554 WUG65551:WUG65554 O131089:O131092 HU131087:HU131090 RQ131087:RQ131090 ABM131087:ABM131090 ALI131087:ALI131090 AVE131087:AVE131090 BFA131087:BFA131090 BOW131087:BOW131090 BYS131087:BYS131090 CIO131087:CIO131090 CSK131087:CSK131090 DCG131087:DCG131090 DMC131087:DMC131090 DVY131087:DVY131090 EFU131087:EFU131090 EPQ131087:EPQ131090 EZM131087:EZM131090 FJI131087:FJI131090 FTE131087:FTE131090 GDA131087:GDA131090 GMW131087:GMW131090 GWS131087:GWS131090 HGO131087:HGO131090 HQK131087:HQK131090 IAG131087:IAG131090 IKC131087:IKC131090 ITY131087:ITY131090 JDU131087:JDU131090 JNQ131087:JNQ131090 JXM131087:JXM131090 KHI131087:KHI131090 KRE131087:KRE131090 LBA131087:LBA131090 LKW131087:LKW131090 LUS131087:LUS131090 MEO131087:MEO131090 MOK131087:MOK131090 MYG131087:MYG131090 NIC131087:NIC131090 NRY131087:NRY131090 OBU131087:OBU131090 OLQ131087:OLQ131090 OVM131087:OVM131090 PFI131087:PFI131090 PPE131087:PPE131090 PZA131087:PZA131090 QIW131087:QIW131090 QSS131087:QSS131090 RCO131087:RCO131090 RMK131087:RMK131090 RWG131087:RWG131090 SGC131087:SGC131090 SPY131087:SPY131090 SZU131087:SZU131090 TJQ131087:TJQ131090 TTM131087:TTM131090 UDI131087:UDI131090 UNE131087:UNE131090 UXA131087:UXA131090 VGW131087:VGW131090 VQS131087:VQS131090 WAO131087:WAO131090 WKK131087:WKK131090 WUG131087:WUG131090 O196625:O196628 HU196623:HU196626 RQ196623:RQ196626 ABM196623:ABM196626 ALI196623:ALI196626 AVE196623:AVE196626 BFA196623:BFA196626 BOW196623:BOW196626 BYS196623:BYS196626 CIO196623:CIO196626 CSK196623:CSK196626 DCG196623:DCG196626 DMC196623:DMC196626 DVY196623:DVY196626 EFU196623:EFU196626 EPQ196623:EPQ196626 EZM196623:EZM196626 FJI196623:FJI196626 FTE196623:FTE196626 GDA196623:GDA196626 GMW196623:GMW196626 GWS196623:GWS196626 HGO196623:HGO196626 HQK196623:HQK196626 IAG196623:IAG196626 IKC196623:IKC196626 ITY196623:ITY196626 JDU196623:JDU196626 JNQ196623:JNQ196626 JXM196623:JXM196626 KHI196623:KHI196626 KRE196623:KRE196626 LBA196623:LBA196626 LKW196623:LKW196626 LUS196623:LUS196626 MEO196623:MEO196626 MOK196623:MOK196626 MYG196623:MYG196626 NIC196623:NIC196626 NRY196623:NRY196626 OBU196623:OBU196626 OLQ196623:OLQ196626 OVM196623:OVM196626 PFI196623:PFI196626 PPE196623:PPE196626 PZA196623:PZA196626 QIW196623:QIW196626 QSS196623:QSS196626 RCO196623:RCO196626 RMK196623:RMK196626 RWG196623:RWG196626 SGC196623:SGC196626 SPY196623:SPY196626 SZU196623:SZU196626 TJQ196623:TJQ196626 TTM196623:TTM196626 UDI196623:UDI196626 UNE196623:UNE196626 UXA196623:UXA196626 VGW196623:VGW196626 VQS196623:VQS196626 WAO196623:WAO196626 WKK196623:WKK196626 WUG196623:WUG196626 O262161:O262164 HU262159:HU262162 RQ262159:RQ262162 ABM262159:ABM262162 ALI262159:ALI262162 AVE262159:AVE262162 BFA262159:BFA262162 BOW262159:BOW262162 BYS262159:BYS262162 CIO262159:CIO262162 CSK262159:CSK262162 DCG262159:DCG262162 DMC262159:DMC262162 DVY262159:DVY262162 EFU262159:EFU262162 EPQ262159:EPQ262162 EZM262159:EZM262162 FJI262159:FJI262162 FTE262159:FTE262162 GDA262159:GDA262162 GMW262159:GMW262162 GWS262159:GWS262162 HGO262159:HGO262162 HQK262159:HQK262162 IAG262159:IAG262162 IKC262159:IKC262162 ITY262159:ITY262162 JDU262159:JDU262162 JNQ262159:JNQ262162 JXM262159:JXM262162 KHI262159:KHI262162 KRE262159:KRE262162 LBA262159:LBA262162 LKW262159:LKW262162 LUS262159:LUS262162 MEO262159:MEO262162 MOK262159:MOK262162 MYG262159:MYG262162 NIC262159:NIC262162 NRY262159:NRY262162 OBU262159:OBU262162 OLQ262159:OLQ262162 OVM262159:OVM262162 PFI262159:PFI262162 PPE262159:PPE262162 PZA262159:PZA262162 QIW262159:QIW262162 QSS262159:QSS262162 RCO262159:RCO262162 RMK262159:RMK262162 RWG262159:RWG262162 SGC262159:SGC262162 SPY262159:SPY262162 SZU262159:SZU262162 TJQ262159:TJQ262162 TTM262159:TTM262162 UDI262159:UDI262162 UNE262159:UNE262162 UXA262159:UXA262162 VGW262159:VGW262162 VQS262159:VQS262162 WAO262159:WAO262162 WKK262159:WKK262162 WUG262159:WUG262162 O327697:O327700 HU327695:HU327698 RQ327695:RQ327698 ABM327695:ABM327698 ALI327695:ALI327698 AVE327695:AVE327698 BFA327695:BFA327698 BOW327695:BOW327698 BYS327695:BYS327698 CIO327695:CIO327698 CSK327695:CSK327698 DCG327695:DCG327698 DMC327695:DMC327698 DVY327695:DVY327698 EFU327695:EFU327698 EPQ327695:EPQ327698 EZM327695:EZM327698 FJI327695:FJI327698 FTE327695:FTE327698 GDA327695:GDA327698 GMW327695:GMW327698 GWS327695:GWS327698 HGO327695:HGO327698 HQK327695:HQK327698 IAG327695:IAG327698 IKC327695:IKC327698 ITY327695:ITY327698 JDU327695:JDU327698 JNQ327695:JNQ327698 JXM327695:JXM327698 KHI327695:KHI327698 KRE327695:KRE327698 LBA327695:LBA327698 LKW327695:LKW327698 LUS327695:LUS327698 MEO327695:MEO327698 MOK327695:MOK327698 MYG327695:MYG327698 NIC327695:NIC327698 NRY327695:NRY327698 OBU327695:OBU327698 OLQ327695:OLQ327698 OVM327695:OVM327698 PFI327695:PFI327698 PPE327695:PPE327698 PZA327695:PZA327698 QIW327695:QIW327698 QSS327695:QSS327698 RCO327695:RCO327698 RMK327695:RMK327698 RWG327695:RWG327698 SGC327695:SGC327698 SPY327695:SPY327698 SZU327695:SZU327698 TJQ327695:TJQ327698 TTM327695:TTM327698 UDI327695:UDI327698 UNE327695:UNE327698 UXA327695:UXA327698 VGW327695:VGW327698 VQS327695:VQS327698 WAO327695:WAO327698 WKK327695:WKK327698 WUG327695:WUG327698 O393233:O393236 HU393231:HU393234 RQ393231:RQ393234 ABM393231:ABM393234 ALI393231:ALI393234 AVE393231:AVE393234 BFA393231:BFA393234 BOW393231:BOW393234 BYS393231:BYS393234 CIO393231:CIO393234 CSK393231:CSK393234 DCG393231:DCG393234 DMC393231:DMC393234 DVY393231:DVY393234 EFU393231:EFU393234 EPQ393231:EPQ393234 EZM393231:EZM393234 FJI393231:FJI393234 FTE393231:FTE393234 GDA393231:GDA393234 GMW393231:GMW393234 GWS393231:GWS393234 HGO393231:HGO393234 HQK393231:HQK393234 IAG393231:IAG393234 IKC393231:IKC393234 ITY393231:ITY393234 JDU393231:JDU393234 JNQ393231:JNQ393234 JXM393231:JXM393234 KHI393231:KHI393234 KRE393231:KRE393234 LBA393231:LBA393234 LKW393231:LKW393234 LUS393231:LUS393234 MEO393231:MEO393234 MOK393231:MOK393234 MYG393231:MYG393234 NIC393231:NIC393234 NRY393231:NRY393234 OBU393231:OBU393234 OLQ393231:OLQ393234 OVM393231:OVM393234 PFI393231:PFI393234 PPE393231:PPE393234 PZA393231:PZA393234 QIW393231:QIW393234 QSS393231:QSS393234 RCO393231:RCO393234 RMK393231:RMK393234 RWG393231:RWG393234 SGC393231:SGC393234 SPY393231:SPY393234 SZU393231:SZU393234 TJQ393231:TJQ393234 TTM393231:TTM393234 UDI393231:UDI393234 UNE393231:UNE393234 UXA393231:UXA393234 VGW393231:VGW393234 VQS393231:VQS393234 WAO393231:WAO393234 WKK393231:WKK393234 WUG393231:WUG393234 O458769:O458772 HU458767:HU458770 RQ458767:RQ458770 ABM458767:ABM458770 ALI458767:ALI458770 AVE458767:AVE458770 BFA458767:BFA458770 BOW458767:BOW458770 BYS458767:BYS458770 CIO458767:CIO458770 CSK458767:CSK458770 DCG458767:DCG458770 DMC458767:DMC458770 DVY458767:DVY458770 EFU458767:EFU458770 EPQ458767:EPQ458770 EZM458767:EZM458770 FJI458767:FJI458770 FTE458767:FTE458770 GDA458767:GDA458770 GMW458767:GMW458770 GWS458767:GWS458770 HGO458767:HGO458770 HQK458767:HQK458770 IAG458767:IAG458770 IKC458767:IKC458770 ITY458767:ITY458770 JDU458767:JDU458770 JNQ458767:JNQ458770 JXM458767:JXM458770 KHI458767:KHI458770 KRE458767:KRE458770 LBA458767:LBA458770 LKW458767:LKW458770 LUS458767:LUS458770 MEO458767:MEO458770 MOK458767:MOK458770 MYG458767:MYG458770 NIC458767:NIC458770 NRY458767:NRY458770 OBU458767:OBU458770 OLQ458767:OLQ458770 OVM458767:OVM458770 PFI458767:PFI458770 PPE458767:PPE458770 PZA458767:PZA458770 QIW458767:QIW458770 QSS458767:QSS458770 RCO458767:RCO458770 RMK458767:RMK458770 RWG458767:RWG458770 SGC458767:SGC458770 SPY458767:SPY458770 SZU458767:SZU458770 TJQ458767:TJQ458770 TTM458767:TTM458770 UDI458767:UDI458770 UNE458767:UNE458770 UXA458767:UXA458770 VGW458767:VGW458770 VQS458767:VQS458770 WAO458767:WAO458770 WKK458767:WKK458770 WUG458767:WUG458770 O524305:O524308 HU524303:HU524306 RQ524303:RQ524306 ABM524303:ABM524306 ALI524303:ALI524306 AVE524303:AVE524306 BFA524303:BFA524306 BOW524303:BOW524306 BYS524303:BYS524306 CIO524303:CIO524306 CSK524303:CSK524306 DCG524303:DCG524306 DMC524303:DMC524306 DVY524303:DVY524306 EFU524303:EFU524306 EPQ524303:EPQ524306 EZM524303:EZM524306 FJI524303:FJI524306 FTE524303:FTE524306 GDA524303:GDA524306 GMW524303:GMW524306 GWS524303:GWS524306 HGO524303:HGO524306 HQK524303:HQK524306 IAG524303:IAG524306 IKC524303:IKC524306 ITY524303:ITY524306 JDU524303:JDU524306 JNQ524303:JNQ524306 JXM524303:JXM524306 KHI524303:KHI524306 KRE524303:KRE524306 LBA524303:LBA524306 LKW524303:LKW524306 LUS524303:LUS524306 MEO524303:MEO524306 MOK524303:MOK524306 MYG524303:MYG524306 NIC524303:NIC524306 NRY524303:NRY524306 OBU524303:OBU524306 OLQ524303:OLQ524306 OVM524303:OVM524306 PFI524303:PFI524306 PPE524303:PPE524306 PZA524303:PZA524306 QIW524303:QIW524306 QSS524303:QSS524306 RCO524303:RCO524306 RMK524303:RMK524306 RWG524303:RWG524306 SGC524303:SGC524306 SPY524303:SPY524306 SZU524303:SZU524306 TJQ524303:TJQ524306 TTM524303:TTM524306 UDI524303:UDI524306 UNE524303:UNE524306 UXA524303:UXA524306 VGW524303:VGW524306 VQS524303:VQS524306 WAO524303:WAO524306 WKK524303:WKK524306 WUG524303:WUG524306 O589841:O589844 HU589839:HU589842 RQ589839:RQ589842 ABM589839:ABM589842 ALI589839:ALI589842 AVE589839:AVE589842 BFA589839:BFA589842 BOW589839:BOW589842 BYS589839:BYS589842 CIO589839:CIO589842 CSK589839:CSK589842 DCG589839:DCG589842 DMC589839:DMC589842 DVY589839:DVY589842 EFU589839:EFU589842 EPQ589839:EPQ589842 EZM589839:EZM589842 FJI589839:FJI589842 FTE589839:FTE589842 GDA589839:GDA589842 GMW589839:GMW589842 GWS589839:GWS589842 HGO589839:HGO589842 HQK589839:HQK589842 IAG589839:IAG589842 IKC589839:IKC589842 ITY589839:ITY589842 JDU589839:JDU589842 JNQ589839:JNQ589842 JXM589839:JXM589842 KHI589839:KHI589842 KRE589839:KRE589842 LBA589839:LBA589842 LKW589839:LKW589842 LUS589839:LUS589842 MEO589839:MEO589842 MOK589839:MOK589842 MYG589839:MYG589842 NIC589839:NIC589842 NRY589839:NRY589842 OBU589839:OBU589842 OLQ589839:OLQ589842 OVM589839:OVM589842 PFI589839:PFI589842 PPE589839:PPE589842 PZA589839:PZA589842 QIW589839:QIW589842 QSS589839:QSS589842 RCO589839:RCO589842 RMK589839:RMK589842 RWG589839:RWG589842 SGC589839:SGC589842 SPY589839:SPY589842 SZU589839:SZU589842 TJQ589839:TJQ589842 TTM589839:TTM589842 UDI589839:UDI589842 UNE589839:UNE589842 UXA589839:UXA589842 VGW589839:VGW589842 VQS589839:VQS589842 WAO589839:WAO589842 WKK589839:WKK589842 WUG589839:WUG589842 O655377:O655380 HU655375:HU655378 RQ655375:RQ655378 ABM655375:ABM655378 ALI655375:ALI655378 AVE655375:AVE655378 BFA655375:BFA655378 BOW655375:BOW655378 BYS655375:BYS655378 CIO655375:CIO655378 CSK655375:CSK655378 DCG655375:DCG655378 DMC655375:DMC655378 DVY655375:DVY655378 EFU655375:EFU655378 EPQ655375:EPQ655378 EZM655375:EZM655378 FJI655375:FJI655378 FTE655375:FTE655378 GDA655375:GDA655378 GMW655375:GMW655378 GWS655375:GWS655378 HGO655375:HGO655378 HQK655375:HQK655378 IAG655375:IAG655378 IKC655375:IKC655378 ITY655375:ITY655378 JDU655375:JDU655378 JNQ655375:JNQ655378 JXM655375:JXM655378 KHI655375:KHI655378 KRE655375:KRE655378 LBA655375:LBA655378 LKW655375:LKW655378 LUS655375:LUS655378 MEO655375:MEO655378 MOK655375:MOK655378 MYG655375:MYG655378 NIC655375:NIC655378 NRY655375:NRY655378 OBU655375:OBU655378 OLQ655375:OLQ655378 OVM655375:OVM655378 PFI655375:PFI655378 PPE655375:PPE655378 PZA655375:PZA655378 QIW655375:QIW655378 QSS655375:QSS655378 RCO655375:RCO655378 RMK655375:RMK655378 RWG655375:RWG655378 SGC655375:SGC655378 SPY655375:SPY655378 SZU655375:SZU655378 TJQ655375:TJQ655378 TTM655375:TTM655378 UDI655375:UDI655378 UNE655375:UNE655378 UXA655375:UXA655378 VGW655375:VGW655378 VQS655375:VQS655378 WAO655375:WAO655378 WKK655375:WKK655378 WUG655375:WUG655378 O720913:O720916 HU720911:HU720914 RQ720911:RQ720914 ABM720911:ABM720914 ALI720911:ALI720914 AVE720911:AVE720914 BFA720911:BFA720914 BOW720911:BOW720914 BYS720911:BYS720914 CIO720911:CIO720914 CSK720911:CSK720914 DCG720911:DCG720914 DMC720911:DMC720914 DVY720911:DVY720914 EFU720911:EFU720914 EPQ720911:EPQ720914 EZM720911:EZM720914 FJI720911:FJI720914 FTE720911:FTE720914 GDA720911:GDA720914 GMW720911:GMW720914 GWS720911:GWS720914 HGO720911:HGO720914 HQK720911:HQK720914 IAG720911:IAG720914 IKC720911:IKC720914 ITY720911:ITY720914 JDU720911:JDU720914 JNQ720911:JNQ720914 JXM720911:JXM720914 KHI720911:KHI720914 KRE720911:KRE720914 LBA720911:LBA720914 LKW720911:LKW720914 LUS720911:LUS720914 MEO720911:MEO720914 MOK720911:MOK720914 MYG720911:MYG720914 NIC720911:NIC720914 NRY720911:NRY720914 OBU720911:OBU720914 OLQ720911:OLQ720914 OVM720911:OVM720914 PFI720911:PFI720914 PPE720911:PPE720914 PZA720911:PZA720914 QIW720911:QIW720914 QSS720911:QSS720914 RCO720911:RCO720914 RMK720911:RMK720914 RWG720911:RWG720914 SGC720911:SGC720914 SPY720911:SPY720914 SZU720911:SZU720914 TJQ720911:TJQ720914 TTM720911:TTM720914 UDI720911:UDI720914 UNE720911:UNE720914 UXA720911:UXA720914 VGW720911:VGW720914 VQS720911:VQS720914 WAO720911:WAO720914 WKK720911:WKK720914 WUG720911:WUG720914 O786449:O786452 HU786447:HU786450 RQ786447:RQ786450 ABM786447:ABM786450 ALI786447:ALI786450 AVE786447:AVE786450 BFA786447:BFA786450 BOW786447:BOW786450 BYS786447:BYS786450 CIO786447:CIO786450 CSK786447:CSK786450 DCG786447:DCG786450 DMC786447:DMC786450 DVY786447:DVY786450 EFU786447:EFU786450 EPQ786447:EPQ786450 EZM786447:EZM786450 FJI786447:FJI786450 FTE786447:FTE786450 GDA786447:GDA786450 GMW786447:GMW786450 GWS786447:GWS786450 HGO786447:HGO786450 HQK786447:HQK786450 IAG786447:IAG786450 IKC786447:IKC786450 ITY786447:ITY786450 JDU786447:JDU786450 JNQ786447:JNQ786450 JXM786447:JXM786450 KHI786447:KHI786450 KRE786447:KRE786450 LBA786447:LBA786450 LKW786447:LKW786450 LUS786447:LUS786450 MEO786447:MEO786450 MOK786447:MOK786450 MYG786447:MYG786450 NIC786447:NIC786450 NRY786447:NRY786450 OBU786447:OBU786450 OLQ786447:OLQ786450 OVM786447:OVM786450 PFI786447:PFI786450 PPE786447:PPE786450 PZA786447:PZA786450 QIW786447:QIW786450 QSS786447:QSS786450 RCO786447:RCO786450 RMK786447:RMK786450 RWG786447:RWG786450 SGC786447:SGC786450 SPY786447:SPY786450 SZU786447:SZU786450 TJQ786447:TJQ786450 TTM786447:TTM786450 UDI786447:UDI786450 UNE786447:UNE786450 UXA786447:UXA786450 VGW786447:VGW786450 VQS786447:VQS786450 WAO786447:WAO786450 WKK786447:WKK786450 WUG786447:WUG786450 O851985:O851988 HU851983:HU851986 RQ851983:RQ851986 ABM851983:ABM851986 ALI851983:ALI851986 AVE851983:AVE851986 BFA851983:BFA851986 BOW851983:BOW851986 BYS851983:BYS851986 CIO851983:CIO851986 CSK851983:CSK851986 DCG851983:DCG851986 DMC851983:DMC851986 DVY851983:DVY851986 EFU851983:EFU851986 EPQ851983:EPQ851986 EZM851983:EZM851986 FJI851983:FJI851986 FTE851983:FTE851986 GDA851983:GDA851986 GMW851983:GMW851986 GWS851983:GWS851986 HGO851983:HGO851986 HQK851983:HQK851986 IAG851983:IAG851986 IKC851983:IKC851986 ITY851983:ITY851986 JDU851983:JDU851986 JNQ851983:JNQ851986 JXM851983:JXM851986 KHI851983:KHI851986 KRE851983:KRE851986 LBA851983:LBA851986 LKW851983:LKW851986 LUS851983:LUS851986 MEO851983:MEO851986 MOK851983:MOK851986 MYG851983:MYG851986 NIC851983:NIC851986 NRY851983:NRY851986 OBU851983:OBU851986 OLQ851983:OLQ851986 OVM851983:OVM851986 PFI851983:PFI851986 PPE851983:PPE851986 PZA851983:PZA851986 QIW851983:QIW851986 QSS851983:QSS851986 RCO851983:RCO851986 RMK851983:RMK851986 RWG851983:RWG851986 SGC851983:SGC851986 SPY851983:SPY851986 SZU851983:SZU851986 TJQ851983:TJQ851986 TTM851983:TTM851986 UDI851983:UDI851986 UNE851983:UNE851986 UXA851983:UXA851986 VGW851983:VGW851986 VQS851983:VQS851986 WAO851983:WAO851986 WKK851983:WKK851986 WUG851983:WUG851986 O917521:O917524 HU917519:HU917522 RQ917519:RQ917522 ABM917519:ABM917522 ALI917519:ALI917522 AVE917519:AVE917522 BFA917519:BFA917522 BOW917519:BOW917522 BYS917519:BYS917522 CIO917519:CIO917522 CSK917519:CSK917522 DCG917519:DCG917522 DMC917519:DMC917522 DVY917519:DVY917522 EFU917519:EFU917522 EPQ917519:EPQ917522 EZM917519:EZM917522 FJI917519:FJI917522 FTE917519:FTE917522 GDA917519:GDA917522 GMW917519:GMW917522 GWS917519:GWS917522 HGO917519:HGO917522 HQK917519:HQK917522 IAG917519:IAG917522 IKC917519:IKC917522 ITY917519:ITY917522 JDU917519:JDU917522 JNQ917519:JNQ917522 JXM917519:JXM917522 KHI917519:KHI917522 KRE917519:KRE917522 LBA917519:LBA917522 LKW917519:LKW917522 LUS917519:LUS917522 MEO917519:MEO917522 MOK917519:MOK917522 MYG917519:MYG917522 NIC917519:NIC917522 NRY917519:NRY917522 OBU917519:OBU917522 OLQ917519:OLQ917522 OVM917519:OVM917522 PFI917519:PFI917522 PPE917519:PPE917522 PZA917519:PZA917522 QIW917519:QIW917522 QSS917519:QSS917522 RCO917519:RCO917522 RMK917519:RMK917522 RWG917519:RWG917522 SGC917519:SGC917522 SPY917519:SPY917522 SZU917519:SZU917522 TJQ917519:TJQ917522 TTM917519:TTM917522 UDI917519:UDI917522 UNE917519:UNE917522 UXA917519:UXA917522 VGW917519:VGW917522 VQS917519:VQS917522 WAO917519:WAO917522 WKK917519:WKK917522 WUG917519:WUG917522 O983057:O983060 HU983055:HU983058 RQ983055:RQ983058 ABM983055:ABM983058 ALI983055:ALI983058 AVE983055:AVE983058 BFA983055:BFA983058 BOW983055:BOW983058 BYS983055:BYS983058 CIO983055:CIO983058 CSK983055:CSK983058 DCG983055:DCG983058 DMC983055:DMC983058 DVY983055:DVY983058 EFU983055:EFU983058 EPQ983055:EPQ983058 EZM983055:EZM983058 FJI983055:FJI983058 FTE983055:FTE983058 GDA983055:GDA983058 GMW983055:GMW983058 GWS983055:GWS983058 HGO983055:HGO983058 HQK983055:HQK983058 IAG983055:IAG983058 IKC983055:IKC983058 ITY983055:ITY983058 JDU983055:JDU983058 JNQ983055:JNQ983058 JXM983055:JXM983058 KHI983055:KHI983058 KRE983055:KRE983058 LBA983055:LBA983058 LKW983055:LKW983058 LUS983055:LUS983058 MEO983055:MEO983058 MOK983055:MOK983058 MYG983055:MYG983058 NIC983055:NIC983058 NRY983055:NRY983058 OBU983055:OBU983058 OLQ983055:OLQ983058 OVM983055:OVM983058 PFI983055:PFI983058 PPE983055:PPE983058 PZA983055:PZA983058 QIW983055:QIW983058 QSS983055:QSS983058 RCO983055:RCO983058 RMK983055:RMK983058 RWG983055:RWG983058 SGC983055:SGC983058 SPY983055:SPY983058 SZU983055:SZU983058 TJQ983055:TJQ983058 TTM983055:TTM983058 UDI983055:UDI983058 UNE983055:UNE983058 UXA983055:UXA983058 VGW983055:VGW983058 VQS983055:VQS983058 WAO983055:WAO983058 WKK983055:WKK983058 WUG983055:WUG983058 H65567:Z65569 HN65565:IJ65567 RJ65565:SF65567 ABF65565:ACB65567 ALB65565:ALX65567 AUX65565:AVT65567 BET65565:BFP65567 BOP65565:BPL65567 BYL65565:BZH65567 CIH65565:CJD65567 CSD65565:CSZ65567 DBZ65565:DCV65567 DLV65565:DMR65567 DVR65565:DWN65567 EFN65565:EGJ65567 EPJ65565:EQF65567 EZF65565:FAB65567 FJB65565:FJX65567 FSX65565:FTT65567 GCT65565:GDP65567 GMP65565:GNL65567 GWL65565:GXH65567 HGH65565:HHD65567 HQD65565:HQZ65567 HZZ65565:IAV65567 IJV65565:IKR65567 ITR65565:IUN65567 JDN65565:JEJ65567 JNJ65565:JOF65567 JXF65565:JYB65567 KHB65565:KHX65567 KQX65565:KRT65567 LAT65565:LBP65567 LKP65565:LLL65567 LUL65565:LVH65567 MEH65565:MFD65567 MOD65565:MOZ65567 MXZ65565:MYV65567 NHV65565:NIR65567 NRR65565:NSN65567 OBN65565:OCJ65567 OLJ65565:OMF65567 OVF65565:OWB65567 PFB65565:PFX65567 POX65565:PPT65567 PYT65565:PZP65567 QIP65565:QJL65567 QSL65565:QTH65567 RCH65565:RDD65567 RMD65565:RMZ65567 RVZ65565:RWV65567 SFV65565:SGR65567 SPR65565:SQN65567 SZN65565:TAJ65567 TJJ65565:TKF65567 TTF65565:TUB65567 UDB65565:UDX65567 UMX65565:UNT65567 UWT65565:UXP65567 VGP65565:VHL65567 VQL65565:VRH65567 WAH65565:WBD65567 WKD65565:WKZ65567 WTZ65565:WUV65567 H131103:Z131105 HN131101:IJ131103 RJ131101:SF131103 ABF131101:ACB131103 ALB131101:ALX131103 AUX131101:AVT131103 BET131101:BFP131103 BOP131101:BPL131103 BYL131101:BZH131103 CIH131101:CJD131103 CSD131101:CSZ131103 DBZ131101:DCV131103 DLV131101:DMR131103 DVR131101:DWN131103 EFN131101:EGJ131103 EPJ131101:EQF131103 EZF131101:FAB131103 FJB131101:FJX131103 FSX131101:FTT131103 GCT131101:GDP131103 GMP131101:GNL131103 GWL131101:GXH131103 HGH131101:HHD131103 HQD131101:HQZ131103 HZZ131101:IAV131103 IJV131101:IKR131103 ITR131101:IUN131103 JDN131101:JEJ131103 JNJ131101:JOF131103 JXF131101:JYB131103 KHB131101:KHX131103 KQX131101:KRT131103 LAT131101:LBP131103 LKP131101:LLL131103 LUL131101:LVH131103 MEH131101:MFD131103 MOD131101:MOZ131103 MXZ131101:MYV131103 NHV131101:NIR131103 NRR131101:NSN131103 OBN131101:OCJ131103 OLJ131101:OMF131103 OVF131101:OWB131103 PFB131101:PFX131103 POX131101:PPT131103 PYT131101:PZP131103 QIP131101:QJL131103 QSL131101:QTH131103 RCH131101:RDD131103 RMD131101:RMZ131103 RVZ131101:RWV131103 SFV131101:SGR131103 SPR131101:SQN131103 SZN131101:TAJ131103 TJJ131101:TKF131103 TTF131101:TUB131103 UDB131101:UDX131103 UMX131101:UNT131103 UWT131101:UXP131103 VGP131101:VHL131103 VQL131101:VRH131103 WAH131101:WBD131103 WKD131101:WKZ131103 WTZ131101:WUV131103 H196639:Z196641 HN196637:IJ196639 RJ196637:SF196639 ABF196637:ACB196639 ALB196637:ALX196639 AUX196637:AVT196639 BET196637:BFP196639 BOP196637:BPL196639 BYL196637:BZH196639 CIH196637:CJD196639 CSD196637:CSZ196639 DBZ196637:DCV196639 DLV196637:DMR196639 DVR196637:DWN196639 EFN196637:EGJ196639 EPJ196637:EQF196639 EZF196637:FAB196639 FJB196637:FJX196639 FSX196637:FTT196639 GCT196637:GDP196639 GMP196637:GNL196639 GWL196637:GXH196639 HGH196637:HHD196639 HQD196637:HQZ196639 HZZ196637:IAV196639 IJV196637:IKR196639 ITR196637:IUN196639 JDN196637:JEJ196639 JNJ196637:JOF196639 JXF196637:JYB196639 KHB196637:KHX196639 KQX196637:KRT196639 LAT196637:LBP196639 LKP196637:LLL196639 LUL196637:LVH196639 MEH196637:MFD196639 MOD196637:MOZ196639 MXZ196637:MYV196639 NHV196637:NIR196639 NRR196637:NSN196639 OBN196637:OCJ196639 OLJ196637:OMF196639 OVF196637:OWB196639 PFB196637:PFX196639 POX196637:PPT196639 PYT196637:PZP196639 QIP196637:QJL196639 QSL196637:QTH196639 RCH196637:RDD196639 RMD196637:RMZ196639 RVZ196637:RWV196639 SFV196637:SGR196639 SPR196637:SQN196639 SZN196637:TAJ196639 TJJ196637:TKF196639 TTF196637:TUB196639 UDB196637:UDX196639 UMX196637:UNT196639 UWT196637:UXP196639 VGP196637:VHL196639 VQL196637:VRH196639 WAH196637:WBD196639 WKD196637:WKZ196639 WTZ196637:WUV196639 H262175:Z262177 HN262173:IJ262175 RJ262173:SF262175 ABF262173:ACB262175 ALB262173:ALX262175 AUX262173:AVT262175 BET262173:BFP262175 BOP262173:BPL262175 BYL262173:BZH262175 CIH262173:CJD262175 CSD262173:CSZ262175 DBZ262173:DCV262175 DLV262173:DMR262175 DVR262173:DWN262175 EFN262173:EGJ262175 EPJ262173:EQF262175 EZF262173:FAB262175 FJB262173:FJX262175 FSX262173:FTT262175 GCT262173:GDP262175 GMP262173:GNL262175 GWL262173:GXH262175 HGH262173:HHD262175 HQD262173:HQZ262175 HZZ262173:IAV262175 IJV262173:IKR262175 ITR262173:IUN262175 JDN262173:JEJ262175 JNJ262173:JOF262175 JXF262173:JYB262175 KHB262173:KHX262175 KQX262173:KRT262175 LAT262173:LBP262175 LKP262173:LLL262175 LUL262173:LVH262175 MEH262173:MFD262175 MOD262173:MOZ262175 MXZ262173:MYV262175 NHV262173:NIR262175 NRR262173:NSN262175 OBN262173:OCJ262175 OLJ262173:OMF262175 OVF262173:OWB262175 PFB262173:PFX262175 POX262173:PPT262175 PYT262173:PZP262175 QIP262173:QJL262175 QSL262173:QTH262175 RCH262173:RDD262175 RMD262173:RMZ262175 RVZ262173:RWV262175 SFV262173:SGR262175 SPR262173:SQN262175 SZN262173:TAJ262175 TJJ262173:TKF262175 TTF262173:TUB262175 UDB262173:UDX262175 UMX262173:UNT262175 UWT262173:UXP262175 VGP262173:VHL262175 VQL262173:VRH262175 WAH262173:WBD262175 WKD262173:WKZ262175 WTZ262173:WUV262175 H327711:Z327713 HN327709:IJ327711 RJ327709:SF327711 ABF327709:ACB327711 ALB327709:ALX327711 AUX327709:AVT327711 BET327709:BFP327711 BOP327709:BPL327711 BYL327709:BZH327711 CIH327709:CJD327711 CSD327709:CSZ327711 DBZ327709:DCV327711 DLV327709:DMR327711 DVR327709:DWN327711 EFN327709:EGJ327711 EPJ327709:EQF327711 EZF327709:FAB327711 FJB327709:FJX327711 FSX327709:FTT327711 GCT327709:GDP327711 GMP327709:GNL327711 GWL327709:GXH327711 HGH327709:HHD327711 HQD327709:HQZ327711 HZZ327709:IAV327711 IJV327709:IKR327711 ITR327709:IUN327711 JDN327709:JEJ327711 JNJ327709:JOF327711 JXF327709:JYB327711 KHB327709:KHX327711 KQX327709:KRT327711 LAT327709:LBP327711 LKP327709:LLL327711 LUL327709:LVH327711 MEH327709:MFD327711 MOD327709:MOZ327711 MXZ327709:MYV327711 NHV327709:NIR327711 NRR327709:NSN327711 OBN327709:OCJ327711 OLJ327709:OMF327711 OVF327709:OWB327711 PFB327709:PFX327711 POX327709:PPT327711 PYT327709:PZP327711 QIP327709:QJL327711 QSL327709:QTH327711 RCH327709:RDD327711 RMD327709:RMZ327711 RVZ327709:RWV327711 SFV327709:SGR327711 SPR327709:SQN327711 SZN327709:TAJ327711 TJJ327709:TKF327711 TTF327709:TUB327711 UDB327709:UDX327711 UMX327709:UNT327711 UWT327709:UXP327711 VGP327709:VHL327711 VQL327709:VRH327711 WAH327709:WBD327711 WKD327709:WKZ327711 WTZ327709:WUV327711 H393247:Z393249 HN393245:IJ393247 RJ393245:SF393247 ABF393245:ACB393247 ALB393245:ALX393247 AUX393245:AVT393247 BET393245:BFP393247 BOP393245:BPL393247 BYL393245:BZH393247 CIH393245:CJD393247 CSD393245:CSZ393247 DBZ393245:DCV393247 DLV393245:DMR393247 DVR393245:DWN393247 EFN393245:EGJ393247 EPJ393245:EQF393247 EZF393245:FAB393247 FJB393245:FJX393247 FSX393245:FTT393247 GCT393245:GDP393247 GMP393245:GNL393247 GWL393245:GXH393247 HGH393245:HHD393247 HQD393245:HQZ393247 HZZ393245:IAV393247 IJV393245:IKR393247 ITR393245:IUN393247 JDN393245:JEJ393247 JNJ393245:JOF393247 JXF393245:JYB393247 KHB393245:KHX393247 KQX393245:KRT393247 LAT393245:LBP393247 LKP393245:LLL393247 LUL393245:LVH393247 MEH393245:MFD393247 MOD393245:MOZ393247 MXZ393245:MYV393247 NHV393245:NIR393247 NRR393245:NSN393247 OBN393245:OCJ393247 OLJ393245:OMF393247 OVF393245:OWB393247 PFB393245:PFX393247 POX393245:PPT393247 PYT393245:PZP393247 QIP393245:QJL393247 QSL393245:QTH393247 RCH393245:RDD393247 RMD393245:RMZ393247 RVZ393245:RWV393247 SFV393245:SGR393247 SPR393245:SQN393247 SZN393245:TAJ393247 TJJ393245:TKF393247 TTF393245:TUB393247 UDB393245:UDX393247 UMX393245:UNT393247 UWT393245:UXP393247 VGP393245:VHL393247 VQL393245:VRH393247 WAH393245:WBD393247 WKD393245:WKZ393247 WTZ393245:WUV393247 H458783:Z458785 HN458781:IJ458783 RJ458781:SF458783 ABF458781:ACB458783 ALB458781:ALX458783 AUX458781:AVT458783 BET458781:BFP458783 BOP458781:BPL458783 BYL458781:BZH458783 CIH458781:CJD458783 CSD458781:CSZ458783 DBZ458781:DCV458783 DLV458781:DMR458783 DVR458781:DWN458783 EFN458781:EGJ458783 EPJ458781:EQF458783 EZF458781:FAB458783 FJB458781:FJX458783 FSX458781:FTT458783 GCT458781:GDP458783 GMP458781:GNL458783 GWL458781:GXH458783 HGH458781:HHD458783 HQD458781:HQZ458783 HZZ458781:IAV458783 IJV458781:IKR458783 ITR458781:IUN458783 JDN458781:JEJ458783 JNJ458781:JOF458783 JXF458781:JYB458783 KHB458781:KHX458783 KQX458781:KRT458783 LAT458781:LBP458783 LKP458781:LLL458783 LUL458781:LVH458783 MEH458781:MFD458783 MOD458781:MOZ458783 MXZ458781:MYV458783 NHV458781:NIR458783 NRR458781:NSN458783 OBN458781:OCJ458783 OLJ458781:OMF458783 OVF458781:OWB458783 PFB458781:PFX458783 POX458781:PPT458783 PYT458781:PZP458783 QIP458781:QJL458783 QSL458781:QTH458783 RCH458781:RDD458783 RMD458781:RMZ458783 RVZ458781:RWV458783 SFV458781:SGR458783 SPR458781:SQN458783 SZN458781:TAJ458783 TJJ458781:TKF458783 TTF458781:TUB458783 UDB458781:UDX458783 UMX458781:UNT458783 UWT458781:UXP458783 VGP458781:VHL458783 VQL458781:VRH458783 WAH458781:WBD458783 WKD458781:WKZ458783 WTZ458781:WUV458783 H524319:Z524321 HN524317:IJ524319 RJ524317:SF524319 ABF524317:ACB524319 ALB524317:ALX524319 AUX524317:AVT524319 BET524317:BFP524319 BOP524317:BPL524319 BYL524317:BZH524319 CIH524317:CJD524319 CSD524317:CSZ524319 DBZ524317:DCV524319 DLV524317:DMR524319 DVR524317:DWN524319 EFN524317:EGJ524319 EPJ524317:EQF524319 EZF524317:FAB524319 FJB524317:FJX524319 FSX524317:FTT524319 GCT524317:GDP524319 GMP524317:GNL524319 GWL524317:GXH524319 HGH524317:HHD524319 HQD524317:HQZ524319 HZZ524317:IAV524319 IJV524317:IKR524319 ITR524317:IUN524319 JDN524317:JEJ524319 JNJ524317:JOF524319 JXF524317:JYB524319 KHB524317:KHX524319 KQX524317:KRT524319 LAT524317:LBP524319 LKP524317:LLL524319 LUL524317:LVH524319 MEH524317:MFD524319 MOD524317:MOZ524319 MXZ524317:MYV524319 NHV524317:NIR524319 NRR524317:NSN524319 OBN524317:OCJ524319 OLJ524317:OMF524319 OVF524317:OWB524319 PFB524317:PFX524319 POX524317:PPT524319 PYT524317:PZP524319 QIP524317:QJL524319 QSL524317:QTH524319 RCH524317:RDD524319 RMD524317:RMZ524319 RVZ524317:RWV524319 SFV524317:SGR524319 SPR524317:SQN524319 SZN524317:TAJ524319 TJJ524317:TKF524319 TTF524317:TUB524319 UDB524317:UDX524319 UMX524317:UNT524319 UWT524317:UXP524319 VGP524317:VHL524319 VQL524317:VRH524319 WAH524317:WBD524319 WKD524317:WKZ524319 WTZ524317:WUV524319 H589855:Z589857 HN589853:IJ589855 RJ589853:SF589855 ABF589853:ACB589855 ALB589853:ALX589855 AUX589853:AVT589855 BET589853:BFP589855 BOP589853:BPL589855 BYL589853:BZH589855 CIH589853:CJD589855 CSD589853:CSZ589855 DBZ589853:DCV589855 DLV589853:DMR589855 DVR589853:DWN589855 EFN589853:EGJ589855 EPJ589853:EQF589855 EZF589853:FAB589855 FJB589853:FJX589855 FSX589853:FTT589855 GCT589853:GDP589855 GMP589853:GNL589855 GWL589853:GXH589855 HGH589853:HHD589855 HQD589853:HQZ589855 HZZ589853:IAV589855 IJV589853:IKR589855 ITR589853:IUN589855 JDN589853:JEJ589855 JNJ589853:JOF589855 JXF589853:JYB589855 KHB589853:KHX589855 KQX589853:KRT589855 LAT589853:LBP589855 LKP589853:LLL589855 LUL589853:LVH589855 MEH589853:MFD589855 MOD589853:MOZ589855 MXZ589853:MYV589855 NHV589853:NIR589855 NRR589853:NSN589855 OBN589853:OCJ589855 OLJ589853:OMF589855 OVF589853:OWB589855 PFB589853:PFX589855 POX589853:PPT589855 PYT589853:PZP589855 QIP589853:QJL589855 QSL589853:QTH589855 RCH589853:RDD589855 RMD589853:RMZ589855 RVZ589853:RWV589855 SFV589853:SGR589855 SPR589853:SQN589855 SZN589853:TAJ589855 TJJ589853:TKF589855 TTF589853:TUB589855 UDB589853:UDX589855 UMX589853:UNT589855 UWT589853:UXP589855 VGP589853:VHL589855 VQL589853:VRH589855 WAH589853:WBD589855 WKD589853:WKZ589855 WTZ589853:WUV589855 H655391:Z655393 HN655389:IJ655391 RJ655389:SF655391 ABF655389:ACB655391 ALB655389:ALX655391 AUX655389:AVT655391 BET655389:BFP655391 BOP655389:BPL655391 BYL655389:BZH655391 CIH655389:CJD655391 CSD655389:CSZ655391 DBZ655389:DCV655391 DLV655389:DMR655391 DVR655389:DWN655391 EFN655389:EGJ655391 EPJ655389:EQF655391 EZF655389:FAB655391 FJB655389:FJX655391 FSX655389:FTT655391 GCT655389:GDP655391 GMP655389:GNL655391 GWL655389:GXH655391 HGH655389:HHD655391 HQD655389:HQZ655391 HZZ655389:IAV655391 IJV655389:IKR655391 ITR655389:IUN655391 JDN655389:JEJ655391 JNJ655389:JOF655391 JXF655389:JYB655391 KHB655389:KHX655391 KQX655389:KRT655391 LAT655389:LBP655391 LKP655389:LLL655391 LUL655389:LVH655391 MEH655389:MFD655391 MOD655389:MOZ655391 MXZ655389:MYV655391 NHV655389:NIR655391 NRR655389:NSN655391 OBN655389:OCJ655391 OLJ655389:OMF655391 OVF655389:OWB655391 PFB655389:PFX655391 POX655389:PPT655391 PYT655389:PZP655391 QIP655389:QJL655391 QSL655389:QTH655391 RCH655389:RDD655391 RMD655389:RMZ655391 RVZ655389:RWV655391 SFV655389:SGR655391 SPR655389:SQN655391 SZN655389:TAJ655391 TJJ655389:TKF655391 TTF655389:TUB655391 UDB655389:UDX655391 UMX655389:UNT655391 UWT655389:UXP655391 VGP655389:VHL655391 VQL655389:VRH655391 WAH655389:WBD655391 WKD655389:WKZ655391 WTZ655389:WUV655391 H720927:Z720929 HN720925:IJ720927 RJ720925:SF720927 ABF720925:ACB720927 ALB720925:ALX720927 AUX720925:AVT720927 BET720925:BFP720927 BOP720925:BPL720927 BYL720925:BZH720927 CIH720925:CJD720927 CSD720925:CSZ720927 DBZ720925:DCV720927 DLV720925:DMR720927 DVR720925:DWN720927 EFN720925:EGJ720927 EPJ720925:EQF720927 EZF720925:FAB720927 FJB720925:FJX720927 FSX720925:FTT720927 GCT720925:GDP720927 GMP720925:GNL720927 GWL720925:GXH720927 HGH720925:HHD720927 HQD720925:HQZ720927 HZZ720925:IAV720927 IJV720925:IKR720927 ITR720925:IUN720927 JDN720925:JEJ720927 JNJ720925:JOF720927 JXF720925:JYB720927 KHB720925:KHX720927 KQX720925:KRT720927 LAT720925:LBP720927 LKP720925:LLL720927 LUL720925:LVH720927 MEH720925:MFD720927 MOD720925:MOZ720927 MXZ720925:MYV720927 NHV720925:NIR720927 NRR720925:NSN720927 OBN720925:OCJ720927 OLJ720925:OMF720927 OVF720925:OWB720927 PFB720925:PFX720927 POX720925:PPT720927 PYT720925:PZP720927 QIP720925:QJL720927 QSL720925:QTH720927 RCH720925:RDD720927 RMD720925:RMZ720927 RVZ720925:RWV720927 SFV720925:SGR720927 SPR720925:SQN720927 SZN720925:TAJ720927 TJJ720925:TKF720927 TTF720925:TUB720927 UDB720925:UDX720927 UMX720925:UNT720927 UWT720925:UXP720927 VGP720925:VHL720927 VQL720925:VRH720927 WAH720925:WBD720927 WKD720925:WKZ720927 WTZ720925:WUV720927 H786463:Z786465 HN786461:IJ786463 RJ786461:SF786463 ABF786461:ACB786463 ALB786461:ALX786463 AUX786461:AVT786463 BET786461:BFP786463 BOP786461:BPL786463 BYL786461:BZH786463 CIH786461:CJD786463 CSD786461:CSZ786463 DBZ786461:DCV786463 DLV786461:DMR786463 DVR786461:DWN786463 EFN786461:EGJ786463 EPJ786461:EQF786463 EZF786461:FAB786463 FJB786461:FJX786463 FSX786461:FTT786463 GCT786461:GDP786463 GMP786461:GNL786463 GWL786461:GXH786463 HGH786461:HHD786463 HQD786461:HQZ786463 HZZ786461:IAV786463 IJV786461:IKR786463 ITR786461:IUN786463 JDN786461:JEJ786463 JNJ786461:JOF786463 JXF786461:JYB786463 KHB786461:KHX786463 KQX786461:KRT786463 LAT786461:LBP786463 LKP786461:LLL786463 LUL786461:LVH786463 MEH786461:MFD786463 MOD786461:MOZ786463 MXZ786461:MYV786463 NHV786461:NIR786463 NRR786461:NSN786463 OBN786461:OCJ786463 OLJ786461:OMF786463 OVF786461:OWB786463 PFB786461:PFX786463 POX786461:PPT786463 PYT786461:PZP786463 QIP786461:QJL786463 QSL786461:QTH786463 RCH786461:RDD786463 RMD786461:RMZ786463 RVZ786461:RWV786463 SFV786461:SGR786463 SPR786461:SQN786463 SZN786461:TAJ786463 TJJ786461:TKF786463 TTF786461:TUB786463 UDB786461:UDX786463 UMX786461:UNT786463 UWT786461:UXP786463 VGP786461:VHL786463 VQL786461:VRH786463 WAH786461:WBD786463 WKD786461:WKZ786463 WTZ786461:WUV786463 H851999:Z852001 HN851997:IJ851999 RJ851997:SF851999 ABF851997:ACB851999 ALB851997:ALX851999 AUX851997:AVT851999 BET851997:BFP851999 BOP851997:BPL851999 BYL851997:BZH851999 CIH851997:CJD851999 CSD851997:CSZ851999 DBZ851997:DCV851999 DLV851997:DMR851999 DVR851997:DWN851999 EFN851997:EGJ851999 EPJ851997:EQF851999 EZF851997:FAB851999 FJB851997:FJX851999 FSX851997:FTT851999 GCT851997:GDP851999 GMP851997:GNL851999 GWL851997:GXH851999 HGH851997:HHD851999 HQD851997:HQZ851999 HZZ851997:IAV851999 IJV851997:IKR851999 ITR851997:IUN851999 JDN851997:JEJ851999 JNJ851997:JOF851999 JXF851997:JYB851999 KHB851997:KHX851999 KQX851997:KRT851999 LAT851997:LBP851999 LKP851997:LLL851999 LUL851997:LVH851999 MEH851997:MFD851999 MOD851997:MOZ851999 MXZ851997:MYV851999 NHV851997:NIR851999 NRR851997:NSN851999 OBN851997:OCJ851999 OLJ851997:OMF851999 OVF851997:OWB851999 PFB851997:PFX851999 POX851997:PPT851999 PYT851997:PZP851999 QIP851997:QJL851999 QSL851997:QTH851999 RCH851997:RDD851999 RMD851997:RMZ851999 RVZ851997:RWV851999 SFV851997:SGR851999 SPR851997:SQN851999 SZN851997:TAJ851999 TJJ851997:TKF851999 TTF851997:TUB851999 UDB851997:UDX851999 UMX851997:UNT851999 UWT851997:UXP851999 VGP851997:VHL851999 VQL851997:VRH851999 WAH851997:WBD851999 WKD851997:WKZ851999 WTZ851997:WUV851999 H917535:Z917537 HN917533:IJ917535 RJ917533:SF917535 ABF917533:ACB917535 ALB917533:ALX917535 AUX917533:AVT917535 BET917533:BFP917535 BOP917533:BPL917535 BYL917533:BZH917535 CIH917533:CJD917535 CSD917533:CSZ917535 DBZ917533:DCV917535 DLV917533:DMR917535 DVR917533:DWN917535 EFN917533:EGJ917535 EPJ917533:EQF917535 EZF917533:FAB917535 FJB917533:FJX917535 FSX917533:FTT917535 GCT917533:GDP917535 GMP917533:GNL917535 GWL917533:GXH917535 HGH917533:HHD917535 HQD917533:HQZ917535 HZZ917533:IAV917535 IJV917533:IKR917535 ITR917533:IUN917535 JDN917533:JEJ917535 JNJ917533:JOF917535 JXF917533:JYB917535 KHB917533:KHX917535 KQX917533:KRT917535 LAT917533:LBP917535 LKP917533:LLL917535 LUL917533:LVH917535 MEH917533:MFD917535 MOD917533:MOZ917535 MXZ917533:MYV917535 NHV917533:NIR917535 NRR917533:NSN917535 OBN917533:OCJ917535 OLJ917533:OMF917535 OVF917533:OWB917535 PFB917533:PFX917535 POX917533:PPT917535 PYT917533:PZP917535 QIP917533:QJL917535 QSL917533:QTH917535 RCH917533:RDD917535 RMD917533:RMZ917535 RVZ917533:RWV917535 SFV917533:SGR917535 SPR917533:SQN917535 SZN917533:TAJ917535 TJJ917533:TKF917535 TTF917533:TUB917535 UDB917533:UDX917535 UMX917533:UNT917535 UWT917533:UXP917535 VGP917533:VHL917535 VQL917533:VRH917535 WAH917533:WBD917535 WKD917533:WKZ917535 WTZ917533:WUV917535 H983071:Z983073 HN983069:IJ983071 RJ983069:SF983071 ABF983069:ACB983071 ALB983069:ALX983071 AUX983069:AVT983071 BET983069:BFP983071 BOP983069:BPL983071 BYL983069:BZH983071 CIH983069:CJD983071 CSD983069:CSZ983071 DBZ983069:DCV983071 DLV983069:DMR983071 DVR983069:DWN983071 EFN983069:EGJ983071 EPJ983069:EQF983071 EZF983069:FAB983071 FJB983069:FJX983071 FSX983069:FTT983071 GCT983069:GDP983071 GMP983069:GNL983071 GWL983069:GXH983071 HGH983069:HHD983071 HQD983069:HQZ983071 HZZ983069:IAV983071 IJV983069:IKR983071 ITR983069:IUN983071 JDN983069:JEJ983071 JNJ983069:JOF983071 JXF983069:JYB983071 KHB983069:KHX983071 KQX983069:KRT983071 LAT983069:LBP983071 LKP983069:LLL983071 LUL983069:LVH983071 MEH983069:MFD983071 MOD983069:MOZ983071 MXZ983069:MYV983071 NHV983069:NIR983071 NRR983069:NSN983071 OBN983069:OCJ983071 OLJ983069:OMF983071 OVF983069:OWB983071 PFB983069:PFX983071 POX983069:PPT983071 PYT983069:PZP983071 QIP983069:QJL983071 QSL983069:QTH983071 RCH983069:RDD983071 RMD983069:RMZ983071 RVZ983069:RWV983071 SFV983069:SGR983071 SPR983069:SQN983071 SZN983069:TAJ983071 TJJ983069:TKF983071 TTF983069:TUB983071 UDB983069:UDX983071 UMX983069:UNT983071 UWT983069:UXP983071 VGP983069:VHL983071 VQL983069:VRH983071 WAH983069:WBD983071 WKD983069:WKZ983071 WTZ983069:WUV983071 O65550:O65551 HU65548:HU65549 RQ65548:RQ65549 ABM65548:ABM65549 ALI65548:ALI65549 AVE65548:AVE65549 BFA65548:BFA65549 BOW65548:BOW65549 BYS65548:BYS65549 CIO65548:CIO65549 CSK65548:CSK65549 DCG65548:DCG65549 DMC65548:DMC65549 DVY65548:DVY65549 EFU65548:EFU65549 EPQ65548:EPQ65549 EZM65548:EZM65549 FJI65548:FJI65549 FTE65548:FTE65549 GDA65548:GDA65549 GMW65548:GMW65549 GWS65548:GWS65549 HGO65548:HGO65549 HQK65548:HQK65549 IAG65548:IAG65549 IKC65548:IKC65549 ITY65548:ITY65549 JDU65548:JDU65549 JNQ65548:JNQ65549 JXM65548:JXM65549 KHI65548:KHI65549 KRE65548:KRE65549 LBA65548:LBA65549 LKW65548:LKW65549 LUS65548:LUS65549 MEO65548:MEO65549 MOK65548:MOK65549 MYG65548:MYG65549 NIC65548:NIC65549 NRY65548:NRY65549 OBU65548:OBU65549 OLQ65548:OLQ65549 OVM65548:OVM65549 PFI65548:PFI65549 PPE65548:PPE65549 PZA65548:PZA65549 QIW65548:QIW65549 QSS65548:QSS65549 RCO65548:RCO65549 RMK65548:RMK65549 RWG65548:RWG65549 SGC65548:SGC65549 SPY65548:SPY65549 SZU65548:SZU65549 TJQ65548:TJQ65549 TTM65548:TTM65549 UDI65548:UDI65549 UNE65548:UNE65549 UXA65548:UXA65549 VGW65548:VGW65549 VQS65548:VQS65549 WAO65548:WAO65549 WKK65548:WKK65549 WUG65548:WUG65549 O131086:O131087 HU131084:HU131085 RQ131084:RQ131085 ABM131084:ABM131085 ALI131084:ALI131085 AVE131084:AVE131085 BFA131084:BFA131085 BOW131084:BOW131085 BYS131084:BYS131085 CIO131084:CIO131085 CSK131084:CSK131085 DCG131084:DCG131085 DMC131084:DMC131085 DVY131084:DVY131085 EFU131084:EFU131085 EPQ131084:EPQ131085 EZM131084:EZM131085 FJI131084:FJI131085 FTE131084:FTE131085 GDA131084:GDA131085 GMW131084:GMW131085 GWS131084:GWS131085 HGO131084:HGO131085 HQK131084:HQK131085 IAG131084:IAG131085 IKC131084:IKC131085 ITY131084:ITY131085 JDU131084:JDU131085 JNQ131084:JNQ131085 JXM131084:JXM131085 KHI131084:KHI131085 KRE131084:KRE131085 LBA131084:LBA131085 LKW131084:LKW131085 LUS131084:LUS131085 MEO131084:MEO131085 MOK131084:MOK131085 MYG131084:MYG131085 NIC131084:NIC131085 NRY131084:NRY131085 OBU131084:OBU131085 OLQ131084:OLQ131085 OVM131084:OVM131085 PFI131084:PFI131085 PPE131084:PPE131085 PZA131084:PZA131085 QIW131084:QIW131085 QSS131084:QSS131085 RCO131084:RCO131085 RMK131084:RMK131085 RWG131084:RWG131085 SGC131084:SGC131085 SPY131084:SPY131085 SZU131084:SZU131085 TJQ131084:TJQ131085 TTM131084:TTM131085 UDI131084:UDI131085 UNE131084:UNE131085 UXA131084:UXA131085 VGW131084:VGW131085 VQS131084:VQS131085 WAO131084:WAO131085 WKK131084:WKK131085 WUG131084:WUG131085 O196622:O196623 HU196620:HU196621 RQ196620:RQ196621 ABM196620:ABM196621 ALI196620:ALI196621 AVE196620:AVE196621 BFA196620:BFA196621 BOW196620:BOW196621 BYS196620:BYS196621 CIO196620:CIO196621 CSK196620:CSK196621 DCG196620:DCG196621 DMC196620:DMC196621 DVY196620:DVY196621 EFU196620:EFU196621 EPQ196620:EPQ196621 EZM196620:EZM196621 FJI196620:FJI196621 FTE196620:FTE196621 GDA196620:GDA196621 GMW196620:GMW196621 GWS196620:GWS196621 HGO196620:HGO196621 HQK196620:HQK196621 IAG196620:IAG196621 IKC196620:IKC196621 ITY196620:ITY196621 JDU196620:JDU196621 JNQ196620:JNQ196621 JXM196620:JXM196621 KHI196620:KHI196621 KRE196620:KRE196621 LBA196620:LBA196621 LKW196620:LKW196621 LUS196620:LUS196621 MEO196620:MEO196621 MOK196620:MOK196621 MYG196620:MYG196621 NIC196620:NIC196621 NRY196620:NRY196621 OBU196620:OBU196621 OLQ196620:OLQ196621 OVM196620:OVM196621 PFI196620:PFI196621 PPE196620:PPE196621 PZA196620:PZA196621 QIW196620:QIW196621 QSS196620:QSS196621 RCO196620:RCO196621 RMK196620:RMK196621 RWG196620:RWG196621 SGC196620:SGC196621 SPY196620:SPY196621 SZU196620:SZU196621 TJQ196620:TJQ196621 TTM196620:TTM196621 UDI196620:UDI196621 UNE196620:UNE196621 UXA196620:UXA196621 VGW196620:VGW196621 VQS196620:VQS196621 WAO196620:WAO196621 WKK196620:WKK196621 WUG196620:WUG196621 O262158:O262159 HU262156:HU262157 RQ262156:RQ262157 ABM262156:ABM262157 ALI262156:ALI262157 AVE262156:AVE262157 BFA262156:BFA262157 BOW262156:BOW262157 BYS262156:BYS262157 CIO262156:CIO262157 CSK262156:CSK262157 DCG262156:DCG262157 DMC262156:DMC262157 DVY262156:DVY262157 EFU262156:EFU262157 EPQ262156:EPQ262157 EZM262156:EZM262157 FJI262156:FJI262157 FTE262156:FTE262157 GDA262156:GDA262157 GMW262156:GMW262157 GWS262156:GWS262157 HGO262156:HGO262157 HQK262156:HQK262157 IAG262156:IAG262157 IKC262156:IKC262157 ITY262156:ITY262157 JDU262156:JDU262157 JNQ262156:JNQ262157 JXM262156:JXM262157 KHI262156:KHI262157 KRE262156:KRE262157 LBA262156:LBA262157 LKW262156:LKW262157 LUS262156:LUS262157 MEO262156:MEO262157 MOK262156:MOK262157 MYG262156:MYG262157 NIC262156:NIC262157 NRY262156:NRY262157 OBU262156:OBU262157 OLQ262156:OLQ262157 OVM262156:OVM262157 PFI262156:PFI262157 PPE262156:PPE262157 PZA262156:PZA262157 QIW262156:QIW262157 QSS262156:QSS262157 RCO262156:RCO262157 RMK262156:RMK262157 RWG262156:RWG262157 SGC262156:SGC262157 SPY262156:SPY262157 SZU262156:SZU262157 TJQ262156:TJQ262157 TTM262156:TTM262157 UDI262156:UDI262157 UNE262156:UNE262157 UXA262156:UXA262157 VGW262156:VGW262157 VQS262156:VQS262157 WAO262156:WAO262157 WKK262156:WKK262157 WUG262156:WUG262157 O327694:O327695 HU327692:HU327693 RQ327692:RQ327693 ABM327692:ABM327693 ALI327692:ALI327693 AVE327692:AVE327693 BFA327692:BFA327693 BOW327692:BOW327693 BYS327692:BYS327693 CIO327692:CIO327693 CSK327692:CSK327693 DCG327692:DCG327693 DMC327692:DMC327693 DVY327692:DVY327693 EFU327692:EFU327693 EPQ327692:EPQ327693 EZM327692:EZM327693 FJI327692:FJI327693 FTE327692:FTE327693 GDA327692:GDA327693 GMW327692:GMW327693 GWS327692:GWS327693 HGO327692:HGO327693 HQK327692:HQK327693 IAG327692:IAG327693 IKC327692:IKC327693 ITY327692:ITY327693 JDU327692:JDU327693 JNQ327692:JNQ327693 JXM327692:JXM327693 KHI327692:KHI327693 KRE327692:KRE327693 LBA327692:LBA327693 LKW327692:LKW327693 LUS327692:LUS327693 MEO327692:MEO327693 MOK327692:MOK327693 MYG327692:MYG327693 NIC327692:NIC327693 NRY327692:NRY327693 OBU327692:OBU327693 OLQ327692:OLQ327693 OVM327692:OVM327693 PFI327692:PFI327693 PPE327692:PPE327693 PZA327692:PZA327693 QIW327692:QIW327693 QSS327692:QSS327693 RCO327692:RCO327693 RMK327692:RMK327693 RWG327692:RWG327693 SGC327692:SGC327693 SPY327692:SPY327693 SZU327692:SZU327693 TJQ327692:TJQ327693 TTM327692:TTM327693 UDI327692:UDI327693 UNE327692:UNE327693 UXA327692:UXA327693 VGW327692:VGW327693 VQS327692:VQS327693 WAO327692:WAO327693 WKK327692:WKK327693 WUG327692:WUG327693 O393230:O393231 HU393228:HU393229 RQ393228:RQ393229 ABM393228:ABM393229 ALI393228:ALI393229 AVE393228:AVE393229 BFA393228:BFA393229 BOW393228:BOW393229 BYS393228:BYS393229 CIO393228:CIO393229 CSK393228:CSK393229 DCG393228:DCG393229 DMC393228:DMC393229 DVY393228:DVY393229 EFU393228:EFU393229 EPQ393228:EPQ393229 EZM393228:EZM393229 FJI393228:FJI393229 FTE393228:FTE393229 GDA393228:GDA393229 GMW393228:GMW393229 GWS393228:GWS393229 HGO393228:HGO393229 HQK393228:HQK393229 IAG393228:IAG393229 IKC393228:IKC393229 ITY393228:ITY393229 JDU393228:JDU393229 JNQ393228:JNQ393229 JXM393228:JXM393229 KHI393228:KHI393229 KRE393228:KRE393229 LBA393228:LBA393229 LKW393228:LKW393229 LUS393228:LUS393229 MEO393228:MEO393229 MOK393228:MOK393229 MYG393228:MYG393229 NIC393228:NIC393229 NRY393228:NRY393229 OBU393228:OBU393229 OLQ393228:OLQ393229 OVM393228:OVM393229 PFI393228:PFI393229 PPE393228:PPE393229 PZA393228:PZA393229 QIW393228:QIW393229 QSS393228:QSS393229 RCO393228:RCO393229 RMK393228:RMK393229 RWG393228:RWG393229 SGC393228:SGC393229 SPY393228:SPY393229 SZU393228:SZU393229 TJQ393228:TJQ393229 TTM393228:TTM393229 UDI393228:UDI393229 UNE393228:UNE393229 UXA393228:UXA393229 VGW393228:VGW393229 VQS393228:VQS393229 WAO393228:WAO393229 WKK393228:WKK393229 WUG393228:WUG393229 O458766:O458767 HU458764:HU458765 RQ458764:RQ458765 ABM458764:ABM458765 ALI458764:ALI458765 AVE458764:AVE458765 BFA458764:BFA458765 BOW458764:BOW458765 BYS458764:BYS458765 CIO458764:CIO458765 CSK458764:CSK458765 DCG458764:DCG458765 DMC458764:DMC458765 DVY458764:DVY458765 EFU458764:EFU458765 EPQ458764:EPQ458765 EZM458764:EZM458765 FJI458764:FJI458765 FTE458764:FTE458765 GDA458764:GDA458765 GMW458764:GMW458765 GWS458764:GWS458765 HGO458764:HGO458765 HQK458764:HQK458765 IAG458764:IAG458765 IKC458764:IKC458765 ITY458764:ITY458765 JDU458764:JDU458765 JNQ458764:JNQ458765 JXM458764:JXM458765 KHI458764:KHI458765 KRE458764:KRE458765 LBA458764:LBA458765 LKW458764:LKW458765 LUS458764:LUS458765 MEO458764:MEO458765 MOK458764:MOK458765 MYG458764:MYG458765 NIC458764:NIC458765 NRY458764:NRY458765 OBU458764:OBU458765 OLQ458764:OLQ458765 OVM458764:OVM458765 PFI458764:PFI458765 PPE458764:PPE458765 PZA458764:PZA458765 QIW458764:QIW458765 QSS458764:QSS458765 RCO458764:RCO458765 RMK458764:RMK458765 RWG458764:RWG458765 SGC458764:SGC458765 SPY458764:SPY458765 SZU458764:SZU458765 TJQ458764:TJQ458765 TTM458764:TTM458765 UDI458764:UDI458765 UNE458764:UNE458765 UXA458764:UXA458765 VGW458764:VGW458765 VQS458764:VQS458765 WAO458764:WAO458765 WKK458764:WKK458765 WUG458764:WUG458765 O524302:O524303 HU524300:HU524301 RQ524300:RQ524301 ABM524300:ABM524301 ALI524300:ALI524301 AVE524300:AVE524301 BFA524300:BFA524301 BOW524300:BOW524301 BYS524300:BYS524301 CIO524300:CIO524301 CSK524300:CSK524301 DCG524300:DCG524301 DMC524300:DMC524301 DVY524300:DVY524301 EFU524300:EFU524301 EPQ524300:EPQ524301 EZM524300:EZM524301 FJI524300:FJI524301 FTE524300:FTE524301 GDA524300:GDA524301 GMW524300:GMW524301 GWS524300:GWS524301 HGO524300:HGO524301 HQK524300:HQK524301 IAG524300:IAG524301 IKC524300:IKC524301 ITY524300:ITY524301 JDU524300:JDU524301 JNQ524300:JNQ524301 JXM524300:JXM524301 KHI524300:KHI524301 KRE524300:KRE524301 LBA524300:LBA524301 LKW524300:LKW524301 LUS524300:LUS524301 MEO524300:MEO524301 MOK524300:MOK524301 MYG524300:MYG524301 NIC524300:NIC524301 NRY524300:NRY524301 OBU524300:OBU524301 OLQ524300:OLQ524301 OVM524300:OVM524301 PFI524300:PFI524301 PPE524300:PPE524301 PZA524300:PZA524301 QIW524300:QIW524301 QSS524300:QSS524301 RCO524300:RCO524301 RMK524300:RMK524301 RWG524300:RWG524301 SGC524300:SGC524301 SPY524300:SPY524301 SZU524300:SZU524301 TJQ524300:TJQ524301 TTM524300:TTM524301 UDI524300:UDI524301 UNE524300:UNE524301 UXA524300:UXA524301 VGW524300:VGW524301 VQS524300:VQS524301 WAO524300:WAO524301 WKK524300:WKK524301 WUG524300:WUG524301 O589838:O589839 HU589836:HU589837 RQ589836:RQ589837 ABM589836:ABM589837 ALI589836:ALI589837 AVE589836:AVE589837 BFA589836:BFA589837 BOW589836:BOW589837 BYS589836:BYS589837 CIO589836:CIO589837 CSK589836:CSK589837 DCG589836:DCG589837 DMC589836:DMC589837 DVY589836:DVY589837 EFU589836:EFU589837 EPQ589836:EPQ589837 EZM589836:EZM589837 FJI589836:FJI589837 FTE589836:FTE589837 GDA589836:GDA589837 GMW589836:GMW589837 GWS589836:GWS589837 HGO589836:HGO589837 HQK589836:HQK589837 IAG589836:IAG589837 IKC589836:IKC589837 ITY589836:ITY589837 JDU589836:JDU589837 JNQ589836:JNQ589837 JXM589836:JXM589837 KHI589836:KHI589837 KRE589836:KRE589837 LBA589836:LBA589837 LKW589836:LKW589837 LUS589836:LUS589837 MEO589836:MEO589837 MOK589836:MOK589837 MYG589836:MYG589837 NIC589836:NIC589837 NRY589836:NRY589837 OBU589836:OBU589837 OLQ589836:OLQ589837 OVM589836:OVM589837 PFI589836:PFI589837 PPE589836:PPE589837 PZA589836:PZA589837 QIW589836:QIW589837 QSS589836:QSS589837 RCO589836:RCO589837 RMK589836:RMK589837 RWG589836:RWG589837 SGC589836:SGC589837 SPY589836:SPY589837 SZU589836:SZU589837 TJQ589836:TJQ589837 TTM589836:TTM589837 UDI589836:UDI589837 UNE589836:UNE589837 UXA589836:UXA589837 VGW589836:VGW589837 VQS589836:VQS589837 WAO589836:WAO589837 WKK589836:WKK589837 WUG589836:WUG589837 O655374:O655375 HU655372:HU655373 RQ655372:RQ655373 ABM655372:ABM655373 ALI655372:ALI655373 AVE655372:AVE655373 BFA655372:BFA655373 BOW655372:BOW655373 BYS655372:BYS655373 CIO655372:CIO655373 CSK655372:CSK655373 DCG655372:DCG655373 DMC655372:DMC655373 DVY655372:DVY655373 EFU655372:EFU655373 EPQ655372:EPQ655373 EZM655372:EZM655373 FJI655372:FJI655373 FTE655372:FTE655373 GDA655372:GDA655373 GMW655372:GMW655373 GWS655372:GWS655373 HGO655372:HGO655373 HQK655372:HQK655373 IAG655372:IAG655373 IKC655372:IKC655373 ITY655372:ITY655373 JDU655372:JDU655373 JNQ655372:JNQ655373 JXM655372:JXM655373 KHI655372:KHI655373 KRE655372:KRE655373 LBA655372:LBA655373 LKW655372:LKW655373 LUS655372:LUS655373 MEO655372:MEO655373 MOK655372:MOK655373 MYG655372:MYG655373 NIC655372:NIC655373 NRY655372:NRY655373 OBU655372:OBU655373 OLQ655372:OLQ655373 OVM655372:OVM655373 PFI655372:PFI655373 PPE655372:PPE655373 PZA655372:PZA655373 QIW655372:QIW655373 QSS655372:QSS655373 RCO655372:RCO655373 RMK655372:RMK655373 RWG655372:RWG655373 SGC655372:SGC655373 SPY655372:SPY655373 SZU655372:SZU655373 TJQ655372:TJQ655373 TTM655372:TTM655373 UDI655372:UDI655373 UNE655372:UNE655373 UXA655372:UXA655373 VGW655372:VGW655373 VQS655372:VQS655373 WAO655372:WAO655373 WKK655372:WKK655373 WUG655372:WUG655373 O720910:O720911 HU720908:HU720909 RQ720908:RQ720909 ABM720908:ABM720909 ALI720908:ALI720909 AVE720908:AVE720909 BFA720908:BFA720909 BOW720908:BOW720909 BYS720908:BYS720909 CIO720908:CIO720909 CSK720908:CSK720909 DCG720908:DCG720909 DMC720908:DMC720909 DVY720908:DVY720909 EFU720908:EFU720909 EPQ720908:EPQ720909 EZM720908:EZM720909 FJI720908:FJI720909 FTE720908:FTE720909 GDA720908:GDA720909 GMW720908:GMW720909 GWS720908:GWS720909 HGO720908:HGO720909 HQK720908:HQK720909 IAG720908:IAG720909 IKC720908:IKC720909 ITY720908:ITY720909 JDU720908:JDU720909 JNQ720908:JNQ720909 JXM720908:JXM720909 KHI720908:KHI720909 KRE720908:KRE720909 LBA720908:LBA720909 LKW720908:LKW720909 LUS720908:LUS720909 MEO720908:MEO720909 MOK720908:MOK720909 MYG720908:MYG720909 NIC720908:NIC720909 NRY720908:NRY720909 OBU720908:OBU720909 OLQ720908:OLQ720909 OVM720908:OVM720909 PFI720908:PFI720909 PPE720908:PPE720909 PZA720908:PZA720909 QIW720908:QIW720909 QSS720908:QSS720909 RCO720908:RCO720909 RMK720908:RMK720909 RWG720908:RWG720909 SGC720908:SGC720909 SPY720908:SPY720909 SZU720908:SZU720909 TJQ720908:TJQ720909 TTM720908:TTM720909 UDI720908:UDI720909 UNE720908:UNE720909 UXA720908:UXA720909 VGW720908:VGW720909 VQS720908:VQS720909 WAO720908:WAO720909 WKK720908:WKK720909 WUG720908:WUG720909 O786446:O786447 HU786444:HU786445 RQ786444:RQ786445 ABM786444:ABM786445 ALI786444:ALI786445 AVE786444:AVE786445 BFA786444:BFA786445 BOW786444:BOW786445 BYS786444:BYS786445 CIO786444:CIO786445 CSK786444:CSK786445 DCG786444:DCG786445 DMC786444:DMC786445 DVY786444:DVY786445 EFU786444:EFU786445 EPQ786444:EPQ786445 EZM786444:EZM786445 FJI786444:FJI786445 FTE786444:FTE786445 GDA786444:GDA786445 GMW786444:GMW786445 GWS786444:GWS786445 HGO786444:HGO786445 HQK786444:HQK786445 IAG786444:IAG786445 IKC786444:IKC786445 ITY786444:ITY786445 JDU786444:JDU786445 JNQ786444:JNQ786445 JXM786444:JXM786445 KHI786444:KHI786445 KRE786444:KRE786445 LBA786444:LBA786445 LKW786444:LKW786445 LUS786444:LUS786445 MEO786444:MEO786445 MOK786444:MOK786445 MYG786444:MYG786445 NIC786444:NIC786445 NRY786444:NRY786445 OBU786444:OBU786445 OLQ786444:OLQ786445 OVM786444:OVM786445 PFI786444:PFI786445 PPE786444:PPE786445 PZA786444:PZA786445 QIW786444:QIW786445 QSS786444:QSS786445 RCO786444:RCO786445 RMK786444:RMK786445 RWG786444:RWG786445 SGC786444:SGC786445 SPY786444:SPY786445 SZU786444:SZU786445 TJQ786444:TJQ786445 TTM786444:TTM786445 UDI786444:UDI786445 UNE786444:UNE786445 UXA786444:UXA786445 VGW786444:VGW786445 VQS786444:VQS786445 WAO786444:WAO786445 WKK786444:WKK786445 WUG786444:WUG786445 O851982:O851983 HU851980:HU851981 RQ851980:RQ851981 ABM851980:ABM851981 ALI851980:ALI851981 AVE851980:AVE851981 BFA851980:BFA851981 BOW851980:BOW851981 BYS851980:BYS851981 CIO851980:CIO851981 CSK851980:CSK851981 DCG851980:DCG851981 DMC851980:DMC851981 DVY851980:DVY851981 EFU851980:EFU851981 EPQ851980:EPQ851981 EZM851980:EZM851981 FJI851980:FJI851981 FTE851980:FTE851981 GDA851980:GDA851981 GMW851980:GMW851981 GWS851980:GWS851981 HGO851980:HGO851981 HQK851980:HQK851981 IAG851980:IAG851981 IKC851980:IKC851981 ITY851980:ITY851981 JDU851980:JDU851981 JNQ851980:JNQ851981 JXM851980:JXM851981 KHI851980:KHI851981 KRE851980:KRE851981 LBA851980:LBA851981 LKW851980:LKW851981 LUS851980:LUS851981 MEO851980:MEO851981 MOK851980:MOK851981 MYG851980:MYG851981 NIC851980:NIC851981 NRY851980:NRY851981 OBU851980:OBU851981 OLQ851980:OLQ851981 OVM851980:OVM851981 PFI851980:PFI851981 PPE851980:PPE851981 PZA851980:PZA851981 QIW851980:QIW851981 QSS851980:QSS851981 RCO851980:RCO851981 RMK851980:RMK851981 RWG851980:RWG851981 SGC851980:SGC851981 SPY851980:SPY851981 SZU851980:SZU851981 TJQ851980:TJQ851981 TTM851980:TTM851981 UDI851980:UDI851981 UNE851980:UNE851981 UXA851980:UXA851981 VGW851980:VGW851981 VQS851980:VQS851981 WAO851980:WAO851981 WKK851980:WKK851981 WUG851980:WUG851981 O917518:O917519 HU917516:HU917517 RQ917516:RQ917517 ABM917516:ABM917517 ALI917516:ALI917517 AVE917516:AVE917517 BFA917516:BFA917517 BOW917516:BOW917517 BYS917516:BYS917517 CIO917516:CIO917517 CSK917516:CSK917517 DCG917516:DCG917517 DMC917516:DMC917517 DVY917516:DVY917517 EFU917516:EFU917517 EPQ917516:EPQ917517 EZM917516:EZM917517 FJI917516:FJI917517 FTE917516:FTE917517 GDA917516:GDA917517 GMW917516:GMW917517 GWS917516:GWS917517 HGO917516:HGO917517 HQK917516:HQK917517 IAG917516:IAG917517 IKC917516:IKC917517 ITY917516:ITY917517 JDU917516:JDU917517 JNQ917516:JNQ917517 JXM917516:JXM917517 KHI917516:KHI917517 KRE917516:KRE917517 LBA917516:LBA917517 LKW917516:LKW917517 LUS917516:LUS917517 MEO917516:MEO917517 MOK917516:MOK917517 MYG917516:MYG917517 NIC917516:NIC917517 NRY917516:NRY917517 OBU917516:OBU917517 OLQ917516:OLQ917517 OVM917516:OVM917517 PFI917516:PFI917517 PPE917516:PPE917517 PZA917516:PZA917517 QIW917516:QIW917517 QSS917516:QSS917517 RCO917516:RCO917517 RMK917516:RMK917517 RWG917516:RWG917517 SGC917516:SGC917517 SPY917516:SPY917517 SZU917516:SZU917517 TJQ917516:TJQ917517 TTM917516:TTM917517 UDI917516:UDI917517 UNE917516:UNE917517 UXA917516:UXA917517 VGW917516:VGW917517 VQS917516:VQS917517 WAO917516:WAO917517 WKK917516:WKK917517 WUG917516:WUG917517 O983054:O983055 HU983052:HU983053 RQ983052:RQ983053 ABM983052:ABM983053 ALI983052:ALI983053 AVE983052:AVE983053 BFA983052:BFA983053 BOW983052:BOW983053 BYS983052:BYS983053 CIO983052:CIO983053 CSK983052:CSK983053 DCG983052:DCG983053 DMC983052:DMC983053 DVY983052:DVY983053 EFU983052:EFU983053 EPQ983052:EPQ983053 EZM983052:EZM983053 FJI983052:FJI983053 FTE983052:FTE983053 GDA983052:GDA983053 GMW983052:GMW983053 GWS983052:GWS983053 HGO983052:HGO983053 HQK983052:HQK983053 IAG983052:IAG983053 IKC983052:IKC983053 ITY983052:ITY983053 JDU983052:JDU983053 JNQ983052:JNQ983053 JXM983052:JXM983053 KHI983052:KHI983053 KRE983052:KRE983053 LBA983052:LBA983053 LKW983052:LKW983053 LUS983052:LUS983053 MEO983052:MEO983053 MOK983052:MOK983053 MYG983052:MYG983053 NIC983052:NIC983053 NRY983052:NRY983053 OBU983052:OBU983053 OLQ983052:OLQ983053 OVM983052:OVM983053 PFI983052:PFI983053 PPE983052:PPE983053 PZA983052:PZA983053 QIW983052:QIW983053 QSS983052:QSS983053 RCO983052:RCO983053 RMK983052:RMK983053 RWG983052:RWG983053 SGC983052:SGC983053 SPY983052:SPY983053 SZU983052:SZU983053 TJQ983052:TJQ983053 TTM983052:TTM983053 UDI983052:UDI983053 UNE983052:UNE983053 UXA983052:UXA983053 VGW983052:VGW983053 VQS983052:VQS983053 WAO983052:WAO983053 WKK983052:WKK983053 WUG983052:WUG983053 L65544:L65546 HR65542:HR65544 RN65542:RN65544 ABJ65542:ABJ65544 ALF65542:ALF65544 AVB65542:AVB65544 BEX65542:BEX65544 BOT65542:BOT65544 BYP65542:BYP65544 CIL65542:CIL65544 CSH65542:CSH65544 DCD65542:DCD65544 DLZ65542:DLZ65544 DVV65542:DVV65544 EFR65542:EFR65544 EPN65542:EPN65544 EZJ65542:EZJ65544 FJF65542:FJF65544 FTB65542:FTB65544 GCX65542:GCX65544 GMT65542:GMT65544 GWP65542:GWP65544 HGL65542:HGL65544 HQH65542:HQH65544 IAD65542:IAD65544 IJZ65542:IJZ65544 ITV65542:ITV65544 JDR65542:JDR65544 JNN65542:JNN65544 JXJ65542:JXJ65544 KHF65542:KHF65544 KRB65542:KRB65544 LAX65542:LAX65544 LKT65542:LKT65544 LUP65542:LUP65544 MEL65542:MEL65544 MOH65542:MOH65544 MYD65542:MYD65544 NHZ65542:NHZ65544 NRV65542:NRV65544 OBR65542:OBR65544 OLN65542:OLN65544 OVJ65542:OVJ65544 PFF65542:PFF65544 PPB65542:PPB65544 PYX65542:PYX65544 QIT65542:QIT65544 QSP65542:QSP65544 RCL65542:RCL65544 RMH65542:RMH65544 RWD65542:RWD65544 SFZ65542:SFZ65544 SPV65542:SPV65544 SZR65542:SZR65544 TJN65542:TJN65544 TTJ65542:TTJ65544 UDF65542:UDF65544 UNB65542:UNB65544 UWX65542:UWX65544 VGT65542:VGT65544 VQP65542:VQP65544 WAL65542:WAL65544 WKH65542:WKH65544 WUD65542:WUD65544 L131080:L131082 HR131078:HR131080 RN131078:RN131080 ABJ131078:ABJ131080 ALF131078:ALF131080 AVB131078:AVB131080 BEX131078:BEX131080 BOT131078:BOT131080 BYP131078:BYP131080 CIL131078:CIL131080 CSH131078:CSH131080 DCD131078:DCD131080 DLZ131078:DLZ131080 DVV131078:DVV131080 EFR131078:EFR131080 EPN131078:EPN131080 EZJ131078:EZJ131080 FJF131078:FJF131080 FTB131078:FTB131080 GCX131078:GCX131080 GMT131078:GMT131080 GWP131078:GWP131080 HGL131078:HGL131080 HQH131078:HQH131080 IAD131078:IAD131080 IJZ131078:IJZ131080 ITV131078:ITV131080 JDR131078:JDR131080 JNN131078:JNN131080 JXJ131078:JXJ131080 KHF131078:KHF131080 KRB131078:KRB131080 LAX131078:LAX131080 LKT131078:LKT131080 LUP131078:LUP131080 MEL131078:MEL131080 MOH131078:MOH131080 MYD131078:MYD131080 NHZ131078:NHZ131080 NRV131078:NRV131080 OBR131078:OBR131080 OLN131078:OLN131080 OVJ131078:OVJ131080 PFF131078:PFF131080 PPB131078:PPB131080 PYX131078:PYX131080 QIT131078:QIT131080 QSP131078:QSP131080 RCL131078:RCL131080 RMH131078:RMH131080 RWD131078:RWD131080 SFZ131078:SFZ131080 SPV131078:SPV131080 SZR131078:SZR131080 TJN131078:TJN131080 TTJ131078:TTJ131080 UDF131078:UDF131080 UNB131078:UNB131080 UWX131078:UWX131080 VGT131078:VGT131080 VQP131078:VQP131080 WAL131078:WAL131080 WKH131078:WKH131080 WUD131078:WUD131080 L196616:L196618 HR196614:HR196616 RN196614:RN196616 ABJ196614:ABJ196616 ALF196614:ALF196616 AVB196614:AVB196616 BEX196614:BEX196616 BOT196614:BOT196616 BYP196614:BYP196616 CIL196614:CIL196616 CSH196614:CSH196616 DCD196614:DCD196616 DLZ196614:DLZ196616 DVV196614:DVV196616 EFR196614:EFR196616 EPN196614:EPN196616 EZJ196614:EZJ196616 FJF196614:FJF196616 FTB196614:FTB196616 GCX196614:GCX196616 GMT196614:GMT196616 GWP196614:GWP196616 HGL196614:HGL196616 HQH196614:HQH196616 IAD196614:IAD196616 IJZ196614:IJZ196616 ITV196614:ITV196616 JDR196614:JDR196616 JNN196614:JNN196616 JXJ196614:JXJ196616 KHF196614:KHF196616 KRB196614:KRB196616 LAX196614:LAX196616 LKT196614:LKT196616 LUP196614:LUP196616 MEL196614:MEL196616 MOH196614:MOH196616 MYD196614:MYD196616 NHZ196614:NHZ196616 NRV196614:NRV196616 OBR196614:OBR196616 OLN196614:OLN196616 OVJ196614:OVJ196616 PFF196614:PFF196616 PPB196614:PPB196616 PYX196614:PYX196616 QIT196614:QIT196616 QSP196614:QSP196616 RCL196614:RCL196616 RMH196614:RMH196616 RWD196614:RWD196616 SFZ196614:SFZ196616 SPV196614:SPV196616 SZR196614:SZR196616 TJN196614:TJN196616 TTJ196614:TTJ196616 UDF196614:UDF196616 UNB196614:UNB196616 UWX196614:UWX196616 VGT196614:VGT196616 VQP196614:VQP196616 WAL196614:WAL196616 WKH196614:WKH196616 WUD196614:WUD196616 L262152:L262154 HR262150:HR262152 RN262150:RN262152 ABJ262150:ABJ262152 ALF262150:ALF262152 AVB262150:AVB262152 BEX262150:BEX262152 BOT262150:BOT262152 BYP262150:BYP262152 CIL262150:CIL262152 CSH262150:CSH262152 DCD262150:DCD262152 DLZ262150:DLZ262152 DVV262150:DVV262152 EFR262150:EFR262152 EPN262150:EPN262152 EZJ262150:EZJ262152 FJF262150:FJF262152 FTB262150:FTB262152 GCX262150:GCX262152 GMT262150:GMT262152 GWP262150:GWP262152 HGL262150:HGL262152 HQH262150:HQH262152 IAD262150:IAD262152 IJZ262150:IJZ262152 ITV262150:ITV262152 JDR262150:JDR262152 JNN262150:JNN262152 JXJ262150:JXJ262152 KHF262150:KHF262152 KRB262150:KRB262152 LAX262150:LAX262152 LKT262150:LKT262152 LUP262150:LUP262152 MEL262150:MEL262152 MOH262150:MOH262152 MYD262150:MYD262152 NHZ262150:NHZ262152 NRV262150:NRV262152 OBR262150:OBR262152 OLN262150:OLN262152 OVJ262150:OVJ262152 PFF262150:PFF262152 PPB262150:PPB262152 PYX262150:PYX262152 QIT262150:QIT262152 QSP262150:QSP262152 RCL262150:RCL262152 RMH262150:RMH262152 RWD262150:RWD262152 SFZ262150:SFZ262152 SPV262150:SPV262152 SZR262150:SZR262152 TJN262150:TJN262152 TTJ262150:TTJ262152 UDF262150:UDF262152 UNB262150:UNB262152 UWX262150:UWX262152 VGT262150:VGT262152 VQP262150:VQP262152 WAL262150:WAL262152 WKH262150:WKH262152 WUD262150:WUD262152 L327688:L327690 HR327686:HR327688 RN327686:RN327688 ABJ327686:ABJ327688 ALF327686:ALF327688 AVB327686:AVB327688 BEX327686:BEX327688 BOT327686:BOT327688 BYP327686:BYP327688 CIL327686:CIL327688 CSH327686:CSH327688 DCD327686:DCD327688 DLZ327686:DLZ327688 DVV327686:DVV327688 EFR327686:EFR327688 EPN327686:EPN327688 EZJ327686:EZJ327688 FJF327686:FJF327688 FTB327686:FTB327688 GCX327686:GCX327688 GMT327686:GMT327688 GWP327686:GWP327688 HGL327686:HGL327688 HQH327686:HQH327688 IAD327686:IAD327688 IJZ327686:IJZ327688 ITV327686:ITV327688 JDR327686:JDR327688 JNN327686:JNN327688 JXJ327686:JXJ327688 KHF327686:KHF327688 KRB327686:KRB327688 LAX327686:LAX327688 LKT327686:LKT327688 LUP327686:LUP327688 MEL327686:MEL327688 MOH327686:MOH327688 MYD327686:MYD327688 NHZ327686:NHZ327688 NRV327686:NRV327688 OBR327686:OBR327688 OLN327686:OLN327688 OVJ327686:OVJ327688 PFF327686:PFF327688 PPB327686:PPB327688 PYX327686:PYX327688 QIT327686:QIT327688 QSP327686:QSP327688 RCL327686:RCL327688 RMH327686:RMH327688 RWD327686:RWD327688 SFZ327686:SFZ327688 SPV327686:SPV327688 SZR327686:SZR327688 TJN327686:TJN327688 TTJ327686:TTJ327688 UDF327686:UDF327688 UNB327686:UNB327688 UWX327686:UWX327688 VGT327686:VGT327688 VQP327686:VQP327688 WAL327686:WAL327688 WKH327686:WKH327688 WUD327686:WUD327688 L393224:L393226 HR393222:HR393224 RN393222:RN393224 ABJ393222:ABJ393224 ALF393222:ALF393224 AVB393222:AVB393224 BEX393222:BEX393224 BOT393222:BOT393224 BYP393222:BYP393224 CIL393222:CIL393224 CSH393222:CSH393224 DCD393222:DCD393224 DLZ393222:DLZ393224 DVV393222:DVV393224 EFR393222:EFR393224 EPN393222:EPN393224 EZJ393222:EZJ393224 FJF393222:FJF393224 FTB393222:FTB393224 GCX393222:GCX393224 GMT393222:GMT393224 GWP393222:GWP393224 HGL393222:HGL393224 HQH393222:HQH393224 IAD393222:IAD393224 IJZ393222:IJZ393224 ITV393222:ITV393224 JDR393222:JDR393224 JNN393222:JNN393224 JXJ393222:JXJ393224 KHF393222:KHF393224 KRB393222:KRB393224 LAX393222:LAX393224 LKT393222:LKT393224 LUP393222:LUP393224 MEL393222:MEL393224 MOH393222:MOH393224 MYD393222:MYD393224 NHZ393222:NHZ393224 NRV393222:NRV393224 OBR393222:OBR393224 OLN393222:OLN393224 OVJ393222:OVJ393224 PFF393222:PFF393224 PPB393222:PPB393224 PYX393222:PYX393224 QIT393222:QIT393224 QSP393222:QSP393224 RCL393222:RCL393224 RMH393222:RMH393224 RWD393222:RWD393224 SFZ393222:SFZ393224 SPV393222:SPV393224 SZR393222:SZR393224 TJN393222:TJN393224 TTJ393222:TTJ393224 UDF393222:UDF393224 UNB393222:UNB393224 UWX393222:UWX393224 VGT393222:VGT393224 VQP393222:VQP393224 WAL393222:WAL393224 WKH393222:WKH393224 WUD393222:WUD393224 L458760:L458762 HR458758:HR458760 RN458758:RN458760 ABJ458758:ABJ458760 ALF458758:ALF458760 AVB458758:AVB458760 BEX458758:BEX458760 BOT458758:BOT458760 BYP458758:BYP458760 CIL458758:CIL458760 CSH458758:CSH458760 DCD458758:DCD458760 DLZ458758:DLZ458760 DVV458758:DVV458760 EFR458758:EFR458760 EPN458758:EPN458760 EZJ458758:EZJ458760 FJF458758:FJF458760 FTB458758:FTB458760 GCX458758:GCX458760 GMT458758:GMT458760 GWP458758:GWP458760 HGL458758:HGL458760 HQH458758:HQH458760 IAD458758:IAD458760 IJZ458758:IJZ458760 ITV458758:ITV458760 JDR458758:JDR458760 JNN458758:JNN458760 JXJ458758:JXJ458760 KHF458758:KHF458760 KRB458758:KRB458760 LAX458758:LAX458760 LKT458758:LKT458760 LUP458758:LUP458760 MEL458758:MEL458760 MOH458758:MOH458760 MYD458758:MYD458760 NHZ458758:NHZ458760 NRV458758:NRV458760 OBR458758:OBR458760 OLN458758:OLN458760 OVJ458758:OVJ458760 PFF458758:PFF458760 PPB458758:PPB458760 PYX458758:PYX458760 QIT458758:QIT458760 QSP458758:QSP458760 RCL458758:RCL458760 RMH458758:RMH458760 RWD458758:RWD458760 SFZ458758:SFZ458760 SPV458758:SPV458760 SZR458758:SZR458760 TJN458758:TJN458760 TTJ458758:TTJ458760 UDF458758:UDF458760 UNB458758:UNB458760 UWX458758:UWX458760 VGT458758:VGT458760 VQP458758:VQP458760 WAL458758:WAL458760 WKH458758:WKH458760 WUD458758:WUD458760 L524296:L524298 HR524294:HR524296 RN524294:RN524296 ABJ524294:ABJ524296 ALF524294:ALF524296 AVB524294:AVB524296 BEX524294:BEX524296 BOT524294:BOT524296 BYP524294:BYP524296 CIL524294:CIL524296 CSH524294:CSH524296 DCD524294:DCD524296 DLZ524294:DLZ524296 DVV524294:DVV524296 EFR524294:EFR524296 EPN524294:EPN524296 EZJ524294:EZJ524296 FJF524294:FJF524296 FTB524294:FTB524296 GCX524294:GCX524296 GMT524294:GMT524296 GWP524294:GWP524296 HGL524294:HGL524296 HQH524294:HQH524296 IAD524294:IAD524296 IJZ524294:IJZ524296 ITV524294:ITV524296 JDR524294:JDR524296 JNN524294:JNN524296 JXJ524294:JXJ524296 KHF524294:KHF524296 KRB524294:KRB524296 LAX524294:LAX524296 LKT524294:LKT524296 LUP524294:LUP524296 MEL524294:MEL524296 MOH524294:MOH524296 MYD524294:MYD524296 NHZ524294:NHZ524296 NRV524294:NRV524296 OBR524294:OBR524296 OLN524294:OLN524296 OVJ524294:OVJ524296 PFF524294:PFF524296 PPB524294:PPB524296 PYX524294:PYX524296 QIT524294:QIT524296 QSP524294:QSP524296 RCL524294:RCL524296 RMH524294:RMH524296 RWD524294:RWD524296 SFZ524294:SFZ524296 SPV524294:SPV524296 SZR524294:SZR524296 TJN524294:TJN524296 TTJ524294:TTJ524296 UDF524294:UDF524296 UNB524294:UNB524296 UWX524294:UWX524296 VGT524294:VGT524296 VQP524294:VQP524296 WAL524294:WAL524296 WKH524294:WKH524296 WUD524294:WUD524296 L589832:L589834 HR589830:HR589832 RN589830:RN589832 ABJ589830:ABJ589832 ALF589830:ALF589832 AVB589830:AVB589832 BEX589830:BEX589832 BOT589830:BOT589832 BYP589830:BYP589832 CIL589830:CIL589832 CSH589830:CSH589832 DCD589830:DCD589832 DLZ589830:DLZ589832 DVV589830:DVV589832 EFR589830:EFR589832 EPN589830:EPN589832 EZJ589830:EZJ589832 FJF589830:FJF589832 FTB589830:FTB589832 GCX589830:GCX589832 GMT589830:GMT589832 GWP589830:GWP589832 HGL589830:HGL589832 HQH589830:HQH589832 IAD589830:IAD589832 IJZ589830:IJZ589832 ITV589830:ITV589832 JDR589830:JDR589832 JNN589830:JNN589832 JXJ589830:JXJ589832 KHF589830:KHF589832 KRB589830:KRB589832 LAX589830:LAX589832 LKT589830:LKT589832 LUP589830:LUP589832 MEL589830:MEL589832 MOH589830:MOH589832 MYD589830:MYD589832 NHZ589830:NHZ589832 NRV589830:NRV589832 OBR589830:OBR589832 OLN589830:OLN589832 OVJ589830:OVJ589832 PFF589830:PFF589832 PPB589830:PPB589832 PYX589830:PYX589832 QIT589830:QIT589832 QSP589830:QSP589832 RCL589830:RCL589832 RMH589830:RMH589832 RWD589830:RWD589832 SFZ589830:SFZ589832 SPV589830:SPV589832 SZR589830:SZR589832 TJN589830:TJN589832 TTJ589830:TTJ589832 UDF589830:UDF589832 UNB589830:UNB589832 UWX589830:UWX589832 VGT589830:VGT589832 VQP589830:VQP589832 WAL589830:WAL589832 WKH589830:WKH589832 WUD589830:WUD589832 L655368:L655370 HR655366:HR655368 RN655366:RN655368 ABJ655366:ABJ655368 ALF655366:ALF655368 AVB655366:AVB655368 BEX655366:BEX655368 BOT655366:BOT655368 BYP655366:BYP655368 CIL655366:CIL655368 CSH655366:CSH655368 DCD655366:DCD655368 DLZ655366:DLZ655368 DVV655366:DVV655368 EFR655366:EFR655368 EPN655366:EPN655368 EZJ655366:EZJ655368 FJF655366:FJF655368 FTB655366:FTB655368 GCX655366:GCX655368 GMT655366:GMT655368 GWP655366:GWP655368 HGL655366:HGL655368 HQH655366:HQH655368 IAD655366:IAD655368 IJZ655366:IJZ655368 ITV655366:ITV655368 JDR655366:JDR655368 JNN655366:JNN655368 JXJ655366:JXJ655368 KHF655366:KHF655368 KRB655366:KRB655368 LAX655366:LAX655368 LKT655366:LKT655368 LUP655366:LUP655368 MEL655366:MEL655368 MOH655366:MOH655368 MYD655366:MYD655368 NHZ655366:NHZ655368 NRV655366:NRV655368 OBR655366:OBR655368 OLN655366:OLN655368 OVJ655366:OVJ655368 PFF655366:PFF655368 PPB655366:PPB655368 PYX655366:PYX655368 QIT655366:QIT655368 QSP655366:QSP655368 RCL655366:RCL655368 RMH655366:RMH655368 RWD655366:RWD655368 SFZ655366:SFZ655368 SPV655366:SPV655368 SZR655366:SZR655368 TJN655366:TJN655368 TTJ655366:TTJ655368 UDF655366:UDF655368 UNB655366:UNB655368 UWX655366:UWX655368 VGT655366:VGT655368 VQP655366:VQP655368 WAL655366:WAL655368 WKH655366:WKH655368 WUD655366:WUD655368 L720904:L720906 HR720902:HR720904 RN720902:RN720904 ABJ720902:ABJ720904 ALF720902:ALF720904 AVB720902:AVB720904 BEX720902:BEX720904 BOT720902:BOT720904 BYP720902:BYP720904 CIL720902:CIL720904 CSH720902:CSH720904 DCD720902:DCD720904 DLZ720902:DLZ720904 DVV720902:DVV720904 EFR720902:EFR720904 EPN720902:EPN720904 EZJ720902:EZJ720904 FJF720902:FJF720904 FTB720902:FTB720904 GCX720902:GCX720904 GMT720902:GMT720904 GWP720902:GWP720904 HGL720902:HGL720904 HQH720902:HQH720904 IAD720902:IAD720904 IJZ720902:IJZ720904 ITV720902:ITV720904 JDR720902:JDR720904 JNN720902:JNN720904 JXJ720902:JXJ720904 KHF720902:KHF720904 KRB720902:KRB720904 LAX720902:LAX720904 LKT720902:LKT720904 LUP720902:LUP720904 MEL720902:MEL720904 MOH720902:MOH720904 MYD720902:MYD720904 NHZ720902:NHZ720904 NRV720902:NRV720904 OBR720902:OBR720904 OLN720902:OLN720904 OVJ720902:OVJ720904 PFF720902:PFF720904 PPB720902:PPB720904 PYX720902:PYX720904 QIT720902:QIT720904 QSP720902:QSP720904 RCL720902:RCL720904 RMH720902:RMH720904 RWD720902:RWD720904 SFZ720902:SFZ720904 SPV720902:SPV720904 SZR720902:SZR720904 TJN720902:TJN720904 TTJ720902:TTJ720904 UDF720902:UDF720904 UNB720902:UNB720904 UWX720902:UWX720904 VGT720902:VGT720904 VQP720902:VQP720904 WAL720902:WAL720904 WKH720902:WKH720904 WUD720902:WUD720904 L786440:L786442 HR786438:HR786440 RN786438:RN786440 ABJ786438:ABJ786440 ALF786438:ALF786440 AVB786438:AVB786440 BEX786438:BEX786440 BOT786438:BOT786440 BYP786438:BYP786440 CIL786438:CIL786440 CSH786438:CSH786440 DCD786438:DCD786440 DLZ786438:DLZ786440 DVV786438:DVV786440 EFR786438:EFR786440 EPN786438:EPN786440 EZJ786438:EZJ786440 FJF786438:FJF786440 FTB786438:FTB786440 GCX786438:GCX786440 GMT786438:GMT786440 GWP786438:GWP786440 HGL786438:HGL786440 HQH786438:HQH786440 IAD786438:IAD786440 IJZ786438:IJZ786440 ITV786438:ITV786440 JDR786438:JDR786440 JNN786438:JNN786440 JXJ786438:JXJ786440 KHF786438:KHF786440 KRB786438:KRB786440 LAX786438:LAX786440 LKT786438:LKT786440 LUP786438:LUP786440 MEL786438:MEL786440 MOH786438:MOH786440 MYD786438:MYD786440 NHZ786438:NHZ786440 NRV786438:NRV786440 OBR786438:OBR786440 OLN786438:OLN786440 OVJ786438:OVJ786440 PFF786438:PFF786440 PPB786438:PPB786440 PYX786438:PYX786440 QIT786438:QIT786440 QSP786438:QSP786440 RCL786438:RCL786440 RMH786438:RMH786440 RWD786438:RWD786440 SFZ786438:SFZ786440 SPV786438:SPV786440 SZR786438:SZR786440 TJN786438:TJN786440 TTJ786438:TTJ786440 UDF786438:UDF786440 UNB786438:UNB786440 UWX786438:UWX786440 VGT786438:VGT786440 VQP786438:VQP786440 WAL786438:WAL786440 WKH786438:WKH786440 WUD786438:WUD786440 L851976:L851978 HR851974:HR851976 RN851974:RN851976 ABJ851974:ABJ851976 ALF851974:ALF851976 AVB851974:AVB851976 BEX851974:BEX851976 BOT851974:BOT851976 BYP851974:BYP851976 CIL851974:CIL851976 CSH851974:CSH851976 DCD851974:DCD851976 DLZ851974:DLZ851976 DVV851974:DVV851976 EFR851974:EFR851976 EPN851974:EPN851976 EZJ851974:EZJ851976 FJF851974:FJF851976 FTB851974:FTB851976 GCX851974:GCX851976 GMT851974:GMT851976 GWP851974:GWP851976 HGL851974:HGL851976 HQH851974:HQH851976 IAD851974:IAD851976 IJZ851974:IJZ851976 ITV851974:ITV851976 JDR851974:JDR851976 JNN851974:JNN851976 JXJ851974:JXJ851976 KHF851974:KHF851976 KRB851974:KRB851976 LAX851974:LAX851976 LKT851974:LKT851976 LUP851974:LUP851976 MEL851974:MEL851976 MOH851974:MOH851976 MYD851974:MYD851976 NHZ851974:NHZ851976 NRV851974:NRV851976 OBR851974:OBR851976 OLN851974:OLN851976 OVJ851974:OVJ851976 PFF851974:PFF851976 PPB851974:PPB851976 PYX851974:PYX851976 QIT851974:QIT851976 QSP851974:QSP851976 RCL851974:RCL851976 RMH851974:RMH851976 RWD851974:RWD851976 SFZ851974:SFZ851976 SPV851974:SPV851976 SZR851974:SZR851976 TJN851974:TJN851976 TTJ851974:TTJ851976 UDF851974:UDF851976 UNB851974:UNB851976 UWX851974:UWX851976 VGT851974:VGT851976 VQP851974:VQP851976 WAL851974:WAL851976 WKH851974:WKH851976 WUD851974:WUD851976 L917512:L917514 HR917510:HR917512 RN917510:RN917512 ABJ917510:ABJ917512 ALF917510:ALF917512 AVB917510:AVB917512 BEX917510:BEX917512 BOT917510:BOT917512 BYP917510:BYP917512 CIL917510:CIL917512 CSH917510:CSH917512 DCD917510:DCD917512 DLZ917510:DLZ917512 DVV917510:DVV917512 EFR917510:EFR917512 EPN917510:EPN917512 EZJ917510:EZJ917512 FJF917510:FJF917512 FTB917510:FTB917512 GCX917510:GCX917512 GMT917510:GMT917512 GWP917510:GWP917512 HGL917510:HGL917512 HQH917510:HQH917512 IAD917510:IAD917512 IJZ917510:IJZ917512 ITV917510:ITV917512 JDR917510:JDR917512 JNN917510:JNN917512 JXJ917510:JXJ917512 KHF917510:KHF917512 KRB917510:KRB917512 LAX917510:LAX917512 LKT917510:LKT917512 LUP917510:LUP917512 MEL917510:MEL917512 MOH917510:MOH917512 MYD917510:MYD917512 NHZ917510:NHZ917512 NRV917510:NRV917512 OBR917510:OBR917512 OLN917510:OLN917512 OVJ917510:OVJ917512 PFF917510:PFF917512 PPB917510:PPB917512 PYX917510:PYX917512 QIT917510:QIT917512 QSP917510:QSP917512 RCL917510:RCL917512 RMH917510:RMH917512 RWD917510:RWD917512 SFZ917510:SFZ917512 SPV917510:SPV917512 SZR917510:SZR917512 TJN917510:TJN917512 TTJ917510:TTJ917512 UDF917510:UDF917512 UNB917510:UNB917512 UWX917510:UWX917512 VGT917510:VGT917512 VQP917510:VQP917512 WAL917510:WAL917512 WKH917510:WKH917512 WUD917510:WUD917512 L983048:L983050 HR983046:HR983048 RN983046:RN983048 ABJ983046:ABJ983048 ALF983046:ALF983048 AVB983046:AVB983048 BEX983046:BEX983048 BOT983046:BOT983048 BYP983046:BYP983048 CIL983046:CIL983048 CSH983046:CSH983048 DCD983046:DCD983048 DLZ983046:DLZ983048 DVV983046:DVV983048 EFR983046:EFR983048 EPN983046:EPN983048 EZJ983046:EZJ983048 FJF983046:FJF983048 FTB983046:FTB983048 GCX983046:GCX983048 GMT983046:GMT983048 GWP983046:GWP983048 HGL983046:HGL983048 HQH983046:HQH983048 IAD983046:IAD983048 IJZ983046:IJZ983048 ITV983046:ITV983048 JDR983046:JDR983048 JNN983046:JNN983048 JXJ983046:JXJ983048 KHF983046:KHF983048 KRB983046:KRB983048 LAX983046:LAX983048 LKT983046:LKT983048 LUP983046:LUP983048 MEL983046:MEL983048 MOH983046:MOH983048 MYD983046:MYD983048 NHZ983046:NHZ983048 NRV983046:NRV983048 OBR983046:OBR983048 OLN983046:OLN983048 OVJ983046:OVJ983048 PFF983046:PFF983048 PPB983046:PPB983048 PYX983046:PYX983048 QIT983046:QIT983048 QSP983046:QSP983048 RCL983046:RCL983048 RMH983046:RMH983048 RWD983046:RWD983048 SFZ983046:SFZ983048 SPV983046:SPV983048 SZR983046:SZR983048 TJN983046:TJN983048 TTJ983046:TTJ983048 UDF983046:UDF983048 UNB983046:UNB983048 UWX983046:UWX983048 VGT983046:VGT983048 VQP983046:VQP983048 WAL983046:WAL983048 WKH983046:WKH983048 WUD983046:WUD983048 M65545:N65546 HS65543:HT65544 RO65543:RP65544 ABK65543:ABL65544 ALG65543:ALH65544 AVC65543:AVD65544 BEY65543:BEZ65544 BOU65543:BOV65544 BYQ65543:BYR65544 CIM65543:CIN65544 CSI65543:CSJ65544 DCE65543:DCF65544 DMA65543:DMB65544 DVW65543:DVX65544 EFS65543:EFT65544 EPO65543:EPP65544 EZK65543:EZL65544 FJG65543:FJH65544 FTC65543:FTD65544 GCY65543:GCZ65544 GMU65543:GMV65544 GWQ65543:GWR65544 HGM65543:HGN65544 HQI65543:HQJ65544 IAE65543:IAF65544 IKA65543:IKB65544 ITW65543:ITX65544 JDS65543:JDT65544 JNO65543:JNP65544 JXK65543:JXL65544 KHG65543:KHH65544 KRC65543:KRD65544 LAY65543:LAZ65544 LKU65543:LKV65544 LUQ65543:LUR65544 MEM65543:MEN65544 MOI65543:MOJ65544 MYE65543:MYF65544 NIA65543:NIB65544 NRW65543:NRX65544 OBS65543:OBT65544 OLO65543:OLP65544 OVK65543:OVL65544 PFG65543:PFH65544 PPC65543:PPD65544 PYY65543:PYZ65544 QIU65543:QIV65544 QSQ65543:QSR65544 RCM65543:RCN65544 RMI65543:RMJ65544 RWE65543:RWF65544 SGA65543:SGB65544 SPW65543:SPX65544 SZS65543:SZT65544 TJO65543:TJP65544 TTK65543:TTL65544 UDG65543:UDH65544 UNC65543:UND65544 UWY65543:UWZ65544 VGU65543:VGV65544 VQQ65543:VQR65544 WAM65543:WAN65544 WKI65543:WKJ65544 WUE65543:WUF65544 M131081:N131082 HS131079:HT131080 RO131079:RP131080 ABK131079:ABL131080 ALG131079:ALH131080 AVC131079:AVD131080 BEY131079:BEZ131080 BOU131079:BOV131080 BYQ131079:BYR131080 CIM131079:CIN131080 CSI131079:CSJ131080 DCE131079:DCF131080 DMA131079:DMB131080 DVW131079:DVX131080 EFS131079:EFT131080 EPO131079:EPP131080 EZK131079:EZL131080 FJG131079:FJH131080 FTC131079:FTD131080 GCY131079:GCZ131080 GMU131079:GMV131080 GWQ131079:GWR131080 HGM131079:HGN131080 HQI131079:HQJ131080 IAE131079:IAF131080 IKA131079:IKB131080 ITW131079:ITX131080 JDS131079:JDT131080 JNO131079:JNP131080 JXK131079:JXL131080 KHG131079:KHH131080 KRC131079:KRD131080 LAY131079:LAZ131080 LKU131079:LKV131080 LUQ131079:LUR131080 MEM131079:MEN131080 MOI131079:MOJ131080 MYE131079:MYF131080 NIA131079:NIB131080 NRW131079:NRX131080 OBS131079:OBT131080 OLO131079:OLP131080 OVK131079:OVL131080 PFG131079:PFH131080 PPC131079:PPD131080 PYY131079:PYZ131080 QIU131079:QIV131080 QSQ131079:QSR131080 RCM131079:RCN131080 RMI131079:RMJ131080 RWE131079:RWF131080 SGA131079:SGB131080 SPW131079:SPX131080 SZS131079:SZT131080 TJO131079:TJP131080 TTK131079:TTL131080 UDG131079:UDH131080 UNC131079:UND131080 UWY131079:UWZ131080 VGU131079:VGV131080 VQQ131079:VQR131080 WAM131079:WAN131080 WKI131079:WKJ131080 WUE131079:WUF131080 M196617:N196618 HS196615:HT196616 RO196615:RP196616 ABK196615:ABL196616 ALG196615:ALH196616 AVC196615:AVD196616 BEY196615:BEZ196616 BOU196615:BOV196616 BYQ196615:BYR196616 CIM196615:CIN196616 CSI196615:CSJ196616 DCE196615:DCF196616 DMA196615:DMB196616 DVW196615:DVX196616 EFS196615:EFT196616 EPO196615:EPP196616 EZK196615:EZL196616 FJG196615:FJH196616 FTC196615:FTD196616 GCY196615:GCZ196616 GMU196615:GMV196616 GWQ196615:GWR196616 HGM196615:HGN196616 HQI196615:HQJ196616 IAE196615:IAF196616 IKA196615:IKB196616 ITW196615:ITX196616 JDS196615:JDT196616 JNO196615:JNP196616 JXK196615:JXL196616 KHG196615:KHH196616 KRC196615:KRD196616 LAY196615:LAZ196616 LKU196615:LKV196616 LUQ196615:LUR196616 MEM196615:MEN196616 MOI196615:MOJ196616 MYE196615:MYF196616 NIA196615:NIB196616 NRW196615:NRX196616 OBS196615:OBT196616 OLO196615:OLP196616 OVK196615:OVL196616 PFG196615:PFH196616 PPC196615:PPD196616 PYY196615:PYZ196616 QIU196615:QIV196616 QSQ196615:QSR196616 RCM196615:RCN196616 RMI196615:RMJ196616 RWE196615:RWF196616 SGA196615:SGB196616 SPW196615:SPX196616 SZS196615:SZT196616 TJO196615:TJP196616 TTK196615:TTL196616 UDG196615:UDH196616 UNC196615:UND196616 UWY196615:UWZ196616 VGU196615:VGV196616 VQQ196615:VQR196616 WAM196615:WAN196616 WKI196615:WKJ196616 WUE196615:WUF196616 M262153:N262154 HS262151:HT262152 RO262151:RP262152 ABK262151:ABL262152 ALG262151:ALH262152 AVC262151:AVD262152 BEY262151:BEZ262152 BOU262151:BOV262152 BYQ262151:BYR262152 CIM262151:CIN262152 CSI262151:CSJ262152 DCE262151:DCF262152 DMA262151:DMB262152 DVW262151:DVX262152 EFS262151:EFT262152 EPO262151:EPP262152 EZK262151:EZL262152 FJG262151:FJH262152 FTC262151:FTD262152 GCY262151:GCZ262152 GMU262151:GMV262152 GWQ262151:GWR262152 HGM262151:HGN262152 HQI262151:HQJ262152 IAE262151:IAF262152 IKA262151:IKB262152 ITW262151:ITX262152 JDS262151:JDT262152 JNO262151:JNP262152 JXK262151:JXL262152 KHG262151:KHH262152 KRC262151:KRD262152 LAY262151:LAZ262152 LKU262151:LKV262152 LUQ262151:LUR262152 MEM262151:MEN262152 MOI262151:MOJ262152 MYE262151:MYF262152 NIA262151:NIB262152 NRW262151:NRX262152 OBS262151:OBT262152 OLO262151:OLP262152 OVK262151:OVL262152 PFG262151:PFH262152 PPC262151:PPD262152 PYY262151:PYZ262152 QIU262151:QIV262152 QSQ262151:QSR262152 RCM262151:RCN262152 RMI262151:RMJ262152 RWE262151:RWF262152 SGA262151:SGB262152 SPW262151:SPX262152 SZS262151:SZT262152 TJO262151:TJP262152 TTK262151:TTL262152 UDG262151:UDH262152 UNC262151:UND262152 UWY262151:UWZ262152 VGU262151:VGV262152 VQQ262151:VQR262152 WAM262151:WAN262152 WKI262151:WKJ262152 WUE262151:WUF262152 M327689:N327690 HS327687:HT327688 RO327687:RP327688 ABK327687:ABL327688 ALG327687:ALH327688 AVC327687:AVD327688 BEY327687:BEZ327688 BOU327687:BOV327688 BYQ327687:BYR327688 CIM327687:CIN327688 CSI327687:CSJ327688 DCE327687:DCF327688 DMA327687:DMB327688 DVW327687:DVX327688 EFS327687:EFT327688 EPO327687:EPP327688 EZK327687:EZL327688 FJG327687:FJH327688 FTC327687:FTD327688 GCY327687:GCZ327688 GMU327687:GMV327688 GWQ327687:GWR327688 HGM327687:HGN327688 HQI327687:HQJ327688 IAE327687:IAF327688 IKA327687:IKB327688 ITW327687:ITX327688 JDS327687:JDT327688 JNO327687:JNP327688 JXK327687:JXL327688 KHG327687:KHH327688 KRC327687:KRD327688 LAY327687:LAZ327688 LKU327687:LKV327688 LUQ327687:LUR327688 MEM327687:MEN327688 MOI327687:MOJ327688 MYE327687:MYF327688 NIA327687:NIB327688 NRW327687:NRX327688 OBS327687:OBT327688 OLO327687:OLP327688 OVK327687:OVL327688 PFG327687:PFH327688 PPC327687:PPD327688 PYY327687:PYZ327688 QIU327687:QIV327688 QSQ327687:QSR327688 RCM327687:RCN327688 RMI327687:RMJ327688 RWE327687:RWF327688 SGA327687:SGB327688 SPW327687:SPX327688 SZS327687:SZT327688 TJO327687:TJP327688 TTK327687:TTL327688 UDG327687:UDH327688 UNC327687:UND327688 UWY327687:UWZ327688 VGU327687:VGV327688 VQQ327687:VQR327688 WAM327687:WAN327688 WKI327687:WKJ327688 WUE327687:WUF327688 M393225:N393226 HS393223:HT393224 RO393223:RP393224 ABK393223:ABL393224 ALG393223:ALH393224 AVC393223:AVD393224 BEY393223:BEZ393224 BOU393223:BOV393224 BYQ393223:BYR393224 CIM393223:CIN393224 CSI393223:CSJ393224 DCE393223:DCF393224 DMA393223:DMB393224 DVW393223:DVX393224 EFS393223:EFT393224 EPO393223:EPP393224 EZK393223:EZL393224 FJG393223:FJH393224 FTC393223:FTD393224 GCY393223:GCZ393224 GMU393223:GMV393224 GWQ393223:GWR393224 HGM393223:HGN393224 HQI393223:HQJ393224 IAE393223:IAF393224 IKA393223:IKB393224 ITW393223:ITX393224 JDS393223:JDT393224 JNO393223:JNP393224 JXK393223:JXL393224 KHG393223:KHH393224 KRC393223:KRD393224 LAY393223:LAZ393224 LKU393223:LKV393224 LUQ393223:LUR393224 MEM393223:MEN393224 MOI393223:MOJ393224 MYE393223:MYF393224 NIA393223:NIB393224 NRW393223:NRX393224 OBS393223:OBT393224 OLO393223:OLP393224 OVK393223:OVL393224 PFG393223:PFH393224 PPC393223:PPD393224 PYY393223:PYZ393224 QIU393223:QIV393224 QSQ393223:QSR393224 RCM393223:RCN393224 RMI393223:RMJ393224 RWE393223:RWF393224 SGA393223:SGB393224 SPW393223:SPX393224 SZS393223:SZT393224 TJO393223:TJP393224 TTK393223:TTL393224 UDG393223:UDH393224 UNC393223:UND393224 UWY393223:UWZ393224 VGU393223:VGV393224 VQQ393223:VQR393224 WAM393223:WAN393224 WKI393223:WKJ393224 WUE393223:WUF393224 M458761:N458762 HS458759:HT458760 RO458759:RP458760 ABK458759:ABL458760 ALG458759:ALH458760 AVC458759:AVD458760 BEY458759:BEZ458760 BOU458759:BOV458760 BYQ458759:BYR458760 CIM458759:CIN458760 CSI458759:CSJ458760 DCE458759:DCF458760 DMA458759:DMB458760 DVW458759:DVX458760 EFS458759:EFT458760 EPO458759:EPP458760 EZK458759:EZL458760 FJG458759:FJH458760 FTC458759:FTD458760 GCY458759:GCZ458760 GMU458759:GMV458760 GWQ458759:GWR458760 HGM458759:HGN458760 HQI458759:HQJ458760 IAE458759:IAF458760 IKA458759:IKB458760 ITW458759:ITX458760 JDS458759:JDT458760 JNO458759:JNP458760 JXK458759:JXL458760 KHG458759:KHH458760 KRC458759:KRD458760 LAY458759:LAZ458760 LKU458759:LKV458760 LUQ458759:LUR458760 MEM458759:MEN458760 MOI458759:MOJ458760 MYE458759:MYF458760 NIA458759:NIB458760 NRW458759:NRX458760 OBS458759:OBT458760 OLO458759:OLP458760 OVK458759:OVL458760 PFG458759:PFH458760 PPC458759:PPD458760 PYY458759:PYZ458760 QIU458759:QIV458760 QSQ458759:QSR458760 RCM458759:RCN458760 RMI458759:RMJ458760 RWE458759:RWF458760 SGA458759:SGB458760 SPW458759:SPX458760 SZS458759:SZT458760 TJO458759:TJP458760 TTK458759:TTL458760 UDG458759:UDH458760 UNC458759:UND458760 UWY458759:UWZ458760 VGU458759:VGV458760 VQQ458759:VQR458760 WAM458759:WAN458760 WKI458759:WKJ458760 WUE458759:WUF458760 M524297:N524298 HS524295:HT524296 RO524295:RP524296 ABK524295:ABL524296 ALG524295:ALH524296 AVC524295:AVD524296 BEY524295:BEZ524296 BOU524295:BOV524296 BYQ524295:BYR524296 CIM524295:CIN524296 CSI524295:CSJ524296 DCE524295:DCF524296 DMA524295:DMB524296 DVW524295:DVX524296 EFS524295:EFT524296 EPO524295:EPP524296 EZK524295:EZL524296 FJG524295:FJH524296 FTC524295:FTD524296 GCY524295:GCZ524296 GMU524295:GMV524296 GWQ524295:GWR524296 HGM524295:HGN524296 HQI524295:HQJ524296 IAE524295:IAF524296 IKA524295:IKB524296 ITW524295:ITX524296 JDS524295:JDT524296 JNO524295:JNP524296 JXK524295:JXL524296 KHG524295:KHH524296 KRC524295:KRD524296 LAY524295:LAZ524296 LKU524295:LKV524296 LUQ524295:LUR524296 MEM524295:MEN524296 MOI524295:MOJ524296 MYE524295:MYF524296 NIA524295:NIB524296 NRW524295:NRX524296 OBS524295:OBT524296 OLO524295:OLP524296 OVK524295:OVL524296 PFG524295:PFH524296 PPC524295:PPD524296 PYY524295:PYZ524296 QIU524295:QIV524296 QSQ524295:QSR524296 RCM524295:RCN524296 RMI524295:RMJ524296 RWE524295:RWF524296 SGA524295:SGB524296 SPW524295:SPX524296 SZS524295:SZT524296 TJO524295:TJP524296 TTK524295:TTL524296 UDG524295:UDH524296 UNC524295:UND524296 UWY524295:UWZ524296 VGU524295:VGV524296 VQQ524295:VQR524296 WAM524295:WAN524296 WKI524295:WKJ524296 WUE524295:WUF524296 M589833:N589834 HS589831:HT589832 RO589831:RP589832 ABK589831:ABL589832 ALG589831:ALH589832 AVC589831:AVD589832 BEY589831:BEZ589832 BOU589831:BOV589832 BYQ589831:BYR589832 CIM589831:CIN589832 CSI589831:CSJ589832 DCE589831:DCF589832 DMA589831:DMB589832 DVW589831:DVX589832 EFS589831:EFT589832 EPO589831:EPP589832 EZK589831:EZL589832 FJG589831:FJH589832 FTC589831:FTD589832 GCY589831:GCZ589832 GMU589831:GMV589832 GWQ589831:GWR589832 HGM589831:HGN589832 HQI589831:HQJ589832 IAE589831:IAF589832 IKA589831:IKB589832 ITW589831:ITX589832 JDS589831:JDT589832 JNO589831:JNP589832 JXK589831:JXL589832 KHG589831:KHH589832 KRC589831:KRD589832 LAY589831:LAZ589832 LKU589831:LKV589832 LUQ589831:LUR589832 MEM589831:MEN589832 MOI589831:MOJ589832 MYE589831:MYF589832 NIA589831:NIB589832 NRW589831:NRX589832 OBS589831:OBT589832 OLO589831:OLP589832 OVK589831:OVL589832 PFG589831:PFH589832 PPC589831:PPD589832 PYY589831:PYZ589832 QIU589831:QIV589832 QSQ589831:QSR589832 RCM589831:RCN589832 RMI589831:RMJ589832 RWE589831:RWF589832 SGA589831:SGB589832 SPW589831:SPX589832 SZS589831:SZT589832 TJO589831:TJP589832 TTK589831:TTL589832 UDG589831:UDH589832 UNC589831:UND589832 UWY589831:UWZ589832 VGU589831:VGV589832 VQQ589831:VQR589832 WAM589831:WAN589832 WKI589831:WKJ589832 WUE589831:WUF589832 M655369:N655370 HS655367:HT655368 RO655367:RP655368 ABK655367:ABL655368 ALG655367:ALH655368 AVC655367:AVD655368 BEY655367:BEZ655368 BOU655367:BOV655368 BYQ655367:BYR655368 CIM655367:CIN655368 CSI655367:CSJ655368 DCE655367:DCF655368 DMA655367:DMB655368 DVW655367:DVX655368 EFS655367:EFT655368 EPO655367:EPP655368 EZK655367:EZL655368 FJG655367:FJH655368 FTC655367:FTD655368 GCY655367:GCZ655368 GMU655367:GMV655368 GWQ655367:GWR655368 HGM655367:HGN655368 HQI655367:HQJ655368 IAE655367:IAF655368 IKA655367:IKB655368 ITW655367:ITX655368 JDS655367:JDT655368 JNO655367:JNP655368 JXK655367:JXL655368 KHG655367:KHH655368 KRC655367:KRD655368 LAY655367:LAZ655368 LKU655367:LKV655368 LUQ655367:LUR655368 MEM655367:MEN655368 MOI655367:MOJ655368 MYE655367:MYF655368 NIA655367:NIB655368 NRW655367:NRX655368 OBS655367:OBT655368 OLO655367:OLP655368 OVK655367:OVL655368 PFG655367:PFH655368 PPC655367:PPD655368 PYY655367:PYZ655368 QIU655367:QIV655368 QSQ655367:QSR655368 RCM655367:RCN655368 RMI655367:RMJ655368 RWE655367:RWF655368 SGA655367:SGB655368 SPW655367:SPX655368 SZS655367:SZT655368 TJO655367:TJP655368 TTK655367:TTL655368 UDG655367:UDH655368 UNC655367:UND655368 UWY655367:UWZ655368 VGU655367:VGV655368 VQQ655367:VQR655368 WAM655367:WAN655368 WKI655367:WKJ655368 WUE655367:WUF655368 M720905:N720906 HS720903:HT720904 RO720903:RP720904 ABK720903:ABL720904 ALG720903:ALH720904 AVC720903:AVD720904 BEY720903:BEZ720904 BOU720903:BOV720904 BYQ720903:BYR720904 CIM720903:CIN720904 CSI720903:CSJ720904 DCE720903:DCF720904 DMA720903:DMB720904 DVW720903:DVX720904 EFS720903:EFT720904 EPO720903:EPP720904 EZK720903:EZL720904 FJG720903:FJH720904 FTC720903:FTD720904 GCY720903:GCZ720904 GMU720903:GMV720904 GWQ720903:GWR720904 HGM720903:HGN720904 HQI720903:HQJ720904 IAE720903:IAF720904 IKA720903:IKB720904 ITW720903:ITX720904 JDS720903:JDT720904 JNO720903:JNP720904 JXK720903:JXL720904 KHG720903:KHH720904 KRC720903:KRD720904 LAY720903:LAZ720904 LKU720903:LKV720904 LUQ720903:LUR720904 MEM720903:MEN720904 MOI720903:MOJ720904 MYE720903:MYF720904 NIA720903:NIB720904 NRW720903:NRX720904 OBS720903:OBT720904 OLO720903:OLP720904 OVK720903:OVL720904 PFG720903:PFH720904 PPC720903:PPD720904 PYY720903:PYZ720904 QIU720903:QIV720904 QSQ720903:QSR720904 RCM720903:RCN720904 RMI720903:RMJ720904 RWE720903:RWF720904 SGA720903:SGB720904 SPW720903:SPX720904 SZS720903:SZT720904 TJO720903:TJP720904 TTK720903:TTL720904 UDG720903:UDH720904 UNC720903:UND720904 UWY720903:UWZ720904 VGU720903:VGV720904 VQQ720903:VQR720904 WAM720903:WAN720904 WKI720903:WKJ720904 WUE720903:WUF720904 M786441:N786442 HS786439:HT786440 RO786439:RP786440 ABK786439:ABL786440 ALG786439:ALH786440 AVC786439:AVD786440 BEY786439:BEZ786440 BOU786439:BOV786440 BYQ786439:BYR786440 CIM786439:CIN786440 CSI786439:CSJ786440 DCE786439:DCF786440 DMA786439:DMB786440 DVW786439:DVX786440 EFS786439:EFT786440 EPO786439:EPP786440 EZK786439:EZL786440 FJG786439:FJH786440 FTC786439:FTD786440 GCY786439:GCZ786440 GMU786439:GMV786440 GWQ786439:GWR786440 HGM786439:HGN786440 HQI786439:HQJ786440 IAE786439:IAF786440 IKA786439:IKB786440 ITW786439:ITX786440 JDS786439:JDT786440 JNO786439:JNP786440 JXK786439:JXL786440 KHG786439:KHH786440 KRC786439:KRD786440 LAY786439:LAZ786440 LKU786439:LKV786440 LUQ786439:LUR786440 MEM786439:MEN786440 MOI786439:MOJ786440 MYE786439:MYF786440 NIA786439:NIB786440 NRW786439:NRX786440 OBS786439:OBT786440 OLO786439:OLP786440 OVK786439:OVL786440 PFG786439:PFH786440 PPC786439:PPD786440 PYY786439:PYZ786440 QIU786439:QIV786440 QSQ786439:QSR786440 RCM786439:RCN786440 RMI786439:RMJ786440 RWE786439:RWF786440 SGA786439:SGB786440 SPW786439:SPX786440 SZS786439:SZT786440 TJO786439:TJP786440 TTK786439:TTL786440 UDG786439:UDH786440 UNC786439:UND786440 UWY786439:UWZ786440 VGU786439:VGV786440 VQQ786439:VQR786440 WAM786439:WAN786440 WKI786439:WKJ786440 WUE786439:WUF786440 M851977:N851978 HS851975:HT851976 RO851975:RP851976 ABK851975:ABL851976 ALG851975:ALH851976 AVC851975:AVD851976 BEY851975:BEZ851976 BOU851975:BOV851976 BYQ851975:BYR851976 CIM851975:CIN851976 CSI851975:CSJ851976 DCE851975:DCF851976 DMA851975:DMB851976 DVW851975:DVX851976 EFS851975:EFT851976 EPO851975:EPP851976 EZK851975:EZL851976 FJG851975:FJH851976 FTC851975:FTD851976 GCY851975:GCZ851976 GMU851975:GMV851976 GWQ851975:GWR851976 HGM851975:HGN851976 HQI851975:HQJ851976 IAE851975:IAF851976 IKA851975:IKB851976 ITW851975:ITX851976 JDS851975:JDT851976 JNO851975:JNP851976 JXK851975:JXL851976 KHG851975:KHH851976 KRC851975:KRD851976 LAY851975:LAZ851976 LKU851975:LKV851976 LUQ851975:LUR851976 MEM851975:MEN851976 MOI851975:MOJ851976 MYE851975:MYF851976 NIA851975:NIB851976 NRW851975:NRX851976 OBS851975:OBT851976 OLO851975:OLP851976 OVK851975:OVL851976 PFG851975:PFH851976 PPC851975:PPD851976 PYY851975:PYZ851976 QIU851975:QIV851976 QSQ851975:QSR851976 RCM851975:RCN851976 RMI851975:RMJ851976 RWE851975:RWF851976 SGA851975:SGB851976 SPW851975:SPX851976 SZS851975:SZT851976 TJO851975:TJP851976 TTK851975:TTL851976 UDG851975:UDH851976 UNC851975:UND851976 UWY851975:UWZ851976 VGU851975:VGV851976 VQQ851975:VQR851976 WAM851975:WAN851976 WKI851975:WKJ851976 WUE851975:WUF851976 M917513:N917514 HS917511:HT917512 RO917511:RP917512 ABK917511:ABL917512 ALG917511:ALH917512 AVC917511:AVD917512 BEY917511:BEZ917512 BOU917511:BOV917512 BYQ917511:BYR917512 CIM917511:CIN917512 CSI917511:CSJ917512 DCE917511:DCF917512 DMA917511:DMB917512 DVW917511:DVX917512 EFS917511:EFT917512 EPO917511:EPP917512 EZK917511:EZL917512 FJG917511:FJH917512 FTC917511:FTD917512 GCY917511:GCZ917512 GMU917511:GMV917512 GWQ917511:GWR917512 HGM917511:HGN917512 HQI917511:HQJ917512 IAE917511:IAF917512 IKA917511:IKB917512 ITW917511:ITX917512 JDS917511:JDT917512 JNO917511:JNP917512 JXK917511:JXL917512 KHG917511:KHH917512 KRC917511:KRD917512 LAY917511:LAZ917512 LKU917511:LKV917512 LUQ917511:LUR917512 MEM917511:MEN917512 MOI917511:MOJ917512 MYE917511:MYF917512 NIA917511:NIB917512 NRW917511:NRX917512 OBS917511:OBT917512 OLO917511:OLP917512 OVK917511:OVL917512 PFG917511:PFH917512 PPC917511:PPD917512 PYY917511:PYZ917512 QIU917511:QIV917512 QSQ917511:QSR917512 RCM917511:RCN917512 RMI917511:RMJ917512 RWE917511:RWF917512 SGA917511:SGB917512 SPW917511:SPX917512 SZS917511:SZT917512 TJO917511:TJP917512 TTK917511:TTL917512 UDG917511:UDH917512 UNC917511:UND917512 UWY917511:UWZ917512 VGU917511:VGV917512 VQQ917511:VQR917512 WAM917511:WAN917512 WKI917511:WKJ917512 WUE917511:WUF917512 M983049:N983050 HS983047:HT983048 RO983047:RP983048 ABK983047:ABL983048 ALG983047:ALH983048 AVC983047:AVD983048 BEY983047:BEZ983048 BOU983047:BOV983048 BYQ983047:BYR983048 CIM983047:CIN983048 CSI983047:CSJ983048 DCE983047:DCF983048 DMA983047:DMB983048 DVW983047:DVX983048 EFS983047:EFT983048 EPO983047:EPP983048 EZK983047:EZL983048 FJG983047:FJH983048 FTC983047:FTD983048 GCY983047:GCZ983048 GMU983047:GMV983048 GWQ983047:GWR983048 HGM983047:HGN983048 HQI983047:HQJ983048 IAE983047:IAF983048 IKA983047:IKB983048 ITW983047:ITX983048 JDS983047:JDT983048 JNO983047:JNP983048 JXK983047:JXL983048 KHG983047:KHH983048 KRC983047:KRD983048 LAY983047:LAZ983048 LKU983047:LKV983048 LUQ983047:LUR983048 MEM983047:MEN983048 MOI983047:MOJ983048 MYE983047:MYF983048 NIA983047:NIB983048 NRW983047:NRX983048 OBS983047:OBT983048 OLO983047:OLP983048 OVK983047:OVL983048 PFG983047:PFH983048 PPC983047:PPD983048 PYY983047:PYZ983048 QIU983047:QIV983048 QSQ983047:QSR983048 RCM983047:RCN983048 RMI983047:RMJ983048 RWE983047:RWF983048 SGA983047:SGB983048 SPW983047:SPX983048 SZS983047:SZT983048 TJO983047:TJP983048 TTK983047:TTL983048 UDG983047:UDH983048 UNC983047:UND983048 UWY983047:UWZ983048 VGU983047:VGV983048 VQQ983047:VQR983048 WAM983047:WAN983048 WKI983047:WKJ983048 WUE983047:WUF983048 L65542 HR65540 RN65540 ABJ65540 ALF65540 AVB65540 BEX65540 BOT65540 BYP65540 CIL65540 CSH65540 DCD65540 DLZ65540 DVV65540 EFR65540 EPN65540 EZJ65540 FJF65540 FTB65540 GCX65540 GMT65540 GWP65540 HGL65540 HQH65540 IAD65540 IJZ65540 ITV65540 JDR65540 JNN65540 JXJ65540 KHF65540 KRB65540 LAX65540 LKT65540 LUP65540 MEL65540 MOH65540 MYD65540 NHZ65540 NRV65540 OBR65540 OLN65540 OVJ65540 PFF65540 PPB65540 PYX65540 QIT65540 QSP65540 RCL65540 RMH65540 RWD65540 SFZ65540 SPV65540 SZR65540 TJN65540 TTJ65540 UDF65540 UNB65540 UWX65540 VGT65540 VQP65540 WAL65540 WKH65540 WUD65540 L131078 HR131076 RN131076 ABJ131076 ALF131076 AVB131076 BEX131076 BOT131076 BYP131076 CIL131076 CSH131076 DCD131076 DLZ131076 DVV131076 EFR131076 EPN131076 EZJ131076 FJF131076 FTB131076 GCX131076 GMT131076 GWP131076 HGL131076 HQH131076 IAD131076 IJZ131076 ITV131076 JDR131076 JNN131076 JXJ131076 KHF131076 KRB131076 LAX131076 LKT131076 LUP131076 MEL131076 MOH131076 MYD131076 NHZ131076 NRV131076 OBR131076 OLN131076 OVJ131076 PFF131076 PPB131076 PYX131076 QIT131076 QSP131076 RCL131076 RMH131076 RWD131076 SFZ131076 SPV131076 SZR131076 TJN131076 TTJ131076 UDF131076 UNB131076 UWX131076 VGT131076 VQP131076 WAL131076 WKH131076 WUD131076 L196614 HR196612 RN196612 ABJ196612 ALF196612 AVB196612 BEX196612 BOT196612 BYP196612 CIL196612 CSH196612 DCD196612 DLZ196612 DVV196612 EFR196612 EPN196612 EZJ196612 FJF196612 FTB196612 GCX196612 GMT196612 GWP196612 HGL196612 HQH196612 IAD196612 IJZ196612 ITV196612 JDR196612 JNN196612 JXJ196612 KHF196612 KRB196612 LAX196612 LKT196612 LUP196612 MEL196612 MOH196612 MYD196612 NHZ196612 NRV196612 OBR196612 OLN196612 OVJ196612 PFF196612 PPB196612 PYX196612 QIT196612 QSP196612 RCL196612 RMH196612 RWD196612 SFZ196612 SPV196612 SZR196612 TJN196612 TTJ196612 UDF196612 UNB196612 UWX196612 VGT196612 VQP196612 WAL196612 WKH196612 WUD196612 L262150 HR262148 RN262148 ABJ262148 ALF262148 AVB262148 BEX262148 BOT262148 BYP262148 CIL262148 CSH262148 DCD262148 DLZ262148 DVV262148 EFR262148 EPN262148 EZJ262148 FJF262148 FTB262148 GCX262148 GMT262148 GWP262148 HGL262148 HQH262148 IAD262148 IJZ262148 ITV262148 JDR262148 JNN262148 JXJ262148 KHF262148 KRB262148 LAX262148 LKT262148 LUP262148 MEL262148 MOH262148 MYD262148 NHZ262148 NRV262148 OBR262148 OLN262148 OVJ262148 PFF262148 PPB262148 PYX262148 QIT262148 QSP262148 RCL262148 RMH262148 RWD262148 SFZ262148 SPV262148 SZR262148 TJN262148 TTJ262148 UDF262148 UNB262148 UWX262148 VGT262148 VQP262148 WAL262148 WKH262148 WUD262148 L327686 HR327684 RN327684 ABJ327684 ALF327684 AVB327684 BEX327684 BOT327684 BYP327684 CIL327684 CSH327684 DCD327684 DLZ327684 DVV327684 EFR327684 EPN327684 EZJ327684 FJF327684 FTB327684 GCX327684 GMT327684 GWP327684 HGL327684 HQH327684 IAD327684 IJZ327684 ITV327684 JDR327684 JNN327684 JXJ327684 KHF327684 KRB327684 LAX327684 LKT327684 LUP327684 MEL327684 MOH327684 MYD327684 NHZ327684 NRV327684 OBR327684 OLN327684 OVJ327684 PFF327684 PPB327684 PYX327684 QIT327684 QSP327684 RCL327684 RMH327684 RWD327684 SFZ327684 SPV327684 SZR327684 TJN327684 TTJ327684 UDF327684 UNB327684 UWX327684 VGT327684 VQP327684 WAL327684 WKH327684 WUD327684 L393222 HR393220 RN393220 ABJ393220 ALF393220 AVB393220 BEX393220 BOT393220 BYP393220 CIL393220 CSH393220 DCD393220 DLZ393220 DVV393220 EFR393220 EPN393220 EZJ393220 FJF393220 FTB393220 GCX393220 GMT393220 GWP393220 HGL393220 HQH393220 IAD393220 IJZ393220 ITV393220 JDR393220 JNN393220 JXJ393220 KHF393220 KRB393220 LAX393220 LKT393220 LUP393220 MEL393220 MOH393220 MYD393220 NHZ393220 NRV393220 OBR393220 OLN393220 OVJ393220 PFF393220 PPB393220 PYX393220 QIT393220 QSP393220 RCL393220 RMH393220 RWD393220 SFZ393220 SPV393220 SZR393220 TJN393220 TTJ393220 UDF393220 UNB393220 UWX393220 VGT393220 VQP393220 WAL393220 WKH393220 WUD393220 L458758 HR458756 RN458756 ABJ458756 ALF458756 AVB458756 BEX458756 BOT458756 BYP458756 CIL458756 CSH458756 DCD458756 DLZ458756 DVV458756 EFR458756 EPN458756 EZJ458756 FJF458756 FTB458756 GCX458756 GMT458756 GWP458756 HGL458756 HQH458756 IAD458756 IJZ458756 ITV458756 JDR458756 JNN458756 JXJ458756 KHF458756 KRB458756 LAX458756 LKT458756 LUP458756 MEL458756 MOH458756 MYD458756 NHZ458756 NRV458756 OBR458756 OLN458756 OVJ458756 PFF458756 PPB458756 PYX458756 QIT458756 QSP458756 RCL458756 RMH458756 RWD458756 SFZ458756 SPV458756 SZR458756 TJN458756 TTJ458756 UDF458756 UNB458756 UWX458756 VGT458756 VQP458756 WAL458756 WKH458756 WUD458756 L524294 HR524292 RN524292 ABJ524292 ALF524292 AVB524292 BEX524292 BOT524292 BYP524292 CIL524292 CSH524292 DCD524292 DLZ524292 DVV524292 EFR524292 EPN524292 EZJ524292 FJF524292 FTB524292 GCX524292 GMT524292 GWP524292 HGL524292 HQH524292 IAD524292 IJZ524292 ITV524292 JDR524292 JNN524292 JXJ524292 KHF524292 KRB524292 LAX524292 LKT524292 LUP524292 MEL524292 MOH524292 MYD524292 NHZ524292 NRV524292 OBR524292 OLN524292 OVJ524292 PFF524292 PPB524292 PYX524292 QIT524292 QSP524292 RCL524292 RMH524292 RWD524292 SFZ524292 SPV524292 SZR524292 TJN524292 TTJ524292 UDF524292 UNB524292 UWX524292 VGT524292 VQP524292 WAL524292 WKH524292 WUD524292 L589830 HR589828 RN589828 ABJ589828 ALF589828 AVB589828 BEX589828 BOT589828 BYP589828 CIL589828 CSH589828 DCD589828 DLZ589828 DVV589828 EFR589828 EPN589828 EZJ589828 FJF589828 FTB589828 GCX589828 GMT589828 GWP589828 HGL589828 HQH589828 IAD589828 IJZ589828 ITV589828 JDR589828 JNN589828 JXJ589828 KHF589828 KRB589828 LAX589828 LKT589828 LUP589828 MEL589828 MOH589828 MYD589828 NHZ589828 NRV589828 OBR589828 OLN589828 OVJ589828 PFF589828 PPB589828 PYX589828 QIT589828 QSP589828 RCL589828 RMH589828 RWD589828 SFZ589828 SPV589828 SZR589828 TJN589828 TTJ589828 UDF589828 UNB589828 UWX589828 VGT589828 VQP589828 WAL589828 WKH589828 WUD589828 L655366 HR655364 RN655364 ABJ655364 ALF655364 AVB655364 BEX655364 BOT655364 BYP655364 CIL655364 CSH655364 DCD655364 DLZ655364 DVV655364 EFR655364 EPN655364 EZJ655364 FJF655364 FTB655364 GCX655364 GMT655364 GWP655364 HGL655364 HQH655364 IAD655364 IJZ655364 ITV655364 JDR655364 JNN655364 JXJ655364 KHF655364 KRB655364 LAX655364 LKT655364 LUP655364 MEL655364 MOH655364 MYD655364 NHZ655364 NRV655364 OBR655364 OLN655364 OVJ655364 PFF655364 PPB655364 PYX655364 QIT655364 QSP655364 RCL655364 RMH655364 RWD655364 SFZ655364 SPV655364 SZR655364 TJN655364 TTJ655364 UDF655364 UNB655364 UWX655364 VGT655364 VQP655364 WAL655364 WKH655364 WUD655364 L720902 HR720900 RN720900 ABJ720900 ALF720900 AVB720900 BEX720900 BOT720900 BYP720900 CIL720900 CSH720900 DCD720900 DLZ720900 DVV720900 EFR720900 EPN720900 EZJ720900 FJF720900 FTB720900 GCX720900 GMT720900 GWP720900 HGL720900 HQH720900 IAD720900 IJZ720900 ITV720900 JDR720900 JNN720900 JXJ720900 KHF720900 KRB720900 LAX720900 LKT720900 LUP720900 MEL720900 MOH720900 MYD720900 NHZ720900 NRV720900 OBR720900 OLN720900 OVJ720900 PFF720900 PPB720900 PYX720900 QIT720900 QSP720900 RCL720900 RMH720900 RWD720900 SFZ720900 SPV720900 SZR720900 TJN720900 TTJ720900 UDF720900 UNB720900 UWX720900 VGT720900 VQP720900 WAL720900 WKH720900 WUD720900 L786438 HR786436 RN786436 ABJ786436 ALF786436 AVB786436 BEX786436 BOT786436 BYP786436 CIL786436 CSH786436 DCD786436 DLZ786436 DVV786436 EFR786436 EPN786436 EZJ786436 FJF786436 FTB786436 GCX786436 GMT786436 GWP786436 HGL786436 HQH786436 IAD786436 IJZ786436 ITV786436 JDR786436 JNN786436 JXJ786436 KHF786436 KRB786436 LAX786436 LKT786436 LUP786436 MEL786436 MOH786436 MYD786436 NHZ786436 NRV786436 OBR786436 OLN786436 OVJ786436 PFF786436 PPB786436 PYX786436 QIT786436 QSP786436 RCL786436 RMH786436 RWD786436 SFZ786436 SPV786436 SZR786436 TJN786436 TTJ786436 UDF786436 UNB786436 UWX786436 VGT786436 VQP786436 WAL786436 WKH786436 WUD786436 L851974 HR851972 RN851972 ABJ851972 ALF851972 AVB851972 BEX851972 BOT851972 BYP851972 CIL851972 CSH851972 DCD851972 DLZ851972 DVV851972 EFR851972 EPN851972 EZJ851972 FJF851972 FTB851972 GCX851972 GMT851972 GWP851972 HGL851972 HQH851972 IAD851972 IJZ851972 ITV851972 JDR851972 JNN851972 JXJ851972 KHF851972 KRB851972 LAX851972 LKT851972 LUP851972 MEL851972 MOH851972 MYD851972 NHZ851972 NRV851972 OBR851972 OLN851972 OVJ851972 PFF851972 PPB851972 PYX851972 QIT851972 QSP851972 RCL851972 RMH851972 RWD851972 SFZ851972 SPV851972 SZR851972 TJN851972 TTJ851972 UDF851972 UNB851972 UWX851972 VGT851972 VQP851972 WAL851972 WKH851972 WUD851972 L917510 HR917508 RN917508 ABJ917508 ALF917508 AVB917508 BEX917508 BOT917508 BYP917508 CIL917508 CSH917508 DCD917508 DLZ917508 DVV917508 EFR917508 EPN917508 EZJ917508 FJF917508 FTB917508 GCX917508 GMT917508 GWP917508 HGL917508 HQH917508 IAD917508 IJZ917508 ITV917508 JDR917508 JNN917508 JXJ917508 KHF917508 KRB917508 LAX917508 LKT917508 LUP917508 MEL917508 MOH917508 MYD917508 NHZ917508 NRV917508 OBR917508 OLN917508 OVJ917508 PFF917508 PPB917508 PYX917508 QIT917508 QSP917508 RCL917508 RMH917508 RWD917508 SFZ917508 SPV917508 SZR917508 TJN917508 TTJ917508 UDF917508 UNB917508 UWX917508 VGT917508 VQP917508 WAL917508 WKH917508 WUD917508 L983046 HR983044 RN983044 ABJ983044 ALF983044 AVB983044 BEX983044 BOT983044 BYP983044 CIL983044 CSH983044 DCD983044 DLZ983044 DVV983044 EFR983044 EPN983044 EZJ983044 FJF983044 FTB983044 GCX983044 GMT983044 GWP983044 HGL983044 HQH983044 IAD983044 IJZ983044 ITV983044 JDR983044 JNN983044 JXJ983044 KHF983044 KRB983044 LAX983044 LKT983044 LUP983044 MEL983044 MOH983044 MYD983044 NHZ983044 NRV983044 OBR983044 OLN983044 OVJ983044 PFF983044 PPB983044 PYX983044 QIT983044 QSP983044 RCL983044 RMH983044 RWD983044 SFZ983044 SPV983044 SZR983044 TJN983044 TTJ983044 UDF983044 UNB983044 UWX983044 VGT983044 VQP983044 WAL983044 WKH983044 WUD983044 O65542:O65546 HU65540:HU65544 RQ65540:RQ65544 ABM65540:ABM65544 ALI65540:ALI65544 AVE65540:AVE65544 BFA65540:BFA65544 BOW65540:BOW65544 BYS65540:BYS65544 CIO65540:CIO65544 CSK65540:CSK65544 DCG65540:DCG65544 DMC65540:DMC65544 DVY65540:DVY65544 EFU65540:EFU65544 EPQ65540:EPQ65544 EZM65540:EZM65544 FJI65540:FJI65544 FTE65540:FTE65544 GDA65540:GDA65544 GMW65540:GMW65544 GWS65540:GWS65544 HGO65540:HGO65544 HQK65540:HQK65544 IAG65540:IAG65544 IKC65540:IKC65544 ITY65540:ITY65544 JDU65540:JDU65544 JNQ65540:JNQ65544 JXM65540:JXM65544 KHI65540:KHI65544 KRE65540:KRE65544 LBA65540:LBA65544 LKW65540:LKW65544 LUS65540:LUS65544 MEO65540:MEO65544 MOK65540:MOK65544 MYG65540:MYG65544 NIC65540:NIC65544 NRY65540:NRY65544 OBU65540:OBU65544 OLQ65540:OLQ65544 OVM65540:OVM65544 PFI65540:PFI65544 PPE65540:PPE65544 PZA65540:PZA65544 QIW65540:QIW65544 QSS65540:QSS65544 RCO65540:RCO65544 RMK65540:RMK65544 RWG65540:RWG65544 SGC65540:SGC65544 SPY65540:SPY65544 SZU65540:SZU65544 TJQ65540:TJQ65544 TTM65540:TTM65544 UDI65540:UDI65544 UNE65540:UNE65544 UXA65540:UXA65544 VGW65540:VGW65544 VQS65540:VQS65544 WAO65540:WAO65544 WKK65540:WKK65544 WUG65540:WUG65544 O131078:O131082 HU131076:HU131080 RQ131076:RQ131080 ABM131076:ABM131080 ALI131076:ALI131080 AVE131076:AVE131080 BFA131076:BFA131080 BOW131076:BOW131080 BYS131076:BYS131080 CIO131076:CIO131080 CSK131076:CSK131080 DCG131076:DCG131080 DMC131076:DMC131080 DVY131076:DVY131080 EFU131076:EFU131080 EPQ131076:EPQ131080 EZM131076:EZM131080 FJI131076:FJI131080 FTE131076:FTE131080 GDA131076:GDA131080 GMW131076:GMW131080 GWS131076:GWS131080 HGO131076:HGO131080 HQK131076:HQK131080 IAG131076:IAG131080 IKC131076:IKC131080 ITY131076:ITY131080 JDU131076:JDU131080 JNQ131076:JNQ131080 JXM131076:JXM131080 KHI131076:KHI131080 KRE131076:KRE131080 LBA131076:LBA131080 LKW131076:LKW131080 LUS131076:LUS131080 MEO131076:MEO131080 MOK131076:MOK131080 MYG131076:MYG131080 NIC131076:NIC131080 NRY131076:NRY131080 OBU131076:OBU131080 OLQ131076:OLQ131080 OVM131076:OVM131080 PFI131076:PFI131080 PPE131076:PPE131080 PZA131076:PZA131080 QIW131076:QIW131080 QSS131076:QSS131080 RCO131076:RCO131080 RMK131076:RMK131080 RWG131076:RWG131080 SGC131076:SGC131080 SPY131076:SPY131080 SZU131076:SZU131080 TJQ131076:TJQ131080 TTM131076:TTM131080 UDI131076:UDI131080 UNE131076:UNE131080 UXA131076:UXA131080 VGW131076:VGW131080 VQS131076:VQS131080 WAO131076:WAO131080 WKK131076:WKK131080 WUG131076:WUG131080 O196614:O196618 HU196612:HU196616 RQ196612:RQ196616 ABM196612:ABM196616 ALI196612:ALI196616 AVE196612:AVE196616 BFA196612:BFA196616 BOW196612:BOW196616 BYS196612:BYS196616 CIO196612:CIO196616 CSK196612:CSK196616 DCG196612:DCG196616 DMC196612:DMC196616 DVY196612:DVY196616 EFU196612:EFU196616 EPQ196612:EPQ196616 EZM196612:EZM196616 FJI196612:FJI196616 FTE196612:FTE196616 GDA196612:GDA196616 GMW196612:GMW196616 GWS196612:GWS196616 HGO196612:HGO196616 HQK196612:HQK196616 IAG196612:IAG196616 IKC196612:IKC196616 ITY196612:ITY196616 JDU196612:JDU196616 JNQ196612:JNQ196616 JXM196612:JXM196616 KHI196612:KHI196616 KRE196612:KRE196616 LBA196612:LBA196616 LKW196612:LKW196616 LUS196612:LUS196616 MEO196612:MEO196616 MOK196612:MOK196616 MYG196612:MYG196616 NIC196612:NIC196616 NRY196612:NRY196616 OBU196612:OBU196616 OLQ196612:OLQ196616 OVM196612:OVM196616 PFI196612:PFI196616 PPE196612:PPE196616 PZA196612:PZA196616 QIW196612:QIW196616 QSS196612:QSS196616 RCO196612:RCO196616 RMK196612:RMK196616 RWG196612:RWG196616 SGC196612:SGC196616 SPY196612:SPY196616 SZU196612:SZU196616 TJQ196612:TJQ196616 TTM196612:TTM196616 UDI196612:UDI196616 UNE196612:UNE196616 UXA196612:UXA196616 VGW196612:VGW196616 VQS196612:VQS196616 WAO196612:WAO196616 WKK196612:WKK196616 WUG196612:WUG196616 O262150:O262154 HU262148:HU262152 RQ262148:RQ262152 ABM262148:ABM262152 ALI262148:ALI262152 AVE262148:AVE262152 BFA262148:BFA262152 BOW262148:BOW262152 BYS262148:BYS262152 CIO262148:CIO262152 CSK262148:CSK262152 DCG262148:DCG262152 DMC262148:DMC262152 DVY262148:DVY262152 EFU262148:EFU262152 EPQ262148:EPQ262152 EZM262148:EZM262152 FJI262148:FJI262152 FTE262148:FTE262152 GDA262148:GDA262152 GMW262148:GMW262152 GWS262148:GWS262152 HGO262148:HGO262152 HQK262148:HQK262152 IAG262148:IAG262152 IKC262148:IKC262152 ITY262148:ITY262152 JDU262148:JDU262152 JNQ262148:JNQ262152 JXM262148:JXM262152 KHI262148:KHI262152 KRE262148:KRE262152 LBA262148:LBA262152 LKW262148:LKW262152 LUS262148:LUS262152 MEO262148:MEO262152 MOK262148:MOK262152 MYG262148:MYG262152 NIC262148:NIC262152 NRY262148:NRY262152 OBU262148:OBU262152 OLQ262148:OLQ262152 OVM262148:OVM262152 PFI262148:PFI262152 PPE262148:PPE262152 PZA262148:PZA262152 QIW262148:QIW262152 QSS262148:QSS262152 RCO262148:RCO262152 RMK262148:RMK262152 RWG262148:RWG262152 SGC262148:SGC262152 SPY262148:SPY262152 SZU262148:SZU262152 TJQ262148:TJQ262152 TTM262148:TTM262152 UDI262148:UDI262152 UNE262148:UNE262152 UXA262148:UXA262152 VGW262148:VGW262152 VQS262148:VQS262152 WAO262148:WAO262152 WKK262148:WKK262152 WUG262148:WUG262152 O327686:O327690 HU327684:HU327688 RQ327684:RQ327688 ABM327684:ABM327688 ALI327684:ALI327688 AVE327684:AVE327688 BFA327684:BFA327688 BOW327684:BOW327688 BYS327684:BYS327688 CIO327684:CIO327688 CSK327684:CSK327688 DCG327684:DCG327688 DMC327684:DMC327688 DVY327684:DVY327688 EFU327684:EFU327688 EPQ327684:EPQ327688 EZM327684:EZM327688 FJI327684:FJI327688 FTE327684:FTE327688 GDA327684:GDA327688 GMW327684:GMW327688 GWS327684:GWS327688 HGO327684:HGO327688 HQK327684:HQK327688 IAG327684:IAG327688 IKC327684:IKC327688 ITY327684:ITY327688 JDU327684:JDU327688 JNQ327684:JNQ327688 JXM327684:JXM327688 KHI327684:KHI327688 KRE327684:KRE327688 LBA327684:LBA327688 LKW327684:LKW327688 LUS327684:LUS327688 MEO327684:MEO327688 MOK327684:MOK327688 MYG327684:MYG327688 NIC327684:NIC327688 NRY327684:NRY327688 OBU327684:OBU327688 OLQ327684:OLQ327688 OVM327684:OVM327688 PFI327684:PFI327688 PPE327684:PPE327688 PZA327684:PZA327688 QIW327684:QIW327688 QSS327684:QSS327688 RCO327684:RCO327688 RMK327684:RMK327688 RWG327684:RWG327688 SGC327684:SGC327688 SPY327684:SPY327688 SZU327684:SZU327688 TJQ327684:TJQ327688 TTM327684:TTM327688 UDI327684:UDI327688 UNE327684:UNE327688 UXA327684:UXA327688 VGW327684:VGW327688 VQS327684:VQS327688 WAO327684:WAO327688 WKK327684:WKK327688 WUG327684:WUG327688 O393222:O393226 HU393220:HU393224 RQ393220:RQ393224 ABM393220:ABM393224 ALI393220:ALI393224 AVE393220:AVE393224 BFA393220:BFA393224 BOW393220:BOW393224 BYS393220:BYS393224 CIO393220:CIO393224 CSK393220:CSK393224 DCG393220:DCG393224 DMC393220:DMC393224 DVY393220:DVY393224 EFU393220:EFU393224 EPQ393220:EPQ393224 EZM393220:EZM393224 FJI393220:FJI393224 FTE393220:FTE393224 GDA393220:GDA393224 GMW393220:GMW393224 GWS393220:GWS393224 HGO393220:HGO393224 HQK393220:HQK393224 IAG393220:IAG393224 IKC393220:IKC393224 ITY393220:ITY393224 JDU393220:JDU393224 JNQ393220:JNQ393224 JXM393220:JXM393224 KHI393220:KHI393224 KRE393220:KRE393224 LBA393220:LBA393224 LKW393220:LKW393224 LUS393220:LUS393224 MEO393220:MEO393224 MOK393220:MOK393224 MYG393220:MYG393224 NIC393220:NIC393224 NRY393220:NRY393224 OBU393220:OBU393224 OLQ393220:OLQ393224 OVM393220:OVM393224 PFI393220:PFI393224 PPE393220:PPE393224 PZA393220:PZA393224 QIW393220:QIW393224 QSS393220:QSS393224 RCO393220:RCO393224 RMK393220:RMK393224 RWG393220:RWG393224 SGC393220:SGC393224 SPY393220:SPY393224 SZU393220:SZU393224 TJQ393220:TJQ393224 TTM393220:TTM393224 UDI393220:UDI393224 UNE393220:UNE393224 UXA393220:UXA393224 VGW393220:VGW393224 VQS393220:VQS393224 WAO393220:WAO393224 WKK393220:WKK393224 WUG393220:WUG393224 O458758:O458762 HU458756:HU458760 RQ458756:RQ458760 ABM458756:ABM458760 ALI458756:ALI458760 AVE458756:AVE458760 BFA458756:BFA458760 BOW458756:BOW458760 BYS458756:BYS458760 CIO458756:CIO458760 CSK458756:CSK458760 DCG458756:DCG458760 DMC458756:DMC458760 DVY458756:DVY458760 EFU458756:EFU458760 EPQ458756:EPQ458760 EZM458756:EZM458760 FJI458756:FJI458760 FTE458756:FTE458760 GDA458756:GDA458760 GMW458756:GMW458760 GWS458756:GWS458760 HGO458756:HGO458760 HQK458756:HQK458760 IAG458756:IAG458760 IKC458756:IKC458760 ITY458756:ITY458760 JDU458756:JDU458760 JNQ458756:JNQ458760 JXM458756:JXM458760 KHI458756:KHI458760 KRE458756:KRE458760 LBA458756:LBA458760 LKW458756:LKW458760 LUS458756:LUS458760 MEO458756:MEO458760 MOK458756:MOK458760 MYG458756:MYG458760 NIC458756:NIC458760 NRY458756:NRY458760 OBU458756:OBU458760 OLQ458756:OLQ458760 OVM458756:OVM458760 PFI458756:PFI458760 PPE458756:PPE458760 PZA458756:PZA458760 QIW458756:QIW458760 QSS458756:QSS458760 RCO458756:RCO458760 RMK458756:RMK458760 RWG458756:RWG458760 SGC458756:SGC458760 SPY458756:SPY458760 SZU458756:SZU458760 TJQ458756:TJQ458760 TTM458756:TTM458760 UDI458756:UDI458760 UNE458756:UNE458760 UXA458756:UXA458760 VGW458756:VGW458760 VQS458756:VQS458760 WAO458756:WAO458760 WKK458756:WKK458760 WUG458756:WUG458760 O524294:O524298 HU524292:HU524296 RQ524292:RQ524296 ABM524292:ABM524296 ALI524292:ALI524296 AVE524292:AVE524296 BFA524292:BFA524296 BOW524292:BOW524296 BYS524292:BYS524296 CIO524292:CIO524296 CSK524292:CSK524296 DCG524292:DCG524296 DMC524292:DMC524296 DVY524292:DVY524296 EFU524292:EFU524296 EPQ524292:EPQ524296 EZM524292:EZM524296 FJI524292:FJI524296 FTE524292:FTE524296 GDA524292:GDA524296 GMW524292:GMW524296 GWS524292:GWS524296 HGO524292:HGO524296 HQK524292:HQK524296 IAG524292:IAG524296 IKC524292:IKC524296 ITY524292:ITY524296 JDU524292:JDU524296 JNQ524292:JNQ524296 JXM524292:JXM524296 KHI524292:KHI524296 KRE524292:KRE524296 LBA524292:LBA524296 LKW524292:LKW524296 LUS524292:LUS524296 MEO524292:MEO524296 MOK524292:MOK524296 MYG524292:MYG524296 NIC524292:NIC524296 NRY524292:NRY524296 OBU524292:OBU524296 OLQ524292:OLQ524296 OVM524292:OVM524296 PFI524292:PFI524296 PPE524292:PPE524296 PZA524292:PZA524296 QIW524292:QIW524296 QSS524292:QSS524296 RCO524292:RCO524296 RMK524292:RMK524296 RWG524292:RWG524296 SGC524292:SGC524296 SPY524292:SPY524296 SZU524292:SZU524296 TJQ524292:TJQ524296 TTM524292:TTM524296 UDI524292:UDI524296 UNE524292:UNE524296 UXA524292:UXA524296 VGW524292:VGW524296 VQS524292:VQS524296 WAO524292:WAO524296 WKK524292:WKK524296 WUG524292:WUG524296 O589830:O589834 HU589828:HU589832 RQ589828:RQ589832 ABM589828:ABM589832 ALI589828:ALI589832 AVE589828:AVE589832 BFA589828:BFA589832 BOW589828:BOW589832 BYS589828:BYS589832 CIO589828:CIO589832 CSK589828:CSK589832 DCG589828:DCG589832 DMC589828:DMC589832 DVY589828:DVY589832 EFU589828:EFU589832 EPQ589828:EPQ589832 EZM589828:EZM589832 FJI589828:FJI589832 FTE589828:FTE589832 GDA589828:GDA589832 GMW589828:GMW589832 GWS589828:GWS589832 HGO589828:HGO589832 HQK589828:HQK589832 IAG589828:IAG589832 IKC589828:IKC589832 ITY589828:ITY589832 JDU589828:JDU589832 JNQ589828:JNQ589832 JXM589828:JXM589832 KHI589828:KHI589832 KRE589828:KRE589832 LBA589828:LBA589832 LKW589828:LKW589832 LUS589828:LUS589832 MEO589828:MEO589832 MOK589828:MOK589832 MYG589828:MYG589832 NIC589828:NIC589832 NRY589828:NRY589832 OBU589828:OBU589832 OLQ589828:OLQ589832 OVM589828:OVM589832 PFI589828:PFI589832 PPE589828:PPE589832 PZA589828:PZA589832 QIW589828:QIW589832 QSS589828:QSS589832 RCO589828:RCO589832 RMK589828:RMK589832 RWG589828:RWG589832 SGC589828:SGC589832 SPY589828:SPY589832 SZU589828:SZU589832 TJQ589828:TJQ589832 TTM589828:TTM589832 UDI589828:UDI589832 UNE589828:UNE589832 UXA589828:UXA589832 VGW589828:VGW589832 VQS589828:VQS589832 WAO589828:WAO589832 WKK589828:WKK589832 WUG589828:WUG589832 O655366:O655370 HU655364:HU655368 RQ655364:RQ655368 ABM655364:ABM655368 ALI655364:ALI655368 AVE655364:AVE655368 BFA655364:BFA655368 BOW655364:BOW655368 BYS655364:BYS655368 CIO655364:CIO655368 CSK655364:CSK655368 DCG655364:DCG655368 DMC655364:DMC655368 DVY655364:DVY655368 EFU655364:EFU655368 EPQ655364:EPQ655368 EZM655364:EZM655368 FJI655364:FJI655368 FTE655364:FTE655368 GDA655364:GDA655368 GMW655364:GMW655368 GWS655364:GWS655368 HGO655364:HGO655368 HQK655364:HQK655368 IAG655364:IAG655368 IKC655364:IKC655368 ITY655364:ITY655368 JDU655364:JDU655368 JNQ655364:JNQ655368 JXM655364:JXM655368 KHI655364:KHI655368 KRE655364:KRE655368 LBA655364:LBA655368 LKW655364:LKW655368 LUS655364:LUS655368 MEO655364:MEO655368 MOK655364:MOK655368 MYG655364:MYG655368 NIC655364:NIC655368 NRY655364:NRY655368 OBU655364:OBU655368 OLQ655364:OLQ655368 OVM655364:OVM655368 PFI655364:PFI655368 PPE655364:PPE655368 PZA655364:PZA655368 QIW655364:QIW655368 QSS655364:QSS655368 RCO655364:RCO655368 RMK655364:RMK655368 RWG655364:RWG655368 SGC655364:SGC655368 SPY655364:SPY655368 SZU655364:SZU655368 TJQ655364:TJQ655368 TTM655364:TTM655368 UDI655364:UDI655368 UNE655364:UNE655368 UXA655364:UXA655368 VGW655364:VGW655368 VQS655364:VQS655368 WAO655364:WAO655368 WKK655364:WKK655368 WUG655364:WUG655368 O720902:O720906 HU720900:HU720904 RQ720900:RQ720904 ABM720900:ABM720904 ALI720900:ALI720904 AVE720900:AVE720904 BFA720900:BFA720904 BOW720900:BOW720904 BYS720900:BYS720904 CIO720900:CIO720904 CSK720900:CSK720904 DCG720900:DCG720904 DMC720900:DMC720904 DVY720900:DVY720904 EFU720900:EFU720904 EPQ720900:EPQ720904 EZM720900:EZM720904 FJI720900:FJI720904 FTE720900:FTE720904 GDA720900:GDA720904 GMW720900:GMW720904 GWS720900:GWS720904 HGO720900:HGO720904 HQK720900:HQK720904 IAG720900:IAG720904 IKC720900:IKC720904 ITY720900:ITY720904 JDU720900:JDU720904 JNQ720900:JNQ720904 JXM720900:JXM720904 KHI720900:KHI720904 KRE720900:KRE720904 LBA720900:LBA720904 LKW720900:LKW720904 LUS720900:LUS720904 MEO720900:MEO720904 MOK720900:MOK720904 MYG720900:MYG720904 NIC720900:NIC720904 NRY720900:NRY720904 OBU720900:OBU720904 OLQ720900:OLQ720904 OVM720900:OVM720904 PFI720900:PFI720904 PPE720900:PPE720904 PZA720900:PZA720904 QIW720900:QIW720904 QSS720900:QSS720904 RCO720900:RCO720904 RMK720900:RMK720904 RWG720900:RWG720904 SGC720900:SGC720904 SPY720900:SPY720904 SZU720900:SZU720904 TJQ720900:TJQ720904 TTM720900:TTM720904 UDI720900:UDI720904 UNE720900:UNE720904 UXA720900:UXA720904 VGW720900:VGW720904 VQS720900:VQS720904 WAO720900:WAO720904 WKK720900:WKK720904 WUG720900:WUG720904 O786438:O786442 HU786436:HU786440 RQ786436:RQ786440 ABM786436:ABM786440 ALI786436:ALI786440 AVE786436:AVE786440 BFA786436:BFA786440 BOW786436:BOW786440 BYS786436:BYS786440 CIO786436:CIO786440 CSK786436:CSK786440 DCG786436:DCG786440 DMC786436:DMC786440 DVY786436:DVY786440 EFU786436:EFU786440 EPQ786436:EPQ786440 EZM786436:EZM786440 FJI786436:FJI786440 FTE786436:FTE786440 GDA786436:GDA786440 GMW786436:GMW786440 GWS786436:GWS786440 HGO786436:HGO786440 HQK786436:HQK786440 IAG786436:IAG786440 IKC786436:IKC786440 ITY786436:ITY786440 JDU786436:JDU786440 JNQ786436:JNQ786440 JXM786436:JXM786440 KHI786436:KHI786440 KRE786436:KRE786440 LBA786436:LBA786440 LKW786436:LKW786440 LUS786436:LUS786440 MEO786436:MEO786440 MOK786436:MOK786440 MYG786436:MYG786440 NIC786436:NIC786440 NRY786436:NRY786440 OBU786436:OBU786440 OLQ786436:OLQ786440 OVM786436:OVM786440 PFI786436:PFI786440 PPE786436:PPE786440 PZA786436:PZA786440 QIW786436:QIW786440 QSS786436:QSS786440 RCO786436:RCO786440 RMK786436:RMK786440 RWG786436:RWG786440 SGC786436:SGC786440 SPY786436:SPY786440 SZU786436:SZU786440 TJQ786436:TJQ786440 TTM786436:TTM786440 UDI786436:UDI786440 UNE786436:UNE786440 UXA786436:UXA786440 VGW786436:VGW786440 VQS786436:VQS786440 WAO786436:WAO786440 WKK786436:WKK786440 WUG786436:WUG786440 O851974:O851978 HU851972:HU851976 RQ851972:RQ851976 ABM851972:ABM851976 ALI851972:ALI851976 AVE851972:AVE851976 BFA851972:BFA851976 BOW851972:BOW851976 BYS851972:BYS851976 CIO851972:CIO851976 CSK851972:CSK851976 DCG851972:DCG851976 DMC851972:DMC851976 DVY851972:DVY851976 EFU851972:EFU851976 EPQ851972:EPQ851976 EZM851972:EZM851976 FJI851972:FJI851976 FTE851972:FTE851976 GDA851972:GDA851976 GMW851972:GMW851976 GWS851972:GWS851976 HGO851972:HGO851976 HQK851972:HQK851976 IAG851972:IAG851976 IKC851972:IKC851976 ITY851972:ITY851976 JDU851972:JDU851976 JNQ851972:JNQ851976 JXM851972:JXM851976 KHI851972:KHI851976 KRE851972:KRE851976 LBA851972:LBA851976 LKW851972:LKW851976 LUS851972:LUS851976 MEO851972:MEO851976 MOK851972:MOK851976 MYG851972:MYG851976 NIC851972:NIC851976 NRY851972:NRY851976 OBU851972:OBU851976 OLQ851972:OLQ851976 OVM851972:OVM851976 PFI851972:PFI851976 PPE851972:PPE851976 PZA851972:PZA851976 QIW851972:QIW851976 QSS851972:QSS851976 RCO851972:RCO851976 RMK851972:RMK851976 RWG851972:RWG851976 SGC851972:SGC851976 SPY851972:SPY851976 SZU851972:SZU851976 TJQ851972:TJQ851976 TTM851972:TTM851976 UDI851972:UDI851976 UNE851972:UNE851976 UXA851972:UXA851976 VGW851972:VGW851976 VQS851972:VQS851976 WAO851972:WAO851976 WKK851972:WKK851976 WUG851972:WUG851976 O917510:O917514 HU917508:HU917512 RQ917508:RQ917512 ABM917508:ABM917512 ALI917508:ALI917512 AVE917508:AVE917512 BFA917508:BFA917512 BOW917508:BOW917512 BYS917508:BYS917512 CIO917508:CIO917512 CSK917508:CSK917512 DCG917508:DCG917512 DMC917508:DMC917512 DVY917508:DVY917512 EFU917508:EFU917512 EPQ917508:EPQ917512 EZM917508:EZM917512 FJI917508:FJI917512 FTE917508:FTE917512 GDA917508:GDA917512 GMW917508:GMW917512 GWS917508:GWS917512 HGO917508:HGO917512 HQK917508:HQK917512 IAG917508:IAG917512 IKC917508:IKC917512 ITY917508:ITY917512 JDU917508:JDU917512 JNQ917508:JNQ917512 JXM917508:JXM917512 KHI917508:KHI917512 KRE917508:KRE917512 LBA917508:LBA917512 LKW917508:LKW917512 LUS917508:LUS917512 MEO917508:MEO917512 MOK917508:MOK917512 MYG917508:MYG917512 NIC917508:NIC917512 NRY917508:NRY917512 OBU917508:OBU917512 OLQ917508:OLQ917512 OVM917508:OVM917512 PFI917508:PFI917512 PPE917508:PPE917512 PZA917508:PZA917512 QIW917508:QIW917512 QSS917508:QSS917512 RCO917508:RCO917512 RMK917508:RMK917512 RWG917508:RWG917512 SGC917508:SGC917512 SPY917508:SPY917512 SZU917508:SZU917512 TJQ917508:TJQ917512 TTM917508:TTM917512 UDI917508:UDI917512 UNE917508:UNE917512 UXA917508:UXA917512 VGW917508:VGW917512 VQS917508:VQS917512 WAO917508:WAO917512 WKK917508:WKK917512 WUG917508:WUG917512 O983046:O983050 HU983044:HU983048 RQ983044:RQ983048 ABM983044:ABM983048 ALI983044:ALI983048 AVE983044:AVE983048 BFA983044:BFA983048 BOW983044:BOW983048 BYS983044:BYS983048 CIO983044:CIO983048 CSK983044:CSK983048 DCG983044:DCG983048 DMC983044:DMC983048 DVY983044:DVY983048 EFU983044:EFU983048 EPQ983044:EPQ983048 EZM983044:EZM983048 FJI983044:FJI983048 FTE983044:FTE983048 GDA983044:GDA983048 GMW983044:GMW983048 GWS983044:GWS983048 HGO983044:HGO983048 HQK983044:HQK983048 IAG983044:IAG983048 IKC983044:IKC983048 ITY983044:ITY983048 JDU983044:JDU983048 JNQ983044:JNQ983048 JXM983044:JXM983048 KHI983044:KHI983048 KRE983044:KRE983048 LBA983044:LBA983048 LKW983044:LKW983048 LUS983044:LUS983048 MEO983044:MEO983048 MOK983044:MOK983048 MYG983044:MYG983048 NIC983044:NIC983048 NRY983044:NRY983048 OBU983044:OBU983048 OLQ983044:OLQ983048 OVM983044:OVM983048 PFI983044:PFI983048 PPE983044:PPE983048 PZA983044:PZA983048 QIW983044:QIW983048 QSS983044:QSS983048 RCO983044:RCO983048 RMK983044:RMK983048 RWG983044:RWG983048 SGC983044:SGC983048 SPY983044:SPY983048 SZU983044:SZU983048 TJQ983044:TJQ983048 TTM983044:TTM983048 UDI983044:UDI983048 UNE983044:UNE983048 UXA983044:UXA983048 VGW983044:VGW983048 VQS983044:VQS983048 WAO983044:WAO983048 WKK983044:WKK983048 WUG983044:WUG983048 P65545:Z65546 HV65543:IJ65544 RR65543:SF65544 ABN65543:ACB65544 ALJ65543:ALX65544 AVF65543:AVT65544 BFB65543:BFP65544 BOX65543:BPL65544 BYT65543:BZH65544 CIP65543:CJD65544 CSL65543:CSZ65544 DCH65543:DCV65544 DMD65543:DMR65544 DVZ65543:DWN65544 EFV65543:EGJ65544 EPR65543:EQF65544 EZN65543:FAB65544 FJJ65543:FJX65544 FTF65543:FTT65544 GDB65543:GDP65544 GMX65543:GNL65544 GWT65543:GXH65544 HGP65543:HHD65544 HQL65543:HQZ65544 IAH65543:IAV65544 IKD65543:IKR65544 ITZ65543:IUN65544 JDV65543:JEJ65544 JNR65543:JOF65544 JXN65543:JYB65544 KHJ65543:KHX65544 KRF65543:KRT65544 LBB65543:LBP65544 LKX65543:LLL65544 LUT65543:LVH65544 MEP65543:MFD65544 MOL65543:MOZ65544 MYH65543:MYV65544 NID65543:NIR65544 NRZ65543:NSN65544 OBV65543:OCJ65544 OLR65543:OMF65544 OVN65543:OWB65544 PFJ65543:PFX65544 PPF65543:PPT65544 PZB65543:PZP65544 QIX65543:QJL65544 QST65543:QTH65544 RCP65543:RDD65544 RML65543:RMZ65544 RWH65543:RWV65544 SGD65543:SGR65544 SPZ65543:SQN65544 SZV65543:TAJ65544 TJR65543:TKF65544 TTN65543:TUB65544 UDJ65543:UDX65544 UNF65543:UNT65544 UXB65543:UXP65544 VGX65543:VHL65544 VQT65543:VRH65544 WAP65543:WBD65544 WKL65543:WKZ65544 WUH65543:WUV65544 P131081:Z131082 HV131079:IJ131080 RR131079:SF131080 ABN131079:ACB131080 ALJ131079:ALX131080 AVF131079:AVT131080 BFB131079:BFP131080 BOX131079:BPL131080 BYT131079:BZH131080 CIP131079:CJD131080 CSL131079:CSZ131080 DCH131079:DCV131080 DMD131079:DMR131080 DVZ131079:DWN131080 EFV131079:EGJ131080 EPR131079:EQF131080 EZN131079:FAB131080 FJJ131079:FJX131080 FTF131079:FTT131080 GDB131079:GDP131080 GMX131079:GNL131080 GWT131079:GXH131080 HGP131079:HHD131080 HQL131079:HQZ131080 IAH131079:IAV131080 IKD131079:IKR131080 ITZ131079:IUN131080 JDV131079:JEJ131080 JNR131079:JOF131080 JXN131079:JYB131080 KHJ131079:KHX131080 KRF131079:KRT131080 LBB131079:LBP131080 LKX131079:LLL131080 LUT131079:LVH131080 MEP131079:MFD131080 MOL131079:MOZ131080 MYH131079:MYV131080 NID131079:NIR131080 NRZ131079:NSN131080 OBV131079:OCJ131080 OLR131079:OMF131080 OVN131079:OWB131080 PFJ131079:PFX131080 PPF131079:PPT131080 PZB131079:PZP131080 QIX131079:QJL131080 QST131079:QTH131080 RCP131079:RDD131080 RML131079:RMZ131080 RWH131079:RWV131080 SGD131079:SGR131080 SPZ131079:SQN131080 SZV131079:TAJ131080 TJR131079:TKF131080 TTN131079:TUB131080 UDJ131079:UDX131080 UNF131079:UNT131080 UXB131079:UXP131080 VGX131079:VHL131080 VQT131079:VRH131080 WAP131079:WBD131080 WKL131079:WKZ131080 WUH131079:WUV131080 P196617:Z196618 HV196615:IJ196616 RR196615:SF196616 ABN196615:ACB196616 ALJ196615:ALX196616 AVF196615:AVT196616 BFB196615:BFP196616 BOX196615:BPL196616 BYT196615:BZH196616 CIP196615:CJD196616 CSL196615:CSZ196616 DCH196615:DCV196616 DMD196615:DMR196616 DVZ196615:DWN196616 EFV196615:EGJ196616 EPR196615:EQF196616 EZN196615:FAB196616 FJJ196615:FJX196616 FTF196615:FTT196616 GDB196615:GDP196616 GMX196615:GNL196616 GWT196615:GXH196616 HGP196615:HHD196616 HQL196615:HQZ196616 IAH196615:IAV196616 IKD196615:IKR196616 ITZ196615:IUN196616 JDV196615:JEJ196616 JNR196615:JOF196616 JXN196615:JYB196616 KHJ196615:KHX196616 KRF196615:KRT196616 LBB196615:LBP196616 LKX196615:LLL196616 LUT196615:LVH196616 MEP196615:MFD196616 MOL196615:MOZ196616 MYH196615:MYV196616 NID196615:NIR196616 NRZ196615:NSN196616 OBV196615:OCJ196616 OLR196615:OMF196616 OVN196615:OWB196616 PFJ196615:PFX196616 PPF196615:PPT196616 PZB196615:PZP196616 QIX196615:QJL196616 QST196615:QTH196616 RCP196615:RDD196616 RML196615:RMZ196616 RWH196615:RWV196616 SGD196615:SGR196616 SPZ196615:SQN196616 SZV196615:TAJ196616 TJR196615:TKF196616 TTN196615:TUB196616 UDJ196615:UDX196616 UNF196615:UNT196616 UXB196615:UXP196616 VGX196615:VHL196616 VQT196615:VRH196616 WAP196615:WBD196616 WKL196615:WKZ196616 WUH196615:WUV196616 P262153:Z262154 HV262151:IJ262152 RR262151:SF262152 ABN262151:ACB262152 ALJ262151:ALX262152 AVF262151:AVT262152 BFB262151:BFP262152 BOX262151:BPL262152 BYT262151:BZH262152 CIP262151:CJD262152 CSL262151:CSZ262152 DCH262151:DCV262152 DMD262151:DMR262152 DVZ262151:DWN262152 EFV262151:EGJ262152 EPR262151:EQF262152 EZN262151:FAB262152 FJJ262151:FJX262152 FTF262151:FTT262152 GDB262151:GDP262152 GMX262151:GNL262152 GWT262151:GXH262152 HGP262151:HHD262152 HQL262151:HQZ262152 IAH262151:IAV262152 IKD262151:IKR262152 ITZ262151:IUN262152 JDV262151:JEJ262152 JNR262151:JOF262152 JXN262151:JYB262152 KHJ262151:KHX262152 KRF262151:KRT262152 LBB262151:LBP262152 LKX262151:LLL262152 LUT262151:LVH262152 MEP262151:MFD262152 MOL262151:MOZ262152 MYH262151:MYV262152 NID262151:NIR262152 NRZ262151:NSN262152 OBV262151:OCJ262152 OLR262151:OMF262152 OVN262151:OWB262152 PFJ262151:PFX262152 PPF262151:PPT262152 PZB262151:PZP262152 QIX262151:QJL262152 QST262151:QTH262152 RCP262151:RDD262152 RML262151:RMZ262152 RWH262151:RWV262152 SGD262151:SGR262152 SPZ262151:SQN262152 SZV262151:TAJ262152 TJR262151:TKF262152 TTN262151:TUB262152 UDJ262151:UDX262152 UNF262151:UNT262152 UXB262151:UXP262152 VGX262151:VHL262152 VQT262151:VRH262152 WAP262151:WBD262152 WKL262151:WKZ262152 WUH262151:WUV262152 P327689:Z327690 HV327687:IJ327688 RR327687:SF327688 ABN327687:ACB327688 ALJ327687:ALX327688 AVF327687:AVT327688 BFB327687:BFP327688 BOX327687:BPL327688 BYT327687:BZH327688 CIP327687:CJD327688 CSL327687:CSZ327688 DCH327687:DCV327688 DMD327687:DMR327688 DVZ327687:DWN327688 EFV327687:EGJ327688 EPR327687:EQF327688 EZN327687:FAB327688 FJJ327687:FJX327688 FTF327687:FTT327688 GDB327687:GDP327688 GMX327687:GNL327688 GWT327687:GXH327688 HGP327687:HHD327688 HQL327687:HQZ327688 IAH327687:IAV327688 IKD327687:IKR327688 ITZ327687:IUN327688 JDV327687:JEJ327688 JNR327687:JOF327688 JXN327687:JYB327688 KHJ327687:KHX327688 KRF327687:KRT327688 LBB327687:LBP327688 LKX327687:LLL327688 LUT327687:LVH327688 MEP327687:MFD327688 MOL327687:MOZ327688 MYH327687:MYV327688 NID327687:NIR327688 NRZ327687:NSN327688 OBV327687:OCJ327688 OLR327687:OMF327688 OVN327687:OWB327688 PFJ327687:PFX327688 PPF327687:PPT327688 PZB327687:PZP327688 QIX327687:QJL327688 QST327687:QTH327688 RCP327687:RDD327688 RML327687:RMZ327688 RWH327687:RWV327688 SGD327687:SGR327688 SPZ327687:SQN327688 SZV327687:TAJ327688 TJR327687:TKF327688 TTN327687:TUB327688 UDJ327687:UDX327688 UNF327687:UNT327688 UXB327687:UXP327688 VGX327687:VHL327688 VQT327687:VRH327688 WAP327687:WBD327688 WKL327687:WKZ327688 WUH327687:WUV327688 P393225:Z393226 HV393223:IJ393224 RR393223:SF393224 ABN393223:ACB393224 ALJ393223:ALX393224 AVF393223:AVT393224 BFB393223:BFP393224 BOX393223:BPL393224 BYT393223:BZH393224 CIP393223:CJD393224 CSL393223:CSZ393224 DCH393223:DCV393224 DMD393223:DMR393224 DVZ393223:DWN393224 EFV393223:EGJ393224 EPR393223:EQF393224 EZN393223:FAB393224 FJJ393223:FJX393224 FTF393223:FTT393224 GDB393223:GDP393224 GMX393223:GNL393224 GWT393223:GXH393224 HGP393223:HHD393224 HQL393223:HQZ393224 IAH393223:IAV393224 IKD393223:IKR393224 ITZ393223:IUN393224 JDV393223:JEJ393224 JNR393223:JOF393224 JXN393223:JYB393224 KHJ393223:KHX393224 KRF393223:KRT393224 LBB393223:LBP393224 LKX393223:LLL393224 LUT393223:LVH393224 MEP393223:MFD393224 MOL393223:MOZ393224 MYH393223:MYV393224 NID393223:NIR393224 NRZ393223:NSN393224 OBV393223:OCJ393224 OLR393223:OMF393224 OVN393223:OWB393224 PFJ393223:PFX393224 PPF393223:PPT393224 PZB393223:PZP393224 QIX393223:QJL393224 QST393223:QTH393224 RCP393223:RDD393224 RML393223:RMZ393224 RWH393223:RWV393224 SGD393223:SGR393224 SPZ393223:SQN393224 SZV393223:TAJ393224 TJR393223:TKF393224 TTN393223:TUB393224 UDJ393223:UDX393224 UNF393223:UNT393224 UXB393223:UXP393224 VGX393223:VHL393224 VQT393223:VRH393224 WAP393223:WBD393224 WKL393223:WKZ393224 WUH393223:WUV393224 P458761:Z458762 HV458759:IJ458760 RR458759:SF458760 ABN458759:ACB458760 ALJ458759:ALX458760 AVF458759:AVT458760 BFB458759:BFP458760 BOX458759:BPL458760 BYT458759:BZH458760 CIP458759:CJD458760 CSL458759:CSZ458760 DCH458759:DCV458760 DMD458759:DMR458760 DVZ458759:DWN458760 EFV458759:EGJ458760 EPR458759:EQF458760 EZN458759:FAB458760 FJJ458759:FJX458760 FTF458759:FTT458760 GDB458759:GDP458760 GMX458759:GNL458760 GWT458759:GXH458760 HGP458759:HHD458760 HQL458759:HQZ458760 IAH458759:IAV458760 IKD458759:IKR458760 ITZ458759:IUN458760 JDV458759:JEJ458760 JNR458759:JOF458760 JXN458759:JYB458760 KHJ458759:KHX458760 KRF458759:KRT458760 LBB458759:LBP458760 LKX458759:LLL458760 LUT458759:LVH458760 MEP458759:MFD458760 MOL458759:MOZ458760 MYH458759:MYV458760 NID458759:NIR458760 NRZ458759:NSN458760 OBV458759:OCJ458760 OLR458759:OMF458760 OVN458759:OWB458760 PFJ458759:PFX458760 PPF458759:PPT458760 PZB458759:PZP458760 QIX458759:QJL458760 QST458759:QTH458760 RCP458759:RDD458760 RML458759:RMZ458760 RWH458759:RWV458760 SGD458759:SGR458760 SPZ458759:SQN458760 SZV458759:TAJ458760 TJR458759:TKF458760 TTN458759:TUB458760 UDJ458759:UDX458760 UNF458759:UNT458760 UXB458759:UXP458760 VGX458759:VHL458760 VQT458759:VRH458760 WAP458759:WBD458760 WKL458759:WKZ458760 WUH458759:WUV458760 P524297:Z524298 HV524295:IJ524296 RR524295:SF524296 ABN524295:ACB524296 ALJ524295:ALX524296 AVF524295:AVT524296 BFB524295:BFP524296 BOX524295:BPL524296 BYT524295:BZH524296 CIP524295:CJD524296 CSL524295:CSZ524296 DCH524295:DCV524296 DMD524295:DMR524296 DVZ524295:DWN524296 EFV524295:EGJ524296 EPR524295:EQF524296 EZN524295:FAB524296 FJJ524295:FJX524296 FTF524295:FTT524296 GDB524295:GDP524296 GMX524295:GNL524296 GWT524295:GXH524296 HGP524295:HHD524296 HQL524295:HQZ524296 IAH524295:IAV524296 IKD524295:IKR524296 ITZ524295:IUN524296 JDV524295:JEJ524296 JNR524295:JOF524296 JXN524295:JYB524296 KHJ524295:KHX524296 KRF524295:KRT524296 LBB524295:LBP524296 LKX524295:LLL524296 LUT524295:LVH524296 MEP524295:MFD524296 MOL524295:MOZ524296 MYH524295:MYV524296 NID524295:NIR524296 NRZ524295:NSN524296 OBV524295:OCJ524296 OLR524295:OMF524296 OVN524295:OWB524296 PFJ524295:PFX524296 PPF524295:PPT524296 PZB524295:PZP524296 QIX524295:QJL524296 QST524295:QTH524296 RCP524295:RDD524296 RML524295:RMZ524296 RWH524295:RWV524296 SGD524295:SGR524296 SPZ524295:SQN524296 SZV524295:TAJ524296 TJR524295:TKF524296 TTN524295:TUB524296 UDJ524295:UDX524296 UNF524295:UNT524296 UXB524295:UXP524296 VGX524295:VHL524296 VQT524295:VRH524296 WAP524295:WBD524296 WKL524295:WKZ524296 WUH524295:WUV524296 P589833:Z589834 HV589831:IJ589832 RR589831:SF589832 ABN589831:ACB589832 ALJ589831:ALX589832 AVF589831:AVT589832 BFB589831:BFP589832 BOX589831:BPL589832 BYT589831:BZH589832 CIP589831:CJD589832 CSL589831:CSZ589832 DCH589831:DCV589832 DMD589831:DMR589832 DVZ589831:DWN589832 EFV589831:EGJ589832 EPR589831:EQF589832 EZN589831:FAB589832 FJJ589831:FJX589832 FTF589831:FTT589832 GDB589831:GDP589832 GMX589831:GNL589832 GWT589831:GXH589832 HGP589831:HHD589832 HQL589831:HQZ589832 IAH589831:IAV589832 IKD589831:IKR589832 ITZ589831:IUN589832 JDV589831:JEJ589832 JNR589831:JOF589832 JXN589831:JYB589832 KHJ589831:KHX589832 KRF589831:KRT589832 LBB589831:LBP589832 LKX589831:LLL589832 LUT589831:LVH589832 MEP589831:MFD589832 MOL589831:MOZ589832 MYH589831:MYV589832 NID589831:NIR589832 NRZ589831:NSN589832 OBV589831:OCJ589832 OLR589831:OMF589832 OVN589831:OWB589832 PFJ589831:PFX589832 PPF589831:PPT589832 PZB589831:PZP589832 QIX589831:QJL589832 QST589831:QTH589832 RCP589831:RDD589832 RML589831:RMZ589832 RWH589831:RWV589832 SGD589831:SGR589832 SPZ589831:SQN589832 SZV589831:TAJ589832 TJR589831:TKF589832 TTN589831:TUB589832 UDJ589831:UDX589832 UNF589831:UNT589832 UXB589831:UXP589832 VGX589831:VHL589832 VQT589831:VRH589832 WAP589831:WBD589832 WKL589831:WKZ589832 WUH589831:WUV589832 P655369:Z655370 HV655367:IJ655368 RR655367:SF655368 ABN655367:ACB655368 ALJ655367:ALX655368 AVF655367:AVT655368 BFB655367:BFP655368 BOX655367:BPL655368 BYT655367:BZH655368 CIP655367:CJD655368 CSL655367:CSZ655368 DCH655367:DCV655368 DMD655367:DMR655368 DVZ655367:DWN655368 EFV655367:EGJ655368 EPR655367:EQF655368 EZN655367:FAB655368 FJJ655367:FJX655368 FTF655367:FTT655368 GDB655367:GDP655368 GMX655367:GNL655368 GWT655367:GXH655368 HGP655367:HHD655368 HQL655367:HQZ655368 IAH655367:IAV655368 IKD655367:IKR655368 ITZ655367:IUN655368 JDV655367:JEJ655368 JNR655367:JOF655368 JXN655367:JYB655368 KHJ655367:KHX655368 KRF655367:KRT655368 LBB655367:LBP655368 LKX655367:LLL655368 LUT655367:LVH655368 MEP655367:MFD655368 MOL655367:MOZ655368 MYH655367:MYV655368 NID655367:NIR655368 NRZ655367:NSN655368 OBV655367:OCJ655368 OLR655367:OMF655368 OVN655367:OWB655368 PFJ655367:PFX655368 PPF655367:PPT655368 PZB655367:PZP655368 QIX655367:QJL655368 QST655367:QTH655368 RCP655367:RDD655368 RML655367:RMZ655368 RWH655367:RWV655368 SGD655367:SGR655368 SPZ655367:SQN655368 SZV655367:TAJ655368 TJR655367:TKF655368 TTN655367:TUB655368 UDJ655367:UDX655368 UNF655367:UNT655368 UXB655367:UXP655368 VGX655367:VHL655368 VQT655367:VRH655368 WAP655367:WBD655368 WKL655367:WKZ655368 WUH655367:WUV655368 P720905:Z720906 HV720903:IJ720904 RR720903:SF720904 ABN720903:ACB720904 ALJ720903:ALX720904 AVF720903:AVT720904 BFB720903:BFP720904 BOX720903:BPL720904 BYT720903:BZH720904 CIP720903:CJD720904 CSL720903:CSZ720904 DCH720903:DCV720904 DMD720903:DMR720904 DVZ720903:DWN720904 EFV720903:EGJ720904 EPR720903:EQF720904 EZN720903:FAB720904 FJJ720903:FJX720904 FTF720903:FTT720904 GDB720903:GDP720904 GMX720903:GNL720904 GWT720903:GXH720904 HGP720903:HHD720904 HQL720903:HQZ720904 IAH720903:IAV720904 IKD720903:IKR720904 ITZ720903:IUN720904 JDV720903:JEJ720904 JNR720903:JOF720904 JXN720903:JYB720904 KHJ720903:KHX720904 KRF720903:KRT720904 LBB720903:LBP720904 LKX720903:LLL720904 LUT720903:LVH720904 MEP720903:MFD720904 MOL720903:MOZ720904 MYH720903:MYV720904 NID720903:NIR720904 NRZ720903:NSN720904 OBV720903:OCJ720904 OLR720903:OMF720904 OVN720903:OWB720904 PFJ720903:PFX720904 PPF720903:PPT720904 PZB720903:PZP720904 QIX720903:QJL720904 QST720903:QTH720904 RCP720903:RDD720904 RML720903:RMZ720904 RWH720903:RWV720904 SGD720903:SGR720904 SPZ720903:SQN720904 SZV720903:TAJ720904 TJR720903:TKF720904 TTN720903:TUB720904 UDJ720903:UDX720904 UNF720903:UNT720904 UXB720903:UXP720904 VGX720903:VHL720904 VQT720903:VRH720904 WAP720903:WBD720904 WKL720903:WKZ720904 WUH720903:WUV720904 P786441:Z786442 HV786439:IJ786440 RR786439:SF786440 ABN786439:ACB786440 ALJ786439:ALX786440 AVF786439:AVT786440 BFB786439:BFP786440 BOX786439:BPL786440 BYT786439:BZH786440 CIP786439:CJD786440 CSL786439:CSZ786440 DCH786439:DCV786440 DMD786439:DMR786440 DVZ786439:DWN786440 EFV786439:EGJ786440 EPR786439:EQF786440 EZN786439:FAB786440 FJJ786439:FJX786440 FTF786439:FTT786440 GDB786439:GDP786440 GMX786439:GNL786440 GWT786439:GXH786440 HGP786439:HHD786440 HQL786439:HQZ786440 IAH786439:IAV786440 IKD786439:IKR786440 ITZ786439:IUN786440 JDV786439:JEJ786440 JNR786439:JOF786440 JXN786439:JYB786440 KHJ786439:KHX786440 KRF786439:KRT786440 LBB786439:LBP786440 LKX786439:LLL786440 LUT786439:LVH786440 MEP786439:MFD786440 MOL786439:MOZ786440 MYH786439:MYV786440 NID786439:NIR786440 NRZ786439:NSN786440 OBV786439:OCJ786440 OLR786439:OMF786440 OVN786439:OWB786440 PFJ786439:PFX786440 PPF786439:PPT786440 PZB786439:PZP786440 QIX786439:QJL786440 QST786439:QTH786440 RCP786439:RDD786440 RML786439:RMZ786440 RWH786439:RWV786440 SGD786439:SGR786440 SPZ786439:SQN786440 SZV786439:TAJ786440 TJR786439:TKF786440 TTN786439:TUB786440 UDJ786439:UDX786440 UNF786439:UNT786440 UXB786439:UXP786440 VGX786439:VHL786440 VQT786439:VRH786440 WAP786439:WBD786440 WKL786439:WKZ786440 WUH786439:WUV786440 P851977:Z851978 HV851975:IJ851976 RR851975:SF851976 ABN851975:ACB851976 ALJ851975:ALX851976 AVF851975:AVT851976 BFB851975:BFP851976 BOX851975:BPL851976 BYT851975:BZH851976 CIP851975:CJD851976 CSL851975:CSZ851976 DCH851975:DCV851976 DMD851975:DMR851976 DVZ851975:DWN851976 EFV851975:EGJ851976 EPR851975:EQF851976 EZN851975:FAB851976 FJJ851975:FJX851976 FTF851975:FTT851976 GDB851975:GDP851976 GMX851975:GNL851976 GWT851975:GXH851976 HGP851975:HHD851976 HQL851975:HQZ851976 IAH851975:IAV851976 IKD851975:IKR851976 ITZ851975:IUN851976 JDV851975:JEJ851976 JNR851975:JOF851976 JXN851975:JYB851976 KHJ851975:KHX851976 KRF851975:KRT851976 LBB851975:LBP851976 LKX851975:LLL851976 LUT851975:LVH851976 MEP851975:MFD851976 MOL851975:MOZ851976 MYH851975:MYV851976 NID851975:NIR851976 NRZ851975:NSN851976 OBV851975:OCJ851976 OLR851975:OMF851976 OVN851975:OWB851976 PFJ851975:PFX851976 PPF851975:PPT851976 PZB851975:PZP851976 QIX851975:QJL851976 QST851975:QTH851976 RCP851975:RDD851976 RML851975:RMZ851976 RWH851975:RWV851976 SGD851975:SGR851976 SPZ851975:SQN851976 SZV851975:TAJ851976 TJR851975:TKF851976 TTN851975:TUB851976 UDJ851975:UDX851976 UNF851975:UNT851976 UXB851975:UXP851976 VGX851975:VHL851976 VQT851975:VRH851976 WAP851975:WBD851976 WKL851975:WKZ851976 WUH851975:WUV851976 P917513:Z917514 HV917511:IJ917512 RR917511:SF917512 ABN917511:ACB917512 ALJ917511:ALX917512 AVF917511:AVT917512 BFB917511:BFP917512 BOX917511:BPL917512 BYT917511:BZH917512 CIP917511:CJD917512 CSL917511:CSZ917512 DCH917511:DCV917512 DMD917511:DMR917512 DVZ917511:DWN917512 EFV917511:EGJ917512 EPR917511:EQF917512 EZN917511:FAB917512 FJJ917511:FJX917512 FTF917511:FTT917512 GDB917511:GDP917512 GMX917511:GNL917512 GWT917511:GXH917512 HGP917511:HHD917512 HQL917511:HQZ917512 IAH917511:IAV917512 IKD917511:IKR917512 ITZ917511:IUN917512 JDV917511:JEJ917512 JNR917511:JOF917512 JXN917511:JYB917512 KHJ917511:KHX917512 KRF917511:KRT917512 LBB917511:LBP917512 LKX917511:LLL917512 LUT917511:LVH917512 MEP917511:MFD917512 MOL917511:MOZ917512 MYH917511:MYV917512 NID917511:NIR917512 NRZ917511:NSN917512 OBV917511:OCJ917512 OLR917511:OMF917512 OVN917511:OWB917512 PFJ917511:PFX917512 PPF917511:PPT917512 PZB917511:PZP917512 QIX917511:QJL917512 QST917511:QTH917512 RCP917511:RDD917512 RML917511:RMZ917512 RWH917511:RWV917512 SGD917511:SGR917512 SPZ917511:SQN917512 SZV917511:TAJ917512 TJR917511:TKF917512 TTN917511:TUB917512 UDJ917511:UDX917512 UNF917511:UNT917512 UXB917511:UXP917512 VGX917511:VHL917512 VQT917511:VRH917512 WAP917511:WBD917512 WKL917511:WKZ917512 WUH917511:WUV917512 P983049:Z983050 HV983047:IJ983048 RR983047:SF983048 ABN983047:ACB983048 ALJ983047:ALX983048 AVF983047:AVT983048 BFB983047:BFP983048 BOX983047:BPL983048 BYT983047:BZH983048 CIP983047:CJD983048 CSL983047:CSZ983048 DCH983047:DCV983048 DMD983047:DMR983048 DVZ983047:DWN983048 EFV983047:EGJ983048 EPR983047:EQF983048 EZN983047:FAB983048 FJJ983047:FJX983048 FTF983047:FTT983048 GDB983047:GDP983048 GMX983047:GNL983048 GWT983047:GXH983048 HGP983047:HHD983048 HQL983047:HQZ983048 IAH983047:IAV983048 IKD983047:IKR983048 ITZ983047:IUN983048 JDV983047:JEJ983048 JNR983047:JOF983048 JXN983047:JYB983048 KHJ983047:KHX983048 KRF983047:KRT983048 LBB983047:LBP983048 LKX983047:LLL983048 LUT983047:LVH983048 MEP983047:MFD983048 MOL983047:MOZ983048 MYH983047:MYV983048 NID983047:NIR983048 NRZ983047:NSN983048 OBV983047:OCJ983048 OLR983047:OMF983048 OVN983047:OWB983048 PFJ983047:PFX983048 PPF983047:PPT983048 PZB983047:PZP983048 QIX983047:QJL983048 QST983047:QTH983048 RCP983047:RDD983048 RML983047:RMZ983048 RWH983047:RWV983048 SGD983047:SGR983048 SPZ983047:SQN983048 SZV983047:TAJ983048 TJR983047:TKF983048 TTN983047:TUB983048 UDJ983047:UDX983048 UNF983047:UNT983048 UXB983047:UXP983048 VGX983047:VHL983048 VQT983047:VRH983048 WAP983047:WBD983048 WKL983047:WKZ983048 WUH983047:WUV983048 O65537:Z65540 HU65535:IJ65538 RQ65535:SF65538 ABM65535:ACB65538 ALI65535:ALX65538 AVE65535:AVT65538 BFA65535:BFP65538 BOW65535:BPL65538 BYS65535:BZH65538 CIO65535:CJD65538 CSK65535:CSZ65538 DCG65535:DCV65538 DMC65535:DMR65538 DVY65535:DWN65538 EFU65535:EGJ65538 EPQ65535:EQF65538 EZM65535:FAB65538 FJI65535:FJX65538 FTE65535:FTT65538 GDA65535:GDP65538 GMW65535:GNL65538 GWS65535:GXH65538 HGO65535:HHD65538 HQK65535:HQZ65538 IAG65535:IAV65538 IKC65535:IKR65538 ITY65535:IUN65538 JDU65535:JEJ65538 JNQ65535:JOF65538 JXM65535:JYB65538 KHI65535:KHX65538 KRE65535:KRT65538 LBA65535:LBP65538 LKW65535:LLL65538 LUS65535:LVH65538 MEO65535:MFD65538 MOK65535:MOZ65538 MYG65535:MYV65538 NIC65535:NIR65538 NRY65535:NSN65538 OBU65535:OCJ65538 OLQ65535:OMF65538 OVM65535:OWB65538 PFI65535:PFX65538 PPE65535:PPT65538 PZA65535:PZP65538 QIW65535:QJL65538 QSS65535:QTH65538 RCO65535:RDD65538 RMK65535:RMZ65538 RWG65535:RWV65538 SGC65535:SGR65538 SPY65535:SQN65538 SZU65535:TAJ65538 TJQ65535:TKF65538 TTM65535:TUB65538 UDI65535:UDX65538 UNE65535:UNT65538 UXA65535:UXP65538 VGW65535:VHL65538 VQS65535:VRH65538 WAO65535:WBD65538 WKK65535:WKZ65538 WUG65535:WUV65538 O131073:Z131076 HU131071:IJ131074 RQ131071:SF131074 ABM131071:ACB131074 ALI131071:ALX131074 AVE131071:AVT131074 BFA131071:BFP131074 BOW131071:BPL131074 BYS131071:BZH131074 CIO131071:CJD131074 CSK131071:CSZ131074 DCG131071:DCV131074 DMC131071:DMR131074 DVY131071:DWN131074 EFU131071:EGJ131074 EPQ131071:EQF131074 EZM131071:FAB131074 FJI131071:FJX131074 FTE131071:FTT131074 GDA131071:GDP131074 GMW131071:GNL131074 GWS131071:GXH131074 HGO131071:HHD131074 HQK131071:HQZ131074 IAG131071:IAV131074 IKC131071:IKR131074 ITY131071:IUN131074 JDU131071:JEJ131074 JNQ131071:JOF131074 JXM131071:JYB131074 KHI131071:KHX131074 KRE131071:KRT131074 LBA131071:LBP131074 LKW131071:LLL131074 LUS131071:LVH131074 MEO131071:MFD131074 MOK131071:MOZ131074 MYG131071:MYV131074 NIC131071:NIR131074 NRY131071:NSN131074 OBU131071:OCJ131074 OLQ131071:OMF131074 OVM131071:OWB131074 PFI131071:PFX131074 PPE131071:PPT131074 PZA131071:PZP131074 QIW131071:QJL131074 QSS131071:QTH131074 RCO131071:RDD131074 RMK131071:RMZ131074 RWG131071:RWV131074 SGC131071:SGR131074 SPY131071:SQN131074 SZU131071:TAJ131074 TJQ131071:TKF131074 TTM131071:TUB131074 UDI131071:UDX131074 UNE131071:UNT131074 UXA131071:UXP131074 VGW131071:VHL131074 VQS131071:VRH131074 WAO131071:WBD131074 WKK131071:WKZ131074 WUG131071:WUV131074 O196609:Z196612 HU196607:IJ196610 RQ196607:SF196610 ABM196607:ACB196610 ALI196607:ALX196610 AVE196607:AVT196610 BFA196607:BFP196610 BOW196607:BPL196610 BYS196607:BZH196610 CIO196607:CJD196610 CSK196607:CSZ196610 DCG196607:DCV196610 DMC196607:DMR196610 DVY196607:DWN196610 EFU196607:EGJ196610 EPQ196607:EQF196610 EZM196607:FAB196610 FJI196607:FJX196610 FTE196607:FTT196610 GDA196607:GDP196610 GMW196607:GNL196610 GWS196607:GXH196610 HGO196607:HHD196610 HQK196607:HQZ196610 IAG196607:IAV196610 IKC196607:IKR196610 ITY196607:IUN196610 JDU196607:JEJ196610 JNQ196607:JOF196610 JXM196607:JYB196610 KHI196607:KHX196610 KRE196607:KRT196610 LBA196607:LBP196610 LKW196607:LLL196610 LUS196607:LVH196610 MEO196607:MFD196610 MOK196607:MOZ196610 MYG196607:MYV196610 NIC196607:NIR196610 NRY196607:NSN196610 OBU196607:OCJ196610 OLQ196607:OMF196610 OVM196607:OWB196610 PFI196607:PFX196610 PPE196607:PPT196610 PZA196607:PZP196610 QIW196607:QJL196610 QSS196607:QTH196610 RCO196607:RDD196610 RMK196607:RMZ196610 RWG196607:RWV196610 SGC196607:SGR196610 SPY196607:SQN196610 SZU196607:TAJ196610 TJQ196607:TKF196610 TTM196607:TUB196610 UDI196607:UDX196610 UNE196607:UNT196610 UXA196607:UXP196610 VGW196607:VHL196610 VQS196607:VRH196610 WAO196607:WBD196610 WKK196607:WKZ196610 WUG196607:WUV196610 O262145:Z262148 HU262143:IJ262146 RQ262143:SF262146 ABM262143:ACB262146 ALI262143:ALX262146 AVE262143:AVT262146 BFA262143:BFP262146 BOW262143:BPL262146 BYS262143:BZH262146 CIO262143:CJD262146 CSK262143:CSZ262146 DCG262143:DCV262146 DMC262143:DMR262146 DVY262143:DWN262146 EFU262143:EGJ262146 EPQ262143:EQF262146 EZM262143:FAB262146 FJI262143:FJX262146 FTE262143:FTT262146 GDA262143:GDP262146 GMW262143:GNL262146 GWS262143:GXH262146 HGO262143:HHD262146 HQK262143:HQZ262146 IAG262143:IAV262146 IKC262143:IKR262146 ITY262143:IUN262146 JDU262143:JEJ262146 JNQ262143:JOF262146 JXM262143:JYB262146 KHI262143:KHX262146 KRE262143:KRT262146 LBA262143:LBP262146 LKW262143:LLL262146 LUS262143:LVH262146 MEO262143:MFD262146 MOK262143:MOZ262146 MYG262143:MYV262146 NIC262143:NIR262146 NRY262143:NSN262146 OBU262143:OCJ262146 OLQ262143:OMF262146 OVM262143:OWB262146 PFI262143:PFX262146 PPE262143:PPT262146 PZA262143:PZP262146 QIW262143:QJL262146 QSS262143:QTH262146 RCO262143:RDD262146 RMK262143:RMZ262146 RWG262143:RWV262146 SGC262143:SGR262146 SPY262143:SQN262146 SZU262143:TAJ262146 TJQ262143:TKF262146 TTM262143:TUB262146 UDI262143:UDX262146 UNE262143:UNT262146 UXA262143:UXP262146 VGW262143:VHL262146 VQS262143:VRH262146 WAO262143:WBD262146 WKK262143:WKZ262146 WUG262143:WUV262146 O327681:Z327684 HU327679:IJ327682 RQ327679:SF327682 ABM327679:ACB327682 ALI327679:ALX327682 AVE327679:AVT327682 BFA327679:BFP327682 BOW327679:BPL327682 BYS327679:BZH327682 CIO327679:CJD327682 CSK327679:CSZ327682 DCG327679:DCV327682 DMC327679:DMR327682 DVY327679:DWN327682 EFU327679:EGJ327682 EPQ327679:EQF327682 EZM327679:FAB327682 FJI327679:FJX327682 FTE327679:FTT327682 GDA327679:GDP327682 GMW327679:GNL327682 GWS327679:GXH327682 HGO327679:HHD327682 HQK327679:HQZ327682 IAG327679:IAV327682 IKC327679:IKR327682 ITY327679:IUN327682 JDU327679:JEJ327682 JNQ327679:JOF327682 JXM327679:JYB327682 KHI327679:KHX327682 KRE327679:KRT327682 LBA327679:LBP327682 LKW327679:LLL327682 LUS327679:LVH327682 MEO327679:MFD327682 MOK327679:MOZ327682 MYG327679:MYV327682 NIC327679:NIR327682 NRY327679:NSN327682 OBU327679:OCJ327682 OLQ327679:OMF327682 OVM327679:OWB327682 PFI327679:PFX327682 PPE327679:PPT327682 PZA327679:PZP327682 QIW327679:QJL327682 QSS327679:QTH327682 RCO327679:RDD327682 RMK327679:RMZ327682 RWG327679:RWV327682 SGC327679:SGR327682 SPY327679:SQN327682 SZU327679:TAJ327682 TJQ327679:TKF327682 TTM327679:TUB327682 UDI327679:UDX327682 UNE327679:UNT327682 UXA327679:UXP327682 VGW327679:VHL327682 VQS327679:VRH327682 WAO327679:WBD327682 WKK327679:WKZ327682 WUG327679:WUV327682 O393217:Z393220 HU393215:IJ393218 RQ393215:SF393218 ABM393215:ACB393218 ALI393215:ALX393218 AVE393215:AVT393218 BFA393215:BFP393218 BOW393215:BPL393218 BYS393215:BZH393218 CIO393215:CJD393218 CSK393215:CSZ393218 DCG393215:DCV393218 DMC393215:DMR393218 DVY393215:DWN393218 EFU393215:EGJ393218 EPQ393215:EQF393218 EZM393215:FAB393218 FJI393215:FJX393218 FTE393215:FTT393218 GDA393215:GDP393218 GMW393215:GNL393218 GWS393215:GXH393218 HGO393215:HHD393218 HQK393215:HQZ393218 IAG393215:IAV393218 IKC393215:IKR393218 ITY393215:IUN393218 JDU393215:JEJ393218 JNQ393215:JOF393218 JXM393215:JYB393218 KHI393215:KHX393218 KRE393215:KRT393218 LBA393215:LBP393218 LKW393215:LLL393218 LUS393215:LVH393218 MEO393215:MFD393218 MOK393215:MOZ393218 MYG393215:MYV393218 NIC393215:NIR393218 NRY393215:NSN393218 OBU393215:OCJ393218 OLQ393215:OMF393218 OVM393215:OWB393218 PFI393215:PFX393218 PPE393215:PPT393218 PZA393215:PZP393218 QIW393215:QJL393218 QSS393215:QTH393218 RCO393215:RDD393218 RMK393215:RMZ393218 RWG393215:RWV393218 SGC393215:SGR393218 SPY393215:SQN393218 SZU393215:TAJ393218 TJQ393215:TKF393218 TTM393215:TUB393218 UDI393215:UDX393218 UNE393215:UNT393218 UXA393215:UXP393218 VGW393215:VHL393218 VQS393215:VRH393218 WAO393215:WBD393218 WKK393215:WKZ393218 WUG393215:WUV393218 O458753:Z458756 HU458751:IJ458754 RQ458751:SF458754 ABM458751:ACB458754 ALI458751:ALX458754 AVE458751:AVT458754 BFA458751:BFP458754 BOW458751:BPL458754 BYS458751:BZH458754 CIO458751:CJD458754 CSK458751:CSZ458754 DCG458751:DCV458754 DMC458751:DMR458754 DVY458751:DWN458754 EFU458751:EGJ458754 EPQ458751:EQF458754 EZM458751:FAB458754 FJI458751:FJX458754 FTE458751:FTT458754 GDA458751:GDP458754 GMW458751:GNL458754 GWS458751:GXH458754 HGO458751:HHD458754 HQK458751:HQZ458754 IAG458751:IAV458754 IKC458751:IKR458754 ITY458751:IUN458754 JDU458751:JEJ458754 JNQ458751:JOF458754 JXM458751:JYB458754 KHI458751:KHX458754 KRE458751:KRT458754 LBA458751:LBP458754 LKW458751:LLL458754 LUS458751:LVH458754 MEO458751:MFD458754 MOK458751:MOZ458754 MYG458751:MYV458754 NIC458751:NIR458754 NRY458751:NSN458754 OBU458751:OCJ458754 OLQ458751:OMF458754 OVM458751:OWB458754 PFI458751:PFX458754 PPE458751:PPT458754 PZA458751:PZP458754 QIW458751:QJL458754 QSS458751:QTH458754 RCO458751:RDD458754 RMK458751:RMZ458754 RWG458751:RWV458754 SGC458751:SGR458754 SPY458751:SQN458754 SZU458751:TAJ458754 TJQ458751:TKF458754 TTM458751:TUB458754 UDI458751:UDX458754 UNE458751:UNT458754 UXA458751:UXP458754 VGW458751:VHL458754 VQS458751:VRH458754 WAO458751:WBD458754 WKK458751:WKZ458754 WUG458751:WUV458754 O524289:Z524292 HU524287:IJ524290 RQ524287:SF524290 ABM524287:ACB524290 ALI524287:ALX524290 AVE524287:AVT524290 BFA524287:BFP524290 BOW524287:BPL524290 BYS524287:BZH524290 CIO524287:CJD524290 CSK524287:CSZ524290 DCG524287:DCV524290 DMC524287:DMR524290 DVY524287:DWN524290 EFU524287:EGJ524290 EPQ524287:EQF524290 EZM524287:FAB524290 FJI524287:FJX524290 FTE524287:FTT524290 GDA524287:GDP524290 GMW524287:GNL524290 GWS524287:GXH524290 HGO524287:HHD524290 HQK524287:HQZ524290 IAG524287:IAV524290 IKC524287:IKR524290 ITY524287:IUN524290 JDU524287:JEJ524290 JNQ524287:JOF524290 JXM524287:JYB524290 KHI524287:KHX524290 KRE524287:KRT524290 LBA524287:LBP524290 LKW524287:LLL524290 LUS524287:LVH524290 MEO524287:MFD524290 MOK524287:MOZ524290 MYG524287:MYV524290 NIC524287:NIR524290 NRY524287:NSN524290 OBU524287:OCJ524290 OLQ524287:OMF524290 OVM524287:OWB524290 PFI524287:PFX524290 PPE524287:PPT524290 PZA524287:PZP524290 QIW524287:QJL524290 QSS524287:QTH524290 RCO524287:RDD524290 RMK524287:RMZ524290 RWG524287:RWV524290 SGC524287:SGR524290 SPY524287:SQN524290 SZU524287:TAJ524290 TJQ524287:TKF524290 TTM524287:TUB524290 UDI524287:UDX524290 UNE524287:UNT524290 UXA524287:UXP524290 VGW524287:VHL524290 VQS524287:VRH524290 WAO524287:WBD524290 WKK524287:WKZ524290 WUG524287:WUV524290 O589825:Z589828 HU589823:IJ589826 RQ589823:SF589826 ABM589823:ACB589826 ALI589823:ALX589826 AVE589823:AVT589826 BFA589823:BFP589826 BOW589823:BPL589826 BYS589823:BZH589826 CIO589823:CJD589826 CSK589823:CSZ589826 DCG589823:DCV589826 DMC589823:DMR589826 DVY589823:DWN589826 EFU589823:EGJ589826 EPQ589823:EQF589826 EZM589823:FAB589826 FJI589823:FJX589826 FTE589823:FTT589826 GDA589823:GDP589826 GMW589823:GNL589826 GWS589823:GXH589826 HGO589823:HHD589826 HQK589823:HQZ589826 IAG589823:IAV589826 IKC589823:IKR589826 ITY589823:IUN589826 JDU589823:JEJ589826 JNQ589823:JOF589826 JXM589823:JYB589826 KHI589823:KHX589826 KRE589823:KRT589826 LBA589823:LBP589826 LKW589823:LLL589826 LUS589823:LVH589826 MEO589823:MFD589826 MOK589823:MOZ589826 MYG589823:MYV589826 NIC589823:NIR589826 NRY589823:NSN589826 OBU589823:OCJ589826 OLQ589823:OMF589826 OVM589823:OWB589826 PFI589823:PFX589826 PPE589823:PPT589826 PZA589823:PZP589826 QIW589823:QJL589826 QSS589823:QTH589826 RCO589823:RDD589826 RMK589823:RMZ589826 RWG589823:RWV589826 SGC589823:SGR589826 SPY589823:SQN589826 SZU589823:TAJ589826 TJQ589823:TKF589826 TTM589823:TUB589826 UDI589823:UDX589826 UNE589823:UNT589826 UXA589823:UXP589826 VGW589823:VHL589826 VQS589823:VRH589826 WAO589823:WBD589826 WKK589823:WKZ589826 WUG589823:WUV589826 O655361:Z655364 HU655359:IJ655362 RQ655359:SF655362 ABM655359:ACB655362 ALI655359:ALX655362 AVE655359:AVT655362 BFA655359:BFP655362 BOW655359:BPL655362 BYS655359:BZH655362 CIO655359:CJD655362 CSK655359:CSZ655362 DCG655359:DCV655362 DMC655359:DMR655362 DVY655359:DWN655362 EFU655359:EGJ655362 EPQ655359:EQF655362 EZM655359:FAB655362 FJI655359:FJX655362 FTE655359:FTT655362 GDA655359:GDP655362 GMW655359:GNL655362 GWS655359:GXH655362 HGO655359:HHD655362 HQK655359:HQZ655362 IAG655359:IAV655362 IKC655359:IKR655362 ITY655359:IUN655362 JDU655359:JEJ655362 JNQ655359:JOF655362 JXM655359:JYB655362 KHI655359:KHX655362 KRE655359:KRT655362 LBA655359:LBP655362 LKW655359:LLL655362 LUS655359:LVH655362 MEO655359:MFD655362 MOK655359:MOZ655362 MYG655359:MYV655362 NIC655359:NIR655362 NRY655359:NSN655362 OBU655359:OCJ655362 OLQ655359:OMF655362 OVM655359:OWB655362 PFI655359:PFX655362 PPE655359:PPT655362 PZA655359:PZP655362 QIW655359:QJL655362 QSS655359:QTH655362 RCO655359:RDD655362 RMK655359:RMZ655362 RWG655359:RWV655362 SGC655359:SGR655362 SPY655359:SQN655362 SZU655359:TAJ655362 TJQ655359:TKF655362 TTM655359:TUB655362 UDI655359:UDX655362 UNE655359:UNT655362 UXA655359:UXP655362 VGW655359:VHL655362 VQS655359:VRH655362 WAO655359:WBD655362 WKK655359:WKZ655362 WUG655359:WUV655362 O720897:Z720900 HU720895:IJ720898 RQ720895:SF720898 ABM720895:ACB720898 ALI720895:ALX720898 AVE720895:AVT720898 BFA720895:BFP720898 BOW720895:BPL720898 BYS720895:BZH720898 CIO720895:CJD720898 CSK720895:CSZ720898 DCG720895:DCV720898 DMC720895:DMR720898 DVY720895:DWN720898 EFU720895:EGJ720898 EPQ720895:EQF720898 EZM720895:FAB720898 FJI720895:FJX720898 FTE720895:FTT720898 GDA720895:GDP720898 GMW720895:GNL720898 GWS720895:GXH720898 HGO720895:HHD720898 HQK720895:HQZ720898 IAG720895:IAV720898 IKC720895:IKR720898 ITY720895:IUN720898 JDU720895:JEJ720898 JNQ720895:JOF720898 JXM720895:JYB720898 KHI720895:KHX720898 KRE720895:KRT720898 LBA720895:LBP720898 LKW720895:LLL720898 LUS720895:LVH720898 MEO720895:MFD720898 MOK720895:MOZ720898 MYG720895:MYV720898 NIC720895:NIR720898 NRY720895:NSN720898 OBU720895:OCJ720898 OLQ720895:OMF720898 OVM720895:OWB720898 PFI720895:PFX720898 PPE720895:PPT720898 PZA720895:PZP720898 QIW720895:QJL720898 QSS720895:QTH720898 RCO720895:RDD720898 RMK720895:RMZ720898 RWG720895:RWV720898 SGC720895:SGR720898 SPY720895:SQN720898 SZU720895:TAJ720898 TJQ720895:TKF720898 TTM720895:TUB720898 UDI720895:UDX720898 UNE720895:UNT720898 UXA720895:UXP720898 VGW720895:VHL720898 VQS720895:VRH720898 WAO720895:WBD720898 WKK720895:WKZ720898 WUG720895:WUV720898 O786433:Z786436 HU786431:IJ786434 RQ786431:SF786434 ABM786431:ACB786434 ALI786431:ALX786434 AVE786431:AVT786434 BFA786431:BFP786434 BOW786431:BPL786434 BYS786431:BZH786434 CIO786431:CJD786434 CSK786431:CSZ786434 DCG786431:DCV786434 DMC786431:DMR786434 DVY786431:DWN786434 EFU786431:EGJ786434 EPQ786431:EQF786434 EZM786431:FAB786434 FJI786431:FJX786434 FTE786431:FTT786434 GDA786431:GDP786434 GMW786431:GNL786434 GWS786431:GXH786434 HGO786431:HHD786434 HQK786431:HQZ786434 IAG786431:IAV786434 IKC786431:IKR786434 ITY786431:IUN786434 JDU786431:JEJ786434 JNQ786431:JOF786434 JXM786431:JYB786434 KHI786431:KHX786434 KRE786431:KRT786434 LBA786431:LBP786434 LKW786431:LLL786434 LUS786431:LVH786434 MEO786431:MFD786434 MOK786431:MOZ786434 MYG786431:MYV786434 NIC786431:NIR786434 NRY786431:NSN786434 OBU786431:OCJ786434 OLQ786431:OMF786434 OVM786431:OWB786434 PFI786431:PFX786434 PPE786431:PPT786434 PZA786431:PZP786434 QIW786431:QJL786434 QSS786431:QTH786434 RCO786431:RDD786434 RMK786431:RMZ786434 RWG786431:RWV786434 SGC786431:SGR786434 SPY786431:SQN786434 SZU786431:TAJ786434 TJQ786431:TKF786434 TTM786431:TUB786434 UDI786431:UDX786434 UNE786431:UNT786434 UXA786431:UXP786434 VGW786431:VHL786434 VQS786431:VRH786434 WAO786431:WBD786434 WKK786431:WKZ786434 WUG786431:WUV786434 O851969:Z851972 HU851967:IJ851970 RQ851967:SF851970 ABM851967:ACB851970 ALI851967:ALX851970 AVE851967:AVT851970 BFA851967:BFP851970 BOW851967:BPL851970 BYS851967:BZH851970 CIO851967:CJD851970 CSK851967:CSZ851970 DCG851967:DCV851970 DMC851967:DMR851970 DVY851967:DWN851970 EFU851967:EGJ851970 EPQ851967:EQF851970 EZM851967:FAB851970 FJI851967:FJX851970 FTE851967:FTT851970 GDA851967:GDP851970 GMW851967:GNL851970 GWS851967:GXH851970 HGO851967:HHD851970 HQK851967:HQZ851970 IAG851967:IAV851970 IKC851967:IKR851970 ITY851967:IUN851970 JDU851967:JEJ851970 JNQ851967:JOF851970 JXM851967:JYB851970 KHI851967:KHX851970 KRE851967:KRT851970 LBA851967:LBP851970 LKW851967:LLL851970 LUS851967:LVH851970 MEO851967:MFD851970 MOK851967:MOZ851970 MYG851967:MYV851970 NIC851967:NIR851970 NRY851967:NSN851970 OBU851967:OCJ851970 OLQ851967:OMF851970 OVM851967:OWB851970 PFI851967:PFX851970 PPE851967:PPT851970 PZA851967:PZP851970 QIW851967:QJL851970 QSS851967:QTH851970 RCO851967:RDD851970 RMK851967:RMZ851970 RWG851967:RWV851970 SGC851967:SGR851970 SPY851967:SQN851970 SZU851967:TAJ851970 TJQ851967:TKF851970 TTM851967:TUB851970 UDI851967:UDX851970 UNE851967:UNT851970 UXA851967:UXP851970 VGW851967:VHL851970 VQS851967:VRH851970 WAO851967:WBD851970 WKK851967:WKZ851970 WUG851967:WUV851970 O917505:Z917508 HU917503:IJ917506 RQ917503:SF917506 ABM917503:ACB917506 ALI917503:ALX917506 AVE917503:AVT917506 BFA917503:BFP917506 BOW917503:BPL917506 BYS917503:BZH917506 CIO917503:CJD917506 CSK917503:CSZ917506 DCG917503:DCV917506 DMC917503:DMR917506 DVY917503:DWN917506 EFU917503:EGJ917506 EPQ917503:EQF917506 EZM917503:FAB917506 FJI917503:FJX917506 FTE917503:FTT917506 GDA917503:GDP917506 GMW917503:GNL917506 GWS917503:GXH917506 HGO917503:HHD917506 HQK917503:HQZ917506 IAG917503:IAV917506 IKC917503:IKR917506 ITY917503:IUN917506 JDU917503:JEJ917506 JNQ917503:JOF917506 JXM917503:JYB917506 KHI917503:KHX917506 KRE917503:KRT917506 LBA917503:LBP917506 LKW917503:LLL917506 LUS917503:LVH917506 MEO917503:MFD917506 MOK917503:MOZ917506 MYG917503:MYV917506 NIC917503:NIR917506 NRY917503:NSN917506 OBU917503:OCJ917506 OLQ917503:OMF917506 OVM917503:OWB917506 PFI917503:PFX917506 PPE917503:PPT917506 PZA917503:PZP917506 QIW917503:QJL917506 QSS917503:QTH917506 RCO917503:RDD917506 RMK917503:RMZ917506 RWG917503:RWV917506 SGC917503:SGR917506 SPY917503:SQN917506 SZU917503:TAJ917506 TJQ917503:TKF917506 TTM917503:TUB917506 UDI917503:UDX917506 UNE917503:UNT917506 UXA917503:UXP917506 VGW917503:VHL917506 VQS917503:VRH917506 WAO917503:WBD917506 WKK917503:WKZ917506 WUG917503:WUV917506 O983041:Z983044 HU983039:IJ983042 RQ983039:SF983042 ABM983039:ACB983042 ALI983039:ALX983042 AVE983039:AVT983042 BFA983039:BFP983042 BOW983039:BPL983042 BYS983039:BZH983042 CIO983039:CJD983042 CSK983039:CSZ983042 DCG983039:DCV983042 DMC983039:DMR983042 DVY983039:DWN983042 EFU983039:EGJ983042 EPQ983039:EQF983042 EZM983039:FAB983042 FJI983039:FJX983042 FTE983039:FTT983042 GDA983039:GDP983042 GMW983039:GNL983042 GWS983039:GXH983042 HGO983039:HHD983042 HQK983039:HQZ983042 IAG983039:IAV983042 IKC983039:IKR983042 ITY983039:IUN983042 JDU983039:JEJ983042 JNQ983039:JOF983042 JXM983039:JYB983042 KHI983039:KHX983042 KRE983039:KRT983042 LBA983039:LBP983042 LKW983039:LLL983042 LUS983039:LVH983042 MEO983039:MFD983042 MOK983039:MOZ983042 MYG983039:MYV983042 NIC983039:NIR983042 NRY983039:NSN983042 OBU983039:OCJ983042 OLQ983039:OMF983042 OVM983039:OWB983042 PFI983039:PFX983042 PPE983039:PPT983042 PZA983039:PZP983042 QIW983039:QJL983042 QSS983039:QTH983042 RCO983039:RDD983042 RMK983039:RMZ983042 RWG983039:RWV983042 SGC983039:SGR983042 SPY983039:SQN983042 SZU983039:TAJ983042 TJQ983039:TKF983042 TTM983039:TUB983042 UDI983039:UDX983042 UNE983039:UNT983042 UXA983039:UXP983042 VGW983039:VHL983042 VQS983039:VRH983042 WAO983039:WBD983042 WKK983039:WKZ983042 WUG983039:WUV983042</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66E0ED-5BA7-4709-994D-18A951C155F0}">
  <sheetPr>
    <pageSetUpPr fitToPage="1"/>
  </sheetPr>
  <dimension ref="B1:AR192"/>
  <sheetViews>
    <sheetView showGridLines="0" view="pageBreakPreview" zoomScale="130" zoomScaleNormal="100" zoomScaleSheetLayoutView="130" workbookViewId="0">
      <selection activeCell="J10" sqref="J10:V10"/>
    </sheetView>
  </sheetViews>
  <sheetFormatPr defaultRowHeight="20.100000000000001" customHeight="1"/>
  <cols>
    <col min="1" max="1" width="1.125" style="367" customWidth="1"/>
    <col min="2" max="2" width="1.5" style="367" customWidth="1"/>
    <col min="3" max="3" width="2.5" style="367" customWidth="1"/>
    <col min="4" max="22" width="3.875" style="367" customWidth="1"/>
    <col min="23" max="23" width="1.5" style="367" customWidth="1"/>
    <col min="24" max="24" width="3.125" style="367" customWidth="1"/>
    <col min="25" max="26" width="9" style="367" customWidth="1"/>
    <col min="27" max="27" width="9" style="309" customWidth="1"/>
    <col min="28" max="28" width="9" style="466" customWidth="1"/>
    <col min="29" max="29" width="9" style="467" customWidth="1"/>
    <col min="30" max="30" width="9" style="367" customWidth="1"/>
    <col min="31" max="42" width="9" style="367"/>
    <col min="43" max="43" width="16.875" style="367" bestFit="1" customWidth="1"/>
    <col min="44" max="44" width="13.375" style="367" customWidth="1"/>
    <col min="45" max="216" width="9" style="367"/>
    <col min="217" max="240" width="3.75" style="367" customWidth="1"/>
    <col min="241" max="249" width="9" style="367" customWidth="1"/>
    <col min="250" max="250" width="2" style="367" customWidth="1"/>
    <col min="251" max="472" width="9" style="367"/>
    <col min="473" max="496" width="3.75" style="367" customWidth="1"/>
    <col min="497" max="505" width="9" style="367" customWidth="1"/>
    <col min="506" max="506" width="2" style="367" customWidth="1"/>
    <col min="507" max="728" width="9" style="367"/>
    <col min="729" max="752" width="3.75" style="367" customWidth="1"/>
    <col min="753" max="761" width="9" style="367" customWidth="1"/>
    <col min="762" max="762" width="2" style="367" customWidth="1"/>
    <col min="763" max="984" width="9" style="367"/>
    <col min="985" max="1008" width="3.75" style="367" customWidth="1"/>
    <col min="1009" max="1017" width="9" style="367" customWidth="1"/>
    <col min="1018" max="1018" width="2" style="367" customWidth="1"/>
    <col min="1019" max="1240" width="9" style="367"/>
    <col min="1241" max="1264" width="3.75" style="367" customWidth="1"/>
    <col min="1265" max="1273" width="9" style="367" customWidth="1"/>
    <col min="1274" max="1274" width="2" style="367" customWidth="1"/>
    <col min="1275" max="1496" width="9" style="367"/>
    <col min="1497" max="1520" width="3.75" style="367" customWidth="1"/>
    <col min="1521" max="1529" width="9" style="367" customWidth="1"/>
    <col min="1530" max="1530" width="2" style="367" customWidth="1"/>
    <col min="1531" max="1752" width="9" style="367"/>
    <col min="1753" max="1776" width="3.75" style="367" customWidth="1"/>
    <col min="1777" max="1785" width="9" style="367" customWidth="1"/>
    <col min="1786" max="1786" width="2" style="367" customWidth="1"/>
    <col min="1787" max="2008" width="9" style="367"/>
    <col min="2009" max="2032" width="3.75" style="367" customWidth="1"/>
    <col min="2033" max="2041" width="9" style="367" customWidth="1"/>
    <col min="2042" max="2042" width="2" style="367" customWidth="1"/>
    <col min="2043" max="2264" width="9" style="367"/>
    <col min="2265" max="2288" width="3.75" style="367" customWidth="1"/>
    <col min="2289" max="2297" width="9" style="367" customWidth="1"/>
    <col min="2298" max="2298" width="2" style="367" customWidth="1"/>
    <col min="2299" max="2520" width="9" style="367"/>
    <col min="2521" max="2544" width="3.75" style="367" customWidth="1"/>
    <col min="2545" max="2553" width="9" style="367" customWidth="1"/>
    <col min="2554" max="2554" width="2" style="367" customWidth="1"/>
    <col min="2555" max="2776" width="9" style="367"/>
    <col min="2777" max="2800" width="3.75" style="367" customWidth="1"/>
    <col min="2801" max="2809" width="9" style="367" customWidth="1"/>
    <col min="2810" max="2810" width="2" style="367" customWidth="1"/>
    <col min="2811" max="3032" width="9" style="367"/>
    <col min="3033" max="3056" width="3.75" style="367" customWidth="1"/>
    <col min="3057" max="3065" width="9" style="367" customWidth="1"/>
    <col min="3066" max="3066" width="2" style="367" customWidth="1"/>
    <col min="3067" max="3288" width="9" style="367"/>
    <col min="3289" max="3312" width="3.75" style="367" customWidth="1"/>
    <col min="3313" max="3321" width="9" style="367" customWidth="1"/>
    <col min="3322" max="3322" width="2" style="367" customWidth="1"/>
    <col min="3323" max="3544" width="9" style="367"/>
    <col min="3545" max="3568" width="3.75" style="367" customWidth="1"/>
    <col min="3569" max="3577" width="9" style="367" customWidth="1"/>
    <col min="3578" max="3578" width="2" style="367" customWidth="1"/>
    <col min="3579" max="3800" width="9" style="367"/>
    <col min="3801" max="3824" width="3.75" style="367" customWidth="1"/>
    <col min="3825" max="3833" width="9" style="367" customWidth="1"/>
    <col min="3834" max="3834" width="2" style="367" customWidth="1"/>
    <col min="3835" max="4056" width="9" style="367"/>
    <col min="4057" max="4080" width="3.75" style="367" customWidth="1"/>
    <col min="4081" max="4089" width="9" style="367" customWidth="1"/>
    <col min="4090" max="4090" width="2" style="367" customWidth="1"/>
    <col min="4091" max="4312" width="9" style="367"/>
    <col min="4313" max="4336" width="3.75" style="367" customWidth="1"/>
    <col min="4337" max="4345" width="9" style="367" customWidth="1"/>
    <col min="4346" max="4346" width="2" style="367" customWidth="1"/>
    <col min="4347" max="4568" width="9" style="367"/>
    <col min="4569" max="4592" width="3.75" style="367" customWidth="1"/>
    <col min="4593" max="4601" width="9" style="367" customWidth="1"/>
    <col min="4602" max="4602" width="2" style="367" customWidth="1"/>
    <col min="4603" max="4824" width="9" style="367"/>
    <col min="4825" max="4848" width="3.75" style="367" customWidth="1"/>
    <col min="4849" max="4857" width="9" style="367" customWidth="1"/>
    <col min="4858" max="4858" width="2" style="367" customWidth="1"/>
    <col min="4859" max="5080" width="9" style="367"/>
    <col min="5081" max="5104" width="3.75" style="367" customWidth="1"/>
    <col min="5105" max="5113" width="9" style="367" customWidth="1"/>
    <col min="5114" max="5114" width="2" style="367" customWidth="1"/>
    <col min="5115" max="5336" width="9" style="367"/>
    <col min="5337" max="5360" width="3.75" style="367" customWidth="1"/>
    <col min="5361" max="5369" width="9" style="367" customWidth="1"/>
    <col min="5370" max="5370" width="2" style="367" customWidth="1"/>
    <col min="5371" max="5592" width="9" style="367"/>
    <col min="5593" max="5616" width="3.75" style="367" customWidth="1"/>
    <col min="5617" max="5625" width="9" style="367" customWidth="1"/>
    <col min="5626" max="5626" width="2" style="367" customWidth="1"/>
    <col min="5627" max="5848" width="9" style="367"/>
    <col min="5849" max="5872" width="3.75" style="367" customWidth="1"/>
    <col min="5873" max="5881" width="9" style="367" customWidth="1"/>
    <col min="5882" max="5882" width="2" style="367" customWidth="1"/>
    <col min="5883" max="6104" width="9" style="367"/>
    <col min="6105" max="6128" width="3.75" style="367" customWidth="1"/>
    <col min="6129" max="6137" width="9" style="367" customWidth="1"/>
    <col min="6138" max="6138" width="2" style="367" customWidth="1"/>
    <col min="6139" max="6360" width="9" style="367"/>
    <col min="6361" max="6384" width="3.75" style="367" customWidth="1"/>
    <col min="6385" max="6393" width="9" style="367" customWidth="1"/>
    <col min="6394" max="6394" width="2" style="367" customWidth="1"/>
    <col min="6395" max="6616" width="9" style="367"/>
    <col min="6617" max="6640" width="3.75" style="367" customWidth="1"/>
    <col min="6641" max="6649" width="9" style="367" customWidth="1"/>
    <col min="6650" max="6650" width="2" style="367" customWidth="1"/>
    <col min="6651" max="6872" width="9" style="367"/>
    <col min="6873" max="6896" width="3.75" style="367" customWidth="1"/>
    <col min="6897" max="6905" width="9" style="367" customWidth="1"/>
    <col min="6906" max="6906" width="2" style="367" customWidth="1"/>
    <col min="6907" max="7128" width="9" style="367"/>
    <col min="7129" max="7152" width="3.75" style="367" customWidth="1"/>
    <col min="7153" max="7161" width="9" style="367" customWidth="1"/>
    <col min="7162" max="7162" width="2" style="367" customWidth="1"/>
    <col min="7163" max="7384" width="9" style="367"/>
    <col min="7385" max="7408" width="3.75" style="367" customWidth="1"/>
    <col min="7409" max="7417" width="9" style="367" customWidth="1"/>
    <col min="7418" max="7418" width="2" style="367" customWidth="1"/>
    <col min="7419" max="7640" width="9" style="367"/>
    <col min="7641" max="7664" width="3.75" style="367" customWidth="1"/>
    <col min="7665" max="7673" width="9" style="367" customWidth="1"/>
    <col min="7674" max="7674" width="2" style="367" customWidth="1"/>
    <col min="7675" max="7896" width="9" style="367"/>
    <col min="7897" max="7920" width="3.75" style="367" customWidth="1"/>
    <col min="7921" max="7929" width="9" style="367" customWidth="1"/>
    <col min="7930" max="7930" width="2" style="367" customWidth="1"/>
    <col min="7931" max="8152" width="9" style="367"/>
    <col min="8153" max="8176" width="3.75" style="367" customWidth="1"/>
    <col min="8177" max="8185" width="9" style="367" customWidth="1"/>
    <col min="8186" max="8186" width="2" style="367" customWidth="1"/>
    <col min="8187" max="8408" width="9" style="367"/>
    <col min="8409" max="8432" width="3.75" style="367" customWidth="1"/>
    <col min="8433" max="8441" width="9" style="367" customWidth="1"/>
    <col min="8442" max="8442" width="2" style="367" customWidth="1"/>
    <col min="8443" max="8664" width="9" style="367"/>
    <col min="8665" max="8688" width="3.75" style="367" customWidth="1"/>
    <col min="8689" max="8697" width="9" style="367" customWidth="1"/>
    <col min="8698" max="8698" width="2" style="367" customWidth="1"/>
    <col min="8699" max="8920" width="9" style="367"/>
    <col min="8921" max="8944" width="3.75" style="367" customWidth="1"/>
    <col min="8945" max="8953" width="9" style="367" customWidth="1"/>
    <col min="8954" max="8954" width="2" style="367" customWidth="1"/>
    <col min="8955" max="9176" width="9" style="367"/>
    <col min="9177" max="9200" width="3.75" style="367" customWidth="1"/>
    <col min="9201" max="9209" width="9" style="367" customWidth="1"/>
    <col min="9210" max="9210" width="2" style="367" customWidth="1"/>
    <col min="9211" max="9432" width="9" style="367"/>
    <col min="9433" max="9456" width="3.75" style="367" customWidth="1"/>
    <col min="9457" max="9465" width="9" style="367" customWidth="1"/>
    <col min="9466" max="9466" width="2" style="367" customWidth="1"/>
    <col min="9467" max="9688" width="9" style="367"/>
    <col min="9689" max="9712" width="3.75" style="367" customWidth="1"/>
    <col min="9713" max="9721" width="9" style="367" customWidth="1"/>
    <col min="9722" max="9722" width="2" style="367" customWidth="1"/>
    <col min="9723" max="9944" width="9" style="367"/>
    <col min="9945" max="9968" width="3.75" style="367" customWidth="1"/>
    <col min="9969" max="9977" width="9" style="367" customWidth="1"/>
    <col min="9978" max="9978" width="2" style="367" customWidth="1"/>
    <col min="9979" max="10200" width="9" style="367"/>
    <col min="10201" max="10224" width="3.75" style="367" customWidth="1"/>
    <col min="10225" max="10233" width="9" style="367" customWidth="1"/>
    <col min="10234" max="10234" width="2" style="367" customWidth="1"/>
    <col min="10235" max="10456" width="9" style="367"/>
    <col min="10457" max="10480" width="3.75" style="367" customWidth="1"/>
    <col min="10481" max="10489" width="9" style="367" customWidth="1"/>
    <col min="10490" max="10490" width="2" style="367" customWidth="1"/>
    <col min="10491" max="10712" width="9" style="367"/>
    <col min="10713" max="10736" width="3.75" style="367" customWidth="1"/>
    <col min="10737" max="10745" width="9" style="367" customWidth="1"/>
    <col min="10746" max="10746" width="2" style="367" customWidth="1"/>
    <col min="10747" max="10968" width="9" style="367"/>
    <col min="10969" max="10992" width="3.75" style="367" customWidth="1"/>
    <col min="10993" max="11001" width="9" style="367" customWidth="1"/>
    <col min="11002" max="11002" width="2" style="367" customWidth="1"/>
    <col min="11003" max="11224" width="9" style="367"/>
    <col min="11225" max="11248" width="3.75" style="367" customWidth="1"/>
    <col min="11249" max="11257" width="9" style="367" customWidth="1"/>
    <col min="11258" max="11258" width="2" style="367" customWidth="1"/>
    <col min="11259" max="11480" width="9" style="367"/>
    <col min="11481" max="11504" width="3.75" style="367" customWidth="1"/>
    <col min="11505" max="11513" width="9" style="367" customWidth="1"/>
    <col min="11514" max="11514" width="2" style="367" customWidth="1"/>
    <col min="11515" max="11736" width="9" style="367"/>
    <col min="11737" max="11760" width="3.75" style="367" customWidth="1"/>
    <col min="11761" max="11769" width="9" style="367" customWidth="1"/>
    <col min="11770" max="11770" width="2" style="367" customWidth="1"/>
    <col min="11771" max="11992" width="9" style="367"/>
    <col min="11993" max="12016" width="3.75" style="367" customWidth="1"/>
    <col min="12017" max="12025" width="9" style="367" customWidth="1"/>
    <col min="12026" max="12026" width="2" style="367" customWidth="1"/>
    <col min="12027" max="12248" width="9" style="367"/>
    <col min="12249" max="12272" width="3.75" style="367" customWidth="1"/>
    <col min="12273" max="12281" width="9" style="367" customWidth="1"/>
    <col min="12282" max="12282" width="2" style="367" customWidth="1"/>
    <col min="12283" max="12504" width="9" style="367"/>
    <col min="12505" max="12528" width="3.75" style="367" customWidth="1"/>
    <col min="12529" max="12537" width="9" style="367" customWidth="1"/>
    <col min="12538" max="12538" width="2" style="367" customWidth="1"/>
    <col min="12539" max="12760" width="9" style="367"/>
    <col min="12761" max="12784" width="3.75" style="367" customWidth="1"/>
    <col min="12785" max="12793" width="9" style="367" customWidth="1"/>
    <col min="12794" max="12794" width="2" style="367" customWidth="1"/>
    <col min="12795" max="13016" width="9" style="367"/>
    <col min="13017" max="13040" width="3.75" style="367" customWidth="1"/>
    <col min="13041" max="13049" width="9" style="367" customWidth="1"/>
    <col min="13050" max="13050" width="2" style="367" customWidth="1"/>
    <col min="13051" max="13272" width="9" style="367"/>
    <col min="13273" max="13296" width="3.75" style="367" customWidth="1"/>
    <col min="13297" max="13305" width="9" style="367" customWidth="1"/>
    <col min="13306" max="13306" width="2" style="367" customWidth="1"/>
    <col min="13307" max="13528" width="9" style="367"/>
    <col min="13529" max="13552" width="3.75" style="367" customWidth="1"/>
    <col min="13553" max="13561" width="9" style="367" customWidth="1"/>
    <col min="13562" max="13562" width="2" style="367" customWidth="1"/>
    <col min="13563" max="13784" width="9" style="367"/>
    <col min="13785" max="13808" width="3.75" style="367" customWidth="1"/>
    <col min="13809" max="13817" width="9" style="367" customWidth="1"/>
    <col min="13818" max="13818" width="2" style="367" customWidth="1"/>
    <col min="13819" max="14040" width="9" style="367"/>
    <col min="14041" max="14064" width="3.75" style="367" customWidth="1"/>
    <col min="14065" max="14073" width="9" style="367" customWidth="1"/>
    <col min="14074" max="14074" width="2" style="367" customWidth="1"/>
    <col min="14075" max="14296" width="9" style="367"/>
    <col min="14297" max="14320" width="3.75" style="367" customWidth="1"/>
    <col min="14321" max="14329" width="9" style="367" customWidth="1"/>
    <col min="14330" max="14330" width="2" style="367" customWidth="1"/>
    <col min="14331" max="14552" width="9" style="367"/>
    <col min="14553" max="14576" width="3.75" style="367" customWidth="1"/>
    <col min="14577" max="14585" width="9" style="367" customWidth="1"/>
    <col min="14586" max="14586" width="2" style="367" customWidth="1"/>
    <col min="14587" max="14808" width="9" style="367"/>
    <col min="14809" max="14832" width="3.75" style="367" customWidth="1"/>
    <col min="14833" max="14841" width="9" style="367" customWidth="1"/>
    <col min="14842" max="14842" width="2" style="367" customWidth="1"/>
    <col min="14843" max="15064" width="9" style="367"/>
    <col min="15065" max="15088" width="3.75" style="367" customWidth="1"/>
    <col min="15089" max="15097" width="9" style="367" customWidth="1"/>
    <col min="15098" max="15098" width="2" style="367" customWidth="1"/>
    <col min="15099" max="15320" width="9" style="367"/>
    <col min="15321" max="15344" width="3.75" style="367" customWidth="1"/>
    <col min="15345" max="15353" width="9" style="367" customWidth="1"/>
    <col min="15354" max="15354" width="2" style="367" customWidth="1"/>
    <col min="15355" max="15576" width="9" style="367"/>
    <col min="15577" max="15600" width="3.75" style="367" customWidth="1"/>
    <col min="15601" max="15609" width="9" style="367" customWidth="1"/>
    <col min="15610" max="15610" width="2" style="367" customWidth="1"/>
    <col min="15611" max="15832" width="9" style="367"/>
    <col min="15833" max="15856" width="3.75" style="367" customWidth="1"/>
    <col min="15857" max="15865" width="9" style="367" customWidth="1"/>
    <col min="15866" max="15866" width="2" style="367" customWidth="1"/>
    <col min="15867" max="16088" width="9" style="367"/>
    <col min="16089" max="16112" width="3.75" style="367" customWidth="1"/>
    <col min="16113" max="16121" width="9" style="367" customWidth="1"/>
    <col min="16122" max="16122" width="2" style="367" customWidth="1"/>
    <col min="16123" max="16384" width="9" style="367"/>
  </cols>
  <sheetData>
    <row r="1" spans="2:44" ht="20.100000000000001" customHeight="1">
      <c r="B1" s="306" t="s">
        <v>769</v>
      </c>
    </row>
    <row r="2" spans="2:44" ht="20.100000000000001" customHeight="1">
      <c r="B2" s="306" t="s">
        <v>652</v>
      </c>
    </row>
    <row r="3" spans="2:44" ht="7.5" customHeight="1">
      <c r="Q3" s="368"/>
      <c r="Y3" s="368"/>
      <c r="Z3" s="369"/>
    </row>
    <row r="4" spans="2:44" ht="19.5" customHeight="1">
      <c r="B4" s="370" t="s">
        <v>1032</v>
      </c>
      <c r="D4" s="371"/>
      <c r="E4" s="371"/>
      <c r="F4" s="371"/>
      <c r="G4" s="371"/>
      <c r="H4" s="371"/>
      <c r="I4" s="371"/>
      <c r="J4" s="371"/>
      <c r="K4" s="371"/>
      <c r="L4" s="371"/>
      <c r="M4" s="371"/>
      <c r="N4" s="371"/>
      <c r="O4" s="371"/>
      <c r="P4" s="371"/>
      <c r="Q4" s="371"/>
      <c r="R4" s="371"/>
      <c r="S4" s="371"/>
      <c r="T4" s="371"/>
      <c r="U4" s="371"/>
      <c r="V4" s="371"/>
      <c r="W4" s="371"/>
      <c r="X4" s="371"/>
      <c r="Y4" s="371"/>
      <c r="Z4" s="372" t="s">
        <v>407</v>
      </c>
    </row>
    <row r="5" spans="2:44" ht="15.75" customHeight="1">
      <c r="C5" s="373"/>
      <c r="D5" s="374"/>
      <c r="E5" s="374"/>
      <c r="F5" s="374"/>
      <c r="G5" s="374"/>
      <c r="H5" s="374"/>
      <c r="I5" s="371"/>
      <c r="J5" s="371"/>
      <c r="K5" s="371"/>
      <c r="L5" s="371"/>
      <c r="M5" s="371"/>
      <c r="N5" s="371"/>
      <c r="O5" s="371"/>
      <c r="P5" s="371"/>
      <c r="Q5" s="371"/>
      <c r="R5" s="371"/>
      <c r="S5" s="371"/>
      <c r="T5" s="371"/>
      <c r="U5" s="371"/>
      <c r="V5" s="371"/>
      <c r="W5" s="371"/>
      <c r="X5" s="371"/>
      <c r="Y5" s="371"/>
    </row>
    <row r="6" spans="2:44" s="375" customFormat="1" ht="15" customHeight="1">
      <c r="C6" s="376" t="s">
        <v>497</v>
      </c>
      <c r="D6" s="377"/>
      <c r="E6" s="378"/>
      <c r="F6" s="378"/>
      <c r="G6" s="378"/>
      <c r="H6" s="378"/>
      <c r="I6" s="378"/>
      <c r="J6" s="378"/>
      <c r="K6" s="378"/>
      <c r="L6" s="378"/>
      <c r="M6" s="378"/>
      <c r="N6" s="378"/>
      <c r="O6" s="378"/>
      <c r="P6" s="378"/>
      <c r="Q6" s="378"/>
      <c r="R6" s="378"/>
      <c r="S6" s="378"/>
      <c r="T6" s="378"/>
      <c r="U6" s="379"/>
      <c r="V6" s="378"/>
      <c r="W6" s="378"/>
      <c r="X6" s="378"/>
      <c r="Y6" s="378"/>
      <c r="AA6" s="310"/>
      <c r="AB6" s="466"/>
      <c r="AC6" s="467"/>
      <c r="AQ6" s="467"/>
      <c r="AR6" s="468"/>
    </row>
    <row r="7" spans="2:44" s="382" customFormat="1" ht="21.75" customHeight="1">
      <c r="C7" s="373"/>
      <c r="D7" s="2115" t="s">
        <v>498</v>
      </c>
      <c r="E7" s="2116"/>
      <c r="F7" s="2116"/>
      <c r="G7" s="2116"/>
      <c r="H7" s="2116"/>
      <c r="I7" s="2117"/>
      <c r="J7" s="2334" t="str">
        <f>IF(入力シート!F11="","",入力シート!F11)&amp;"中層ＺＥＨ-Ｍ支援事業"</f>
        <v>中層ＺＥＨ-Ｍ支援事業</v>
      </c>
      <c r="K7" s="2334"/>
      <c r="L7" s="2334"/>
      <c r="M7" s="2334"/>
      <c r="N7" s="2334"/>
      <c r="O7" s="2334"/>
      <c r="P7" s="2334"/>
      <c r="Q7" s="2334"/>
      <c r="R7" s="2334"/>
      <c r="S7" s="2334"/>
      <c r="T7" s="2334"/>
      <c r="U7" s="2334"/>
      <c r="V7" s="2335"/>
      <c r="W7" s="366"/>
      <c r="X7" s="366"/>
      <c r="Y7" s="366"/>
      <c r="AA7" s="442"/>
      <c r="AB7" s="466"/>
      <c r="AC7" s="467"/>
    </row>
    <row r="8" spans="2:44" s="382" customFormat="1" ht="15" customHeight="1">
      <c r="C8" s="373"/>
      <c r="D8" s="383"/>
      <c r="E8" s="383"/>
      <c r="F8" s="383"/>
      <c r="G8" s="383"/>
      <c r="H8" s="383"/>
      <c r="I8" s="383"/>
      <c r="J8" s="383"/>
      <c r="K8" s="383"/>
      <c r="L8" s="383"/>
      <c r="M8" s="383"/>
      <c r="N8" s="383"/>
      <c r="O8" s="383"/>
      <c r="P8" s="383"/>
      <c r="Q8" s="383"/>
      <c r="R8" s="383"/>
      <c r="S8" s="383"/>
      <c r="T8" s="383"/>
      <c r="U8" s="383"/>
      <c r="V8" s="383"/>
      <c r="W8" s="366"/>
      <c r="X8" s="366"/>
      <c r="Y8" s="366"/>
      <c r="AA8" s="442"/>
      <c r="AB8" s="466"/>
      <c r="AC8" s="467"/>
    </row>
    <row r="9" spans="2:44" s="375" customFormat="1" ht="15">
      <c r="C9" s="376" t="s">
        <v>470</v>
      </c>
      <c r="D9" s="377"/>
      <c r="E9" s="378"/>
      <c r="F9" s="378"/>
      <c r="G9" s="378"/>
      <c r="H9" s="378"/>
      <c r="I9" s="378"/>
      <c r="J9" s="378"/>
      <c r="K9" s="378"/>
      <c r="L9" s="378"/>
      <c r="M9" s="378"/>
      <c r="N9" s="378"/>
      <c r="O9" s="378"/>
      <c r="P9" s="378"/>
      <c r="Q9" s="378"/>
      <c r="R9" s="378"/>
      <c r="S9" s="378"/>
      <c r="T9" s="378"/>
      <c r="U9" s="379"/>
      <c r="V9" s="378"/>
      <c r="W9" s="378"/>
      <c r="X9" s="378"/>
      <c r="Y9" s="378"/>
      <c r="AA9" s="310"/>
      <c r="AB9" s="466"/>
      <c r="AC9" s="467"/>
    </row>
    <row r="10" spans="2:44" s="382" customFormat="1" ht="18" customHeight="1">
      <c r="C10" s="373"/>
      <c r="D10" s="2115" t="s">
        <v>296</v>
      </c>
      <c r="E10" s="2116"/>
      <c r="F10" s="2116"/>
      <c r="G10" s="2116"/>
      <c r="H10" s="2116"/>
      <c r="I10" s="2117"/>
      <c r="J10" s="2344"/>
      <c r="K10" s="2345"/>
      <c r="L10" s="2345"/>
      <c r="M10" s="2345"/>
      <c r="N10" s="2345"/>
      <c r="O10" s="2345"/>
      <c r="P10" s="2345"/>
      <c r="Q10" s="2345"/>
      <c r="R10" s="2345"/>
      <c r="S10" s="2345"/>
      <c r="T10" s="2345"/>
      <c r="U10" s="2345"/>
      <c r="V10" s="2346"/>
      <c r="W10" s="389"/>
      <c r="X10" s="366"/>
      <c r="Y10" s="366"/>
      <c r="AA10" s="442"/>
      <c r="AB10" s="466"/>
      <c r="AC10" s="467"/>
    </row>
    <row r="11" spans="2:44" s="382" customFormat="1" ht="24.75" customHeight="1">
      <c r="C11" s="373"/>
      <c r="D11" s="2121" t="s">
        <v>535</v>
      </c>
      <c r="E11" s="2116"/>
      <c r="F11" s="2116"/>
      <c r="G11" s="2116"/>
      <c r="H11" s="2116"/>
      <c r="I11" s="2117"/>
      <c r="J11" s="2344"/>
      <c r="K11" s="2345"/>
      <c r="L11" s="2345"/>
      <c r="M11" s="2345"/>
      <c r="N11" s="2345"/>
      <c r="O11" s="2345"/>
      <c r="P11" s="2345"/>
      <c r="Q11" s="2345"/>
      <c r="R11" s="2345"/>
      <c r="S11" s="2345"/>
      <c r="T11" s="2345"/>
      <c r="U11" s="2345"/>
      <c r="V11" s="2346"/>
      <c r="W11" s="389"/>
      <c r="X11" s="366"/>
      <c r="Y11" s="366"/>
      <c r="AA11" s="442"/>
      <c r="AB11" s="466"/>
      <c r="AC11" s="467"/>
    </row>
    <row r="12" spans="2:44" s="382" customFormat="1" ht="18" customHeight="1">
      <c r="C12" s="373"/>
      <c r="D12" s="2115" t="s">
        <v>750</v>
      </c>
      <c r="E12" s="2116"/>
      <c r="F12" s="2116"/>
      <c r="G12" s="2116"/>
      <c r="H12" s="2116"/>
      <c r="I12" s="2117"/>
      <c r="J12" s="407" t="s">
        <v>248</v>
      </c>
      <c r="K12" s="445" t="s">
        <v>536</v>
      </c>
      <c r="L12" s="408"/>
      <c r="M12" s="385"/>
      <c r="N12" s="385"/>
      <c r="O12" s="409" t="s">
        <v>248</v>
      </c>
      <c r="P12" s="445" t="s">
        <v>537</v>
      </c>
      <c r="Q12" s="385"/>
      <c r="R12" s="385"/>
      <c r="S12" s="385"/>
      <c r="T12" s="385"/>
      <c r="U12" s="385"/>
      <c r="V12" s="411"/>
      <c r="W12" s="366"/>
      <c r="X12" s="366"/>
      <c r="Y12" s="366"/>
      <c r="AA12" s="442"/>
      <c r="AB12" s="469"/>
      <c r="AC12" s="467"/>
    </row>
    <row r="13" spans="2:44" s="382" customFormat="1" ht="6" customHeight="1">
      <c r="C13" s="373"/>
      <c r="D13" s="390"/>
      <c r="E13" s="390"/>
      <c r="F13" s="391"/>
      <c r="G13" s="392"/>
      <c r="H13" s="392"/>
      <c r="I13" s="392"/>
      <c r="J13" s="392"/>
      <c r="K13" s="392"/>
      <c r="L13" s="318"/>
      <c r="M13" s="318"/>
      <c r="N13" s="318"/>
      <c r="O13" s="318"/>
      <c r="P13" s="318"/>
      <c r="Q13" s="318"/>
      <c r="R13" s="318"/>
      <c r="S13" s="318"/>
      <c r="T13" s="318"/>
      <c r="U13" s="318"/>
      <c r="V13" s="318"/>
      <c r="W13" s="318"/>
      <c r="X13" s="318"/>
      <c r="Y13" s="318"/>
      <c r="AA13" s="442"/>
      <c r="AB13" s="466"/>
      <c r="AC13" s="467"/>
    </row>
    <row r="14" spans="2:44" s="382" customFormat="1" ht="18" customHeight="1">
      <c r="C14" s="373"/>
      <c r="D14" s="2115" t="s">
        <v>538</v>
      </c>
      <c r="E14" s="2116"/>
      <c r="F14" s="2116"/>
      <c r="G14" s="2116"/>
      <c r="H14" s="2116"/>
      <c r="I14" s="2117"/>
      <c r="J14" s="2115" t="s">
        <v>539</v>
      </c>
      <c r="K14" s="2117"/>
      <c r="L14" s="2345"/>
      <c r="M14" s="2345"/>
      <c r="N14" s="2345"/>
      <c r="O14" s="2345"/>
      <c r="P14" s="2345"/>
      <c r="Q14" s="2345"/>
      <c r="R14" s="2115" t="s">
        <v>540</v>
      </c>
      <c r="S14" s="2117"/>
      <c r="T14" s="2364"/>
      <c r="U14" s="2364"/>
      <c r="V14" s="443" t="s">
        <v>541</v>
      </c>
      <c r="W14" s="389"/>
      <c r="X14" s="366"/>
      <c r="Y14" s="366"/>
      <c r="AA14" s="442"/>
      <c r="AB14" s="466"/>
      <c r="AC14" s="467"/>
    </row>
    <row r="15" spans="2:44" s="382" customFormat="1" ht="18" customHeight="1">
      <c r="C15" s="373"/>
      <c r="D15" s="2115" t="s">
        <v>542</v>
      </c>
      <c r="E15" s="2116"/>
      <c r="F15" s="2116"/>
      <c r="G15" s="2116"/>
      <c r="H15" s="2116"/>
      <c r="I15" s="2117"/>
      <c r="J15" s="2115" t="s">
        <v>539</v>
      </c>
      <c r="K15" s="2117"/>
      <c r="L15" s="2345"/>
      <c r="M15" s="2345"/>
      <c r="N15" s="2345"/>
      <c r="O15" s="2345"/>
      <c r="P15" s="2345"/>
      <c r="Q15" s="2345"/>
      <c r="R15" s="2115" t="s">
        <v>540</v>
      </c>
      <c r="S15" s="2117"/>
      <c r="T15" s="2364"/>
      <c r="U15" s="2364"/>
      <c r="V15" s="443" t="s">
        <v>541</v>
      </c>
      <c r="W15" s="389"/>
      <c r="X15" s="366"/>
      <c r="Y15" s="366"/>
      <c r="AA15" s="442"/>
      <c r="AB15" s="466"/>
      <c r="AC15" s="467"/>
    </row>
    <row r="16" spans="2:44" s="382" customFormat="1" ht="18" customHeight="1">
      <c r="C16" s="373"/>
      <c r="D16" s="2115" t="s">
        <v>543</v>
      </c>
      <c r="E16" s="2116"/>
      <c r="F16" s="2116"/>
      <c r="G16" s="2116"/>
      <c r="H16" s="2116"/>
      <c r="I16" s="2117"/>
      <c r="J16" s="2115" t="s">
        <v>539</v>
      </c>
      <c r="K16" s="2117"/>
      <c r="L16" s="2345"/>
      <c r="M16" s="2345"/>
      <c r="N16" s="2345"/>
      <c r="O16" s="2345"/>
      <c r="P16" s="2345"/>
      <c r="Q16" s="2345"/>
      <c r="R16" s="2115" t="s">
        <v>540</v>
      </c>
      <c r="S16" s="2117"/>
      <c r="T16" s="2364"/>
      <c r="U16" s="2364"/>
      <c r="V16" s="443" t="s">
        <v>541</v>
      </c>
      <c r="W16" s="389"/>
      <c r="X16" s="366"/>
      <c r="Y16" s="366"/>
      <c r="AA16" s="442"/>
      <c r="AB16" s="466"/>
      <c r="AC16" s="467"/>
    </row>
    <row r="17" spans="2:44" s="382" customFormat="1" ht="18" customHeight="1">
      <c r="C17" s="373"/>
      <c r="D17" s="2121" t="s">
        <v>544</v>
      </c>
      <c r="E17" s="2116"/>
      <c r="F17" s="2116"/>
      <c r="G17" s="2116"/>
      <c r="H17" s="2116"/>
      <c r="I17" s="2117"/>
      <c r="J17" s="2357" t="str">
        <f>IF(J27=0,"",J27)</f>
        <v/>
      </c>
      <c r="K17" s="2358"/>
      <c r="L17" s="2358"/>
      <c r="M17" s="2358"/>
      <c r="N17" s="2358"/>
      <c r="O17" s="2358"/>
      <c r="P17" s="2358"/>
      <c r="Q17" s="2358"/>
      <c r="R17" s="2358"/>
      <c r="S17" s="2358"/>
      <c r="T17" s="2358"/>
      <c r="U17" s="2358"/>
      <c r="V17" s="387" t="s">
        <v>545</v>
      </c>
      <c r="W17" s="389"/>
      <c r="X17" s="366"/>
      <c r="Y17" s="366"/>
      <c r="AA17" s="442"/>
      <c r="AB17" s="466"/>
      <c r="AC17" s="467"/>
    </row>
    <row r="18" spans="2:44" s="382" customFormat="1" ht="6" customHeight="1">
      <c r="C18" s="373"/>
      <c r="D18" s="390"/>
      <c r="E18" s="390"/>
      <c r="F18" s="391"/>
      <c r="G18" s="392"/>
      <c r="H18" s="392"/>
      <c r="I18" s="392"/>
      <c r="J18" s="392"/>
      <c r="K18" s="392"/>
      <c r="L18" s="318"/>
      <c r="M18" s="318"/>
      <c r="N18" s="318"/>
      <c r="O18" s="318"/>
      <c r="P18" s="318"/>
      <c r="Q18" s="318"/>
      <c r="R18" s="318"/>
      <c r="S18" s="318"/>
      <c r="T18" s="318"/>
      <c r="U18" s="318"/>
      <c r="V18" s="318"/>
      <c r="W18" s="318"/>
      <c r="X18" s="318"/>
      <c r="Y18" s="318"/>
      <c r="AA18" s="442"/>
      <c r="AB18" s="466"/>
      <c r="AC18" s="467"/>
    </row>
    <row r="19" spans="2:44" s="382" customFormat="1" ht="18" customHeight="1">
      <c r="C19" s="373"/>
      <c r="D19" s="2121" t="s">
        <v>485</v>
      </c>
      <c r="E19" s="2116"/>
      <c r="F19" s="2116"/>
      <c r="G19" s="2116"/>
      <c r="H19" s="2116"/>
      <c r="I19" s="2117"/>
      <c r="J19" s="2359"/>
      <c r="K19" s="2360"/>
      <c r="L19" s="2360"/>
      <c r="M19" s="2360"/>
      <c r="N19" s="2360"/>
      <c r="O19" s="2360"/>
      <c r="P19" s="2360"/>
      <c r="Q19" s="2360"/>
      <c r="R19" s="2360"/>
      <c r="S19" s="2360"/>
      <c r="T19" s="2360"/>
      <c r="U19" s="2360"/>
      <c r="V19" s="2361"/>
      <c r="W19" s="389"/>
      <c r="X19" s="366"/>
      <c r="Y19" s="366"/>
      <c r="AA19" s="442"/>
      <c r="AB19" s="466"/>
      <c r="AC19" s="467"/>
    </row>
    <row r="20" spans="2:44" s="382" customFormat="1" ht="15" customHeight="1">
      <c r="C20" s="373"/>
      <c r="D20" s="390"/>
      <c r="E20" s="390"/>
      <c r="F20" s="391"/>
      <c r="G20" s="392"/>
      <c r="H20" s="392"/>
      <c r="I20" s="392"/>
      <c r="J20" s="392"/>
      <c r="K20" s="392"/>
      <c r="L20" s="318"/>
      <c r="M20" s="318"/>
      <c r="N20" s="318"/>
      <c r="O20" s="318"/>
      <c r="P20" s="318"/>
      <c r="Q20" s="318"/>
      <c r="R20" s="318"/>
      <c r="S20" s="318"/>
      <c r="T20" s="318"/>
      <c r="U20" s="318"/>
      <c r="V20" s="318"/>
      <c r="W20" s="318"/>
      <c r="X20" s="318"/>
      <c r="Y20" s="318"/>
      <c r="AA20" s="442"/>
      <c r="AB20" s="466"/>
      <c r="AC20" s="467"/>
    </row>
    <row r="21" spans="2:44" s="416" customFormat="1" ht="15" customHeight="1">
      <c r="B21" s="333"/>
      <c r="C21" s="412" t="s">
        <v>505</v>
      </c>
      <c r="D21" s="360"/>
      <c r="E21" s="360"/>
      <c r="F21" s="360"/>
      <c r="G21" s="360"/>
      <c r="H21" s="341"/>
      <c r="I21" s="335"/>
      <c r="J21" s="336"/>
      <c r="K21" s="341"/>
      <c r="L21" s="335"/>
      <c r="M21" s="341"/>
      <c r="N21" s="336"/>
      <c r="O21" s="337"/>
      <c r="P21" s="336"/>
      <c r="Q21" s="342"/>
      <c r="R21" s="343"/>
      <c r="S21" s="343"/>
      <c r="T21" s="343"/>
      <c r="U21" s="413"/>
      <c r="V21" s="413"/>
      <c r="W21" s="413"/>
      <c r="X21" s="413"/>
      <c r="Y21" s="413"/>
      <c r="Z21" s="413"/>
      <c r="AA21" s="414"/>
      <c r="AB21" s="414"/>
      <c r="AC21" s="413"/>
      <c r="AD21" s="413"/>
      <c r="AE21" s="462"/>
      <c r="AF21" s="344"/>
      <c r="AG21" s="344"/>
      <c r="AH21" s="344"/>
      <c r="AI21" s="415"/>
      <c r="AJ21" s="415"/>
      <c r="AK21" s="415"/>
      <c r="AL21" s="415"/>
      <c r="AM21" s="415"/>
      <c r="AN21" s="415"/>
      <c r="AO21" s="415"/>
      <c r="AP21" s="338"/>
      <c r="AQ21" s="338"/>
      <c r="AR21" s="332"/>
    </row>
    <row r="22" spans="2:44" s="416" customFormat="1" ht="18" customHeight="1">
      <c r="B22" s="333"/>
      <c r="C22" s="417"/>
      <c r="D22" s="2315" t="s">
        <v>478</v>
      </c>
      <c r="E22" s="2316"/>
      <c r="F22" s="2316"/>
      <c r="G22" s="2316"/>
      <c r="H22" s="2316"/>
      <c r="I22" s="2317"/>
      <c r="J22" s="2329" t="s">
        <v>486</v>
      </c>
      <c r="K22" s="2330"/>
      <c r="L22" s="2330"/>
      <c r="M22" s="2330"/>
      <c r="N22" s="2362"/>
      <c r="O22" s="2331" t="s">
        <v>479</v>
      </c>
      <c r="P22" s="2332"/>
      <c r="Q22" s="2332"/>
      <c r="R22" s="2332"/>
      <c r="S22" s="2333"/>
      <c r="T22" s="2363"/>
      <c r="U22" s="2363"/>
      <c r="V22" s="2363"/>
      <c r="W22" s="2363"/>
      <c r="X22" s="2363"/>
      <c r="Y22" s="418"/>
      <c r="Z22" s="418"/>
      <c r="AA22" s="419"/>
      <c r="AB22" s="419"/>
      <c r="AC22" s="418"/>
      <c r="AD22" s="415"/>
      <c r="AE22" s="338"/>
      <c r="AF22" s="338"/>
      <c r="AG22" s="332"/>
    </row>
    <row r="23" spans="2:44" s="416" customFormat="1" ht="18" customHeight="1">
      <c r="B23" s="333"/>
      <c r="C23" s="417"/>
      <c r="D23" s="2315" t="s">
        <v>480</v>
      </c>
      <c r="E23" s="2316"/>
      <c r="F23" s="2316"/>
      <c r="G23" s="2316"/>
      <c r="H23" s="2316"/>
      <c r="I23" s="2317"/>
      <c r="J23" s="2318"/>
      <c r="K23" s="2319"/>
      <c r="L23" s="2319"/>
      <c r="M23" s="2319"/>
      <c r="N23" s="420" t="s">
        <v>48</v>
      </c>
      <c r="O23" s="2350">
        <f>IF(AND($J$12="■",$O$12="□",J23&gt;=22),900000,IF(AND($J$12="□",$O$12="■",J23&gt;=5,J23&lt;=7),650000,IF(AND($J$12="□",$O$12="■",J23&gt;=8),800000,0)))</f>
        <v>0</v>
      </c>
      <c r="P23" s="2351"/>
      <c r="Q23" s="2351"/>
      <c r="R23" s="2351"/>
      <c r="S23" s="421" t="s">
        <v>481</v>
      </c>
      <c r="T23" s="2352"/>
      <c r="U23" s="2352"/>
      <c r="V23" s="2352"/>
      <c r="W23" s="2352"/>
      <c r="X23" s="423"/>
      <c r="Y23" s="463"/>
      <c r="Z23" s="463"/>
      <c r="AA23" s="464"/>
      <c r="AB23" s="422"/>
      <c r="AC23" s="423"/>
      <c r="AD23" s="415"/>
      <c r="AE23" s="338"/>
      <c r="AF23" s="338"/>
      <c r="AG23" s="332"/>
    </row>
    <row r="24" spans="2:44" s="416" customFormat="1" ht="18" customHeight="1">
      <c r="B24" s="333"/>
      <c r="C24" s="417"/>
      <c r="D24" s="2315" t="s">
        <v>482</v>
      </c>
      <c r="E24" s="2316"/>
      <c r="F24" s="2316"/>
      <c r="G24" s="2316"/>
      <c r="H24" s="2316"/>
      <c r="I24" s="2317"/>
      <c r="J24" s="2318"/>
      <c r="K24" s="2319"/>
      <c r="L24" s="2319"/>
      <c r="M24" s="2319"/>
      <c r="N24" s="420" t="s">
        <v>48</v>
      </c>
      <c r="O24" s="2350">
        <f>IF(AND($J$12="■",$O$12="□",J24&gt;=22),900000,IF(AND($J$12="□",$O$12="■",J24&gt;=5,J24&lt;=7),650000,IF(AND($J$12="□",$O$12="■",J24&gt;=8),800000,0)))</f>
        <v>0</v>
      </c>
      <c r="P24" s="2351"/>
      <c r="Q24" s="2351"/>
      <c r="R24" s="2351"/>
      <c r="S24" s="421" t="s">
        <v>481</v>
      </c>
      <c r="T24" s="2352"/>
      <c r="U24" s="2352"/>
      <c r="V24" s="2352"/>
      <c r="W24" s="2352"/>
      <c r="X24" s="423"/>
      <c r="Y24" s="463"/>
      <c r="Z24" s="463"/>
      <c r="AA24" s="464"/>
      <c r="AB24" s="422"/>
      <c r="AC24" s="423"/>
      <c r="AD24" s="415"/>
      <c r="AE24" s="338"/>
      <c r="AF24" s="338"/>
      <c r="AG24" s="332"/>
    </row>
    <row r="25" spans="2:44" s="416" customFormat="1" ht="18" customHeight="1">
      <c r="B25" s="333"/>
      <c r="C25" s="417"/>
      <c r="D25" s="2315" t="s">
        <v>483</v>
      </c>
      <c r="E25" s="2316"/>
      <c r="F25" s="2316"/>
      <c r="G25" s="2316"/>
      <c r="H25" s="2316"/>
      <c r="I25" s="2317"/>
      <c r="J25" s="2318"/>
      <c r="K25" s="2319"/>
      <c r="L25" s="2319"/>
      <c r="M25" s="2319"/>
      <c r="N25" s="420" t="s">
        <v>48</v>
      </c>
      <c r="O25" s="2350">
        <f>IF(AND($J$12="■",$O$12="□",J25&gt;=22),900000,IF(AND($J$12="□",$O$12="■",J25&gt;=5,J25&lt;=7),650000,IF(AND($J$12="□",$O$12="■",J25&gt;=8),800000,0)))</f>
        <v>0</v>
      </c>
      <c r="P25" s="2351"/>
      <c r="Q25" s="2351"/>
      <c r="R25" s="2351"/>
      <c r="S25" s="421" t="s">
        <v>481</v>
      </c>
      <c r="T25" s="2352"/>
      <c r="U25" s="2352"/>
      <c r="V25" s="2352"/>
      <c r="W25" s="2352"/>
      <c r="X25" s="423"/>
      <c r="Y25" s="463"/>
      <c r="Z25" s="463"/>
      <c r="AA25" s="464"/>
      <c r="AB25" s="422"/>
      <c r="AC25" s="423"/>
      <c r="AE25" s="415"/>
      <c r="AF25" s="338"/>
      <c r="AG25" s="332"/>
    </row>
    <row r="26" spans="2:44" s="416" customFormat="1" ht="18" customHeight="1" thickBot="1">
      <c r="B26" s="333"/>
      <c r="C26" s="417"/>
      <c r="D26" s="2322" t="s">
        <v>669</v>
      </c>
      <c r="E26" s="2323"/>
      <c r="F26" s="2323"/>
      <c r="G26" s="2323"/>
      <c r="H26" s="2323"/>
      <c r="I26" s="2324"/>
      <c r="J26" s="2325"/>
      <c r="K26" s="2326"/>
      <c r="L26" s="2326"/>
      <c r="M26" s="2326"/>
      <c r="N26" s="485" t="s">
        <v>48</v>
      </c>
      <c r="O26" s="2355">
        <f>IF(AND($J$12="■",$O$12="□",J26&gt;=22),900000,IF(AND($J$12="□",$O$12="■",J26&gt;=5,J26&lt;=7),650000,IF(AND($J$12="□",$O$12="■",J26&gt;=8),800000,0)))</f>
        <v>0</v>
      </c>
      <c r="P26" s="2356"/>
      <c r="Q26" s="2356"/>
      <c r="R26" s="2356"/>
      <c r="S26" s="486" t="s">
        <v>481</v>
      </c>
      <c r="T26" s="2352"/>
      <c r="U26" s="2352"/>
      <c r="V26" s="2352"/>
      <c r="W26" s="2352"/>
      <c r="X26" s="423"/>
      <c r="Y26" s="463"/>
      <c r="Z26" s="463"/>
      <c r="AA26" s="464"/>
      <c r="AB26" s="422"/>
      <c r="AC26" s="423"/>
      <c r="AD26" s="415"/>
      <c r="AE26" s="338"/>
      <c r="AF26" s="338"/>
      <c r="AG26" s="332"/>
    </row>
    <row r="27" spans="2:44" s="416" customFormat="1" ht="18" customHeight="1" thickTop="1">
      <c r="B27" s="333"/>
      <c r="C27" s="417"/>
      <c r="D27" s="2308" t="s">
        <v>428</v>
      </c>
      <c r="E27" s="2309"/>
      <c r="F27" s="2309"/>
      <c r="G27" s="2309"/>
      <c r="H27" s="2309"/>
      <c r="I27" s="2310"/>
      <c r="J27" s="2311">
        <f>SUM(J23:M26)</f>
        <v>0</v>
      </c>
      <c r="K27" s="2312"/>
      <c r="L27" s="2312"/>
      <c r="M27" s="2312"/>
      <c r="N27" s="424" t="s">
        <v>48</v>
      </c>
      <c r="O27" s="2353">
        <f>SUM(O23:R26)</f>
        <v>0</v>
      </c>
      <c r="P27" s="2354"/>
      <c r="Q27" s="2354"/>
      <c r="R27" s="2354"/>
      <c r="S27" s="425" t="s">
        <v>481</v>
      </c>
      <c r="T27" s="2352"/>
      <c r="U27" s="2352"/>
      <c r="V27" s="2352"/>
      <c r="W27" s="2352"/>
      <c r="X27" s="423"/>
      <c r="Y27" s="463"/>
      <c r="Z27" s="463"/>
      <c r="AA27" s="464"/>
      <c r="AB27" s="422"/>
      <c r="AC27" s="423"/>
      <c r="AD27" s="415"/>
      <c r="AE27" s="338"/>
      <c r="AF27" s="338"/>
      <c r="AG27" s="332"/>
    </row>
    <row r="28" spans="2:44" s="416" customFormat="1" ht="15" customHeight="1">
      <c r="B28" s="333"/>
      <c r="D28" s="465"/>
      <c r="E28" s="331"/>
      <c r="F28" s="331"/>
      <c r="G28" s="331"/>
      <c r="H28" s="334"/>
      <c r="I28" s="334"/>
      <c r="J28" s="335"/>
      <c r="K28" s="336"/>
      <c r="L28" s="334"/>
      <c r="M28" s="334"/>
      <c r="N28" s="335"/>
      <c r="O28" s="335"/>
      <c r="P28" s="334"/>
      <c r="Q28" s="334"/>
      <c r="R28" s="337"/>
      <c r="S28" s="335"/>
      <c r="T28" s="335"/>
      <c r="U28" s="335"/>
      <c r="V28" s="335"/>
      <c r="W28" s="335"/>
      <c r="X28" s="335"/>
      <c r="Y28" s="338"/>
      <c r="Z28" s="338"/>
      <c r="AA28" s="426"/>
      <c r="AB28" s="426"/>
      <c r="AC28" s="338"/>
      <c r="AD28" s="339"/>
      <c r="AE28" s="462"/>
      <c r="AF28" s="339"/>
      <c r="AG28" s="339"/>
      <c r="AH28" s="339"/>
      <c r="AI28" s="339"/>
      <c r="AJ28" s="339"/>
      <c r="AK28" s="339"/>
      <c r="AL28" s="339"/>
      <c r="AM28" s="339"/>
      <c r="AN28" s="340"/>
      <c r="AO28" s="340"/>
      <c r="AP28" s="340"/>
      <c r="AQ28" s="340"/>
      <c r="AR28" s="332"/>
    </row>
    <row r="29" spans="2:44" s="375" customFormat="1" ht="15">
      <c r="C29" s="376"/>
      <c r="D29" s="377"/>
      <c r="E29" s="378"/>
      <c r="F29" s="378"/>
      <c r="G29" s="378"/>
      <c r="H29" s="378"/>
      <c r="I29" s="378"/>
      <c r="J29" s="378"/>
      <c r="K29" s="378"/>
      <c r="L29" s="378"/>
      <c r="M29" s="378"/>
      <c r="N29" s="378"/>
      <c r="O29" s="378"/>
      <c r="P29" s="378"/>
      <c r="Q29" s="378"/>
      <c r="R29" s="378"/>
      <c r="S29" s="378"/>
      <c r="T29" s="378"/>
      <c r="U29" s="379"/>
      <c r="V29" s="378"/>
      <c r="W29" s="378"/>
      <c r="X29" s="378"/>
      <c r="Y29" s="378"/>
      <c r="AA29" s="310"/>
      <c r="AB29" s="466"/>
      <c r="AC29" s="467"/>
    </row>
    <row r="30" spans="2:44" s="375" customFormat="1" ht="15">
      <c r="C30" s="376"/>
      <c r="D30" s="377"/>
      <c r="E30" s="378"/>
      <c r="F30" s="378"/>
      <c r="G30" s="378"/>
      <c r="H30" s="378"/>
      <c r="I30" s="378"/>
      <c r="J30" s="378"/>
      <c r="K30" s="378"/>
      <c r="L30" s="378"/>
      <c r="M30" s="378"/>
      <c r="N30" s="378"/>
      <c r="O30" s="378"/>
      <c r="P30" s="378"/>
      <c r="Q30" s="378"/>
      <c r="R30" s="378"/>
      <c r="S30" s="378"/>
      <c r="T30" s="378"/>
      <c r="U30" s="379"/>
      <c r="V30" s="378"/>
      <c r="W30" s="378"/>
      <c r="X30" s="378"/>
      <c r="Y30" s="378"/>
      <c r="AA30" s="310"/>
      <c r="AB30" s="466"/>
      <c r="AC30" s="467"/>
    </row>
    <row r="31" spans="2:44" s="375" customFormat="1" ht="15">
      <c r="C31" s="376"/>
      <c r="D31" s="377"/>
      <c r="E31" s="378"/>
      <c r="F31" s="378"/>
      <c r="G31" s="378"/>
      <c r="H31" s="378"/>
      <c r="I31" s="378"/>
      <c r="J31" s="378"/>
      <c r="K31" s="378"/>
      <c r="L31" s="378"/>
      <c r="M31" s="378"/>
      <c r="N31" s="378"/>
      <c r="O31" s="378"/>
      <c r="P31" s="378"/>
      <c r="Q31" s="378"/>
      <c r="R31" s="378"/>
      <c r="S31" s="378"/>
      <c r="T31" s="378"/>
      <c r="U31" s="379"/>
      <c r="V31" s="378"/>
      <c r="W31" s="378"/>
      <c r="X31" s="378"/>
      <c r="Y31" s="378"/>
      <c r="AA31" s="310"/>
      <c r="AB31" s="466"/>
      <c r="AC31" s="467"/>
    </row>
    <row r="32" spans="2:44" s="375" customFormat="1" ht="15">
      <c r="C32" s="376"/>
      <c r="D32" s="377"/>
      <c r="E32" s="378"/>
      <c r="F32" s="378"/>
      <c r="G32" s="378"/>
      <c r="H32" s="378"/>
      <c r="I32" s="378"/>
      <c r="J32" s="378"/>
      <c r="K32" s="378"/>
      <c r="L32" s="378"/>
      <c r="M32" s="378"/>
      <c r="N32" s="378"/>
      <c r="O32" s="378"/>
      <c r="P32" s="378"/>
      <c r="Q32" s="378"/>
      <c r="R32" s="378"/>
      <c r="S32" s="378"/>
      <c r="T32" s="378"/>
      <c r="U32" s="379"/>
      <c r="V32" s="378"/>
      <c r="W32" s="378"/>
      <c r="X32" s="378"/>
      <c r="Y32" s="378"/>
      <c r="AA32" s="310"/>
      <c r="AB32" s="466"/>
      <c r="AC32" s="467"/>
    </row>
    <row r="33" spans="3:29" s="375" customFormat="1" ht="15">
      <c r="C33" s="376"/>
      <c r="D33" s="377"/>
      <c r="E33" s="378"/>
      <c r="F33" s="378"/>
      <c r="G33" s="378"/>
      <c r="H33" s="378"/>
      <c r="I33" s="378"/>
      <c r="J33" s="378"/>
      <c r="K33" s="378"/>
      <c r="L33" s="378"/>
      <c r="M33" s="378"/>
      <c r="N33" s="378"/>
      <c r="O33" s="378"/>
      <c r="P33" s="378"/>
      <c r="Q33" s="378"/>
      <c r="R33" s="378"/>
      <c r="S33" s="378"/>
      <c r="T33" s="378"/>
      <c r="U33" s="379"/>
      <c r="V33" s="378"/>
      <c r="W33" s="378"/>
      <c r="X33" s="378"/>
      <c r="Y33" s="378"/>
      <c r="AA33" s="310"/>
      <c r="AB33" s="466"/>
      <c r="AC33" s="467"/>
    </row>
    <row r="34" spans="3:29" s="375" customFormat="1" ht="15">
      <c r="C34" s="376"/>
      <c r="D34" s="377"/>
      <c r="E34" s="378"/>
      <c r="F34" s="378"/>
      <c r="G34" s="378"/>
      <c r="H34" s="378"/>
      <c r="I34" s="378"/>
      <c r="J34" s="378"/>
      <c r="K34" s="378"/>
      <c r="L34" s="378"/>
      <c r="M34" s="378"/>
      <c r="N34" s="378"/>
      <c r="O34" s="378"/>
      <c r="P34" s="378"/>
      <c r="Q34" s="378"/>
      <c r="R34" s="378"/>
      <c r="S34" s="378"/>
      <c r="T34" s="378"/>
      <c r="U34" s="379"/>
      <c r="V34" s="378"/>
      <c r="W34" s="378"/>
      <c r="X34" s="378"/>
      <c r="Y34" s="378"/>
      <c r="AA34" s="310"/>
      <c r="AB34" s="466"/>
      <c r="AC34" s="467"/>
    </row>
    <row r="35" spans="3:29" s="375" customFormat="1" ht="15">
      <c r="C35" s="376"/>
      <c r="D35" s="377"/>
      <c r="E35" s="378"/>
      <c r="F35" s="378"/>
      <c r="G35" s="378"/>
      <c r="H35" s="378"/>
      <c r="I35" s="378"/>
      <c r="J35" s="378"/>
      <c r="K35" s="378"/>
      <c r="L35" s="378"/>
      <c r="M35" s="378"/>
      <c r="N35" s="378"/>
      <c r="O35" s="378"/>
      <c r="P35" s="378"/>
      <c r="Q35" s="378"/>
      <c r="R35" s="378"/>
      <c r="S35" s="378"/>
      <c r="T35" s="378"/>
      <c r="U35" s="379"/>
      <c r="V35" s="378"/>
      <c r="W35" s="378"/>
      <c r="X35" s="378"/>
      <c r="Y35" s="378"/>
      <c r="AA35" s="310"/>
      <c r="AB35" s="466"/>
      <c r="AC35" s="467"/>
    </row>
    <row r="36" spans="3:29" s="375" customFormat="1" ht="15">
      <c r="C36" s="376"/>
      <c r="D36" s="377"/>
      <c r="E36" s="378"/>
      <c r="F36" s="378"/>
      <c r="G36" s="378"/>
      <c r="H36" s="378"/>
      <c r="I36" s="378"/>
      <c r="J36" s="378"/>
      <c r="K36" s="378"/>
      <c r="L36" s="378"/>
      <c r="M36" s="378"/>
      <c r="N36" s="378"/>
      <c r="O36" s="378"/>
      <c r="P36" s="378"/>
      <c r="Q36" s="378"/>
      <c r="R36" s="378"/>
      <c r="S36" s="378"/>
      <c r="T36" s="378"/>
      <c r="U36" s="379"/>
      <c r="V36" s="378"/>
      <c r="W36" s="378"/>
      <c r="X36" s="378"/>
      <c r="Y36" s="378"/>
      <c r="AA36" s="310"/>
      <c r="AB36" s="466"/>
      <c r="AC36" s="467"/>
    </row>
    <row r="37" spans="3:29" s="375" customFormat="1" ht="15">
      <c r="C37" s="376"/>
      <c r="D37" s="377"/>
      <c r="E37" s="378"/>
      <c r="F37" s="378"/>
      <c r="G37" s="378"/>
      <c r="H37" s="378"/>
      <c r="I37" s="378"/>
      <c r="J37" s="378"/>
      <c r="K37" s="378"/>
      <c r="L37" s="378"/>
      <c r="M37" s="378"/>
      <c r="N37" s="378"/>
      <c r="O37" s="378"/>
      <c r="P37" s="378"/>
      <c r="Q37" s="378"/>
      <c r="R37" s="378"/>
      <c r="S37" s="378"/>
      <c r="T37" s="378"/>
      <c r="U37" s="379"/>
      <c r="V37" s="378"/>
      <c r="W37" s="378"/>
      <c r="X37" s="378"/>
      <c r="Y37" s="378"/>
      <c r="AA37" s="310"/>
      <c r="AB37" s="466"/>
      <c r="AC37" s="467"/>
    </row>
    <row r="38" spans="3:29" s="375" customFormat="1" ht="15">
      <c r="C38" s="376"/>
      <c r="D38" s="377"/>
      <c r="E38" s="378"/>
      <c r="F38" s="378"/>
      <c r="G38" s="378"/>
      <c r="H38" s="378"/>
      <c r="I38" s="378"/>
      <c r="J38" s="378"/>
      <c r="K38" s="378"/>
      <c r="L38" s="378"/>
      <c r="M38" s="378"/>
      <c r="N38" s="378"/>
      <c r="O38" s="378"/>
      <c r="P38" s="378"/>
      <c r="Q38" s="378"/>
      <c r="R38" s="378"/>
      <c r="S38" s="378"/>
      <c r="T38" s="378"/>
      <c r="U38" s="379"/>
      <c r="V38" s="378"/>
      <c r="W38" s="378"/>
      <c r="X38" s="378"/>
      <c r="Y38" s="378"/>
      <c r="AA38" s="310"/>
      <c r="AB38" s="466"/>
      <c r="AC38" s="467"/>
    </row>
    <row r="39" spans="3:29" s="375" customFormat="1" ht="15">
      <c r="C39" s="376"/>
      <c r="D39" s="377"/>
      <c r="E39" s="378"/>
      <c r="F39" s="378"/>
      <c r="G39" s="378"/>
      <c r="H39" s="378"/>
      <c r="I39" s="378"/>
      <c r="J39" s="378"/>
      <c r="K39" s="378"/>
      <c r="L39" s="378"/>
      <c r="M39" s="378"/>
      <c r="N39" s="378"/>
      <c r="O39" s="378"/>
      <c r="P39" s="378"/>
      <c r="Q39" s="378"/>
      <c r="R39" s="378"/>
      <c r="S39" s="378"/>
      <c r="T39" s="378"/>
      <c r="U39" s="379"/>
      <c r="V39" s="378"/>
      <c r="W39" s="378"/>
      <c r="X39" s="378"/>
      <c r="Y39" s="378"/>
      <c r="AA39" s="310"/>
      <c r="AB39" s="470"/>
      <c r="AC39" s="336"/>
    </row>
    <row r="40" spans="3:29" s="375" customFormat="1" ht="15">
      <c r="C40" s="376"/>
      <c r="D40" s="377"/>
      <c r="E40" s="378"/>
      <c r="F40" s="378"/>
      <c r="G40" s="378"/>
      <c r="H40" s="378"/>
      <c r="I40" s="378"/>
      <c r="J40" s="378"/>
      <c r="K40" s="378"/>
      <c r="L40" s="378"/>
      <c r="M40" s="378"/>
      <c r="N40" s="378"/>
      <c r="O40" s="378"/>
      <c r="P40" s="378"/>
      <c r="Q40" s="378"/>
      <c r="R40" s="378"/>
      <c r="S40" s="378"/>
      <c r="T40" s="378"/>
      <c r="U40" s="379"/>
      <c r="V40" s="378"/>
      <c r="W40" s="378"/>
      <c r="X40" s="378"/>
      <c r="Y40" s="378"/>
      <c r="AA40" s="310"/>
      <c r="AB40" s="470"/>
      <c r="AC40" s="336"/>
    </row>
    <row r="41" spans="3:29" s="375" customFormat="1" ht="15">
      <c r="C41" s="376"/>
      <c r="D41" s="377"/>
      <c r="E41" s="378"/>
      <c r="F41" s="378"/>
      <c r="G41" s="378"/>
      <c r="H41" s="378"/>
      <c r="I41" s="378"/>
      <c r="J41" s="378"/>
      <c r="K41" s="378"/>
      <c r="L41" s="378"/>
      <c r="M41" s="378"/>
      <c r="N41" s="378"/>
      <c r="O41" s="378"/>
      <c r="P41" s="378"/>
      <c r="Q41" s="378"/>
      <c r="R41" s="378"/>
      <c r="S41" s="378"/>
      <c r="T41" s="378"/>
      <c r="U41" s="379"/>
      <c r="V41" s="378"/>
      <c r="W41" s="378"/>
      <c r="X41" s="378"/>
      <c r="Y41" s="378"/>
      <c r="AA41" s="310"/>
      <c r="AB41" s="470"/>
      <c r="AC41" s="336"/>
    </row>
    <row r="42" spans="3:29" s="375" customFormat="1" ht="15">
      <c r="C42" s="376"/>
      <c r="D42" s="377"/>
      <c r="E42" s="378"/>
      <c r="F42" s="378"/>
      <c r="G42" s="378"/>
      <c r="H42" s="378"/>
      <c r="I42" s="378"/>
      <c r="J42" s="378"/>
      <c r="K42" s="378"/>
      <c r="L42" s="378"/>
      <c r="M42" s="378"/>
      <c r="N42" s="378"/>
      <c r="O42" s="378"/>
      <c r="P42" s="378"/>
      <c r="Q42" s="378"/>
      <c r="R42" s="378"/>
      <c r="S42" s="378"/>
      <c r="T42" s="378"/>
      <c r="U42" s="379"/>
      <c r="V42" s="378"/>
      <c r="W42" s="378"/>
      <c r="X42" s="378"/>
      <c r="Y42" s="378"/>
      <c r="AA42" s="310"/>
      <c r="AB42" s="470"/>
      <c r="AC42" s="336"/>
    </row>
    <row r="43" spans="3:29" s="375" customFormat="1" ht="15">
      <c r="C43" s="376"/>
      <c r="D43" s="377"/>
      <c r="E43" s="378"/>
      <c r="F43" s="378"/>
      <c r="G43" s="378"/>
      <c r="H43" s="378"/>
      <c r="I43" s="378"/>
      <c r="J43" s="378"/>
      <c r="K43" s="378"/>
      <c r="L43" s="378"/>
      <c r="M43" s="378"/>
      <c r="N43" s="378"/>
      <c r="O43" s="378"/>
      <c r="P43" s="378"/>
      <c r="Q43" s="378"/>
      <c r="R43" s="378"/>
      <c r="S43" s="378"/>
      <c r="T43" s="378"/>
      <c r="U43" s="379"/>
      <c r="V43" s="378"/>
      <c r="W43" s="378"/>
      <c r="X43" s="378"/>
      <c r="Y43" s="378"/>
      <c r="AA43" s="310"/>
      <c r="AB43" s="470"/>
      <c r="AC43" s="336"/>
    </row>
    <row r="44" spans="3:29" s="375" customFormat="1" ht="15">
      <c r="C44" s="376"/>
      <c r="D44" s="377"/>
      <c r="E44" s="378"/>
      <c r="F44" s="378"/>
      <c r="G44" s="378"/>
      <c r="H44" s="378"/>
      <c r="I44" s="378"/>
      <c r="J44" s="378"/>
      <c r="K44" s="378"/>
      <c r="L44" s="378"/>
      <c r="M44" s="378"/>
      <c r="N44" s="378"/>
      <c r="O44" s="378"/>
      <c r="P44" s="378"/>
      <c r="Q44" s="378"/>
      <c r="R44" s="378"/>
      <c r="S44" s="378"/>
      <c r="T44" s="378"/>
      <c r="U44" s="379"/>
      <c r="V44" s="378"/>
      <c r="W44" s="378"/>
      <c r="X44" s="378"/>
      <c r="Y44" s="378"/>
      <c r="AA44" s="310"/>
      <c r="AB44" s="470"/>
      <c r="AC44" s="336"/>
    </row>
    <row r="45" spans="3:29" s="375" customFormat="1" ht="15">
      <c r="C45" s="376"/>
      <c r="D45" s="377"/>
      <c r="E45" s="378"/>
      <c r="F45" s="378"/>
      <c r="G45" s="378"/>
      <c r="H45" s="378"/>
      <c r="I45" s="378"/>
      <c r="J45" s="378"/>
      <c r="K45" s="378"/>
      <c r="L45" s="378"/>
      <c r="M45" s="378"/>
      <c r="N45" s="378"/>
      <c r="O45" s="378"/>
      <c r="P45" s="378"/>
      <c r="Q45" s="378"/>
      <c r="R45" s="378"/>
      <c r="S45" s="378"/>
      <c r="T45" s="378"/>
      <c r="U45" s="379"/>
      <c r="V45" s="378"/>
      <c r="W45" s="378"/>
      <c r="X45" s="378"/>
      <c r="Y45" s="378"/>
      <c r="AA45" s="310"/>
      <c r="AB45" s="470"/>
      <c r="AC45" s="336"/>
    </row>
    <row r="46" spans="3:29" s="375" customFormat="1" ht="15">
      <c r="C46" s="376"/>
      <c r="D46" s="377"/>
      <c r="E46" s="378"/>
      <c r="F46" s="378"/>
      <c r="G46" s="378"/>
      <c r="H46" s="378"/>
      <c r="I46" s="378"/>
      <c r="J46" s="378"/>
      <c r="K46" s="378"/>
      <c r="L46" s="378"/>
      <c r="M46" s="378"/>
      <c r="N46" s="378"/>
      <c r="O46" s="378"/>
      <c r="P46" s="378"/>
      <c r="Q46" s="378"/>
      <c r="R46" s="378"/>
      <c r="S46" s="378"/>
      <c r="T46" s="378"/>
      <c r="U46" s="379"/>
      <c r="V46" s="378"/>
      <c r="W46" s="378"/>
      <c r="X46" s="378"/>
      <c r="Y46" s="378"/>
      <c r="AA46" s="310"/>
      <c r="AB46" s="470"/>
      <c r="AC46" s="336"/>
    </row>
    <row r="47" spans="3:29" ht="12.75" customHeight="1">
      <c r="AB47" s="470"/>
      <c r="AC47" s="336"/>
    </row>
    <row r="48" spans="3:29" ht="20.100000000000001" customHeight="1">
      <c r="AB48" s="470"/>
      <c r="AC48" s="336"/>
    </row>
    <row r="49" spans="28:30" ht="20.100000000000001" customHeight="1">
      <c r="AB49" s="470"/>
      <c r="AC49" s="336"/>
    </row>
    <row r="50" spans="28:30" ht="20.100000000000001" customHeight="1">
      <c r="AB50" s="470"/>
      <c r="AC50" s="336"/>
    </row>
    <row r="51" spans="28:30" ht="20.100000000000001" customHeight="1">
      <c r="AB51" s="470"/>
      <c r="AC51" s="336"/>
    </row>
    <row r="52" spans="28:30" ht="20.100000000000001" customHeight="1">
      <c r="AB52" s="470"/>
      <c r="AC52" s="336"/>
      <c r="AD52" s="471"/>
    </row>
    <row r="53" spans="28:30" ht="20.100000000000001" customHeight="1">
      <c r="AB53" s="470"/>
      <c r="AC53" s="336"/>
    </row>
    <row r="54" spans="28:30" ht="20.100000000000001" customHeight="1">
      <c r="AB54" s="470"/>
      <c r="AC54" s="336"/>
    </row>
    <row r="55" spans="28:30" ht="20.100000000000001" customHeight="1">
      <c r="AB55" s="470"/>
      <c r="AC55" s="336"/>
    </row>
    <row r="56" spans="28:30" ht="20.100000000000001" customHeight="1">
      <c r="AB56" s="470"/>
      <c r="AC56" s="336"/>
    </row>
    <row r="57" spans="28:30" ht="20.100000000000001" customHeight="1">
      <c r="AB57" s="470"/>
      <c r="AC57" s="336"/>
    </row>
    <row r="58" spans="28:30" ht="20.100000000000001" customHeight="1">
      <c r="AB58" s="470"/>
      <c r="AC58" s="336"/>
    </row>
    <row r="59" spans="28:30" ht="20.100000000000001" customHeight="1">
      <c r="AB59" s="470"/>
      <c r="AC59" s="336"/>
    </row>
    <row r="60" spans="28:30" ht="20.100000000000001" customHeight="1">
      <c r="AB60" s="470"/>
      <c r="AC60" s="336"/>
    </row>
    <row r="61" spans="28:30" ht="20.100000000000001" customHeight="1">
      <c r="AB61" s="470"/>
      <c r="AC61" s="336"/>
    </row>
    <row r="62" spans="28:30" ht="20.100000000000001" customHeight="1">
      <c r="AB62" s="470"/>
      <c r="AC62" s="336"/>
    </row>
    <row r="63" spans="28:30" ht="20.100000000000001" customHeight="1">
      <c r="AB63" s="470"/>
      <c r="AC63" s="336"/>
    </row>
    <row r="64" spans="28:30" ht="20.100000000000001" customHeight="1">
      <c r="AB64" s="472"/>
      <c r="AC64" s="473"/>
    </row>
    <row r="65" spans="28:29" ht="20.100000000000001" customHeight="1">
      <c r="AB65" s="470"/>
      <c r="AC65" s="336"/>
    </row>
    <row r="66" spans="28:29" ht="20.100000000000001" customHeight="1">
      <c r="AB66" s="470"/>
      <c r="AC66" s="336"/>
    </row>
    <row r="67" spans="28:29" ht="20.100000000000001" customHeight="1">
      <c r="AB67" s="470"/>
      <c r="AC67" s="336"/>
    </row>
    <row r="68" spans="28:29" ht="20.100000000000001" customHeight="1">
      <c r="AB68" s="470"/>
      <c r="AC68" s="336"/>
    </row>
    <row r="69" spans="28:29" ht="20.100000000000001" customHeight="1">
      <c r="AB69" s="470"/>
      <c r="AC69" s="336"/>
    </row>
    <row r="70" spans="28:29" ht="20.100000000000001" customHeight="1">
      <c r="AB70" s="470"/>
      <c r="AC70" s="336"/>
    </row>
    <row r="71" spans="28:29" ht="20.100000000000001" customHeight="1">
      <c r="AB71" s="470"/>
      <c r="AC71" s="336"/>
    </row>
    <row r="72" spans="28:29" ht="20.100000000000001" customHeight="1">
      <c r="AB72" s="470"/>
      <c r="AC72" s="336"/>
    </row>
    <row r="73" spans="28:29" ht="20.100000000000001" customHeight="1">
      <c r="AB73" s="470"/>
      <c r="AC73" s="336"/>
    </row>
    <row r="81" spans="29:29" ht="20.100000000000001" customHeight="1">
      <c r="AC81" s="474"/>
    </row>
    <row r="82" spans="29:29" ht="20.100000000000001" customHeight="1">
      <c r="AC82" s="475"/>
    </row>
    <row r="146" spans="28:29" ht="20.100000000000001" customHeight="1">
      <c r="AB146" s="476"/>
      <c r="AC146" s="477"/>
    </row>
    <row r="147" spans="28:29" ht="20.100000000000001" customHeight="1">
      <c r="AB147" s="476"/>
      <c r="AC147" s="477"/>
    </row>
    <row r="148" spans="28:29" ht="20.100000000000001" customHeight="1">
      <c r="AB148" s="476"/>
      <c r="AC148" s="477"/>
    </row>
    <row r="149" spans="28:29" ht="20.100000000000001" customHeight="1">
      <c r="AB149" s="476"/>
      <c r="AC149" s="477"/>
    </row>
    <row r="150" spans="28:29" ht="20.100000000000001" customHeight="1">
      <c r="AB150" s="476"/>
      <c r="AC150" s="477"/>
    </row>
    <row r="151" spans="28:29" ht="20.100000000000001" customHeight="1">
      <c r="AB151" s="476"/>
      <c r="AC151" s="477"/>
    </row>
    <row r="152" spans="28:29" ht="20.100000000000001" customHeight="1">
      <c r="AB152" s="476"/>
      <c r="AC152" s="477"/>
    </row>
    <row r="153" spans="28:29" ht="20.100000000000001" customHeight="1">
      <c r="AB153" s="476"/>
      <c r="AC153" s="477"/>
    </row>
    <row r="154" spans="28:29" ht="20.100000000000001" customHeight="1">
      <c r="AB154" s="476"/>
      <c r="AC154" s="477"/>
    </row>
    <row r="155" spans="28:29" ht="20.100000000000001" customHeight="1">
      <c r="AB155" s="476"/>
      <c r="AC155" s="477"/>
    </row>
    <row r="156" spans="28:29" ht="20.100000000000001" customHeight="1">
      <c r="AB156" s="476"/>
      <c r="AC156" s="477"/>
    </row>
    <row r="157" spans="28:29" ht="20.100000000000001" customHeight="1">
      <c r="AB157" s="476"/>
      <c r="AC157" s="477"/>
    </row>
    <row r="158" spans="28:29" ht="20.100000000000001" customHeight="1">
      <c r="AB158" s="476"/>
      <c r="AC158" s="477"/>
    </row>
    <row r="159" spans="28:29" ht="20.100000000000001" customHeight="1">
      <c r="AB159" s="476"/>
      <c r="AC159" s="477"/>
    </row>
    <row r="160" spans="28:29" ht="20.100000000000001" customHeight="1">
      <c r="AB160" s="476"/>
      <c r="AC160" s="477"/>
    </row>
    <row r="161" spans="28:29" ht="20.100000000000001" customHeight="1">
      <c r="AB161" s="476"/>
      <c r="AC161" s="477"/>
    </row>
    <row r="162" spans="28:29" ht="20.100000000000001" customHeight="1">
      <c r="AB162" s="476"/>
      <c r="AC162" s="477"/>
    </row>
    <row r="163" spans="28:29" ht="20.100000000000001" customHeight="1">
      <c r="AB163" s="476"/>
      <c r="AC163" s="477"/>
    </row>
    <row r="164" spans="28:29" ht="20.100000000000001" customHeight="1">
      <c r="AB164" s="476"/>
      <c r="AC164" s="477"/>
    </row>
    <row r="165" spans="28:29" ht="20.100000000000001" customHeight="1">
      <c r="AB165" s="476"/>
      <c r="AC165" s="477"/>
    </row>
    <row r="166" spans="28:29" ht="20.100000000000001" customHeight="1">
      <c r="AB166" s="476"/>
      <c r="AC166" s="477"/>
    </row>
    <row r="167" spans="28:29" ht="20.100000000000001" customHeight="1">
      <c r="AB167" s="476"/>
      <c r="AC167" s="477"/>
    </row>
    <row r="168" spans="28:29" ht="20.100000000000001" customHeight="1">
      <c r="AB168" s="476"/>
      <c r="AC168" s="477"/>
    </row>
    <row r="169" spans="28:29" ht="20.100000000000001" customHeight="1">
      <c r="AB169" s="476"/>
      <c r="AC169" s="477"/>
    </row>
    <row r="170" spans="28:29" ht="20.100000000000001" customHeight="1">
      <c r="AB170" s="476"/>
      <c r="AC170" s="477"/>
    </row>
    <row r="171" spans="28:29" ht="20.100000000000001" customHeight="1">
      <c r="AB171" s="476"/>
      <c r="AC171" s="477"/>
    </row>
    <row r="172" spans="28:29" ht="20.100000000000001" customHeight="1">
      <c r="AB172" s="476"/>
      <c r="AC172" s="477"/>
    </row>
    <row r="173" spans="28:29" ht="20.100000000000001" customHeight="1">
      <c r="AB173" s="476"/>
      <c r="AC173" s="477"/>
    </row>
    <row r="174" spans="28:29" ht="20.100000000000001" customHeight="1">
      <c r="AB174" s="476"/>
      <c r="AC174" s="477"/>
    </row>
    <row r="175" spans="28:29" ht="20.100000000000001" customHeight="1">
      <c r="AB175" s="476"/>
      <c r="AC175" s="477"/>
    </row>
    <row r="176" spans="28:29" ht="20.100000000000001" customHeight="1">
      <c r="AB176" s="476"/>
      <c r="AC176" s="477"/>
    </row>
    <row r="177" spans="28:29" ht="20.100000000000001" customHeight="1">
      <c r="AB177" s="476"/>
      <c r="AC177" s="477"/>
    </row>
    <row r="178" spans="28:29" ht="20.100000000000001" customHeight="1">
      <c r="AB178" s="476"/>
      <c r="AC178" s="477"/>
    </row>
    <row r="179" spans="28:29" ht="20.100000000000001" customHeight="1">
      <c r="AB179" s="476"/>
      <c r="AC179" s="477"/>
    </row>
    <row r="180" spans="28:29" ht="20.100000000000001" customHeight="1">
      <c r="AB180" s="476"/>
      <c r="AC180" s="477"/>
    </row>
    <row r="181" spans="28:29" ht="20.100000000000001" customHeight="1">
      <c r="AB181" s="476"/>
      <c r="AC181" s="477"/>
    </row>
    <row r="182" spans="28:29" ht="20.100000000000001" customHeight="1">
      <c r="AB182" s="476"/>
      <c r="AC182" s="477"/>
    </row>
    <row r="183" spans="28:29" ht="20.100000000000001" customHeight="1">
      <c r="AB183" s="476"/>
      <c r="AC183" s="477"/>
    </row>
    <row r="184" spans="28:29" ht="20.100000000000001" customHeight="1">
      <c r="AB184" s="476"/>
      <c r="AC184" s="477"/>
    </row>
    <row r="185" spans="28:29" ht="20.100000000000001" customHeight="1">
      <c r="AB185" s="476"/>
      <c r="AC185" s="477"/>
    </row>
    <row r="186" spans="28:29" ht="20.100000000000001" customHeight="1">
      <c r="AB186" s="476"/>
      <c r="AC186" s="477"/>
    </row>
    <row r="187" spans="28:29" ht="20.100000000000001" customHeight="1">
      <c r="AB187" s="478"/>
      <c r="AC187" s="479"/>
    </row>
    <row r="188" spans="28:29" ht="20.100000000000001" customHeight="1">
      <c r="AB188" s="478"/>
      <c r="AC188" s="479"/>
    </row>
    <row r="189" spans="28:29" ht="20.100000000000001" customHeight="1">
      <c r="AB189" s="480"/>
      <c r="AC189" s="481"/>
    </row>
    <row r="190" spans="28:29" ht="20.100000000000001" customHeight="1">
      <c r="AB190" s="480"/>
      <c r="AC190" s="481"/>
    </row>
    <row r="191" spans="28:29" ht="20.100000000000001" customHeight="1">
      <c r="AB191" s="480"/>
      <c r="AC191" s="481"/>
    </row>
    <row r="192" spans="28:29" ht="20.100000000000001" customHeight="1">
      <c r="AB192" s="480"/>
      <c r="AC192" s="481"/>
    </row>
  </sheetData>
  <sheetProtection algorithmName="SHA-512" hashValue="h8PjaoRoVoihOB5AGUjGU4t436BNJwPqAzkGs5jiWjENzQdunWi85usIhxJ/PPbHgRr9YZhMJh2WmtHZ4LYh0w==" saltValue="R8138OzolALz09H3nAcGWQ==" spinCount="100000" sheet="1" formatCells="0" formatRows="0" insertRows="0" deleteRows="0" selectLockedCells="1" autoFilter="0" pivotTables="0"/>
  <mergeCells count="50">
    <mergeCell ref="T14:U14"/>
    <mergeCell ref="D7:I7"/>
    <mergeCell ref="J7:V7"/>
    <mergeCell ref="D10:I10"/>
    <mergeCell ref="J10:V10"/>
    <mergeCell ref="D11:I11"/>
    <mergeCell ref="J11:V11"/>
    <mergeCell ref="D12:I12"/>
    <mergeCell ref="D14:I14"/>
    <mergeCell ref="J14:K14"/>
    <mergeCell ref="L14:Q14"/>
    <mergeCell ref="R14:S14"/>
    <mergeCell ref="D16:I16"/>
    <mergeCell ref="J16:K16"/>
    <mergeCell ref="L16:Q16"/>
    <mergeCell ref="R16:S16"/>
    <mergeCell ref="T16:U16"/>
    <mergeCell ref="D15:I15"/>
    <mergeCell ref="J15:K15"/>
    <mergeCell ref="L15:Q15"/>
    <mergeCell ref="R15:S15"/>
    <mergeCell ref="T15:U15"/>
    <mergeCell ref="D17:I17"/>
    <mergeCell ref="J17:U17"/>
    <mergeCell ref="D19:I19"/>
    <mergeCell ref="J19:V19"/>
    <mergeCell ref="D22:I22"/>
    <mergeCell ref="J22:N22"/>
    <mergeCell ref="O22:S22"/>
    <mergeCell ref="T22:X22"/>
    <mergeCell ref="D23:I23"/>
    <mergeCell ref="J23:M23"/>
    <mergeCell ref="O23:R23"/>
    <mergeCell ref="T23:W23"/>
    <mergeCell ref="D24:I24"/>
    <mergeCell ref="J24:M24"/>
    <mergeCell ref="O24:R24"/>
    <mergeCell ref="T24:W24"/>
    <mergeCell ref="D25:I25"/>
    <mergeCell ref="J25:M25"/>
    <mergeCell ref="O25:R25"/>
    <mergeCell ref="T25:W25"/>
    <mergeCell ref="D27:I27"/>
    <mergeCell ref="J27:M27"/>
    <mergeCell ref="O27:R27"/>
    <mergeCell ref="T27:W27"/>
    <mergeCell ref="D26:I26"/>
    <mergeCell ref="J26:M26"/>
    <mergeCell ref="O26:R26"/>
    <mergeCell ref="T26:W26"/>
  </mergeCells>
  <phoneticPr fontId="18"/>
  <conditionalFormatting sqref="AC81:AC82 AB146:AC192">
    <cfRule type="expression" priority="22">
      <formula>CELL("protect",AB81)=0</formula>
    </cfRule>
  </conditionalFormatting>
  <conditionalFormatting sqref="B1:B2">
    <cfRule type="expression" dxfId="86" priority="21">
      <formula>_xlfn.ISFORMULA(B1)=TRUE</formula>
    </cfRule>
  </conditionalFormatting>
  <conditionalFormatting sqref="N23:N25">
    <cfRule type="notContainsBlanks" dxfId="85" priority="17">
      <formula>LEN(TRIM(N23))&gt;0</formula>
    </cfRule>
    <cfRule type="expression" dxfId="84" priority="18">
      <formula>$N$14="■"</formula>
    </cfRule>
    <cfRule type="expression" dxfId="83" priority="19">
      <formula>$K$14="■"</formula>
    </cfRule>
    <cfRule type="expression" dxfId="82" priority="20">
      <formula>$H$14="■"</formula>
    </cfRule>
  </conditionalFormatting>
  <conditionalFormatting sqref="J23:M25">
    <cfRule type="containsBlanks" dxfId="81" priority="16">
      <formula>LEN(TRIM(J23))=0</formula>
    </cfRule>
  </conditionalFormatting>
  <conditionalFormatting sqref="J10:V10">
    <cfRule type="containsBlanks" dxfId="80" priority="15">
      <formula>LEN(TRIM(J10))=0</formula>
    </cfRule>
  </conditionalFormatting>
  <conditionalFormatting sqref="J12 O12">
    <cfRule type="expression" dxfId="79" priority="13">
      <formula>$O$12="■"</formula>
    </cfRule>
    <cfRule type="expression" dxfId="78" priority="14">
      <formula>$J$12="■"</formula>
    </cfRule>
  </conditionalFormatting>
  <conditionalFormatting sqref="J19:V19">
    <cfRule type="containsBlanks" dxfId="77" priority="12">
      <formula>LEN(TRIM(J19))=0</formula>
    </cfRule>
  </conditionalFormatting>
  <conditionalFormatting sqref="L14:Q14 T14:U14">
    <cfRule type="containsBlanks" dxfId="76" priority="11">
      <formula>LEN(TRIM(L14))=0</formula>
    </cfRule>
  </conditionalFormatting>
  <conditionalFormatting sqref="N26">
    <cfRule type="notContainsBlanks" dxfId="75" priority="7">
      <formula>LEN(TRIM(N26))&gt;0</formula>
    </cfRule>
    <cfRule type="expression" dxfId="74" priority="8">
      <formula>$N$14="■"</formula>
    </cfRule>
    <cfRule type="expression" dxfId="73" priority="9">
      <formula>$K$14="■"</formula>
    </cfRule>
    <cfRule type="expression" dxfId="72" priority="10">
      <formula>$H$14="■"</formula>
    </cfRule>
  </conditionalFormatting>
  <conditionalFormatting sqref="J26:M26">
    <cfRule type="containsBlanks" dxfId="71" priority="6">
      <formula>LEN(TRIM(J26))=0</formula>
    </cfRule>
  </conditionalFormatting>
  <conditionalFormatting sqref="O12:V12">
    <cfRule type="expression" dxfId="70" priority="5">
      <formula>$J$12="■"</formula>
    </cfRule>
  </conditionalFormatting>
  <conditionalFormatting sqref="J12:N12">
    <cfRule type="expression" dxfId="69" priority="4">
      <formula>$O$12="■"</formula>
    </cfRule>
  </conditionalFormatting>
  <dataValidations count="7">
    <dataValidation type="custom" imeMode="disabled" allowBlank="1" showInputMessage="1" showErrorMessage="1" error="小数点以下は第一位まで、二位以下切り捨てで入力して下さい。" sqref="L65488:R65488 HR65486:HX65486 RN65486:RT65486 ABJ65486:ABP65486 ALF65486:ALL65486 AVB65486:AVH65486 BEX65486:BFD65486 BOT65486:BOZ65486 BYP65486:BYV65486 CIL65486:CIR65486 CSH65486:CSN65486 DCD65486:DCJ65486 DLZ65486:DMF65486 DVV65486:DWB65486 EFR65486:EFX65486 EPN65486:EPT65486 EZJ65486:EZP65486 FJF65486:FJL65486 FTB65486:FTH65486 GCX65486:GDD65486 GMT65486:GMZ65486 GWP65486:GWV65486 HGL65486:HGR65486 HQH65486:HQN65486 IAD65486:IAJ65486 IJZ65486:IKF65486 ITV65486:IUB65486 JDR65486:JDX65486 JNN65486:JNT65486 JXJ65486:JXP65486 KHF65486:KHL65486 KRB65486:KRH65486 LAX65486:LBD65486 LKT65486:LKZ65486 LUP65486:LUV65486 MEL65486:MER65486 MOH65486:MON65486 MYD65486:MYJ65486 NHZ65486:NIF65486 NRV65486:NSB65486 OBR65486:OBX65486 OLN65486:OLT65486 OVJ65486:OVP65486 PFF65486:PFL65486 PPB65486:PPH65486 PYX65486:PZD65486 QIT65486:QIZ65486 QSP65486:QSV65486 RCL65486:RCR65486 RMH65486:RMN65486 RWD65486:RWJ65486 SFZ65486:SGF65486 SPV65486:SQB65486 SZR65486:SZX65486 TJN65486:TJT65486 TTJ65486:TTP65486 UDF65486:UDL65486 UNB65486:UNH65486 UWX65486:UXD65486 VGT65486:VGZ65486 VQP65486:VQV65486 WAL65486:WAR65486 WKH65486:WKN65486 WUD65486:WUJ65486 L131024:R131024 HR131022:HX131022 RN131022:RT131022 ABJ131022:ABP131022 ALF131022:ALL131022 AVB131022:AVH131022 BEX131022:BFD131022 BOT131022:BOZ131022 BYP131022:BYV131022 CIL131022:CIR131022 CSH131022:CSN131022 DCD131022:DCJ131022 DLZ131022:DMF131022 DVV131022:DWB131022 EFR131022:EFX131022 EPN131022:EPT131022 EZJ131022:EZP131022 FJF131022:FJL131022 FTB131022:FTH131022 GCX131022:GDD131022 GMT131022:GMZ131022 GWP131022:GWV131022 HGL131022:HGR131022 HQH131022:HQN131022 IAD131022:IAJ131022 IJZ131022:IKF131022 ITV131022:IUB131022 JDR131022:JDX131022 JNN131022:JNT131022 JXJ131022:JXP131022 KHF131022:KHL131022 KRB131022:KRH131022 LAX131022:LBD131022 LKT131022:LKZ131022 LUP131022:LUV131022 MEL131022:MER131022 MOH131022:MON131022 MYD131022:MYJ131022 NHZ131022:NIF131022 NRV131022:NSB131022 OBR131022:OBX131022 OLN131022:OLT131022 OVJ131022:OVP131022 PFF131022:PFL131022 PPB131022:PPH131022 PYX131022:PZD131022 QIT131022:QIZ131022 QSP131022:QSV131022 RCL131022:RCR131022 RMH131022:RMN131022 RWD131022:RWJ131022 SFZ131022:SGF131022 SPV131022:SQB131022 SZR131022:SZX131022 TJN131022:TJT131022 TTJ131022:TTP131022 UDF131022:UDL131022 UNB131022:UNH131022 UWX131022:UXD131022 VGT131022:VGZ131022 VQP131022:VQV131022 WAL131022:WAR131022 WKH131022:WKN131022 WUD131022:WUJ131022 L196560:R196560 HR196558:HX196558 RN196558:RT196558 ABJ196558:ABP196558 ALF196558:ALL196558 AVB196558:AVH196558 BEX196558:BFD196558 BOT196558:BOZ196558 BYP196558:BYV196558 CIL196558:CIR196558 CSH196558:CSN196558 DCD196558:DCJ196558 DLZ196558:DMF196558 DVV196558:DWB196558 EFR196558:EFX196558 EPN196558:EPT196558 EZJ196558:EZP196558 FJF196558:FJL196558 FTB196558:FTH196558 GCX196558:GDD196558 GMT196558:GMZ196558 GWP196558:GWV196558 HGL196558:HGR196558 HQH196558:HQN196558 IAD196558:IAJ196558 IJZ196558:IKF196558 ITV196558:IUB196558 JDR196558:JDX196558 JNN196558:JNT196558 JXJ196558:JXP196558 KHF196558:KHL196558 KRB196558:KRH196558 LAX196558:LBD196558 LKT196558:LKZ196558 LUP196558:LUV196558 MEL196558:MER196558 MOH196558:MON196558 MYD196558:MYJ196558 NHZ196558:NIF196558 NRV196558:NSB196558 OBR196558:OBX196558 OLN196558:OLT196558 OVJ196558:OVP196558 PFF196558:PFL196558 PPB196558:PPH196558 PYX196558:PZD196558 QIT196558:QIZ196558 QSP196558:QSV196558 RCL196558:RCR196558 RMH196558:RMN196558 RWD196558:RWJ196558 SFZ196558:SGF196558 SPV196558:SQB196558 SZR196558:SZX196558 TJN196558:TJT196558 TTJ196558:TTP196558 UDF196558:UDL196558 UNB196558:UNH196558 UWX196558:UXD196558 VGT196558:VGZ196558 VQP196558:VQV196558 WAL196558:WAR196558 WKH196558:WKN196558 WUD196558:WUJ196558 L262096:R262096 HR262094:HX262094 RN262094:RT262094 ABJ262094:ABP262094 ALF262094:ALL262094 AVB262094:AVH262094 BEX262094:BFD262094 BOT262094:BOZ262094 BYP262094:BYV262094 CIL262094:CIR262094 CSH262094:CSN262094 DCD262094:DCJ262094 DLZ262094:DMF262094 DVV262094:DWB262094 EFR262094:EFX262094 EPN262094:EPT262094 EZJ262094:EZP262094 FJF262094:FJL262094 FTB262094:FTH262094 GCX262094:GDD262094 GMT262094:GMZ262094 GWP262094:GWV262094 HGL262094:HGR262094 HQH262094:HQN262094 IAD262094:IAJ262094 IJZ262094:IKF262094 ITV262094:IUB262094 JDR262094:JDX262094 JNN262094:JNT262094 JXJ262094:JXP262094 KHF262094:KHL262094 KRB262094:KRH262094 LAX262094:LBD262094 LKT262094:LKZ262094 LUP262094:LUV262094 MEL262094:MER262094 MOH262094:MON262094 MYD262094:MYJ262094 NHZ262094:NIF262094 NRV262094:NSB262094 OBR262094:OBX262094 OLN262094:OLT262094 OVJ262094:OVP262094 PFF262094:PFL262094 PPB262094:PPH262094 PYX262094:PZD262094 QIT262094:QIZ262094 QSP262094:QSV262094 RCL262094:RCR262094 RMH262094:RMN262094 RWD262094:RWJ262094 SFZ262094:SGF262094 SPV262094:SQB262094 SZR262094:SZX262094 TJN262094:TJT262094 TTJ262094:TTP262094 UDF262094:UDL262094 UNB262094:UNH262094 UWX262094:UXD262094 VGT262094:VGZ262094 VQP262094:VQV262094 WAL262094:WAR262094 WKH262094:WKN262094 WUD262094:WUJ262094 L327632:R327632 HR327630:HX327630 RN327630:RT327630 ABJ327630:ABP327630 ALF327630:ALL327630 AVB327630:AVH327630 BEX327630:BFD327630 BOT327630:BOZ327630 BYP327630:BYV327630 CIL327630:CIR327630 CSH327630:CSN327630 DCD327630:DCJ327630 DLZ327630:DMF327630 DVV327630:DWB327630 EFR327630:EFX327630 EPN327630:EPT327630 EZJ327630:EZP327630 FJF327630:FJL327630 FTB327630:FTH327630 GCX327630:GDD327630 GMT327630:GMZ327630 GWP327630:GWV327630 HGL327630:HGR327630 HQH327630:HQN327630 IAD327630:IAJ327630 IJZ327630:IKF327630 ITV327630:IUB327630 JDR327630:JDX327630 JNN327630:JNT327630 JXJ327630:JXP327630 KHF327630:KHL327630 KRB327630:KRH327630 LAX327630:LBD327630 LKT327630:LKZ327630 LUP327630:LUV327630 MEL327630:MER327630 MOH327630:MON327630 MYD327630:MYJ327630 NHZ327630:NIF327630 NRV327630:NSB327630 OBR327630:OBX327630 OLN327630:OLT327630 OVJ327630:OVP327630 PFF327630:PFL327630 PPB327630:PPH327630 PYX327630:PZD327630 QIT327630:QIZ327630 QSP327630:QSV327630 RCL327630:RCR327630 RMH327630:RMN327630 RWD327630:RWJ327630 SFZ327630:SGF327630 SPV327630:SQB327630 SZR327630:SZX327630 TJN327630:TJT327630 TTJ327630:TTP327630 UDF327630:UDL327630 UNB327630:UNH327630 UWX327630:UXD327630 VGT327630:VGZ327630 VQP327630:VQV327630 WAL327630:WAR327630 WKH327630:WKN327630 WUD327630:WUJ327630 L393168:R393168 HR393166:HX393166 RN393166:RT393166 ABJ393166:ABP393166 ALF393166:ALL393166 AVB393166:AVH393166 BEX393166:BFD393166 BOT393166:BOZ393166 BYP393166:BYV393166 CIL393166:CIR393166 CSH393166:CSN393166 DCD393166:DCJ393166 DLZ393166:DMF393166 DVV393166:DWB393166 EFR393166:EFX393166 EPN393166:EPT393166 EZJ393166:EZP393166 FJF393166:FJL393166 FTB393166:FTH393166 GCX393166:GDD393166 GMT393166:GMZ393166 GWP393166:GWV393166 HGL393166:HGR393166 HQH393166:HQN393166 IAD393166:IAJ393166 IJZ393166:IKF393166 ITV393166:IUB393166 JDR393166:JDX393166 JNN393166:JNT393166 JXJ393166:JXP393166 KHF393166:KHL393166 KRB393166:KRH393166 LAX393166:LBD393166 LKT393166:LKZ393166 LUP393166:LUV393166 MEL393166:MER393166 MOH393166:MON393166 MYD393166:MYJ393166 NHZ393166:NIF393166 NRV393166:NSB393166 OBR393166:OBX393166 OLN393166:OLT393166 OVJ393166:OVP393166 PFF393166:PFL393166 PPB393166:PPH393166 PYX393166:PZD393166 QIT393166:QIZ393166 QSP393166:QSV393166 RCL393166:RCR393166 RMH393166:RMN393166 RWD393166:RWJ393166 SFZ393166:SGF393166 SPV393166:SQB393166 SZR393166:SZX393166 TJN393166:TJT393166 TTJ393166:TTP393166 UDF393166:UDL393166 UNB393166:UNH393166 UWX393166:UXD393166 VGT393166:VGZ393166 VQP393166:VQV393166 WAL393166:WAR393166 WKH393166:WKN393166 WUD393166:WUJ393166 L458704:R458704 HR458702:HX458702 RN458702:RT458702 ABJ458702:ABP458702 ALF458702:ALL458702 AVB458702:AVH458702 BEX458702:BFD458702 BOT458702:BOZ458702 BYP458702:BYV458702 CIL458702:CIR458702 CSH458702:CSN458702 DCD458702:DCJ458702 DLZ458702:DMF458702 DVV458702:DWB458702 EFR458702:EFX458702 EPN458702:EPT458702 EZJ458702:EZP458702 FJF458702:FJL458702 FTB458702:FTH458702 GCX458702:GDD458702 GMT458702:GMZ458702 GWP458702:GWV458702 HGL458702:HGR458702 HQH458702:HQN458702 IAD458702:IAJ458702 IJZ458702:IKF458702 ITV458702:IUB458702 JDR458702:JDX458702 JNN458702:JNT458702 JXJ458702:JXP458702 KHF458702:KHL458702 KRB458702:KRH458702 LAX458702:LBD458702 LKT458702:LKZ458702 LUP458702:LUV458702 MEL458702:MER458702 MOH458702:MON458702 MYD458702:MYJ458702 NHZ458702:NIF458702 NRV458702:NSB458702 OBR458702:OBX458702 OLN458702:OLT458702 OVJ458702:OVP458702 PFF458702:PFL458702 PPB458702:PPH458702 PYX458702:PZD458702 QIT458702:QIZ458702 QSP458702:QSV458702 RCL458702:RCR458702 RMH458702:RMN458702 RWD458702:RWJ458702 SFZ458702:SGF458702 SPV458702:SQB458702 SZR458702:SZX458702 TJN458702:TJT458702 TTJ458702:TTP458702 UDF458702:UDL458702 UNB458702:UNH458702 UWX458702:UXD458702 VGT458702:VGZ458702 VQP458702:VQV458702 WAL458702:WAR458702 WKH458702:WKN458702 WUD458702:WUJ458702 L524240:R524240 HR524238:HX524238 RN524238:RT524238 ABJ524238:ABP524238 ALF524238:ALL524238 AVB524238:AVH524238 BEX524238:BFD524238 BOT524238:BOZ524238 BYP524238:BYV524238 CIL524238:CIR524238 CSH524238:CSN524238 DCD524238:DCJ524238 DLZ524238:DMF524238 DVV524238:DWB524238 EFR524238:EFX524238 EPN524238:EPT524238 EZJ524238:EZP524238 FJF524238:FJL524238 FTB524238:FTH524238 GCX524238:GDD524238 GMT524238:GMZ524238 GWP524238:GWV524238 HGL524238:HGR524238 HQH524238:HQN524238 IAD524238:IAJ524238 IJZ524238:IKF524238 ITV524238:IUB524238 JDR524238:JDX524238 JNN524238:JNT524238 JXJ524238:JXP524238 KHF524238:KHL524238 KRB524238:KRH524238 LAX524238:LBD524238 LKT524238:LKZ524238 LUP524238:LUV524238 MEL524238:MER524238 MOH524238:MON524238 MYD524238:MYJ524238 NHZ524238:NIF524238 NRV524238:NSB524238 OBR524238:OBX524238 OLN524238:OLT524238 OVJ524238:OVP524238 PFF524238:PFL524238 PPB524238:PPH524238 PYX524238:PZD524238 QIT524238:QIZ524238 QSP524238:QSV524238 RCL524238:RCR524238 RMH524238:RMN524238 RWD524238:RWJ524238 SFZ524238:SGF524238 SPV524238:SQB524238 SZR524238:SZX524238 TJN524238:TJT524238 TTJ524238:TTP524238 UDF524238:UDL524238 UNB524238:UNH524238 UWX524238:UXD524238 VGT524238:VGZ524238 VQP524238:VQV524238 WAL524238:WAR524238 WKH524238:WKN524238 WUD524238:WUJ524238 L589776:R589776 HR589774:HX589774 RN589774:RT589774 ABJ589774:ABP589774 ALF589774:ALL589774 AVB589774:AVH589774 BEX589774:BFD589774 BOT589774:BOZ589774 BYP589774:BYV589774 CIL589774:CIR589774 CSH589774:CSN589774 DCD589774:DCJ589774 DLZ589774:DMF589774 DVV589774:DWB589774 EFR589774:EFX589774 EPN589774:EPT589774 EZJ589774:EZP589774 FJF589774:FJL589774 FTB589774:FTH589774 GCX589774:GDD589774 GMT589774:GMZ589774 GWP589774:GWV589774 HGL589774:HGR589774 HQH589774:HQN589774 IAD589774:IAJ589774 IJZ589774:IKF589774 ITV589774:IUB589774 JDR589774:JDX589774 JNN589774:JNT589774 JXJ589774:JXP589774 KHF589774:KHL589774 KRB589774:KRH589774 LAX589774:LBD589774 LKT589774:LKZ589774 LUP589774:LUV589774 MEL589774:MER589774 MOH589774:MON589774 MYD589774:MYJ589774 NHZ589774:NIF589774 NRV589774:NSB589774 OBR589774:OBX589774 OLN589774:OLT589774 OVJ589774:OVP589774 PFF589774:PFL589774 PPB589774:PPH589774 PYX589774:PZD589774 QIT589774:QIZ589774 QSP589774:QSV589774 RCL589774:RCR589774 RMH589774:RMN589774 RWD589774:RWJ589774 SFZ589774:SGF589774 SPV589774:SQB589774 SZR589774:SZX589774 TJN589774:TJT589774 TTJ589774:TTP589774 UDF589774:UDL589774 UNB589774:UNH589774 UWX589774:UXD589774 VGT589774:VGZ589774 VQP589774:VQV589774 WAL589774:WAR589774 WKH589774:WKN589774 WUD589774:WUJ589774 L655312:R655312 HR655310:HX655310 RN655310:RT655310 ABJ655310:ABP655310 ALF655310:ALL655310 AVB655310:AVH655310 BEX655310:BFD655310 BOT655310:BOZ655310 BYP655310:BYV655310 CIL655310:CIR655310 CSH655310:CSN655310 DCD655310:DCJ655310 DLZ655310:DMF655310 DVV655310:DWB655310 EFR655310:EFX655310 EPN655310:EPT655310 EZJ655310:EZP655310 FJF655310:FJL655310 FTB655310:FTH655310 GCX655310:GDD655310 GMT655310:GMZ655310 GWP655310:GWV655310 HGL655310:HGR655310 HQH655310:HQN655310 IAD655310:IAJ655310 IJZ655310:IKF655310 ITV655310:IUB655310 JDR655310:JDX655310 JNN655310:JNT655310 JXJ655310:JXP655310 KHF655310:KHL655310 KRB655310:KRH655310 LAX655310:LBD655310 LKT655310:LKZ655310 LUP655310:LUV655310 MEL655310:MER655310 MOH655310:MON655310 MYD655310:MYJ655310 NHZ655310:NIF655310 NRV655310:NSB655310 OBR655310:OBX655310 OLN655310:OLT655310 OVJ655310:OVP655310 PFF655310:PFL655310 PPB655310:PPH655310 PYX655310:PZD655310 QIT655310:QIZ655310 QSP655310:QSV655310 RCL655310:RCR655310 RMH655310:RMN655310 RWD655310:RWJ655310 SFZ655310:SGF655310 SPV655310:SQB655310 SZR655310:SZX655310 TJN655310:TJT655310 TTJ655310:TTP655310 UDF655310:UDL655310 UNB655310:UNH655310 UWX655310:UXD655310 VGT655310:VGZ655310 VQP655310:VQV655310 WAL655310:WAR655310 WKH655310:WKN655310 WUD655310:WUJ655310 L720848:R720848 HR720846:HX720846 RN720846:RT720846 ABJ720846:ABP720846 ALF720846:ALL720846 AVB720846:AVH720846 BEX720846:BFD720846 BOT720846:BOZ720846 BYP720846:BYV720846 CIL720846:CIR720846 CSH720846:CSN720846 DCD720846:DCJ720846 DLZ720846:DMF720846 DVV720846:DWB720846 EFR720846:EFX720846 EPN720846:EPT720846 EZJ720846:EZP720846 FJF720846:FJL720846 FTB720846:FTH720846 GCX720846:GDD720846 GMT720846:GMZ720846 GWP720846:GWV720846 HGL720846:HGR720846 HQH720846:HQN720846 IAD720846:IAJ720846 IJZ720846:IKF720846 ITV720846:IUB720846 JDR720846:JDX720846 JNN720846:JNT720846 JXJ720846:JXP720846 KHF720846:KHL720846 KRB720846:KRH720846 LAX720846:LBD720846 LKT720846:LKZ720846 LUP720846:LUV720846 MEL720846:MER720846 MOH720846:MON720846 MYD720846:MYJ720846 NHZ720846:NIF720846 NRV720846:NSB720846 OBR720846:OBX720846 OLN720846:OLT720846 OVJ720846:OVP720846 PFF720846:PFL720846 PPB720846:PPH720846 PYX720846:PZD720846 QIT720846:QIZ720846 QSP720846:QSV720846 RCL720846:RCR720846 RMH720846:RMN720846 RWD720846:RWJ720846 SFZ720846:SGF720846 SPV720846:SQB720846 SZR720846:SZX720846 TJN720846:TJT720846 TTJ720846:TTP720846 UDF720846:UDL720846 UNB720846:UNH720846 UWX720846:UXD720846 VGT720846:VGZ720846 VQP720846:VQV720846 WAL720846:WAR720846 WKH720846:WKN720846 WUD720846:WUJ720846 L786384:R786384 HR786382:HX786382 RN786382:RT786382 ABJ786382:ABP786382 ALF786382:ALL786382 AVB786382:AVH786382 BEX786382:BFD786382 BOT786382:BOZ786382 BYP786382:BYV786382 CIL786382:CIR786382 CSH786382:CSN786382 DCD786382:DCJ786382 DLZ786382:DMF786382 DVV786382:DWB786382 EFR786382:EFX786382 EPN786382:EPT786382 EZJ786382:EZP786382 FJF786382:FJL786382 FTB786382:FTH786382 GCX786382:GDD786382 GMT786382:GMZ786382 GWP786382:GWV786382 HGL786382:HGR786382 HQH786382:HQN786382 IAD786382:IAJ786382 IJZ786382:IKF786382 ITV786382:IUB786382 JDR786382:JDX786382 JNN786382:JNT786382 JXJ786382:JXP786382 KHF786382:KHL786382 KRB786382:KRH786382 LAX786382:LBD786382 LKT786382:LKZ786382 LUP786382:LUV786382 MEL786382:MER786382 MOH786382:MON786382 MYD786382:MYJ786382 NHZ786382:NIF786382 NRV786382:NSB786382 OBR786382:OBX786382 OLN786382:OLT786382 OVJ786382:OVP786382 PFF786382:PFL786382 PPB786382:PPH786382 PYX786382:PZD786382 QIT786382:QIZ786382 QSP786382:QSV786382 RCL786382:RCR786382 RMH786382:RMN786382 RWD786382:RWJ786382 SFZ786382:SGF786382 SPV786382:SQB786382 SZR786382:SZX786382 TJN786382:TJT786382 TTJ786382:TTP786382 UDF786382:UDL786382 UNB786382:UNH786382 UWX786382:UXD786382 VGT786382:VGZ786382 VQP786382:VQV786382 WAL786382:WAR786382 WKH786382:WKN786382 WUD786382:WUJ786382 L851920:R851920 HR851918:HX851918 RN851918:RT851918 ABJ851918:ABP851918 ALF851918:ALL851918 AVB851918:AVH851918 BEX851918:BFD851918 BOT851918:BOZ851918 BYP851918:BYV851918 CIL851918:CIR851918 CSH851918:CSN851918 DCD851918:DCJ851918 DLZ851918:DMF851918 DVV851918:DWB851918 EFR851918:EFX851918 EPN851918:EPT851918 EZJ851918:EZP851918 FJF851918:FJL851918 FTB851918:FTH851918 GCX851918:GDD851918 GMT851918:GMZ851918 GWP851918:GWV851918 HGL851918:HGR851918 HQH851918:HQN851918 IAD851918:IAJ851918 IJZ851918:IKF851918 ITV851918:IUB851918 JDR851918:JDX851918 JNN851918:JNT851918 JXJ851918:JXP851918 KHF851918:KHL851918 KRB851918:KRH851918 LAX851918:LBD851918 LKT851918:LKZ851918 LUP851918:LUV851918 MEL851918:MER851918 MOH851918:MON851918 MYD851918:MYJ851918 NHZ851918:NIF851918 NRV851918:NSB851918 OBR851918:OBX851918 OLN851918:OLT851918 OVJ851918:OVP851918 PFF851918:PFL851918 PPB851918:PPH851918 PYX851918:PZD851918 QIT851918:QIZ851918 QSP851918:QSV851918 RCL851918:RCR851918 RMH851918:RMN851918 RWD851918:RWJ851918 SFZ851918:SGF851918 SPV851918:SQB851918 SZR851918:SZX851918 TJN851918:TJT851918 TTJ851918:TTP851918 UDF851918:UDL851918 UNB851918:UNH851918 UWX851918:UXD851918 VGT851918:VGZ851918 VQP851918:VQV851918 WAL851918:WAR851918 WKH851918:WKN851918 WUD851918:WUJ851918 L917456:R917456 HR917454:HX917454 RN917454:RT917454 ABJ917454:ABP917454 ALF917454:ALL917454 AVB917454:AVH917454 BEX917454:BFD917454 BOT917454:BOZ917454 BYP917454:BYV917454 CIL917454:CIR917454 CSH917454:CSN917454 DCD917454:DCJ917454 DLZ917454:DMF917454 DVV917454:DWB917454 EFR917454:EFX917454 EPN917454:EPT917454 EZJ917454:EZP917454 FJF917454:FJL917454 FTB917454:FTH917454 GCX917454:GDD917454 GMT917454:GMZ917454 GWP917454:GWV917454 HGL917454:HGR917454 HQH917454:HQN917454 IAD917454:IAJ917454 IJZ917454:IKF917454 ITV917454:IUB917454 JDR917454:JDX917454 JNN917454:JNT917454 JXJ917454:JXP917454 KHF917454:KHL917454 KRB917454:KRH917454 LAX917454:LBD917454 LKT917454:LKZ917454 LUP917454:LUV917454 MEL917454:MER917454 MOH917454:MON917454 MYD917454:MYJ917454 NHZ917454:NIF917454 NRV917454:NSB917454 OBR917454:OBX917454 OLN917454:OLT917454 OVJ917454:OVP917454 PFF917454:PFL917454 PPB917454:PPH917454 PYX917454:PZD917454 QIT917454:QIZ917454 QSP917454:QSV917454 RCL917454:RCR917454 RMH917454:RMN917454 RWD917454:RWJ917454 SFZ917454:SGF917454 SPV917454:SQB917454 SZR917454:SZX917454 TJN917454:TJT917454 TTJ917454:TTP917454 UDF917454:UDL917454 UNB917454:UNH917454 UWX917454:UXD917454 VGT917454:VGZ917454 VQP917454:VQV917454 WAL917454:WAR917454 WKH917454:WKN917454 WUD917454:WUJ917454 L982992:R982992 HR982990:HX982990 RN982990:RT982990 ABJ982990:ABP982990 ALF982990:ALL982990 AVB982990:AVH982990 BEX982990:BFD982990 BOT982990:BOZ982990 BYP982990:BYV982990 CIL982990:CIR982990 CSH982990:CSN982990 DCD982990:DCJ982990 DLZ982990:DMF982990 DVV982990:DWB982990 EFR982990:EFX982990 EPN982990:EPT982990 EZJ982990:EZP982990 FJF982990:FJL982990 FTB982990:FTH982990 GCX982990:GDD982990 GMT982990:GMZ982990 GWP982990:GWV982990 HGL982990:HGR982990 HQH982990:HQN982990 IAD982990:IAJ982990 IJZ982990:IKF982990 ITV982990:IUB982990 JDR982990:JDX982990 JNN982990:JNT982990 JXJ982990:JXP982990 KHF982990:KHL982990 KRB982990:KRH982990 LAX982990:LBD982990 LKT982990:LKZ982990 LUP982990:LUV982990 MEL982990:MER982990 MOH982990:MON982990 MYD982990:MYJ982990 NHZ982990:NIF982990 NRV982990:NSB982990 OBR982990:OBX982990 OLN982990:OLT982990 OVJ982990:OVP982990 PFF982990:PFL982990 PPB982990:PPH982990 PYX982990:PZD982990 QIT982990:QIZ982990 QSP982990:QSV982990 RCL982990:RCR982990 RMH982990:RMN982990 RWD982990:RWJ982990 SFZ982990:SGF982990 SPV982990:SQB982990 SZR982990:SZX982990 TJN982990:TJT982990 TTJ982990:TTP982990 UDF982990:UDL982990 UNB982990:UNH982990 UWX982990:UXD982990 VGT982990:VGZ982990 VQP982990:VQV982990 WAL982990:WAR982990 WKH982990:WKN982990 WUD982990:WUJ982990" xr:uid="{698FB573-769F-476B-9913-A8E5DB07C72E}">
      <formula1>L65486-ROUNDDOWN(L65486,1)=0</formula1>
    </dataValidation>
    <dataValidation type="list" allowBlank="1" showInputMessage="1" showErrorMessage="1" sqref="Z65573 IF65571 SB65571 ABX65571 ALT65571 AVP65571 BFL65571 BPH65571 BZD65571 CIZ65571 CSV65571 DCR65571 DMN65571 DWJ65571 EGF65571 EQB65571 EZX65571 FJT65571 FTP65571 GDL65571 GNH65571 GXD65571 HGZ65571 HQV65571 IAR65571 IKN65571 IUJ65571 JEF65571 JOB65571 JXX65571 KHT65571 KRP65571 LBL65571 LLH65571 LVD65571 MEZ65571 MOV65571 MYR65571 NIN65571 NSJ65571 OCF65571 OMB65571 OVX65571 PFT65571 PPP65571 PZL65571 QJH65571 QTD65571 RCZ65571 RMV65571 RWR65571 SGN65571 SQJ65571 TAF65571 TKB65571 TTX65571 UDT65571 UNP65571 UXL65571 VHH65571 VRD65571 WAZ65571 WKV65571 WUR65571 Z131109 IF131107 SB131107 ABX131107 ALT131107 AVP131107 BFL131107 BPH131107 BZD131107 CIZ131107 CSV131107 DCR131107 DMN131107 DWJ131107 EGF131107 EQB131107 EZX131107 FJT131107 FTP131107 GDL131107 GNH131107 GXD131107 HGZ131107 HQV131107 IAR131107 IKN131107 IUJ131107 JEF131107 JOB131107 JXX131107 KHT131107 KRP131107 LBL131107 LLH131107 LVD131107 MEZ131107 MOV131107 MYR131107 NIN131107 NSJ131107 OCF131107 OMB131107 OVX131107 PFT131107 PPP131107 PZL131107 QJH131107 QTD131107 RCZ131107 RMV131107 RWR131107 SGN131107 SQJ131107 TAF131107 TKB131107 TTX131107 UDT131107 UNP131107 UXL131107 VHH131107 VRD131107 WAZ131107 WKV131107 WUR131107 Z196645 IF196643 SB196643 ABX196643 ALT196643 AVP196643 BFL196643 BPH196643 BZD196643 CIZ196643 CSV196643 DCR196643 DMN196643 DWJ196643 EGF196643 EQB196643 EZX196643 FJT196643 FTP196643 GDL196643 GNH196643 GXD196643 HGZ196643 HQV196643 IAR196643 IKN196643 IUJ196643 JEF196643 JOB196643 JXX196643 KHT196643 KRP196643 LBL196643 LLH196643 LVD196643 MEZ196643 MOV196643 MYR196643 NIN196643 NSJ196643 OCF196643 OMB196643 OVX196643 PFT196643 PPP196643 PZL196643 QJH196643 QTD196643 RCZ196643 RMV196643 RWR196643 SGN196643 SQJ196643 TAF196643 TKB196643 TTX196643 UDT196643 UNP196643 UXL196643 VHH196643 VRD196643 WAZ196643 WKV196643 WUR196643 Z262181 IF262179 SB262179 ABX262179 ALT262179 AVP262179 BFL262179 BPH262179 BZD262179 CIZ262179 CSV262179 DCR262179 DMN262179 DWJ262179 EGF262179 EQB262179 EZX262179 FJT262179 FTP262179 GDL262179 GNH262179 GXD262179 HGZ262179 HQV262179 IAR262179 IKN262179 IUJ262179 JEF262179 JOB262179 JXX262179 KHT262179 KRP262179 LBL262179 LLH262179 LVD262179 MEZ262179 MOV262179 MYR262179 NIN262179 NSJ262179 OCF262179 OMB262179 OVX262179 PFT262179 PPP262179 PZL262179 QJH262179 QTD262179 RCZ262179 RMV262179 RWR262179 SGN262179 SQJ262179 TAF262179 TKB262179 TTX262179 UDT262179 UNP262179 UXL262179 VHH262179 VRD262179 WAZ262179 WKV262179 WUR262179 Z327717 IF327715 SB327715 ABX327715 ALT327715 AVP327715 BFL327715 BPH327715 BZD327715 CIZ327715 CSV327715 DCR327715 DMN327715 DWJ327715 EGF327715 EQB327715 EZX327715 FJT327715 FTP327715 GDL327715 GNH327715 GXD327715 HGZ327715 HQV327715 IAR327715 IKN327715 IUJ327715 JEF327715 JOB327715 JXX327715 KHT327715 KRP327715 LBL327715 LLH327715 LVD327715 MEZ327715 MOV327715 MYR327715 NIN327715 NSJ327715 OCF327715 OMB327715 OVX327715 PFT327715 PPP327715 PZL327715 QJH327715 QTD327715 RCZ327715 RMV327715 RWR327715 SGN327715 SQJ327715 TAF327715 TKB327715 TTX327715 UDT327715 UNP327715 UXL327715 VHH327715 VRD327715 WAZ327715 WKV327715 WUR327715 Z393253 IF393251 SB393251 ABX393251 ALT393251 AVP393251 BFL393251 BPH393251 BZD393251 CIZ393251 CSV393251 DCR393251 DMN393251 DWJ393251 EGF393251 EQB393251 EZX393251 FJT393251 FTP393251 GDL393251 GNH393251 GXD393251 HGZ393251 HQV393251 IAR393251 IKN393251 IUJ393251 JEF393251 JOB393251 JXX393251 KHT393251 KRP393251 LBL393251 LLH393251 LVD393251 MEZ393251 MOV393251 MYR393251 NIN393251 NSJ393251 OCF393251 OMB393251 OVX393251 PFT393251 PPP393251 PZL393251 QJH393251 QTD393251 RCZ393251 RMV393251 RWR393251 SGN393251 SQJ393251 TAF393251 TKB393251 TTX393251 UDT393251 UNP393251 UXL393251 VHH393251 VRD393251 WAZ393251 WKV393251 WUR393251 Z458789 IF458787 SB458787 ABX458787 ALT458787 AVP458787 BFL458787 BPH458787 BZD458787 CIZ458787 CSV458787 DCR458787 DMN458787 DWJ458787 EGF458787 EQB458787 EZX458787 FJT458787 FTP458787 GDL458787 GNH458787 GXD458787 HGZ458787 HQV458787 IAR458787 IKN458787 IUJ458787 JEF458787 JOB458787 JXX458787 KHT458787 KRP458787 LBL458787 LLH458787 LVD458787 MEZ458787 MOV458787 MYR458787 NIN458787 NSJ458787 OCF458787 OMB458787 OVX458787 PFT458787 PPP458787 PZL458787 QJH458787 QTD458787 RCZ458787 RMV458787 RWR458787 SGN458787 SQJ458787 TAF458787 TKB458787 TTX458787 UDT458787 UNP458787 UXL458787 VHH458787 VRD458787 WAZ458787 WKV458787 WUR458787 Z524325 IF524323 SB524323 ABX524323 ALT524323 AVP524323 BFL524323 BPH524323 BZD524323 CIZ524323 CSV524323 DCR524323 DMN524323 DWJ524323 EGF524323 EQB524323 EZX524323 FJT524323 FTP524323 GDL524323 GNH524323 GXD524323 HGZ524323 HQV524323 IAR524323 IKN524323 IUJ524323 JEF524323 JOB524323 JXX524323 KHT524323 KRP524323 LBL524323 LLH524323 LVD524323 MEZ524323 MOV524323 MYR524323 NIN524323 NSJ524323 OCF524323 OMB524323 OVX524323 PFT524323 PPP524323 PZL524323 QJH524323 QTD524323 RCZ524323 RMV524323 RWR524323 SGN524323 SQJ524323 TAF524323 TKB524323 TTX524323 UDT524323 UNP524323 UXL524323 VHH524323 VRD524323 WAZ524323 WKV524323 WUR524323 Z589861 IF589859 SB589859 ABX589859 ALT589859 AVP589859 BFL589859 BPH589859 BZD589859 CIZ589859 CSV589859 DCR589859 DMN589859 DWJ589859 EGF589859 EQB589859 EZX589859 FJT589859 FTP589859 GDL589859 GNH589859 GXD589859 HGZ589859 HQV589859 IAR589859 IKN589859 IUJ589859 JEF589859 JOB589859 JXX589859 KHT589859 KRP589859 LBL589859 LLH589859 LVD589859 MEZ589859 MOV589859 MYR589859 NIN589859 NSJ589859 OCF589859 OMB589859 OVX589859 PFT589859 PPP589859 PZL589859 QJH589859 QTD589859 RCZ589859 RMV589859 RWR589859 SGN589859 SQJ589859 TAF589859 TKB589859 TTX589859 UDT589859 UNP589859 UXL589859 VHH589859 VRD589859 WAZ589859 WKV589859 WUR589859 Z655397 IF655395 SB655395 ABX655395 ALT655395 AVP655395 BFL655395 BPH655395 BZD655395 CIZ655395 CSV655395 DCR655395 DMN655395 DWJ655395 EGF655395 EQB655395 EZX655395 FJT655395 FTP655395 GDL655395 GNH655395 GXD655395 HGZ655395 HQV655395 IAR655395 IKN655395 IUJ655395 JEF655395 JOB655395 JXX655395 KHT655395 KRP655395 LBL655395 LLH655395 LVD655395 MEZ655395 MOV655395 MYR655395 NIN655395 NSJ655395 OCF655395 OMB655395 OVX655395 PFT655395 PPP655395 PZL655395 QJH655395 QTD655395 RCZ655395 RMV655395 RWR655395 SGN655395 SQJ655395 TAF655395 TKB655395 TTX655395 UDT655395 UNP655395 UXL655395 VHH655395 VRD655395 WAZ655395 WKV655395 WUR655395 Z720933 IF720931 SB720931 ABX720931 ALT720931 AVP720931 BFL720931 BPH720931 BZD720931 CIZ720931 CSV720931 DCR720931 DMN720931 DWJ720931 EGF720931 EQB720931 EZX720931 FJT720931 FTP720931 GDL720931 GNH720931 GXD720931 HGZ720931 HQV720931 IAR720931 IKN720931 IUJ720931 JEF720931 JOB720931 JXX720931 KHT720931 KRP720931 LBL720931 LLH720931 LVD720931 MEZ720931 MOV720931 MYR720931 NIN720931 NSJ720931 OCF720931 OMB720931 OVX720931 PFT720931 PPP720931 PZL720931 QJH720931 QTD720931 RCZ720931 RMV720931 RWR720931 SGN720931 SQJ720931 TAF720931 TKB720931 TTX720931 UDT720931 UNP720931 UXL720931 VHH720931 VRD720931 WAZ720931 WKV720931 WUR720931 Z786469 IF786467 SB786467 ABX786467 ALT786467 AVP786467 BFL786467 BPH786467 BZD786467 CIZ786467 CSV786467 DCR786467 DMN786467 DWJ786467 EGF786467 EQB786467 EZX786467 FJT786467 FTP786467 GDL786467 GNH786467 GXD786467 HGZ786467 HQV786467 IAR786467 IKN786467 IUJ786467 JEF786467 JOB786467 JXX786467 KHT786467 KRP786467 LBL786467 LLH786467 LVD786467 MEZ786467 MOV786467 MYR786467 NIN786467 NSJ786467 OCF786467 OMB786467 OVX786467 PFT786467 PPP786467 PZL786467 QJH786467 QTD786467 RCZ786467 RMV786467 RWR786467 SGN786467 SQJ786467 TAF786467 TKB786467 TTX786467 UDT786467 UNP786467 UXL786467 VHH786467 VRD786467 WAZ786467 WKV786467 WUR786467 Z852005 IF852003 SB852003 ABX852003 ALT852003 AVP852003 BFL852003 BPH852003 BZD852003 CIZ852003 CSV852003 DCR852003 DMN852003 DWJ852003 EGF852003 EQB852003 EZX852003 FJT852003 FTP852003 GDL852003 GNH852003 GXD852003 HGZ852003 HQV852003 IAR852003 IKN852003 IUJ852003 JEF852003 JOB852003 JXX852003 KHT852003 KRP852003 LBL852003 LLH852003 LVD852003 MEZ852003 MOV852003 MYR852003 NIN852003 NSJ852003 OCF852003 OMB852003 OVX852003 PFT852003 PPP852003 PZL852003 QJH852003 QTD852003 RCZ852003 RMV852003 RWR852003 SGN852003 SQJ852003 TAF852003 TKB852003 TTX852003 UDT852003 UNP852003 UXL852003 VHH852003 VRD852003 WAZ852003 WKV852003 WUR852003 Z917541 IF917539 SB917539 ABX917539 ALT917539 AVP917539 BFL917539 BPH917539 BZD917539 CIZ917539 CSV917539 DCR917539 DMN917539 DWJ917539 EGF917539 EQB917539 EZX917539 FJT917539 FTP917539 GDL917539 GNH917539 GXD917539 HGZ917539 HQV917539 IAR917539 IKN917539 IUJ917539 JEF917539 JOB917539 JXX917539 KHT917539 KRP917539 LBL917539 LLH917539 LVD917539 MEZ917539 MOV917539 MYR917539 NIN917539 NSJ917539 OCF917539 OMB917539 OVX917539 PFT917539 PPP917539 PZL917539 QJH917539 QTD917539 RCZ917539 RMV917539 RWR917539 SGN917539 SQJ917539 TAF917539 TKB917539 TTX917539 UDT917539 UNP917539 UXL917539 VHH917539 VRD917539 WAZ917539 WKV917539 WUR917539 Z983077 IF983075 SB983075 ABX983075 ALT983075 AVP983075 BFL983075 BPH983075 BZD983075 CIZ983075 CSV983075 DCR983075 DMN983075 DWJ983075 EGF983075 EQB983075 EZX983075 FJT983075 FTP983075 GDL983075 GNH983075 GXD983075 HGZ983075 HQV983075 IAR983075 IKN983075 IUJ983075 JEF983075 JOB983075 JXX983075 KHT983075 KRP983075 LBL983075 LLH983075 LVD983075 MEZ983075 MOV983075 MYR983075 NIN983075 NSJ983075 OCF983075 OMB983075 OVX983075 PFT983075 PPP983075 PZL983075 QJH983075 QTD983075 RCZ983075 RMV983075 RWR983075 SGN983075 SQJ983075 TAF983075 TKB983075 TTX983075 UDT983075 UNP983075 UXL983075 VHH983075 VRD983075 WAZ983075 WKV983075 WUR983075 Z65571 IF65569 SB65569 ABX65569 ALT65569 AVP65569 BFL65569 BPH65569 BZD65569 CIZ65569 CSV65569 DCR65569 DMN65569 DWJ65569 EGF65569 EQB65569 EZX65569 FJT65569 FTP65569 GDL65569 GNH65569 GXD65569 HGZ65569 HQV65569 IAR65569 IKN65569 IUJ65569 JEF65569 JOB65569 JXX65569 KHT65569 KRP65569 LBL65569 LLH65569 LVD65569 MEZ65569 MOV65569 MYR65569 NIN65569 NSJ65569 OCF65569 OMB65569 OVX65569 PFT65569 PPP65569 PZL65569 QJH65569 QTD65569 RCZ65569 RMV65569 RWR65569 SGN65569 SQJ65569 TAF65569 TKB65569 TTX65569 UDT65569 UNP65569 UXL65569 VHH65569 VRD65569 WAZ65569 WKV65569 WUR65569 Z131107 IF131105 SB131105 ABX131105 ALT131105 AVP131105 BFL131105 BPH131105 BZD131105 CIZ131105 CSV131105 DCR131105 DMN131105 DWJ131105 EGF131105 EQB131105 EZX131105 FJT131105 FTP131105 GDL131105 GNH131105 GXD131105 HGZ131105 HQV131105 IAR131105 IKN131105 IUJ131105 JEF131105 JOB131105 JXX131105 KHT131105 KRP131105 LBL131105 LLH131105 LVD131105 MEZ131105 MOV131105 MYR131105 NIN131105 NSJ131105 OCF131105 OMB131105 OVX131105 PFT131105 PPP131105 PZL131105 QJH131105 QTD131105 RCZ131105 RMV131105 RWR131105 SGN131105 SQJ131105 TAF131105 TKB131105 TTX131105 UDT131105 UNP131105 UXL131105 VHH131105 VRD131105 WAZ131105 WKV131105 WUR131105 Z196643 IF196641 SB196641 ABX196641 ALT196641 AVP196641 BFL196641 BPH196641 BZD196641 CIZ196641 CSV196641 DCR196641 DMN196641 DWJ196641 EGF196641 EQB196641 EZX196641 FJT196641 FTP196641 GDL196641 GNH196641 GXD196641 HGZ196641 HQV196641 IAR196641 IKN196641 IUJ196641 JEF196641 JOB196641 JXX196641 KHT196641 KRP196641 LBL196641 LLH196641 LVD196641 MEZ196641 MOV196641 MYR196641 NIN196641 NSJ196641 OCF196641 OMB196641 OVX196641 PFT196641 PPP196641 PZL196641 QJH196641 QTD196641 RCZ196641 RMV196641 RWR196641 SGN196641 SQJ196641 TAF196641 TKB196641 TTX196641 UDT196641 UNP196641 UXL196641 VHH196641 VRD196641 WAZ196641 WKV196641 WUR196641 Z262179 IF262177 SB262177 ABX262177 ALT262177 AVP262177 BFL262177 BPH262177 BZD262177 CIZ262177 CSV262177 DCR262177 DMN262177 DWJ262177 EGF262177 EQB262177 EZX262177 FJT262177 FTP262177 GDL262177 GNH262177 GXD262177 HGZ262177 HQV262177 IAR262177 IKN262177 IUJ262177 JEF262177 JOB262177 JXX262177 KHT262177 KRP262177 LBL262177 LLH262177 LVD262177 MEZ262177 MOV262177 MYR262177 NIN262177 NSJ262177 OCF262177 OMB262177 OVX262177 PFT262177 PPP262177 PZL262177 QJH262177 QTD262177 RCZ262177 RMV262177 RWR262177 SGN262177 SQJ262177 TAF262177 TKB262177 TTX262177 UDT262177 UNP262177 UXL262177 VHH262177 VRD262177 WAZ262177 WKV262177 WUR262177 Z327715 IF327713 SB327713 ABX327713 ALT327713 AVP327713 BFL327713 BPH327713 BZD327713 CIZ327713 CSV327713 DCR327713 DMN327713 DWJ327713 EGF327713 EQB327713 EZX327713 FJT327713 FTP327713 GDL327713 GNH327713 GXD327713 HGZ327713 HQV327713 IAR327713 IKN327713 IUJ327713 JEF327713 JOB327713 JXX327713 KHT327713 KRP327713 LBL327713 LLH327713 LVD327713 MEZ327713 MOV327713 MYR327713 NIN327713 NSJ327713 OCF327713 OMB327713 OVX327713 PFT327713 PPP327713 PZL327713 QJH327713 QTD327713 RCZ327713 RMV327713 RWR327713 SGN327713 SQJ327713 TAF327713 TKB327713 TTX327713 UDT327713 UNP327713 UXL327713 VHH327713 VRD327713 WAZ327713 WKV327713 WUR327713 Z393251 IF393249 SB393249 ABX393249 ALT393249 AVP393249 BFL393249 BPH393249 BZD393249 CIZ393249 CSV393249 DCR393249 DMN393249 DWJ393249 EGF393249 EQB393249 EZX393249 FJT393249 FTP393249 GDL393249 GNH393249 GXD393249 HGZ393249 HQV393249 IAR393249 IKN393249 IUJ393249 JEF393249 JOB393249 JXX393249 KHT393249 KRP393249 LBL393249 LLH393249 LVD393249 MEZ393249 MOV393249 MYR393249 NIN393249 NSJ393249 OCF393249 OMB393249 OVX393249 PFT393249 PPP393249 PZL393249 QJH393249 QTD393249 RCZ393249 RMV393249 RWR393249 SGN393249 SQJ393249 TAF393249 TKB393249 TTX393249 UDT393249 UNP393249 UXL393249 VHH393249 VRD393249 WAZ393249 WKV393249 WUR393249 Z458787 IF458785 SB458785 ABX458785 ALT458785 AVP458785 BFL458785 BPH458785 BZD458785 CIZ458785 CSV458785 DCR458785 DMN458785 DWJ458785 EGF458785 EQB458785 EZX458785 FJT458785 FTP458785 GDL458785 GNH458785 GXD458785 HGZ458785 HQV458785 IAR458785 IKN458785 IUJ458785 JEF458785 JOB458785 JXX458785 KHT458785 KRP458785 LBL458785 LLH458785 LVD458785 MEZ458785 MOV458785 MYR458785 NIN458785 NSJ458785 OCF458785 OMB458785 OVX458785 PFT458785 PPP458785 PZL458785 QJH458785 QTD458785 RCZ458785 RMV458785 RWR458785 SGN458785 SQJ458785 TAF458785 TKB458785 TTX458785 UDT458785 UNP458785 UXL458785 VHH458785 VRD458785 WAZ458785 WKV458785 WUR458785 Z524323 IF524321 SB524321 ABX524321 ALT524321 AVP524321 BFL524321 BPH524321 BZD524321 CIZ524321 CSV524321 DCR524321 DMN524321 DWJ524321 EGF524321 EQB524321 EZX524321 FJT524321 FTP524321 GDL524321 GNH524321 GXD524321 HGZ524321 HQV524321 IAR524321 IKN524321 IUJ524321 JEF524321 JOB524321 JXX524321 KHT524321 KRP524321 LBL524321 LLH524321 LVD524321 MEZ524321 MOV524321 MYR524321 NIN524321 NSJ524321 OCF524321 OMB524321 OVX524321 PFT524321 PPP524321 PZL524321 QJH524321 QTD524321 RCZ524321 RMV524321 RWR524321 SGN524321 SQJ524321 TAF524321 TKB524321 TTX524321 UDT524321 UNP524321 UXL524321 VHH524321 VRD524321 WAZ524321 WKV524321 WUR524321 Z589859 IF589857 SB589857 ABX589857 ALT589857 AVP589857 BFL589857 BPH589857 BZD589857 CIZ589857 CSV589857 DCR589857 DMN589857 DWJ589857 EGF589857 EQB589857 EZX589857 FJT589857 FTP589857 GDL589857 GNH589857 GXD589857 HGZ589857 HQV589857 IAR589857 IKN589857 IUJ589857 JEF589857 JOB589857 JXX589857 KHT589857 KRP589857 LBL589857 LLH589857 LVD589857 MEZ589857 MOV589857 MYR589857 NIN589857 NSJ589857 OCF589857 OMB589857 OVX589857 PFT589857 PPP589857 PZL589857 QJH589857 QTD589857 RCZ589857 RMV589857 RWR589857 SGN589857 SQJ589857 TAF589857 TKB589857 TTX589857 UDT589857 UNP589857 UXL589857 VHH589857 VRD589857 WAZ589857 WKV589857 WUR589857 Z655395 IF655393 SB655393 ABX655393 ALT655393 AVP655393 BFL655393 BPH655393 BZD655393 CIZ655393 CSV655393 DCR655393 DMN655393 DWJ655393 EGF655393 EQB655393 EZX655393 FJT655393 FTP655393 GDL655393 GNH655393 GXD655393 HGZ655393 HQV655393 IAR655393 IKN655393 IUJ655393 JEF655393 JOB655393 JXX655393 KHT655393 KRP655393 LBL655393 LLH655393 LVD655393 MEZ655393 MOV655393 MYR655393 NIN655393 NSJ655393 OCF655393 OMB655393 OVX655393 PFT655393 PPP655393 PZL655393 QJH655393 QTD655393 RCZ655393 RMV655393 RWR655393 SGN655393 SQJ655393 TAF655393 TKB655393 TTX655393 UDT655393 UNP655393 UXL655393 VHH655393 VRD655393 WAZ655393 WKV655393 WUR655393 Z720931 IF720929 SB720929 ABX720929 ALT720929 AVP720929 BFL720929 BPH720929 BZD720929 CIZ720929 CSV720929 DCR720929 DMN720929 DWJ720929 EGF720929 EQB720929 EZX720929 FJT720929 FTP720929 GDL720929 GNH720929 GXD720929 HGZ720929 HQV720929 IAR720929 IKN720929 IUJ720929 JEF720929 JOB720929 JXX720929 KHT720929 KRP720929 LBL720929 LLH720929 LVD720929 MEZ720929 MOV720929 MYR720929 NIN720929 NSJ720929 OCF720929 OMB720929 OVX720929 PFT720929 PPP720929 PZL720929 QJH720929 QTD720929 RCZ720929 RMV720929 RWR720929 SGN720929 SQJ720929 TAF720929 TKB720929 TTX720929 UDT720929 UNP720929 UXL720929 VHH720929 VRD720929 WAZ720929 WKV720929 WUR720929 Z786467 IF786465 SB786465 ABX786465 ALT786465 AVP786465 BFL786465 BPH786465 BZD786465 CIZ786465 CSV786465 DCR786465 DMN786465 DWJ786465 EGF786465 EQB786465 EZX786465 FJT786465 FTP786465 GDL786465 GNH786465 GXD786465 HGZ786465 HQV786465 IAR786465 IKN786465 IUJ786465 JEF786465 JOB786465 JXX786465 KHT786465 KRP786465 LBL786465 LLH786465 LVD786465 MEZ786465 MOV786465 MYR786465 NIN786465 NSJ786465 OCF786465 OMB786465 OVX786465 PFT786465 PPP786465 PZL786465 QJH786465 QTD786465 RCZ786465 RMV786465 RWR786465 SGN786465 SQJ786465 TAF786465 TKB786465 TTX786465 UDT786465 UNP786465 UXL786465 VHH786465 VRD786465 WAZ786465 WKV786465 WUR786465 Z852003 IF852001 SB852001 ABX852001 ALT852001 AVP852001 BFL852001 BPH852001 BZD852001 CIZ852001 CSV852001 DCR852001 DMN852001 DWJ852001 EGF852001 EQB852001 EZX852001 FJT852001 FTP852001 GDL852001 GNH852001 GXD852001 HGZ852001 HQV852001 IAR852001 IKN852001 IUJ852001 JEF852001 JOB852001 JXX852001 KHT852001 KRP852001 LBL852001 LLH852001 LVD852001 MEZ852001 MOV852001 MYR852001 NIN852001 NSJ852001 OCF852001 OMB852001 OVX852001 PFT852001 PPP852001 PZL852001 QJH852001 QTD852001 RCZ852001 RMV852001 RWR852001 SGN852001 SQJ852001 TAF852001 TKB852001 TTX852001 UDT852001 UNP852001 UXL852001 VHH852001 VRD852001 WAZ852001 WKV852001 WUR852001 Z917539 IF917537 SB917537 ABX917537 ALT917537 AVP917537 BFL917537 BPH917537 BZD917537 CIZ917537 CSV917537 DCR917537 DMN917537 DWJ917537 EGF917537 EQB917537 EZX917537 FJT917537 FTP917537 GDL917537 GNH917537 GXD917537 HGZ917537 HQV917537 IAR917537 IKN917537 IUJ917537 JEF917537 JOB917537 JXX917537 KHT917537 KRP917537 LBL917537 LLH917537 LVD917537 MEZ917537 MOV917537 MYR917537 NIN917537 NSJ917537 OCF917537 OMB917537 OVX917537 PFT917537 PPP917537 PZL917537 QJH917537 QTD917537 RCZ917537 RMV917537 RWR917537 SGN917537 SQJ917537 TAF917537 TKB917537 TTX917537 UDT917537 UNP917537 UXL917537 VHH917537 VRD917537 WAZ917537 WKV917537 WUR917537 Z983075 IF983073 SB983073 ABX983073 ALT983073 AVP983073 BFL983073 BPH983073 BZD983073 CIZ983073 CSV983073 DCR983073 DMN983073 DWJ983073 EGF983073 EQB983073 EZX983073 FJT983073 FTP983073 GDL983073 GNH983073 GXD983073 HGZ983073 HQV983073 IAR983073 IKN983073 IUJ983073 JEF983073 JOB983073 JXX983073 KHT983073 KRP983073 LBL983073 LLH983073 LVD983073 MEZ983073 MOV983073 MYR983073 NIN983073 NSJ983073 OCF983073 OMB983073 OVX983073 PFT983073 PPP983073 PZL983073 QJH983073 QTD983073 RCZ983073 RMV983073 RWR983073 SGN983073 SQJ983073 TAF983073 TKB983073 TTX983073 UDT983073 UNP983073 UXL983073 VHH983073 VRD983073 WAZ983073 WKV983073 WUR983073" xr:uid="{50F15B07-894B-424F-9D7A-A4DD89BC5053}">
      <formula1>"無,有"</formula1>
    </dataValidation>
    <dataValidation type="list" allowBlank="1" showInputMessage="1" showErrorMessage="1" sqref="WUD982993:WUJ982993 L65491:R65491 HR65489:HX65489 RN65489:RT65489 ABJ65489:ABP65489 ALF65489:ALL65489 AVB65489:AVH65489 BEX65489:BFD65489 BOT65489:BOZ65489 BYP65489:BYV65489 CIL65489:CIR65489 CSH65489:CSN65489 DCD65489:DCJ65489 DLZ65489:DMF65489 DVV65489:DWB65489 EFR65489:EFX65489 EPN65489:EPT65489 EZJ65489:EZP65489 FJF65489:FJL65489 FTB65489:FTH65489 GCX65489:GDD65489 GMT65489:GMZ65489 GWP65489:GWV65489 HGL65489:HGR65489 HQH65489:HQN65489 IAD65489:IAJ65489 IJZ65489:IKF65489 ITV65489:IUB65489 JDR65489:JDX65489 JNN65489:JNT65489 JXJ65489:JXP65489 KHF65489:KHL65489 KRB65489:KRH65489 LAX65489:LBD65489 LKT65489:LKZ65489 LUP65489:LUV65489 MEL65489:MER65489 MOH65489:MON65489 MYD65489:MYJ65489 NHZ65489:NIF65489 NRV65489:NSB65489 OBR65489:OBX65489 OLN65489:OLT65489 OVJ65489:OVP65489 PFF65489:PFL65489 PPB65489:PPH65489 PYX65489:PZD65489 QIT65489:QIZ65489 QSP65489:QSV65489 RCL65489:RCR65489 RMH65489:RMN65489 RWD65489:RWJ65489 SFZ65489:SGF65489 SPV65489:SQB65489 SZR65489:SZX65489 TJN65489:TJT65489 TTJ65489:TTP65489 UDF65489:UDL65489 UNB65489:UNH65489 UWX65489:UXD65489 VGT65489:VGZ65489 VQP65489:VQV65489 WAL65489:WAR65489 WKH65489:WKN65489 WUD65489:WUJ65489 L131027:R131027 HR131025:HX131025 RN131025:RT131025 ABJ131025:ABP131025 ALF131025:ALL131025 AVB131025:AVH131025 BEX131025:BFD131025 BOT131025:BOZ131025 BYP131025:BYV131025 CIL131025:CIR131025 CSH131025:CSN131025 DCD131025:DCJ131025 DLZ131025:DMF131025 DVV131025:DWB131025 EFR131025:EFX131025 EPN131025:EPT131025 EZJ131025:EZP131025 FJF131025:FJL131025 FTB131025:FTH131025 GCX131025:GDD131025 GMT131025:GMZ131025 GWP131025:GWV131025 HGL131025:HGR131025 HQH131025:HQN131025 IAD131025:IAJ131025 IJZ131025:IKF131025 ITV131025:IUB131025 JDR131025:JDX131025 JNN131025:JNT131025 JXJ131025:JXP131025 KHF131025:KHL131025 KRB131025:KRH131025 LAX131025:LBD131025 LKT131025:LKZ131025 LUP131025:LUV131025 MEL131025:MER131025 MOH131025:MON131025 MYD131025:MYJ131025 NHZ131025:NIF131025 NRV131025:NSB131025 OBR131025:OBX131025 OLN131025:OLT131025 OVJ131025:OVP131025 PFF131025:PFL131025 PPB131025:PPH131025 PYX131025:PZD131025 QIT131025:QIZ131025 QSP131025:QSV131025 RCL131025:RCR131025 RMH131025:RMN131025 RWD131025:RWJ131025 SFZ131025:SGF131025 SPV131025:SQB131025 SZR131025:SZX131025 TJN131025:TJT131025 TTJ131025:TTP131025 UDF131025:UDL131025 UNB131025:UNH131025 UWX131025:UXD131025 VGT131025:VGZ131025 VQP131025:VQV131025 WAL131025:WAR131025 WKH131025:WKN131025 WUD131025:WUJ131025 L196563:R196563 HR196561:HX196561 RN196561:RT196561 ABJ196561:ABP196561 ALF196561:ALL196561 AVB196561:AVH196561 BEX196561:BFD196561 BOT196561:BOZ196561 BYP196561:BYV196561 CIL196561:CIR196561 CSH196561:CSN196561 DCD196561:DCJ196561 DLZ196561:DMF196561 DVV196561:DWB196561 EFR196561:EFX196561 EPN196561:EPT196561 EZJ196561:EZP196561 FJF196561:FJL196561 FTB196561:FTH196561 GCX196561:GDD196561 GMT196561:GMZ196561 GWP196561:GWV196561 HGL196561:HGR196561 HQH196561:HQN196561 IAD196561:IAJ196561 IJZ196561:IKF196561 ITV196561:IUB196561 JDR196561:JDX196561 JNN196561:JNT196561 JXJ196561:JXP196561 KHF196561:KHL196561 KRB196561:KRH196561 LAX196561:LBD196561 LKT196561:LKZ196561 LUP196561:LUV196561 MEL196561:MER196561 MOH196561:MON196561 MYD196561:MYJ196561 NHZ196561:NIF196561 NRV196561:NSB196561 OBR196561:OBX196561 OLN196561:OLT196561 OVJ196561:OVP196561 PFF196561:PFL196561 PPB196561:PPH196561 PYX196561:PZD196561 QIT196561:QIZ196561 QSP196561:QSV196561 RCL196561:RCR196561 RMH196561:RMN196561 RWD196561:RWJ196561 SFZ196561:SGF196561 SPV196561:SQB196561 SZR196561:SZX196561 TJN196561:TJT196561 TTJ196561:TTP196561 UDF196561:UDL196561 UNB196561:UNH196561 UWX196561:UXD196561 VGT196561:VGZ196561 VQP196561:VQV196561 WAL196561:WAR196561 WKH196561:WKN196561 WUD196561:WUJ196561 L262099:R262099 HR262097:HX262097 RN262097:RT262097 ABJ262097:ABP262097 ALF262097:ALL262097 AVB262097:AVH262097 BEX262097:BFD262097 BOT262097:BOZ262097 BYP262097:BYV262097 CIL262097:CIR262097 CSH262097:CSN262097 DCD262097:DCJ262097 DLZ262097:DMF262097 DVV262097:DWB262097 EFR262097:EFX262097 EPN262097:EPT262097 EZJ262097:EZP262097 FJF262097:FJL262097 FTB262097:FTH262097 GCX262097:GDD262097 GMT262097:GMZ262097 GWP262097:GWV262097 HGL262097:HGR262097 HQH262097:HQN262097 IAD262097:IAJ262097 IJZ262097:IKF262097 ITV262097:IUB262097 JDR262097:JDX262097 JNN262097:JNT262097 JXJ262097:JXP262097 KHF262097:KHL262097 KRB262097:KRH262097 LAX262097:LBD262097 LKT262097:LKZ262097 LUP262097:LUV262097 MEL262097:MER262097 MOH262097:MON262097 MYD262097:MYJ262097 NHZ262097:NIF262097 NRV262097:NSB262097 OBR262097:OBX262097 OLN262097:OLT262097 OVJ262097:OVP262097 PFF262097:PFL262097 PPB262097:PPH262097 PYX262097:PZD262097 QIT262097:QIZ262097 QSP262097:QSV262097 RCL262097:RCR262097 RMH262097:RMN262097 RWD262097:RWJ262097 SFZ262097:SGF262097 SPV262097:SQB262097 SZR262097:SZX262097 TJN262097:TJT262097 TTJ262097:TTP262097 UDF262097:UDL262097 UNB262097:UNH262097 UWX262097:UXD262097 VGT262097:VGZ262097 VQP262097:VQV262097 WAL262097:WAR262097 WKH262097:WKN262097 WUD262097:WUJ262097 L327635:R327635 HR327633:HX327633 RN327633:RT327633 ABJ327633:ABP327633 ALF327633:ALL327633 AVB327633:AVH327633 BEX327633:BFD327633 BOT327633:BOZ327633 BYP327633:BYV327633 CIL327633:CIR327633 CSH327633:CSN327633 DCD327633:DCJ327633 DLZ327633:DMF327633 DVV327633:DWB327633 EFR327633:EFX327633 EPN327633:EPT327633 EZJ327633:EZP327633 FJF327633:FJL327633 FTB327633:FTH327633 GCX327633:GDD327633 GMT327633:GMZ327633 GWP327633:GWV327633 HGL327633:HGR327633 HQH327633:HQN327633 IAD327633:IAJ327633 IJZ327633:IKF327633 ITV327633:IUB327633 JDR327633:JDX327633 JNN327633:JNT327633 JXJ327633:JXP327633 KHF327633:KHL327633 KRB327633:KRH327633 LAX327633:LBD327633 LKT327633:LKZ327633 LUP327633:LUV327633 MEL327633:MER327633 MOH327633:MON327633 MYD327633:MYJ327633 NHZ327633:NIF327633 NRV327633:NSB327633 OBR327633:OBX327633 OLN327633:OLT327633 OVJ327633:OVP327633 PFF327633:PFL327633 PPB327633:PPH327633 PYX327633:PZD327633 QIT327633:QIZ327633 QSP327633:QSV327633 RCL327633:RCR327633 RMH327633:RMN327633 RWD327633:RWJ327633 SFZ327633:SGF327633 SPV327633:SQB327633 SZR327633:SZX327633 TJN327633:TJT327633 TTJ327633:TTP327633 UDF327633:UDL327633 UNB327633:UNH327633 UWX327633:UXD327633 VGT327633:VGZ327633 VQP327633:VQV327633 WAL327633:WAR327633 WKH327633:WKN327633 WUD327633:WUJ327633 L393171:R393171 HR393169:HX393169 RN393169:RT393169 ABJ393169:ABP393169 ALF393169:ALL393169 AVB393169:AVH393169 BEX393169:BFD393169 BOT393169:BOZ393169 BYP393169:BYV393169 CIL393169:CIR393169 CSH393169:CSN393169 DCD393169:DCJ393169 DLZ393169:DMF393169 DVV393169:DWB393169 EFR393169:EFX393169 EPN393169:EPT393169 EZJ393169:EZP393169 FJF393169:FJL393169 FTB393169:FTH393169 GCX393169:GDD393169 GMT393169:GMZ393169 GWP393169:GWV393169 HGL393169:HGR393169 HQH393169:HQN393169 IAD393169:IAJ393169 IJZ393169:IKF393169 ITV393169:IUB393169 JDR393169:JDX393169 JNN393169:JNT393169 JXJ393169:JXP393169 KHF393169:KHL393169 KRB393169:KRH393169 LAX393169:LBD393169 LKT393169:LKZ393169 LUP393169:LUV393169 MEL393169:MER393169 MOH393169:MON393169 MYD393169:MYJ393169 NHZ393169:NIF393169 NRV393169:NSB393169 OBR393169:OBX393169 OLN393169:OLT393169 OVJ393169:OVP393169 PFF393169:PFL393169 PPB393169:PPH393169 PYX393169:PZD393169 QIT393169:QIZ393169 QSP393169:QSV393169 RCL393169:RCR393169 RMH393169:RMN393169 RWD393169:RWJ393169 SFZ393169:SGF393169 SPV393169:SQB393169 SZR393169:SZX393169 TJN393169:TJT393169 TTJ393169:TTP393169 UDF393169:UDL393169 UNB393169:UNH393169 UWX393169:UXD393169 VGT393169:VGZ393169 VQP393169:VQV393169 WAL393169:WAR393169 WKH393169:WKN393169 WUD393169:WUJ393169 L458707:R458707 HR458705:HX458705 RN458705:RT458705 ABJ458705:ABP458705 ALF458705:ALL458705 AVB458705:AVH458705 BEX458705:BFD458705 BOT458705:BOZ458705 BYP458705:BYV458705 CIL458705:CIR458705 CSH458705:CSN458705 DCD458705:DCJ458705 DLZ458705:DMF458705 DVV458705:DWB458705 EFR458705:EFX458705 EPN458705:EPT458705 EZJ458705:EZP458705 FJF458705:FJL458705 FTB458705:FTH458705 GCX458705:GDD458705 GMT458705:GMZ458705 GWP458705:GWV458705 HGL458705:HGR458705 HQH458705:HQN458705 IAD458705:IAJ458705 IJZ458705:IKF458705 ITV458705:IUB458705 JDR458705:JDX458705 JNN458705:JNT458705 JXJ458705:JXP458705 KHF458705:KHL458705 KRB458705:KRH458705 LAX458705:LBD458705 LKT458705:LKZ458705 LUP458705:LUV458705 MEL458705:MER458705 MOH458705:MON458705 MYD458705:MYJ458705 NHZ458705:NIF458705 NRV458705:NSB458705 OBR458705:OBX458705 OLN458705:OLT458705 OVJ458705:OVP458705 PFF458705:PFL458705 PPB458705:PPH458705 PYX458705:PZD458705 QIT458705:QIZ458705 QSP458705:QSV458705 RCL458705:RCR458705 RMH458705:RMN458705 RWD458705:RWJ458705 SFZ458705:SGF458705 SPV458705:SQB458705 SZR458705:SZX458705 TJN458705:TJT458705 TTJ458705:TTP458705 UDF458705:UDL458705 UNB458705:UNH458705 UWX458705:UXD458705 VGT458705:VGZ458705 VQP458705:VQV458705 WAL458705:WAR458705 WKH458705:WKN458705 WUD458705:WUJ458705 L524243:R524243 HR524241:HX524241 RN524241:RT524241 ABJ524241:ABP524241 ALF524241:ALL524241 AVB524241:AVH524241 BEX524241:BFD524241 BOT524241:BOZ524241 BYP524241:BYV524241 CIL524241:CIR524241 CSH524241:CSN524241 DCD524241:DCJ524241 DLZ524241:DMF524241 DVV524241:DWB524241 EFR524241:EFX524241 EPN524241:EPT524241 EZJ524241:EZP524241 FJF524241:FJL524241 FTB524241:FTH524241 GCX524241:GDD524241 GMT524241:GMZ524241 GWP524241:GWV524241 HGL524241:HGR524241 HQH524241:HQN524241 IAD524241:IAJ524241 IJZ524241:IKF524241 ITV524241:IUB524241 JDR524241:JDX524241 JNN524241:JNT524241 JXJ524241:JXP524241 KHF524241:KHL524241 KRB524241:KRH524241 LAX524241:LBD524241 LKT524241:LKZ524241 LUP524241:LUV524241 MEL524241:MER524241 MOH524241:MON524241 MYD524241:MYJ524241 NHZ524241:NIF524241 NRV524241:NSB524241 OBR524241:OBX524241 OLN524241:OLT524241 OVJ524241:OVP524241 PFF524241:PFL524241 PPB524241:PPH524241 PYX524241:PZD524241 QIT524241:QIZ524241 QSP524241:QSV524241 RCL524241:RCR524241 RMH524241:RMN524241 RWD524241:RWJ524241 SFZ524241:SGF524241 SPV524241:SQB524241 SZR524241:SZX524241 TJN524241:TJT524241 TTJ524241:TTP524241 UDF524241:UDL524241 UNB524241:UNH524241 UWX524241:UXD524241 VGT524241:VGZ524241 VQP524241:VQV524241 WAL524241:WAR524241 WKH524241:WKN524241 WUD524241:WUJ524241 L589779:R589779 HR589777:HX589777 RN589777:RT589777 ABJ589777:ABP589777 ALF589777:ALL589777 AVB589777:AVH589777 BEX589777:BFD589777 BOT589777:BOZ589777 BYP589777:BYV589777 CIL589777:CIR589777 CSH589777:CSN589777 DCD589777:DCJ589777 DLZ589777:DMF589777 DVV589777:DWB589777 EFR589777:EFX589777 EPN589777:EPT589777 EZJ589777:EZP589777 FJF589777:FJL589777 FTB589777:FTH589777 GCX589777:GDD589777 GMT589777:GMZ589777 GWP589777:GWV589777 HGL589777:HGR589777 HQH589777:HQN589777 IAD589777:IAJ589777 IJZ589777:IKF589777 ITV589777:IUB589777 JDR589777:JDX589777 JNN589777:JNT589777 JXJ589777:JXP589777 KHF589777:KHL589777 KRB589777:KRH589777 LAX589777:LBD589777 LKT589777:LKZ589777 LUP589777:LUV589777 MEL589777:MER589777 MOH589777:MON589777 MYD589777:MYJ589777 NHZ589777:NIF589777 NRV589777:NSB589777 OBR589777:OBX589777 OLN589777:OLT589777 OVJ589777:OVP589777 PFF589777:PFL589777 PPB589777:PPH589777 PYX589777:PZD589777 QIT589777:QIZ589777 QSP589777:QSV589777 RCL589777:RCR589777 RMH589777:RMN589777 RWD589777:RWJ589777 SFZ589777:SGF589777 SPV589777:SQB589777 SZR589777:SZX589777 TJN589777:TJT589777 TTJ589777:TTP589777 UDF589777:UDL589777 UNB589777:UNH589777 UWX589777:UXD589777 VGT589777:VGZ589777 VQP589777:VQV589777 WAL589777:WAR589777 WKH589777:WKN589777 WUD589777:WUJ589777 L655315:R655315 HR655313:HX655313 RN655313:RT655313 ABJ655313:ABP655313 ALF655313:ALL655313 AVB655313:AVH655313 BEX655313:BFD655313 BOT655313:BOZ655313 BYP655313:BYV655313 CIL655313:CIR655313 CSH655313:CSN655313 DCD655313:DCJ655313 DLZ655313:DMF655313 DVV655313:DWB655313 EFR655313:EFX655313 EPN655313:EPT655313 EZJ655313:EZP655313 FJF655313:FJL655313 FTB655313:FTH655313 GCX655313:GDD655313 GMT655313:GMZ655313 GWP655313:GWV655313 HGL655313:HGR655313 HQH655313:HQN655313 IAD655313:IAJ655313 IJZ655313:IKF655313 ITV655313:IUB655313 JDR655313:JDX655313 JNN655313:JNT655313 JXJ655313:JXP655313 KHF655313:KHL655313 KRB655313:KRH655313 LAX655313:LBD655313 LKT655313:LKZ655313 LUP655313:LUV655313 MEL655313:MER655313 MOH655313:MON655313 MYD655313:MYJ655313 NHZ655313:NIF655313 NRV655313:NSB655313 OBR655313:OBX655313 OLN655313:OLT655313 OVJ655313:OVP655313 PFF655313:PFL655313 PPB655313:PPH655313 PYX655313:PZD655313 QIT655313:QIZ655313 QSP655313:QSV655313 RCL655313:RCR655313 RMH655313:RMN655313 RWD655313:RWJ655313 SFZ655313:SGF655313 SPV655313:SQB655313 SZR655313:SZX655313 TJN655313:TJT655313 TTJ655313:TTP655313 UDF655313:UDL655313 UNB655313:UNH655313 UWX655313:UXD655313 VGT655313:VGZ655313 VQP655313:VQV655313 WAL655313:WAR655313 WKH655313:WKN655313 WUD655313:WUJ655313 L720851:R720851 HR720849:HX720849 RN720849:RT720849 ABJ720849:ABP720849 ALF720849:ALL720849 AVB720849:AVH720849 BEX720849:BFD720849 BOT720849:BOZ720849 BYP720849:BYV720849 CIL720849:CIR720849 CSH720849:CSN720849 DCD720849:DCJ720849 DLZ720849:DMF720849 DVV720849:DWB720849 EFR720849:EFX720849 EPN720849:EPT720849 EZJ720849:EZP720849 FJF720849:FJL720849 FTB720849:FTH720849 GCX720849:GDD720849 GMT720849:GMZ720849 GWP720849:GWV720849 HGL720849:HGR720849 HQH720849:HQN720849 IAD720849:IAJ720849 IJZ720849:IKF720849 ITV720849:IUB720849 JDR720849:JDX720849 JNN720849:JNT720849 JXJ720849:JXP720849 KHF720849:KHL720849 KRB720849:KRH720849 LAX720849:LBD720849 LKT720849:LKZ720849 LUP720849:LUV720849 MEL720849:MER720849 MOH720849:MON720849 MYD720849:MYJ720849 NHZ720849:NIF720849 NRV720849:NSB720849 OBR720849:OBX720849 OLN720849:OLT720849 OVJ720849:OVP720849 PFF720849:PFL720849 PPB720849:PPH720849 PYX720849:PZD720849 QIT720849:QIZ720849 QSP720849:QSV720849 RCL720849:RCR720849 RMH720849:RMN720849 RWD720849:RWJ720849 SFZ720849:SGF720849 SPV720849:SQB720849 SZR720849:SZX720849 TJN720849:TJT720849 TTJ720849:TTP720849 UDF720849:UDL720849 UNB720849:UNH720849 UWX720849:UXD720849 VGT720849:VGZ720849 VQP720849:VQV720849 WAL720849:WAR720849 WKH720849:WKN720849 WUD720849:WUJ720849 L786387:R786387 HR786385:HX786385 RN786385:RT786385 ABJ786385:ABP786385 ALF786385:ALL786385 AVB786385:AVH786385 BEX786385:BFD786385 BOT786385:BOZ786385 BYP786385:BYV786385 CIL786385:CIR786385 CSH786385:CSN786385 DCD786385:DCJ786385 DLZ786385:DMF786385 DVV786385:DWB786385 EFR786385:EFX786385 EPN786385:EPT786385 EZJ786385:EZP786385 FJF786385:FJL786385 FTB786385:FTH786385 GCX786385:GDD786385 GMT786385:GMZ786385 GWP786385:GWV786385 HGL786385:HGR786385 HQH786385:HQN786385 IAD786385:IAJ786385 IJZ786385:IKF786385 ITV786385:IUB786385 JDR786385:JDX786385 JNN786385:JNT786385 JXJ786385:JXP786385 KHF786385:KHL786385 KRB786385:KRH786385 LAX786385:LBD786385 LKT786385:LKZ786385 LUP786385:LUV786385 MEL786385:MER786385 MOH786385:MON786385 MYD786385:MYJ786385 NHZ786385:NIF786385 NRV786385:NSB786385 OBR786385:OBX786385 OLN786385:OLT786385 OVJ786385:OVP786385 PFF786385:PFL786385 PPB786385:PPH786385 PYX786385:PZD786385 QIT786385:QIZ786385 QSP786385:QSV786385 RCL786385:RCR786385 RMH786385:RMN786385 RWD786385:RWJ786385 SFZ786385:SGF786385 SPV786385:SQB786385 SZR786385:SZX786385 TJN786385:TJT786385 TTJ786385:TTP786385 UDF786385:UDL786385 UNB786385:UNH786385 UWX786385:UXD786385 VGT786385:VGZ786385 VQP786385:VQV786385 WAL786385:WAR786385 WKH786385:WKN786385 WUD786385:WUJ786385 L851923:R851923 HR851921:HX851921 RN851921:RT851921 ABJ851921:ABP851921 ALF851921:ALL851921 AVB851921:AVH851921 BEX851921:BFD851921 BOT851921:BOZ851921 BYP851921:BYV851921 CIL851921:CIR851921 CSH851921:CSN851921 DCD851921:DCJ851921 DLZ851921:DMF851921 DVV851921:DWB851921 EFR851921:EFX851921 EPN851921:EPT851921 EZJ851921:EZP851921 FJF851921:FJL851921 FTB851921:FTH851921 GCX851921:GDD851921 GMT851921:GMZ851921 GWP851921:GWV851921 HGL851921:HGR851921 HQH851921:HQN851921 IAD851921:IAJ851921 IJZ851921:IKF851921 ITV851921:IUB851921 JDR851921:JDX851921 JNN851921:JNT851921 JXJ851921:JXP851921 KHF851921:KHL851921 KRB851921:KRH851921 LAX851921:LBD851921 LKT851921:LKZ851921 LUP851921:LUV851921 MEL851921:MER851921 MOH851921:MON851921 MYD851921:MYJ851921 NHZ851921:NIF851921 NRV851921:NSB851921 OBR851921:OBX851921 OLN851921:OLT851921 OVJ851921:OVP851921 PFF851921:PFL851921 PPB851921:PPH851921 PYX851921:PZD851921 QIT851921:QIZ851921 QSP851921:QSV851921 RCL851921:RCR851921 RMH851921:RMN851921 RWD851921:RWJ851921 SFZ851921:SGF851921 SPV851921:SQB851921 SZR851921:SZX851921 TJN851921:TJT851921 TTJ851921:TTP851921 UDF851921:UDL851921 UNB851921:UNH851921 UWX851921:UXD851921 VGT851921:VGZ851921 VQP851921:VQV851921 WAL851921:WAR851921 WKH851921:WKN851921 WUD851921:WUJ851921 L917459:R917459 HR917457:HX917457 RN917457:RT917457 ABJ917457:ABP917457 ALF917457:ALL917457 AVB917457:AVH917457 BEX917457:BFD917457 BOT917457:BOZ917457 BYP917457:BYV917457 CIL917457:CIR917457 CSH917457:CSN917457 DCD917457:DCJ917457 DLZ917457:DMF917457 DVV917457:DWB917457 EFR917457:EFX917457 EPN917457:EPT917457 EZJ917457:EZP917457 FJF917457:FJL917457 FTB917457:FTH917457 GCX917457:GDD917457 GMT917457:GMZ917457 GWP917457:GWV917457 HGL917457:HGR917457 HQH917457:HQN917457 IAD917457:IAJ917457 IJZ917457:IKF917457 ITV917457:IUB917457 JDR917457:JDX917457 JNN917457:JNT917457 JXJ917457:JXP917457 KHF917457:KHL917457 KRB917457:KRH917457 LAX917457:LBD917457 LKT917457:LKZ917457 LUP917457:LUV917457 MEL917457:MER917457 MOH917457:MON917457 MYD917457:MYJ917457 NHZ917457:NIF917457 NRV917457:NSB917457 OBR917457:OBX917457 OLN917457:OLT917457 OVJ917457:OVP917457 PFF917457:PFL917457 PPB917457:PPH917457 PYX917457:PZD917457 QIT917457:QIZ917457 QSP917457:QSV917457 RCL917457:RCR917457 RMH917457:RMN917457 RWD917457:RWJ917457 SFZ917457:SGF917457 SPV917457:SQB917457 SZR917457:SZX917457 TJN917457:TJT917457 TTJ917457:TTP917457 UDF917457:UDL917457 UNB917457:UNH917457 UWX917457:UXD917457 VGT917457:VGZ917457 VQP917457:VQV917457 WAL917457:WAR917457 WKH917457:WKN917457 WUD917457:WUJ917457 L982995:R982995 HR982993:HX982993 RN982993:RT982993 ABJ982993:ABP982993 ALF982993:ALL982993 AVB982993:AVH982993 BEX982993:BFD982993 BOT982993:BOZ982993 BYP982993:BYV982993 CIL982993:CIR982993 CSH982993:CSN982993 DCD982993:DCJ982993 DLZ982993:DMF982993 DVV982993:DWB982993 EFR982993:EFX982993 EPN982993:EPT982993 EZJ982993:EZP982993 FJF982993:FJL982993 FTB982993:FTH982993 GCX982993:GDD982993 GMT982993:GMZ982993 GWP982993:GWV982993 HGL982993:HGR982993 HQH982993:HQN982993 IAD982993:IAJ982993 IJZ982993:IKF982993 ITV982993:IUB982993 JDR982993:JDX982993 JNN982993:JNT982993 JXJ982993:JXP982993 KHF982993:KHL982993 KRB982993:KRH982993 LAX982993:LBD982993 LKT982993:LKZ982993 LUP982993:LUV982993 MEL982993:MER982993 MOH982993:MON982993 MYD982993:MYJ982993 NHZ982993:NIF982993 NRV982993:NSB982993 OBR982993:OBX982993 OLN982993:OLT982993 OVJ982993:OVP982993 PFF982993:PFL982993 PPB982993:PPH982993 PYX982993:PZD982993 QIT982993:QIZ982993 QSP982993:QSV982993 RCL982993:RCR982993 RMH982993:RMN982993 RWD982993:RWJ982993 SFZ982993:SGF982993 SPV982993:SQB982993 SZR982993:SZX982993 TJN982993:TJT982993 TTJ982993:TTP982993 UDF982993:UDL982993 UNB982993:UNH982993 UWX982993:UXD982993 VGT982993:VGZ982993 VQP982993:VQV982993 WAL982993:WAR982993 WKH982993:WKN982993" xr:uid="{AB1293EA-65E9-4AFA-9D93-E475C056EB0D}">
      <formula1>"専用,ハイブリット"</formula1>
    </dataValidation>
    <dataValidation type="list" allowBlank="1" showInputMessage="1" showErrorMessage="1" sqref="L65485:M65485 HR65483:HS65483 RN65483:RO65483 ABJ65483:ABK65483 ALF65483:ALG65483 AVB65483:AVC65483 BEX65483:BEY65483 BOT65483:BOU65483 BYP65483:BYQ65483 CIL65483:CIM65483 CSH65483:CSI65483 DCD65483:DCE65483 DLZ65483:DMA65483 DVV65483:DVW65483 EFR65483:EFS65483 EPN65483:EPO65483 EZJ65483:EZK65483 FJF65483:FJG65483 FTB65483:FTC65483 GCX65483:GCY65483 GMT65483:GMU65483 GWP65483:GWQ65483 HGL65483:HGM65483 HQH65483:HQI65483 IAD65483:IAE65483 IJZ65483:IKA65483 ITV65483:ITW65483 JDR65483:JDS65483 JNN65483:JNO65483 JXJ65483:JXK65483 KHF65483:KHG65483 KRB65483:KRC65483 LAX65483:LAY65483 LKT65483:LKU65483 LUP65483:LUQ65483 MEL65483:MEM65483 MOH65483:MOI65483 MYD65483:MYE65483 NHZ65483:NIA65483 NRV65483:NRW65483 OBR65483:OBS65483 OLN65483:OLO65483 OVJ65483:OVK65483 PFF65483:PFG65483 PPB65483:PPC65483 PYX65483:PYY65483 QIT65483:QIU65483 QSP65483:QSQ65483 RCL65483:RCM65483 RMH65483:RMI65483 RWD65483:RWE65483 SFZ65483:SGA65483 SPV65483:SPW65483 SZR65483:SZS65483 TJN65483:TJO65483 TTJ65483:TTK65483 UDF65483:UDG65483 UNB65483:UNC65483 UWX65483:UWY65483 VGT65483:VGU65483 VQP65483:VQQ65483 WAL65483:WAM65483 WKH65483:WKI65483 WUD65483:WUE65483 L131021:M131021 HR131019:HS131019 RN131019:RO131019 ABJ131019:ABK131019 ALF131019:ALG131019 AVB131019:AVC131019 BEX131019:BEY131019 BOT131019:BOU131019 BYP131019:BYQ131019 CIL131019:CIM131019 CSH131019:CSI131019 DCD131019:DCE131019 DLZ131019:DMA131019 DVV131019:DVW131019 EFR131019:EFS131019 EPN131019:EPO131019 EZJ131019:EZK131019 FJF131019:FJG131019 FTB131019:FTC131019 GCX131019:GCY131019 GMT131019:GMU131019 GWP131019:GWQ131019 HGL131019:HGM131019 HQH131019:HQI131019 IAD131019:IAE131019 IJZ131019:IKA131019 ITV131019:ITW131019 JDR131019:JDS131019 JNN131019:JNO131019 JXJ131019:JXK131019 KHF131019:KHG131019 KRB131019:KRC131019 LAX131019:LAY131019 LKT131019:LKU131019 LUP131019:LUQ131019 MEL131019:MEM131019 MOH131019:MOI131019 MYD131019:MYE131019 NHZ131019:NIA131019 NRV131019:NRW131019 OBR131019:OBS131019 OLN131019:OLO131019 OVJ131019:OVK131019 PFF131019:PFG131019 PPB131019:PPC131019 PYX131019:PYY131019 QIT131019:QIU131019 QSP131019:QSQ131019 RCL131019:RCM131019 RMH131019:RMI131019 RWD131019:RWE131019 SFZ131019:SGA131019 SPV131019:SPW131019 SZR131019:SZS131019 TJN131019:TJO131019 TTJ131019:TTK131019 UDF131019:UDG131019 UNB131019:UNC131019 UWX131019:UWY131019 VGT131019:VGU131019 VQP131019:VQQ131019 WAL131019:WAM131019 WKH131019:WKI131019 WUD131019:WUE131019 L196557:M196557 HR196555:HS196555 RN196555:RO196555 ABJ196555:ABK196555 ALF196555:ALG196555 AVB196555:AVC196555 BEX196555:BEY196555 BOT196555:BOU196555 BYP196555:BYQ196555 CIL196555:CIM196555 CSH196555:CSI196555 DCD196555:DCE196555 DLZ196555:DMA196555 DVV196555:DVW196555 EFR196555:EFS196555 EPN196555:EPO196555 EZJ196555:EZK196555 FJF196555:FJG196555 FTB196555:FTC196555 GCX196555:GCY196555 GMT196555:GMU196555 GWP196555:GWQ196555 HGL196555:HGM196555 HQH196555:HQI196555 IAD196555:IAE196555 IJZ196555:IKA196555 ITV196555:ITW196555 JDR196555:JDS196555 JNN196555:JNO196555 JXJ196555:JXK196555 KHF196555:KHG196555 KRB196555:KRC196555 LAX196555:LAY196555 LKT196555:LKU196555 LUP196555:LUQ196555 MEL196555:MEM196555 MOH196555:MOI196555 MYD196555:MYE196555 NHZ196555:NIA196555 NRV196555:NRW196555 OBR196555:OBS196555 OLN196555:OLO196555 OVJ196555:OVK196555 PFF196555:PFG196555 PPB196555:PPC196555 PYX196555:PYY196555 QIT196555:QIU196555 QSP196555:QSQ196555 RCL196555:RCM196555 RMH196555:RMI196555 RWD196555:RWE196555 SFZ196555:SGA196555 SPV196555:SPW196555 SZR196555:SZS196555 TJN196555:TJO196555 TTJ196555:TTK196555 UDF196555:UDG196555 UNB196555:UNC196555 UWX196555:UWY196555 VGT196555:VGU196555 VQP196555:VQQ196555 WAL196555:WAM196555 WKH196555:WKI196555 WUD196555:WUE196555 L262093:M262093 HR262091:HS262091 RN262091:RO262091 ABJ262091:ABK262091 ALF262091:ALG262091 AVB262091:AVC262091 BEX262091:BEY262091 BOT262091:BOU262091 BYP262091:BYQ262091 CIL262091:CIM262091 CSH262091:CSI262091 DCD262091:DCE262091 DLZ262091:DMA262091 DVV262091:DVW262091 EFR262091:EFS262091 EPN262091:EPO262091 EZJ262091:EZK262091 FJF262091:FJG262091 FTB262091:FTC262091 GCX262091:GCY262091 GMT262091:GMU262091 GWP262091:GWQ262091 HGL262091:HGM262091 HQH262091:HQI262091 IAD262091:IAE262091 IJZ262091:IKA262091 ITV262091:ITW262091 JDR262091:JDS262091 JNN262091:JNO262091 JXJ262091:JXK262091 KHF262091:KHG262091 KRB262091:KRC262091 LAX262091:LAY262091 LKT262091:LKU262091 LUP262091:LUQ262091 MEL262091:MEM262091 MOH262091:MOI262091 MYD262091:MYE262091 NHZ262091:NIA262091 NRV262091:NRW262091 OBR262091:OBS262091 OLN262091:OLO262091 OVJ262091:OVK262091 PFF262091:PFG262091 PPB262091:PPC262091 PYX262091:PYY262091 QIT262091:QIU262091 QSP262091:QSQ262091 RCL262091:RCM262091 RMH262091:RMI262091 RWD262091:RWE262091 SFZ262091:SGA262091 SPV262091:SPW262091 SZR262091:SZS262091 TJN262091:TJO262091 TTJ262091:TTK262091 UDF262091:UDG262091 UNB262091:UNC262091 UWX262091:UWY262091 VGT262091:VGU262091 VQP262091:VQQ262091 WAL262091:WAM262091 WKH262091:WKI262091 WUD262091:WUE262091 L327629:M327629 HR327627:HS327627 RN327627:RO327627 ABJ327627:ABK327627 ALF327627:ALG327627 AVB327627:AVC327627 BEX327627:BEY327627 BOT327627:BOU327627 BYP327627:BYQ327627 CIL327627:CIM327627 CSH327627:CSI327627 DCD327627:DCE327627 DLZ327627:DMA327627 DVV327627:DVW327627 EFR327627:EFS327627 EPN327627:EPO327627 EZJ327627:EZK327627 FJF327627:FJG327627 FTB327627:FTC327627 GCX327627:GCY327627 GMT327627:GMU327627 GWP327627:GWQ327627 HGL327627:HGM327627 HQH327627:HQI327627 IAD327627:IAE327627 IJZ327627:IKA327627 ITV327627:ITW327627 JDR327627:JDS327627 JNN327627:JNO327627 JXJ327627:JXK327627 KHF327627:KHG327627 KRB327627:KRC327627 LAX327627:LAY327627 LKT327627:LKU327627 LUP327627:LUQ327627 MEL327627:MEM327627 MOH327627:MOI327627 MYD327627:MYE327627 NHZ327627:NIA327627 NRV327627:NRW327627 OBR327627:OBS327627 OLN327627:OLO327627 OVJ327627:OVK327627 PFF327627:PFG327627 PPB327627:PPC327627 PYX327627:PYY327627 QIT327627:QIU327627 QSP327627:QSQ327627 RCL327627:RCM327627 RMH327627:RMI327627 RWD327627:RWE327627 SFZ327627:SGA327627 SPV327627:SPW327627 SZR327627:SZS327627 TJN327627:TJO327627 TTJ327627:TTK327627 UDF327627:UDG327627 UNB327627:UNC327627 UWX327627:UWY327627 VGT327627:VGU327627 VQP327627:VQQ327627 WAL327627:WAM327627 WKH327627:WKI327627 WUD327627:WUE327627 L393165:M393165 HR393163:HS393163 RN393163:RO393163 ABJ393163:ABK393163 ALF393163:ALG393163 AVB393163:AVC393163 BEX393163:BEY393163 BOT393163:BOU393163 BYP393163:BYQ393163 CIL393163:CIM393163 CSH393163:CSI393163 DCD393163:DCE393163 DLZ393163:DMA393163 DVV393163:DVW393163 EFR393163:EFS393163 EPN393163:EPO393163 EZJ393163:EZK393163 FJF393163:FJG393163 FTB393163:FTC393163 GCX393163:GCY393163 GMT393163:GMU393163 GWP393163:GWQ393163 HGL393163:HGM393163 HQH393163:HQI393163 IAD393163:IAE393163 IJZ393163:IKA393163 ITV393163:ITW393163 JDR393163:JDS393163 JNN393163:JNO393163 JXJ393163:JXK393163 KHF393163:KHG393163 KRB393163:KRC393163 LAX393163:LAY393163 LKT393163:LKU393163 LUP393163:LUQ393163 MEL393163:MEM393163 MOH393163:MOI393163 MYD393163:MYE393163 NHZ393163:NIA393163 NRV393163:NRW393163 OBR393163:OBS393163 OLN393163:OLO393163 OVJ393163:OVK393163 PFF393163:PFG393163 PPB393163:PPC393163 PYX393163:PYY393163 QIT393163:QIU393163 QSP393163:QSQ393163 RCL393163:RCM393163 RMH393163:RMI393163 RWD393163:RWE393163 SFZ393163:SGA393163 SPV393163:SPW393163 SZR393163:SZS393163 TJN393163:TJO393163 TTJ393163:TTK393163 UDF393163:UDG393163 UNB393163:UNC393163 UWX393163:UWY393163 VGT393163:VGU393163 VQP393163:VQQ393163 WAL393163:WAM393163 WKH393163:WKI393163 WUD393163:WUE393163 L458701:M458701 HR458699:HS458699 RN458699:RO458699 ABJ458699:ABK458699 ALF458699:ALG458699 AVB458699:AVC458699 BEX458699:BEY458699 BOT458699:BOU458699 BYP458699:BYQ458699 CIL458699:CIM458699 CSH458699:CSI458699 DCD458699:DCE458699 DLZ458699:DMA458699 DVV458699:DVW458699 EFR458699:EFS458699 EPN458699:EPO458699 EZJ458699:EZK458699 FJF458699:FJG458699 FTB458699:FTC458699 GCX458699:GCY458699 GMT458699:GMU458699 GWP458699:GWQ458699 HGL458699:HGM458699 HQH458699:HQI458699 IAD458699:IAE458699 IJZ458699:IKA458699 ITV458699:ITW458699 JDR458699:JDS458699 JNN458699:JNO458699 JXJ458699:JXK458699 KHF458699:KHG458699 KRB458699:KRC458699 LAX458699:LAY458699 LKT458699:LKU458699 LUP458699:LUQ458699 MEL458699:MEM458699 MOH458699:MOI458699 MYD458699:MYE458699 NHZ458699:NIA458699 NRV458699:NRW458699 OBR458699:OBS458699 OLN458699:OLO458699 OVJ458699:OVK458699 PFF458699:PFG458699 PPB458699:PPC458699 PYX458699:PYY458699 QIT458699:QIU458699 QSP458699:QSQ458699 RCL458699:RCM458699 RMH458699:RMI458699 RWD458699:RWE458699 SFZ458699:SGA458699 SPV458699:SPW458699 SZR458699:SZS458699 TJN458699:TJO458699 TTJ458699:TTK458699 UDF458699:UDG458699 UNB458699:UNC458699 UWX458699:UWY458699 VGT458699:VGU458699 VQP458699:VQQ458699 WAL458699:WAM458699 WKH458699:WKI458699 WUD458699:WUE458699 L524237:M524237 HR524235:HS524235 RN524235:RO524235 ABJ524235:ABK524235 ALF524235:ALG524235 AVB524235:AVC524235 BEX524235:BEY524235 BOT524235:BOU524235 BYP524235:BYQ524235 CIL524235:CIM524235 CSH524235:CSI524235 DCD524235:DCE524235 DLZ524235:DMA524235 DVV524235:DVW524235 EFR524235:EFS524235 EPN524235:EPO524235 EZJ524235:EZK524235 FJF524235:FJG524235 FTB524235:FTC524235 GCX524235:GCY524235 GMT524235:GMU524235 GWP524235:GWQ524235 HGL524235:HGM524235 HQH524235:HQI524235 IAD524235:IAE524235 IJZ524235:IKA524235 ITV524235:ITW524235 JDR524235:JDS524235 JNN524235:JNO524235 JXJ524235:JXK524235 KHF524235:KHG524235 KRB524235:KRC524235 LAX524235:LAY524235 LKT524235:LKU524235 LUP524235:LUQ524235 MEL524235:MEM524235 MOH524235:MOI524235 MYD524235:MYE524235 NHZ524235:NIA524235 NRV524235:NRW524235 OBR524235:OBS524235 OLN524235:OLO524235 OVJ524235:OVK524235 PFF524235:PFG524235 PPB524235:PPC524235 PYX524235:PYY524235 QIT524235:QIU524235 QSP524235:QSQ524235 RCL524235:RCM524235 RMH524235:RMI524235 RWD524235:RWE524235 SFZ524235:SGA524235 SPV524235:SPW524235 SZR524235:SZS524235 TJN524235:TJO524235 TTJ524235:TTK524235 UDF524235:UDG524235 UNB524235:UNC524235 UWX524235:UWY524235 VGT524235:VGU524235 VQP524235:VQQ524235 WAL524235:WAM524235 WKH524235:WKI524235 WUD524235:WUE524235 L589773:M589773 HR589771:HS589771 RN589771:RO589771 ABJ589771:ABK589771 ALF589771:ALG589771 AVB589771:AVC589771 BEX589771:BEY589771 BOT589771:BOU589771 BYP589771:BYQ589771 CIL589771:CIM589771 CSH589771:CSI589771 DCD589771:DCE589771 DLZ589771:DMA589771 DVV589771:DVW589771 EFR589771:EFS589771 EPN589771:EPO589771 EZJ589771:EZK589771 FJF589771:FJG589771 FTB589771:FTC589771 GCX589771:GCY589771 GMT589771:GMU589771 GWP589771:GWQ589771 HGL589771:HGM589771 HQH589771:HQI589771 IAD589771:IAE589771 IJZ589771:IKA589771 ITV589771:ITW589771 JDR589771:JDS589771 JNN589771:JNO589771 JXJ589771:JXK589771 KHF589771:KHG589771 KRB589771:KRC589771 LAX589771:LAY589771 LKT589771:LKU589771 LUP589771:LUQ589771 MEL589771:MEM589771 MOH589771:MOI589771 MYD589771:MYE589771 NHZ589771:NIA589771 NRV589771:NRW589771 OBR589771:OBS589771 OLN589771:OLO589771 OVJ589771:OVK589771 PFF589771:PFG589771 PPB589771:PPC589771 PYX589771:PYY589771 QIT589771:QIU589771 QSP589771:QSQ589771 RCL589771:RCM589771 RMH589771:RMI589771 RWD589771:RWE589771 SFZ589771:SGA589771 SPV589771:SPW589771 SZR589771:SZS589771 TJN589771:TJO589771 TTJ589771:TTK589771 UDF589771:UDG589771 UNB589771:UNC589771 UWX589771:UWY589771 VGT589771:VGU589771 VQP589771:VQQ589771 WAL589771:WAM589771 WKH589771:WKI589771 WUD589771:WUE589771 L655309:M655309 HR655307:HS655307 RN655307:RO655307 ABJ655307:ABK655307 ALF655307:ALG655307 AVB655307:AVC655307 BEX655307:BEY655307 BOT655307:BOU655307 BYP655307:BYQ655307 CIL655307:CIM655307 CSH655307:CSI655307 DCD655307:DCE655307 DLZ655307:DMA655307 DVV655307:DVW655307 EFR655307:EFS655307 EPN655307:EPO655307 EZJ655307:EZK655307 FJF655307:FJG655307 FTB655307:FTC655307 GCX655307:GCY655307 GMT655307:GMU655307 GWP655307:GWQ655307 HGL655307:HGM655307 HQH655307:HQI655307 IAD655307:IAE655307 IJZ655307:IKA655307 ITV655307:ITW655307 JDR655307:JDS655307 JNN655307:JNO655307 JXJ655307:JXK655307 KHF655307:KHG655307 KRB655307:KRC655307 LAX655307:LAY655307 LKT655307:LKU655307 LUP655307:LUQ655307 MEL655307:MEM655307 MOH655307:MOI655307 MYD655307:MYE655307 NHZ655307:NIA655307 NRV655307:NRW655307 OBR655307:OBS655307 OLN655307:OLO655307 OVJ655307:OVK655307 PFF655307:PFG655307 PPB655307:PPC655307 PYX655307:PYY655307 QIT655307:QIU655307 QSP655307:QSQ655307 RCL655307:RCM655307 RMH655307:RMI655307 RWD655307:RWE655307 SFZ655307:SGA655307 SPV655307:SPW655307 SZR655307:SZS655307 TJN655307:TJO655307 TTJ655307:TTK655307 UDF655307:UDG655307 UNB655307:UNC655307 UWX655307:UWY655307 VGT655307:VGU655307 VQP655307:VQQ655307 WAL655307:WAM655307 WKH655307:WKI655307 WUD655307:WUE655307 L720845:M720845 HR720843:HS720843 RN720843:RO720843 ABJ720843:ABK720843 ALF720843:ALG720843 AVB720843:AVC720843 BEX720843:BEY720843 BOT720843:BOU720843 BYP720843:BYQ720843 CIL720843:CIM720843 CSH720843:CSI720843 DCD720843:DCE720843 DLZ720843:DMA720843 DVV720843:DVW720843 EFR720843:EFS720843 EPN720843:EPO720843 EZJ720843:EZK720843 FJF720843:FJG720843 FTB720843:FTC720843 GCX720843:GCY720843 GMT720843:GMU720843 GWP720843:GWQ720843 HGL720843:HGM720843 HQH720843:HQI720843 IAD720843:IAE720843 IJZ720843:IKA720843 ITV720843:ITW720843 JDR720843:JDS720843 JNN720843:JNO720843 JXJ720843:JXK720843 KHF720843:KHG720843 KRB720843:KRC720843 LAX720843:LAY720843 LKT720843:LKU720843 LUP720843:LUQ720843 MEL720843:MEM720843 MOH720843:MOI720843 MYD720843:MYE720843 NHZ720843:NIA720843 NRV720843:NRW720843 OBR720843:OBS720843 OLN720843:OLO720843 OVJ720843:OVK720843 PFF720843:PFG720843 PPB720843:PPC720843 PYX720843:PYY720843 QIT720843:QIU720843 QSP720843:QSQ720843 RCL720843:RCM720843 RMH720843:RMI720843 RWD720843:RWE720843 SFZ720843:SGA720843 SPV720843:SPW720843 SZR720843:SZS720843 TJN720843:TJO720843 TTJ720843:TTK720843 UDF720843:UDG720843 UNB720843:UNC720843 UWX720843:UWY720843 VGT720843:VGU720843 VQP720843:VQQ720843 WAL720843:WAM720843 WKH720843:WKI720843 WUD720843:WUE720843 L786381:M786381 HR786379:HS786379 RN786379:RO786379 ABJ786379:ABK786379 ALF786379:ALG786379 AVB786379:AVC786379 BEX786379:BEY786379 BOT786379:BOU786379 BYP786379:BYQ786379 CIL786379:CIM786379 CSH786379:CSI786379 DCD786379:DCE786379 DLZ786379:DMA786379 DVV786379:DVW786379 EFR786379:EFS786379 EPN786379:EPO786379 EZJ786379:EZK786379 FJF786379:FJG786379 FTB786379:FTC786379 GCX786379:GCY786379 GMT786379:GMU786379 GWP786379:GWQ786379 HGL786379:HGM786379 HQH786379:HQI786379 IAD786379:IAE786379 IJZ786379:IKA786379 ITV786379:ITW786379 JDR786379:JDS786379 JNN786379:JNO786379 JXJ786379:JXK786379 KHF786379:KHG786379 KRB786379:KRC786379 LAX786379:LAY786379 LKT786379:LKU786379 LUP786379:LUQ786379 MEL786379:MEM786379 MOH786379:MOI786379 MYD786379:MYE786379 NHZ786379:NIA786379 NRV786379:NRW786379 OBR786379:OBS786379 OLN786379:OLO786379 OVJ786379:OVK786379 PFF786379:PFG786379 PPB786379:PPC786379 PYX786379:PYY786379 QIT786379:QIU786379 QSP786379:QSQ786379 RCL786379:RCM786379 RMH786379:RMI786379 RWD786379:RWE786379 SFZ786379:SGA786379 SPV786379:SPW786379 SZR786379:SZS786379 TJN786379:TJO786379 TTJ786379:TTK786379 UDF786379:UDG786379 UNB786379:UNC786379 UWX786379:UWY786379 VGT786379:VGU786379 VQP786379:VQQ786379 WAL786379:WAM786379 WKH786379:WKI786379 WUD786379:WUE786379 L851917:M851917 HR851915:HS851915 RN851915:RO851915 ABJ851915:ABK851915 ALF851915:ALG851915 AVB851915:AVC851915 BEX851915:BEY851915 BOT851915:BOU851915 BYP851915:BYQ851915 CIL851915:CIM851915 CSH851915:CSI851915 DCD851915:DCE851915 DLZ851915:DMA851915 DVV851915:DVW851915 EFR851915:EFS851915 EPN851915:EPO851915 EZJ851915:EZK851915 FJF851915:FJG851915 FTB851915:FTC851915 GCX851915:GCY851915 GMT851915:GMU851915 GWP851915:GWQ851915 HGL851915:HGM851915 HQH851915:HQI851915 IAD851915:IAE851915 IJZ851915:IKA851915 ITV851915:ITW851915 JDR851915:JDS851915 JNN851915:JNO851915 JXJ851915:JXK851915 KHF851915:KHG851915 KRB851915:KRC851915 LAX851915:LAY851915 LKT851915:LKU851915 LUP851915:LUQ851915 MEL851915:MEM851915 MOH851915:MOI851915 MYD851915:MYE851915 NHZ851915:NIA851915 NRV851915:NRW851915 OBR851915:OBS851915 OLN851915:OLO851915 OVJ851915:OVK851915 PFF851915:PFG851915 PPB851915:PPC851915 PYX851915:PYY851915 QIT851915:QIU851915 QSP851915:QSQ851915 RCL851915:RCM851915 RMH851915:RMI851915 RWD851915:RWE851915 SFZ851915:SGA851915 SPV851915:SPW851915 SZR851915:SZS851915 TJN851915:TJO851915 TTJ851915:TTK851915 UDF851915:UDG851915 UNB851915:UNC851915 UWX851915:UWY851915 VGT851915:VGU851915 VQP851915:VQQ851915 WAL851915:WAM851915 WKH851915:WKI851915 WUD851915:WUE851915 L917453:M917453 HR917451:HS917451 RN917451:RO917451 ABJ917451:ABK917451 ALF917451:ALG917451 AVB917451:AVC917451 BEX917451:BEY917451 BOT917451:BOU917451 BYP917451:BYQ917451 CIL917451:CIM917451 CSH917451:CSI917451 DCD917451:DCE917451 DLZ917451:DMA917451 DVV917451:DVW917451 EFR917451:EFS917451 EPN917451:EPO917451 EZJ917451:EZK917451 FJF917451:FJG917451 FTB917451:FTC917451 GCX917451:GCY917451 GMT917451:GMU917451 GWP917451:GWQ917451 HGL917451:HGM917451 HQH917451:HQI917451 IAD917451:IAE917451 IJZ917451:IKA917451 ITV917451:ITW917451 JDR917451:JDS917451 JNN917451:JNO917451 JXJ917451:JXK917451 KHF917451:KHG917451 KRB917451:KRC917451 LAX917451:LAY917451 LKT917451:LKU917451 LUP917451:LUQ917451 MEL917451:MEM917451 MOH917451:MOI917451 MYD917451:MYE917451 NHZ917451:NIA917451 NRV917451:NRW917451 OBR917451:OBS917451 OLN917451:OLO917451 OVJ917451:OVK917451 PFF917451:PFG917451 PPB917451:PPC917451 PYX917451:PYY917451 QIT917451:QIU917451 QSP917451:QSQ917451 RCL917451:RCM917451 RMH917451:RMI917451 RWD917451:RWE917451 SFZ917451:SGA917451 SPV917451:SPW917451 SZR917451:SZS917451 TJN917451:TJO917451 TTJ917451:TTK917451 UDF917451:UDG917451 UNB917451:UNC917451 UWX917451:UWY917451 VGT917451:VGU917451 VQP917451:VQQ917451 WAL917451:WAM917451 WKH917451:WKI917451 WUD917451:WUE917451 L982989:M982989 HR982987:HS982987 RN982987:RO982987 ABJ982987:ABK982987 ALF982987:ALG982987 AVB982987:AVC982987 BEX982987:BEY982987 BOT982987:BOU982987 BYP982987:BYQ982987 CIL982987:CIM982987 CSH982987:CSI982987 DCD982987:DCE982987 DLZ982987:DMA982987 DVV982987:DVW982987 EFR982987:EFS982987 EPN982987:EPO982987 EZJ982987:EZK982987 FJF982987:FJG982987 FTB982987:FTC982987 GCX982987:GCY982987 GMT982987:GMU982987 GWP982987:GWQ982987 HGL982987:HGM982987 HQH982987:HQI982987 IAD982987:IAE982987 IJZ982987:IKA982987 ITV982987:ITW982987 JDR982987:JDS982987 JNN982987:JNO982987 JXJ982987:JXK982987 KHF982987:KHG982987 KRB982987:KRC982987 LAX982987:LAY982987 LKT982987:LKU982987 LUP982987:LUQ982987 MEL982987:MEM982987 MOH982987:MOI982987 MYD982987:MYE982987 NHZ982987:NIA982987 NRV982987:NRW982987 OBR982987:OBS982987 OLN982987:OLO982987 OVJ982987:OVK982987 PFF982987:PFG982987 PPB982987:PPC982987 PYX982987:PYY982987 QIT982987:QIU982987 QSP982987:QSQ982987 RCL982987:RCM982987 RMH982987:RMI982987 RWD982987:RWE982987 SFZ982987:SGA982987 SPV982987:SPW982987 SZR982987:SZS982987 TJN982987:TJO982987 TTJ982987:TTK982987 UDF982987:UDG982987 UNB982987:UNC982987 UWX982987:UWY982987 VGT982987:VGU982987 VQP982987:VQQ982987 WAL982987:WAM982987 WKH982987:WKI982987 WUD982987:WUE982987 H21 J12 H28 O12 P28 L28 K21" xr:uid="{1AB05D09-1D68-40FA-9ACE-FE6CBC1BB773}">
      <formula1>"□,■"</formula1>
    </dataValidation>
    <dataValidation type="custom" imeMode="disabled" allowBlank="1" showInputMessage="1" showErrorMessage="1" error="整数で入力してください。" sqref="WVG983065:WVJ983065 L65496:R65496 HR65494:HX65494 RN65494:RT65494 ABJ65494:ABP65494 ALF65494:ALL65494 AVB65494:AVH65494 BEX65494:BFD65494 BOT65494:BOZ65494 BYP65494:BYV65494 CIL65494:CIR65494 CSH65494:CSN65494 DCD65494:DCJ65494 DLZ65494:DMF65494 DVV65494:DWB65494 EFR65494:EFX65494 EPN65494:EPT65494 EZJ65494:EZP65494 FJF65494:FJL65494 FTB65494:FTH65494 GCX65494:GDD65494 GMT65494:GMZ65494 GWP65494:GWV65494 HGL65494:HGR65494 HQH65494:HQN65494 IAD65494:IAJ65494 IJZ65494:IKF65494 ITV65494:IUB65494 JDR65494:JDX65494 JNN65494:JNT65494 JXJ65494:JXP65494 KHF65494:KHL65494 KRB65494:KRH65494 LAX65494:LBD65494 LKT65494:LKZ65494 LUP65494:LUV65494 MEL65494:MER65494 MOH65494:MON65494 MYD65494:MYJ65494 NHZ65494:NIF65494 NRV65494:NSB65494 OBR65494:OBX65494 OLN65494:OLT65494 OVJ65494:OVP65494 PFF65494:PFL65494 PPB65494:PPH65494 PYX65494:PZD65494 QIT65494:QIZ65494 QSP65494:QSV65494 RCL65494:RCR65494 RMH65494:RMN65494 RWD65494:RWJ65494 SFZ65494:SGF65494 SPV65494:SQB65494 SZR65494:SZX65494 TJN65494:TJT65494 TTJ65494:TTP65494 UDF65494:UDL65494 UNB65494:UNH65494 UWX65494:UXD65494 VGT65494:VGZ65494 VQP65494:VQV65494 WAL65494:WAR65494 WKH65494:WKN65494 WUD65494:WUJ65494 L131032:R131032 HR131030:HX131030 RN131030:RT131030 ABJ131030:ABP131030 ALF131030:ALL131030 AVB131030:AVH131030 BEX131030:BFD131030 BOT131030:BOZ131030 BYP131030:BYV131030 CIL131030:CIR131030 CSH131030:CSN131030 DCD131030:DCJ131030 DLZ131030:DMF131030 DVV131030:DWB131030 EFR131030:EFX131030 EPN131030:EPT131030 EZJ131030:EZP131030 FJF131030:FJL131030 FTB131030:FTH131030 GCX131030:GDD131030 GMT131030:GMZ131030 GWP131030:GWV131030 HGL131030:HGR131030 HQH131030:HQN131030 IAD131030:IAJ131030 IJZ131030:IKF131030 ITV131030:IUB131030 JDR131030:JDX131030 JNN131030:JNT131030 JXJ131030:JXP131030 KHF131030:KHL131030 KRB131030:KRH131030 LAX131030:LBD131030 LKT131030:LKZ131030 LUP131030:LUV131030 MEL131030:MER131030 MOH131030:MON131030 MYD131030:MYJ131030 NHZ131030:NIF131030 NRV131030:NSB131030 OBR131030:OBX131030 OLN131030:OLT131030 OVJ131030:OVP131030 PFF131030:PFL131030 PPB131030:PPH131030 PYX131030:PZD131030 QIT131030:QIZ131030 QSP131030:QSV131030 RCL131030:RCR131030 RMH131030:RMN131030 RWD131030:RWJ131030 SFZ131030:SGF131030 SPV131030:SQB131030 SZR131030:SZX131030 TJN131030:TJT131030 TTJ131030:TTP131030 UDF131030:UDL131030 UNB131030:UNH131030 UWX131030:UXD131030 VGT131030:VGZ131030 VQP131030:VQV131030 WAL131030:WAR131030 WKH131030:WKN131030 WUD131030:WUJ131030 L196568:R196568 HR196566:HX196566 RN196566:RT196566 ABJ196566:ABP196566 ALF196566:ALL196566 AVB196566:AVH196566 BEX196566:BFD196566 BOT196566:BOZ196566 BYP196566:BYV196566 CIL196566:CIR196566 CSH196566:CSN196566 DCD196566:DCJ196566 DLZ196566:DMF196566 DVV196566:DWB196566 EFR196566:EFX196566 EPN196566:EPT196566 EZJ196566:EZP196566 FJF196566:FJL196566 FTB196566:FTH196566 GCX196566:GDD196566 GMT196566:GMZ196566 GWP196566:GWV196566 HGL196566:HGR196566 HQH196566:HQN196566 IAD196566:IAJ196566 IJZ196566:IKF196566 ITV196566:IUB196566 JDR196566:JDX196566 JNN196566:JNT196566 JXJ196566:JXP196566 KHF196566:KHL196566 KRB196566:KRH196566 LAX196566:LBD196566 LKT196566:LKZ196566 LUP196566:LUV196566 MEL196566:MER196566 MOH196566:MON196566 MYD196566:MYJ196566 NHZ196566:NIF196566 NRV196566:NSB196566 OBR196566:OBX196566 OLN196566:OLT196566 OVJ196566:OVP196566 PFF196566:PFL196566 PPB196566:PPH196566 PYX196566:PZD196566 QIT196566:QIZ196566 QSP196566:QSV196566 RCL196566:RCR196566 RMH196566:RMN196566 RWD196566:RWJ196566 SFZ196566:SGF196566 SPV196566:SQB196566 SZR196566:SZX196566 TJN196566:TJT196566 TTJ196566:TTP196566 UDF196566:UDL196566 UNB196566:UNH196566 UWX196566:UXD196566 VGT196566:VGZ196566 VQP196566:VQV196566 WAL196566:WAR196566 WKH196566:WKN196566 WUD196566:WUJ196566 L262104:R262104 HR262102:HX262102 RN262102:RT262102 ABJ262102:ABP262102 ALF262102:ALL262102 AVB262102:AVH262102 BEX262102:BFD262102 BOT262102:BOZ262102 BYP262102:BYV262102 CIL262102:CIR262102 CSH262102:CSN262102 DCD262102:DCJ262102 DLZ262102:DMF262102 DVV262102:DWB262102 EFR262102:EFX262102 EPN262102:EPT262102 EZJ262102:EZP262102 FJF262102:FJL262102 FTB262102:FTH262102 GCX262102:GDD262102 GMT262102:GMZ262102 GWP262102:GWV262102 HGL262102:HGR262102 HQH262102:HQN262102 IAD262102:IAJ262102 IJZ262102:IKF262102 ITV262102:IUB262102 JDR262102:JDX262102 JNN262102:JNT262102 JXJ262102:JXP262102 KHF262102:KHL262102 KRB262102:KRH262102 LAX262102:LBD262102 LKT262102:LKZ262102 LUP262102:LUV262102 MEL262102:MER262102 MOH262102:MON262102 MYD262102:MYJ262102 NHZ262102:NIF262102 NRV262102:NSB262102 OBR262102:OBX262102 OLN262102:OLT262102 OVJ262102:OVP262102 PFF262102:PFL262102 PPB262102:PPH262102 PYX262102:PZD262102 QIT262102:QIZ262102 QSP262102:QSV262102 RCL262102:RCR262102 RMH262102:RMN262102 RWD262102:RWJ262102 SFZ262102:SGF262102 SPV262102:SQB262102 SZR262102:SZX262102 TJN262102:TJT262102 TTJ262102:TTP262102 UDF262102:UDL262102 UNB262102:UNH262102 UWX262102:UXD262102 VGT262102:VGZ262102 VQP262102:VQV262102 WAL262102:WAR262102 WKH262102:WKN262102 WUD262102:WUJ262102 L327640:R327640 HR327638:HX327638 RN327638:RT327638 ABJ327638:ABP327638 ALF327638:ALL327638 AVB327638:AVH327638 BEX327638:BFD327638 BOT327638:BOZ327638 BYP327638:BYV327638 CIL327638:CIR327638 CSH327638:CSN327638 DCD327638:DCJ327638 DLZ327638:DMF327638 DVV327638:DWB327638 EFR327638:EFX327638 EPN327638:EPT327638 EZJ327638:EZP327638 FJF327638:FJL327638 FTB327638:FTH327638 GCX327638:GDD327638 GMT327638:GMZ327638 GWP327638:GWV327638 HGL327638:HGR327638 HQH327638:HQN327638 IAD327638:IAJ327638 IJZ327638:IKF327638 ITV327638:IUB327638 JDR327638:JDX327638 JNN327638:JNT327638 JXJ327638:JXP327638 KHF327638:KHL327638 KRB327638:KRH327638 LAX327638:LBD327638 LKT327638:LKZ327638 LUP327638:LUV327638 MEL327638:MER327638 MOH327638:MON327638 MYD327638:MYJ327638 NHZ327638:NIF327638 NRV327638:NSB327638 OBR327638:OBX327638 OLN327638:OLT327638 OVJ327638:OVP327638 PFF327638:PFL327638 PPB327638:PPH327638 PYX327638:PZD327638 QIT327638:QIZ327638 QSP327638:QSV327638 RCL327638:RCR327638 RMH327638:RMN327638 RWD327638:RWJ327638 SFZ327638:SGF327638 SPV327638:SQB327638 SZR327638:SZX327638 TJN327638:TJT327638 TTJ327638:TTP327638 UDF327638:UDL327638 UNB327638:UNH327638 UWX327638:UXD327638 VGT327638:VGZ327638 VQP327638:VQV327638 WAL327638:WAR327638 WKH327638:WKN327638 WUD327638:WUJ327638 L393176:R393176 HR393174:HX393174 RN393174:RT393174 ABJ393174:ABP393174 ALF393174:ALL393174 AVB393174:AVH393174 BEX393174:BFD393174 BOT393174:BOZ393174 BYP393174:BYV393174 CIL393174:CIR393174 CSH393174:CSN393174 DCD393174:DCJ393174 DLZ393174:DMF393174 DVV393174:DWB393174 EFR393174:EFX393174 EPN393174:EPT393174 EZJ393174:EZP393174 FJF393174:FJL393174 FTB393174:FTH393174 GCX393174:GDD393174 GMT393174:GMZ393174 GWP393174:GWV393174 HGL393174:HGR393174 HQH393174:HQN393174 IAD393174:IAJ393174 IJZ393174:IKF393174 ITV393174:IUB393174 JDR393174:JDX393174 JNN393174:JNT393174 JXJ393174:JXP393174 KHF393174:KHL393174 KRB393174:KRH393174 LAX393174:LBD393174 LKT393174:LKZ393174 LUP393174:LUV393174 MEL393174:MER393174 MOH393174:MON393174 MYD393174:MYJ393174 NHZ393174:NIF393174 NRV393174:NSB393174 OBR393174:OBX393174 OLN393174:OLT393174 OVJ393174:OVP393174 PFF393174:PFL393174 PPB393174:PPH393174 PYX393174:PZD393174 QIT393174:QIZ393174 QSP393174:QSV393174 RCL393174:RCR393174 RMH393174:RMN393174 RWD393174:RWJ393174 SFZ393174:SGF393174 SPV393174:SQB393174 SZR393174:SZX393174 TJN393174:TJT393174 TTJ393174:TTP393174 UDF393174:UDL393174 UNB393174:UNH393174 UWX393174:UXD393174 VGT393174:VGZ393174 VQP393174:VQV393174 WAL393174:WAR393174 WKH393174:WKN393174 WUD393174:WUJ393174 L458712:R458712 HR458710:HX458710 RN458710:RT458710 ABJ458710:ABP458710 ALF458710:ALL458710 AVB458710:AVH458710 BEX458710:BFD458710 BOT458710:BOZ458710 BYP458710:BYV458710 CIL458710:CIR458710 CSH458710:CSN458710 DCD458710:DCJ458710 DLZ458710:DMF458710 DVV458710:DWB458710 EFR458710:EFX458710 EPN458710:EPT458710 EZJ458710:EZP458710 FJF458710:FJL458710 FTB458710:FTH458710 GCX458710:GDD458710 GMT458710:GMZ458710 GWP458710:GWV458710 HGL458710:HGR458710 HQH458710:HQN458710 IAD458710:IAJ458710 IJZ458710:IKF458710 ITV458710:IUB458710 JDR458710:JDX458710 JNN458710:JNT458710 JXJ458710:JXP458710 KHF458710:KHL458710 KRB458710:KRH458710 LAX458710:LBD458710 LKT458710:LKZ458710 LUP458710:LUV458710 MEL458710:MER458710 MOH458710:MON458710 MYD458710:MYJ458710 NHZ458710:NIF458710 NRV458710:NSB458710 OBR458710:OBX458710 OLN458710:OLT458710 OVJ458710:OVP458710 PFF458710:PFL458710 PPB458710:PPH458710 PYX458710:PZD458710 QIT458710:QIZ458710 QSP458710:QSV458710 RCL458710:RCR458710 RMH458710:RMN458710 RWD458710:RWJ458710 SFZ458710:SGF458710 SPV458710:SQB458710 SZR458710:SZX458710 TJN458710:TJT458710 TTJ458710:TTP458710 UDF458710:UDL458710 UNB458710:UNH458710 UWX458710:UXD458710 VGT458710:VGZ458710 VQP458710:VQV458710 WAL458710:WAR458710 WKH458710:WKN458710 WUD458710:WUJ458710 L524248:R524248 HR524246:HX524246 RN524246:RT524246 ABJ524246:ABP524246 ALF524246:ALL524246 AVB524246:AVH524246 BEX524246:BFD524246 BOT524246:BOZ524246 BYP524246:BYV524246 CIL524246:CIR524246 CSH524246:CSN524246 DCD524246:DCJ524246 DLZ524246:DMF524246 DVV524246:DWB524246 EFR524246:EFX524246 EPN524246:EPT524246 EZJ524246:EZP524246 FJF524246:FJL524246 FTB524246:FTH524246 GCX524246:GDD524246 GMT524246:GMZ524246 GWP524246:GWV524246 HGL524246:HGR524246 HQH524246:HQN524246 IAD524246:IAJ524246 IJZ524246:IKF524246 ITV524246:IUB524246 JDR524246:JDX524246 JNN524246:JNT524246 JXJ524246:JXP524246 KHF524246:KHL524246 KRB524246:KRH524246 LAX524246:LBD524246 LKT524246:LKZ524246 LUP524246:LUV524246 MEL524246:MER524246 MOH524246:MON524246 MYD524246:MYJ524246 NHZ524246:NIF524246 NRV524246:NSB524246 OBR524246:OBX524246 OLN524246:OLT524246 OVJ524246:OVP524246 PFF524246:PFL524246 PPB524246:PPH524246 PYX524246:PZD524246 QIT524246:QIZ524246 QSP524246:QSV524246 RCL524246:RCR524246 RMH524246:RMN524246 RWD524246:RWJ524246 SFZ524246:SGF524246 SPV524246:SQB524246 SZR524246:SZX524246 TJN524246:TJT524246 TTJ524246:TTP524246 UDF524246:UDL524246 UNB524246:UNH524246 UWX524246:UXD524246 VGT524246:VGZ524246 VQP524246:VQV524246 WAL524246:WAR524246 WKH524246:WKN524246 WUD524246:WUJ524246 L589784:R589784 HR589782:HX589782 RN589782:RT589782 ABJ589782:ABP589782 ALF589782:ALL589782 AVB589782:AVH589782 BEX589782:BFD589782 BOT589782:BOZ589782 BYP589782:BYV589782 CIL589782:CIR589782 CSH589782:CSN589782 DCD589782:DCJ589782 DLZ589782:DMF589782 DVV589782:DWB589782 EFR589782:EFX589782 EPN589782:EPT589782 EZJ589782:EZP589782 FJF589782:FJL589782 FTB589782:FTH589782 GCX589782:GDD589782 GMT589782:GMZ589782 GWP589782:GWV589782 HGL589782:HGR589782 HQH589782:HQN589782 IAD589782:IAJ589782 IJZ589782:IKF589782 ITV589782:IUB589782 JDR589782:JDX589782 JNN589782:JNT589782 JXJ589782:JXP589782 KHF589782:KHL589782 KRB589782:KRH589782 LAX589782:LBD589782 LKT589782:LKZ589782 LUP589782:LUV589782 MEL589782:MER589782 MOH589782:MON589782 MYD589782:MYJ589782 NHZ589782:NIF589782 NRV589782:NSB589782 OBR589782:OBX589782 OLN589782:OLT589782 OVJ589782:OVP589782 PFF589782:PFL589782 PPB589782:PPH589782 PYX589782:PZD589782 QIT589782:QIZ589782 QSP589782:QSV589782 RCL589782:RCR589782 RMH589782:RMN589782 RWD589782:RWJ589782 SFZ589782:SGF589782 SPV589782:SQB589782 SZR589782:SZX589782 TJN589782:TJT589782 TTJ589782:TTP589782 UDF589782:UDL589782 UNB589782:UNH589782 UWX589782:UXD589782 VGT589782:VGZ589782 VQP589782:VQV589782 WAL589782:WAR589782 WKH589782:WKN589782 WUD589782:WUJ589782 L655320:R655320 HR655318:HX655318 RN655318:RT655318 ABJ655318:ABP655318 ALF655318:ALL655318 AVB655318:AVH655318 BEX655318:BFD655318 BOT655318:BOZ655318 BYP655318:BYV655318 CIL655318:CIR655318 CSH655318:CSN655318 DCD655318:DCJ655318 DLZ655318:DMF655318 DVV655318:DWB655318 EFR655318:EFX655318 EPN655318:EPT655318 EZJ655318:EZP655318 FJF655318:FJL655318 FTB655318:FTH655318 GCX655318:GDD655318 GMT655318:GMZ655318 GWP655318:GWV655318 HGL655318:HGR655318 HQH655318:HQN655318 IAD655318:IAJ655318 IJZ655318:IKF655318 ITV655318:IUB655318 JDR655318:JDX655318 JNN655318:JNT655318 JXJ655318:JXP655318 KHF655318:KHL655318 KRB655318:KRH655318 LAX655318:LBD655318 LKT655318:LKZ655318 LUP655318:LUV655318 MEL655318:MER655318 MOH655318:MON655318 MYD655318:MYJ655318 NHZ655318:NIF655318 NRV655318:NSB655318 OBR655318:OBX655318 OLN655318:OLT655318 OVJ655318:OVP655318 PFF655318:PFL655318 PPB655318:PPH655318 PYX655318:PZD655318 QIT655318:QIZ655318 QSP655318:QSV655318 RCL655318:RCR655318 RMH655318:RMN655318 RWD655318:RWJ655318 SFZ655318:SGF655318 SPV655318:SQB655318 SZR655318:SZX655318 TJN655318:TJT655318 TTJ655318:TTP655318 UDF655318:UDL655318 UNB655318:UNH655318 UWX655318:UXD655318 VGT655318:VGZ655318 VQP655318:VQV655318 WAL655318:WAR655318 WKH655318:WKN655318 WUD655318:WUJ655318 L720856:R720856 HR720854:HX720854 RN720854:RT720854 ABJ720854:ABP720854 ALF720854:ALL720854 AVB720854:AVH720854 BEX720854:BFD720854 BOT720854:BOZ720854 BYP720854:BYV720854 CIL720854:CIR720854 CSH720854:CSN720854 DCD720854:DCJ720854 DLZ720854:DMF720854 DVV720854:DWB720854 EFR720854:EFX720854 EPN720854:EPT720854 EZJ720854:EZP720854 FJF720854:FJL720854 FTB720854:FTH720854 GCX720854:GDD720854 GMT720854:GMZ720854 GWP720854:GWV720854 HGL720854:HGR720854 HQH720854:HQN720854 IAD720854:IAJ720854 IJZ720854:IKF720854 ITV720854:IUB720854 JDR720854:JDX720854 JNN720854:JNT720854 JXJ720854:JXP720854 KHF720854:KHL720854 KRB720854:KRH720854 LAX720854:LBD720854 LKT720854:LKZ720854 LUP720854:LUV720854 MEL720854:MER720854 MOH720854:MON720854 MYD720854:MYJ720854 NHZ720854:NIF720854 NRV720854:NSB720854 OBR720854:OBX720854 OLN720854:OLT720854 OVJ720854:OVP720854 PFF720854:PFL720854 PPB720854:PPH720854 PYX720854:PZD720854 QIT720854:QIZ720854 QSP720854:QSV720854 RCL720854:RCR720854 RMH720854:RMN720854 RWD720854:RWJ720854 SFZ720854:SGF720854 SPV720854:SQB720854 SZR720854:SZX720854 TJN720854:TJT720854 TTJ720854:TTP720854 UDF720854:UDL720854 UNB720854:UNH720854 UWX720854:UXD720854 VGT720854:VGZ720854 VQP720854:VQV720854 WAL720854:WAR720854 WKH720854:WKN720854 WUD720854:WUJ720854 L786392:R786392 HR786390:HX786390 RN786390:RT786390 ABJ786390:ABP786390 ALF786390:ALL786390 AVB786390:AVH786390 BEX786390:BFD786390 BOT786390:BOZ786390 BYP786390:BYV786390 CIL786390:CIR786390 CSH786390:CSN786390 DCD786390:DCJ786390 DLZ786390:DMF786390 DVV786390:DWB786390 EFR786390:EFX786390 EPN786390:EPT786390 EZJ786390:EZP786390 FJF786390:FJL786390 FTB786390:FTH786390 GCX786390:GDD786390 GMT786390:GMZ786390 GWP786390:GWV786390 HGL786390:HGR786390 HQH786390:HQN786390 IAD786390:IAJ786390 IJZ786390:IKF786390 ITV786390:IUB786390 JDR786390:JDX786390 JNN786390:JNT786390 JXJ786390:JXP786390 KHF786390:KHL786390 KRB786390:KRH786390 LAX786390:LBD786390 LKT786390:LKZ786390 LUP786390:LUV786390 MEL786390:MER786390 MOH786390:MON786390 MYD786390:MYJ786390 NHZ786390:NIF786390 NRV786390:NSB786390 OBR786390:OBX786390 OLN786390:OLT786390 OVJ786390:OVP786390 PFF786390:PFL786390 PPB786390:PPH786390 PYX786390:PZD786390 QIT786390:QIZ786390 QSP786390:QSV786390 RCL786390:RCR786390 RMH786390:RMN786390 RWD786390:RWJ786390 SFZ786390:SGF786390 SPV786390:SQB786390 SZR786390:SZX786390 TJN786390:TJT786390 TTJ786390:TTP786390 UDF786390:UDL786390 UNB786390:UNH786390 UWX786390:UXD786390 VGT786390:VGZ786390 VQP786390:VQV786390 WAL786390:WAR786390 WKH786390:WKN786390 WUD786390:WUJ786390 L851928:R851928 HR851926:HX851926 RN851926:RT851926 ABJ851926:ABP851926 ALF851926:ALL851926 AVB851926:AVH851926 BEX851926:BFD851926 BOT851926:BOZ851926 BYP851926:BYV851926 CIL851926:CIR851926 CSH851926:CSN851926 DCD851926:DCJ851926 DLZ851926:DMF851926 DVV851926:DWB851926 EFR851926:EFX851926 EPN851926:EPT851926 EZJ851926:EZP851926 FJF851926:FJL851926 FTB851926:FTH851926 GCX851926:GDD851926 GMT851926:GMZ851926 GWP851926:GWV851926 HGL851926:HGR851926 HQH851926:HQN851926 IAD851926:IAJ851926 IJZ851926:IKF851926 ITV851926:IUB851926 JDR851926:JDX851926 JNN851926:JNT851926 JXJ851926:JXP851926 KHF851926:KHL851926 KRB851926:KRH851926 LAX851926:LBD851926 LKT851926:LKZ851926 LUP851926:LUV851926 MEL851926:MER851926 MOH851926:MON851926 MYD851926:MYJ851926 NHZ851926:NIF851926 NRV851926:NSB851926 OBR851926:OBX851926 OLN851926:OLT851926 OVJ851926:OVP851926 PFF851926:PFL851926 PPB851926:PPH851926 PYX851926:PZD851926 QIT851926:QIZ851926 QSP851926:QSV851926 RCL851926:RCR851926 RMH851926:RMN851926 RWD851926:RWJ851926 SFZ851926:SGF851926 SPV851926:SQB851926 SZR851926:SZX851926 TJN851926:TJT851926 TTJ851926:TTP851926 UDF851926:UDL851926 UNB851926:UNH851926 UWX851926:UXD851926 VGT851926:VGZ851926 VQP851926:VQV851926 WAL851926:WAR851926 WKH851926:WKN851926 WUD851926:WUJ851926 L917464:R917464 HR917462:HX917462 RN917462:RT917462 ABJ917462:ABP917462 ALF917462:ALL917462 AVB917462:AVH917462 BEX917462:BFD917462 BOT917462:BOZ917462 BYP917462:BYV917462 CIL917462:CIR917462 CSH917462:CSN917462 DCD917462:DCJ917462 DLZ917462:DMF917462 DVV917462:DWB917462 EFR917462:EFX917462 EPN917462:EPT917462 EZJ917462:EZP917462 FJF917462:FJL917462 FTB917462:FTH917462 GCX917462:GDD917462 GMT917462:GMZ917462 GWP917462:GWV917462 HGL917462:HGR917462 HQH917462:HQN917462 IAD917462:IAJ917462 IJZ917462:IKF917462 ITV917462:IUB917462 JDR917462:JDX917462 JNN917462:JNT917462 JXJ917462:JXP917462 KHF917462:KHL917462 KRB917462:KRH917462 LAX917462:LBD917462 LKT917462:LKZ917462 LUP917462:LUV917462 MEL917462:MER917462 MOH917462:MON917462 MYD917462:MYJ917462 NHZ917462:NIF917462 NRV917462:NSB917462 OBR917462:OBX917462 OLN917462:OLT917462 OVJ917462:OVP917462 PFF917462:PFL917462 PPB917462:PPH917462 PYX917462:PZD917462 QIT917462:QIZ917462 QSP917462:QSV917462 RCL917462:RCR917462 RMH917462:RMN917462 RWD917462:RWJ917462 SFZ917462:SGF917462 SPV917462:SQB917462 SZR917462:SZX917462 TJN917462:TJT917462 TTJ917462:TTP917462 UDF917462:UDL917462 UNB917462:UNH917462 UWX917462:UXD917462 VGT917462:VGZ917462 VQP917462:VQV917462 WAL917462:WAR917462 WKH917462:WKN917462 WUD917462:WUJ917462 L983000:R983000 HR982998:HX982998 RN982998:RT982998 ABJ982998:ABP982998 ALF982998:ALL982998 AVB982998:AVH982998 BEX982998:BFD982998 BOT982998:BOZ982998 BYP982998:BYV982998 CIL982998:CIR982998 CSH982998:CSN982998 DCD982998:DCJ982998 DLZ982998:DMF982998 DVV982998:DWB982998 EFR982998:EFX982998 EPN982998:EPT982998 EZJ982998:EZP982998 FJF982998:FJL982998 FTB982998:FTH982998 GCX982998:GDD982998 GMT982998:GMZ982998 GWP982998:GWV982998 HGL982998:HGR982998 HQH982998:HQN982998 IAD982998:IAJ982998 IJZ982998:IKF982998 ITV982998:IUB982998 JDR982998:JDX982998 JNN982998:JNT982998 JXJ982998:JXP982998 KHF982998:KHL982998 KRB982998:KRH982998 LAX982998:LBD982998 LKT982998:LKZ982998 LUP982998:LUV982998 MEL982998:MER982998 MOH982998:MON982998 MYD982998:MYJ982998 NHZ982998:NIF982998 NRV982998:NSB982998 OBR982998:OBX982998 OLN982998:OLT982998 OVJ982998:OVP982998 PFF982998:PFL982998 PPB982998:PPH982998 PYX982998:PZD982998 QIT982998:QIZ982998 QSP982998:QSV982998 RCL982998:RCR982998 RMH982998:RMN982998 RWD982998:RWJ982998 SFZ982998:SGF982998 SPV982998:SQB982998 SZR982998:SZX982998 TJN982998:TJT982998 TTJ982998:TTP982998 UDF982998:UDL982998 UNB982998:UNH982998 UWX982998:UXD982998 VGT982998:VGZ982998 VQP982998:VQV982998 WAL982998:WAR982998 WKH982998:WKN982998 WUD982998:WUJ982998 IU65553:IX65555 SQ65553:ST65555 ACM65553:ACP65555 AMI65553:AML65555 AWE65553:AWH65555 BGA65553:BGD65555 BPW65553:BPZ65555 BZS65553:BZV65555 CJO65553:CJR65555 CTK65553:CTN65555 DDG65553:DDJ65555 DNC65553:DNF65555 DWY65553:DXB65555 EGU65553:EGX65555 EQQ65553:EQT65555 FAM65553:FAP65555 FKI65553:FKL65555 FUE65553:FUH65555 GEA65553:GED65555 GNW65553:GNZ65555 GXS65553:GXV65555 HHO65553:HHR65555 HRK65553:HRN65555 IBG65553:IBJ65555 ILC65553:ILF65555 IUY65553:IVB65555 JEU65553:JEX65555 JOQ65553:JOT65555 JYM65553:JYP65555 KII65553:KIL65555 KSE65553:KSH65555 LCA65553:LCD65555 LLW65553:LLZ65555 LVS65553:LVV65555 MFO65553:MFR65555 MPK65553:MPN65555 MZG65553:MZJ65555 NJC65553:NJF65555 NSY65553:NTB65555 OCU65553:OCX65555 OMQ65553:OMT65555 OWM65553:OWP65555 PGI65553:PGL65555 PQE65553:PQH65555 QAA65553:QAD65555 QJW65553:QJZ65555 QTS65553:QTV65555 RDO65553:RDR65555 RNK65553:RNN65555 RXG65553:RXJ65555 SHC65553:SHF65555 SQY65553:SRB65555 TAU65553:TAX65555 TKQ65553:TKT65555 TUM65553:TUP65555 UEI65553:UEL65555 UOE65553:UOH65555 UYA65553:UYD65555 VHW65553:VHZ65555 VRS65553:VRV65555 WBO65553:WBR65555 WLK65553:WLN65555 WVG65553:WVJ65555 IU131089:IX131091 SQ131089:ST131091 ACM131089:ACP131091 AMI131089:AML131091 AWE131089:AWH131091 BGA131089:BGD131091 BPW131089:BPZ131091 BZS131089:BZV131091 CJO131089:CJR131091 CTK131089:CTN131091 DDG131089:DDJ131091 DNC131089:DNF131091 DWY131089:DXB131091 EGU131089:EGX131091 EQQ131089:EQT131091 FAM131089:FAP131091 FKI131089:FKL131091 FUE131089:FUH131091 GEA131089:GED131091 GNW131089:GNZ131091 GXS131089:GXV131091 HHO131089:HHR131091 HRK131089:HRN131091 IBG131089:IBJ131091 ILC131089:ILF131091 IUY131089:IVB131091 JEU131089:JEX131091 JOQ131089:JOT131091 JYM131089:JYP131091 KII131089:KIL131091 KSE131089:KSH131091 LCA131089:LCD131091 LLW131089:LLZ131091 LVS131089:LVV131091 MFO131089:MFR131091 MPK131089:MPN131091 MZG131089:MZJ131091 NJC131089:NJF131091 NSY131089:NTB131091 OCU131089:OCX131091 OMQ131089:OMT131091 OWM131089:OWP131091 PGI131089:PGL131091 PQE131089:PQH131091 QAA131089:QAD131091 QJW131089:QJZ131091 QTS131089:QTV131091 RDO131089:RDR131091 RNK131089:RNN131091 RXG131089:RXJ131091 SHC131089:SHF131091 SQY131089:SRB131091 TAU131089:TAX131091 TKQ131089:TKT131091 TUM131089:TUP131091 UEI131089:UEL131091 UOE131089:UOH131091 UYA131089:UYD131091 VHW131089:VHZ131091 VRS131089:VRV131091 WBO131089:WBR131091 WLK131089:WLN131091 WVG131089:WVJ131091 IU196625:IX196627 SQ196625:ST196627 ACM196625:ACP196627 AMI196625:AML196627 AWE196625:AWH196627 BGA196625:BGD196627 BPW196625:BPZ196627 BZS196625:BZV196627 CJO196625:CJR196627 CTK196625:CTN196627 DDG196625:DDJ196627 DNC196625:DNF196627 DWY196625:DXB196627 EGU196625:EGX196627 EQQ196625:EQT196627 FAM196625:FAP196627 FKI196625:FKL196627 FUE196625:FUH196627 GEA196625:GED196627 GNW196625:GNZ196627 GXS196625:GXV196627 HHO196625:HHR196627 HRK196625:HRN196627 IBG196625:IBJ196627 ILC196625:ILF196627 IUY196625:IVB196627 JEU196625:JEX196627 JOQ196625:JOT196627 JYM196625:JYP196627 KII196625:KIL196627 KSE196625:KSH196627 LCA196625:LCD196627 LLW196625:LLZ196627 LVS196625:LVV196627 MFO196625:MFR196627 MPK196625:MPN196627 MZG196625:MZJ196627 NJC196625:NJF196627 NSY196625:NTB196627 OCU196625:OCX196627 OMQ196625:OMT196627 OWM196625:OWP196627 PGI196625:PGL196627 PQE196625:PQH196627 QAA196625:QAD196627 QJW196625:QJZ196627 QTS196625:QTV196627 RDO196625:RDR196627 RNK196625:RNN196627 RXG196625:RXJ196627 SHC196625:SHF196627 SQY196625:SRB196627 TAU196625:TAX196627 TKQ196625:TKT196627 TUM196625:TUP196627 UEI196625:UEL196627 UOE196625:UOH196627 UYA196625:UYD196627 VHW196625:VHZ196627 VRS196625:VRV196627 WBO196625:WBR196627 WLK196625:WLN196627 WVG196625:WVJ196627 IU262161:IX262163 SQ262161:ST262163 ACM262161:ACP262163 AMI262161:AML262163 AWE262161:AWH262163 BGA262161:BGD262163 BPW262161:BPZ262163 BZS262161:BZV262163 CJO262161:CJR262163 CTK262161:CTN262163 DDG262161:DDJ262163 DNC262161:DNF262163 DWY262161:DXB262163 EGU262161:EGX262163 EQQ262161:EQT262163 FAM262161:FAP262163 FKI262161:FKL262163 FUE262161:FUH262163 GEA262161:GED262163 GNW262161:GNZ262163 GXS262161:GXV262163 HHO262161:HHR262163 HRK262161:HRN262163 IBG262161:IBJ262163 ILC262161:ILF262163 IUY262161:IVB262163 JEU262161:JEX262163 JOQ262161:JOT262163 JYM262161:JYP262163 KII262161:KIL262163 KSE262161:KSH262163 LCA262161:LCD262163 LLW262161:LLZ262163 LVS262161:LVV262163 MFO262161:MFR262163 MPK262161:MPN262163 MZG262161:MZJ262163 NJC262161:NJF262163 NSY262161:NTB262163 OCU262161:OCX262163 OMQ262161:OMT262163 OWM262161:OWP262163 PGI262161:PGL262163 PQE262161:PQH262163 QAA262161:QAD262163 QJW262161:QJZ262163 QTS262161:QTV262163 RDO262161:RDR262163 RNK262161:RNN262163 RXG262161:RXJ262163 SHC262161:SHF262163 SQY262161:SRB262163 TAU262161:TAX262163 TKQ262161:TKT262163 TUM262161:TUP262163 UEI262161:UEL262163 UOE262161:UOH262163 UYA262161:UYD262163 VHW262161:VHZ262163 VRS262161:VRV262163 WBO262161:WBR262163 WLK262161:WLN262163 WVG262161:WVJ262163 IU327697:IX327699 SQ327697:ST327699 ACM327697:ACP327699 AMI327697:AML327699 AWE327697:AWH327699 BGA327697:BGD327699 BPW327697:BPZ327699 BZS327697:BZV327699 CJO327697:CJR327699 CTK327697:CTN327699 DDG327697:DDJ327699 DNC327697:DNF327699 DWY327697:DXB327699 EGU327697:EGX327699 EQQ327697:EQT327699 FAM327697:FAP327699 FKI327697:FKL327699 FUE327697:FUH327699 GEA327697:GED327699 GNW327697:GNZ327699 GXS327697:GXV327699 HHO327697:HHR327699 HRK327697:HRN327699 IBG327697:IBJ327699 ILC327697:ILF327699 IUY327697:IVB327699 JEU327697:JEX327699 JOQ327697:JOT327699 JYM327697:JYP327699 KII327697:KIL327699 KSE327697:KSH327699 LCA327697:LCD327699 LLW327697:LLZ327699 LVS327697:LVV327699 MFO327697:MFR327699 MPK327697:MPN327699 MZG327697:MZJ327699 NJC327697:NJF327699 NSY327697:NTB327699 OCU327697:OCX327699 OMQ327697:OMT327699 OWM327697:OWP327699 PGI327697:PGL327699 PQE327697:PQH327699 QAA327697:QAD327699 QJW327697:QJZ327699 QTS327697:QTV327699 RDO327697:RDR327699 RNK327697:RNN327699 RXG327697:RXJ327699 SHC327697:SHF327699 SQY327697:SRB327699 TAU327697:TAX327699 TKQ327697:TKT327699 TUM327697:TUP327699 UEI327697:UEL327699 UOE327697:UOH327699 UYA327697:UYD327699 VHW327697:VHZ327699 VRS327697:VRV327699 WBO327697:WBR327699 WLK327697:WLN327699 WVG327697:WVJ327699 IU393233:IX393235 SQ393233:ST393235 ACM393233:ACP393235 AMI393233:AML393235 AWE393233:AWH393235 BGA393233:BGD393235 BPW393233:BPZ393235 BZS393233:BZV393235 CJO393233:CJR393235 CTK393233:CTN393235 DDG393233:DDJ393235 DNC393233:DNF393235 DWY393233:DXB393235 EGU393233:EGX393235 EQQ393233:EQT393235 FAM393233:FAP393235 FKI393233:FKL393235 FUE393233:FUH393235 GEA393233:GED393235 GNW393233:GNZ393235 GXS393233:GXV393235 HHO393233:HHR393235 HRK393233:HRN393235 IBG393233:IBJ393235 ILC393233:ILF393235 IUY393233:IVB393235 JEU393233:JEX393235 JOQ393233:JOT393235 JYM393233:JYP393235 KII393233:KIL393235 KSE393233:KSH393235 LCA393233:LCD393235 LLW393233:LLZ393235 LVS393233:LVV393235 MFO393233:MFR393235 MPK393233:MPN393235 MZG393233:MZJ393235 NJC393233:NJF393235 NSY393233:NTB393235 OCU393233:OCX393235 OMQ393233:OMT393235 OWM393233:OWP393235 PGI393233:PGL393235 PQE393233:PQH393235 QAA393233:QAD393235 QJW393233:QJZ393235 QTS393233:QTV393235 RDO393233:RDR393235 RNK393233:RNN393235 RXG393233:RXJ393235 SHC393233:SHF393235 SQY393233:SRB393235 TAU393233:TAX393235 TKQ393233:TKT393235 TUM393233:TUP393235 UEI393233:UEL393235 UOE393233:UOH393235 UYA393233:UYD393235 VHW393233:VHZ393235 VRS393233:VRV393235 WBO393233:WBR393235 WLK393233:WLN393235 WVG393233:WVJ393235 IU458769:IX458771 SQ458769:ST458771 ACM458769:ACP458771 AMI458769:AML458771 AWE458769:AWH458771 BGA458769:BGD458771 BPW458769:BPZ458771 BZS458769:BZV458771 CJO458769:CJR458771 CTK458769:CTN458771 DDG458769:DDJ458771 DNC458769:DNF458771 DWY458769:DXB458771 EGU458769:EGX458771 EQQ458769:EQT458771 FAM458769:FAP458771 FKI458769:FKL458771 FUE458769:FUH458771 GEA458769:GED458771 GNW458769:GNZ458771 GXS458769:GXV458771 HHO458769:HHR458771 HRK458769:HRN458771 IBG458769:IBJ458771 ILC458769:ILF458771 IUY458769:IVB458771 JEU458769:JEX458771 JOQ458769:JOT458771 JYM458769:JYP458771 KII458769:KIL458771 KSE458769:KSH458771 LCA458769:LCD458771 LLW458769:LLZ458771 LVS458769:LVV458771 MFO458769:MFR458771 MPK458769:MPN458771 MZG458769:MZJ458771 NJC458769:NJF458771 NSY458769:NTB458771 OCU458769:OCX458771 OMQ458769:OMT458771 OWM458769:OWP458771 PGI458769:PGL458771 PQE458769:PQH458771 QAA458769:QAD458771 QJW458769:QJZ458771 QTS458769:QTV458771 RDO458769:RDR458771 RNK458769:RNN458771 RXG458769:RXJ458771 SHC458769:SHF458771 SQY458769:SRB458771 TAU458769:TAX458771 TKQ458769:TKT458771 TUM458769:TUP458771 UEI458769:UEL458771 UOE458769:UOH458771 UYA458769:UYD458771 VHW458769:VHZ458771 VRS458769:VRV458771 WBO458769:WBR458771 WLK458769:WLN458771 WVG458769:WVJ458771 IU524305:IX524307 SQ524305:ST524307 ACM524305:ACP524307 AMI524305:AML524307 AWE524305:AWH524307 BGA524305:BGD524307 BPW524305:BPZ524307 BZS524305:BZV524307 CJO524305:CJR524307 CTK524305:CTN524307 DDG524305:DDJ524307 DNC524305:DNF524307 DWY524305:DXB524307 EGU524305:EGX524307 EQQ524305:EQT524307 FAM524305:FAP524307 FKI524305:FKL524307 FUE524305:FUH524307 GEA524305:GED524307 GNW524305:GNZ524307 GXS524305:GXV524307 HHO524305:HHR524307 HRK524305:HRN524307 IBG524305:IBJ524307 ILC524305:ILF524307 IUY524305:IVB524307 JEU524305:JEX524307 JOQ524305:JOT524307 JYM524305:JYP524307 KII524305:KIL524307 KSE524305:KSH524307 LCA524305:LCD524307 LLW524305:LLZ524307 LVS524305:LVV524307 MFO524305:MFR524307 MPK524305:MPN524307 MZG524305:MZJ524307 NJC524305:NJF524307 NSY524305:NTB524307 OCU524305:OCX524307 OMQ524305:OMT524307 OWM524305:OWP524307 PGI524305:PGL524307 PQE524305:PQH524307 QAA524305:QAD524307 QJW524305:QJZ524307 QTS524305:QTV524307 RDO524305:RDR524307 RNK524305:RNN524307 RXG524305:RXJ524307 SHC524305:SHF524307 SQY524305:SRB524307 TAU524305:TAX524307 TKQ524305:TKT524307 TUM524305:TUP524307 UEI524305:UEL524307 UOE524305:UOH524307 UYA524305:UYD524307 VHW524305:VHZ524307 VRS524305:VRV524307 WBO524305:WBR524307 WLK524305:WLN524307 WVG524305:WVJ524307 IU589841:IX589843 SQ589841:ST589843 ACM589841:ACP589843 AMI589841:AML589843 AWE589841:AWH589843 BGA589841:BGD589843 BPW589841:BPZ589843 BZS589841:BZV589843 CJO589841:CJR589843 CTK589841:CTN589843 DDG589841:DDJ589843 DNC589841:DNF589843 DWY589841:DXB589843 EGU589841:EGX589843 EQQ589841:EQT589843 FAM589841:FAP589843 FKI589841:FKL589843 FUE589841:FUH589843 GEA589841:GED589843 GNW589841:GNZ589843 GXS589841:GXV589843 HHO589841:HHR589843 HRK589841:HRN589843 IBG589841:IBJ589843 ILC589841:ILF589843 IUY589841:IVB589843 JEU589841:JEX589843 JOQ589841:JOT589843 JYM589841:JYP589843 KII589841:KIL589843 KSE589841:KSH589843 LCA589841:LCD589843 LLW589841:LLZ589843 LVS589841:LVV589843 MFO589841:MFR589843 MPK589841:MPN589843 MZG589841:MZJ589843 NJC589841:NJF589843 NSY589841:NTB589843 OCU589841:OCX589843 OMQ589841:OMT589843 OWM589841:OWP589843 PGI589841:PGL589843 PQE589841:PQH589843 QAA589841:QAD589843 QJW589841:QJZ589843 QTS589841:QTV589843 RDO589841:RDR589843 RNK589841:RNN589843 RXG589841:RXJ589843 SHC589841:SHF589843 SQY589841:SRB589843 TAU589841:TAX589843 TKQ589841:TKT589843 TUM589841:TUP589843 UEI589841:UEL589843 UOE589841:UOH589843 UYA589841:UYD589843 VHW589841:VHZ589843 VRS589841:VRV589843 WBO589841:WBR589843 WLK589841:WLN589843 WVG589841:WVJ589843 IU655377:IX655379 SQ655377:ST655379 ACM655377:ACP655379 AMI655377:AML655379 AWE655377:AWH655379 BGA655377:BGD655379 BPW655377:BPZ655379 BZS655377:BZV655379 CJO655377:CJR655379 CTK655377:CTN655379 DDG655377:DDJ655379 DNC655377:DNF655379 DWY655377:DXB655379 EGU655377:EGX655379 EQQ655377:EQT655379 FAM655377:FAP655379 FKI655377:FKL655379 FUE655377:FUH655379 GEA655377:GED655379 GNW655377:GNZ655379 GXS655377:GXV655379 HHO655377:HHR655379 HRK655377:HRN655379 IBG655377:IBJ655379 ILC655377:ILF655379 IUY655377:IVB655379 JEU655377:JEX655379 JOQ655377:JOT655379 JYM655377:JYP655379 KII655377:KIL655379 KSE655377:KSH655379 LCA655377:LCD655379 LLW655377:LLZ655379 LVS655377:LVV655379 MFO655377:MFR655379 MPK655377:MPN655379 MZG655377:MZJ655379 NJC655377:NJF655379 NSY655377:NTB655379 OCU655377:OCX655379 OMQ655377:OMT655379 OWM655377:OWP655379 PGI655377:PGL655379 PQE655377:PQH655379 QAA655377:QAD655379 QJW655377:QJZ655379 QTS655377:QTV655379 RDO655377:RDR655379 RNK655377:RNN655379 RXG655377:RXJ655379 SHC655377:SHF655379 SQY655377:SRB655379 TAU655377:TAX655379 TKQ655377:TKT655379 TUM655377:TUP655379 UEI655377:UEL655379 UOE655377:UOH655379 UYA655377:UYD655379 VHW655377:VHZ655379 VRS655377:VRV655379 WBO655377:WBR655379 WLK655377:WLN655379 WVG655377:WVJ655379 IU720913:IX720915 SQ720913:ST720915 ACM720913:ACP720915 AMI720913:AML720915 AWE720913:AWH720915 BGA720913:BGD720915 BPW720913:BPZ720915 BZS720913:BZV720915 CJO720913:CJR720915 CTK720913:CTN720915 DDG720913:DDJ720915 DNC720913:DNF720915 DWY720913:DXB720915 EGU720913:EGX720915 EQQ720913:EQT720915 FAM720913:FAP720915 FKI720913:FKL720915 FUE720913:FUH720915 GEA720913:GED720915 GNW720913:GNZ720915 GXS720913:GXV720915 HHO720913:HHR720915 HRK720913:HRN720915 IBG720913:IBJ720915 ILC720913:ILF720915 IUY720913:IVB720915 JEU720913:JEX720915 JOQ720913:JOT720915 JYM720913:JYP720915 KII720913:KIL720915 KSE720913:KSH720915 LCA720913:LCD720915 LLW720913:LLZ720915 LVS720913:LVV720915 MFO720913:MFR720915 MPK720913:MPN720915 MZG720913:MZJ720915 NJC720913:NJF720915 NSY720913:NTB720915 OCU720913:OCX720915 OMQ720913:OMT720915 OWM720913:OWP720915 PGI720913:PGL720915 PQE720913:PQH720915 QAA720913:QAD720915 QJW720913:QJZ720915 QTS720913:QTV720915 RDO720913:RDR720915 RNK720913:RNN720915 RXG720913:RXJ720915 SHC720913:SHF720915 SQY720913:SRB720915 TAU720913:TAX720915 TKQ720913:TKT720915 TUM720913:TUP720915 UEI720913:UEL720915 UOE720913:UOH720915 UYA720913:UYD720915 VHW720913:VHZ720915 VRS720913:VRV720915 WBO720913:WBR720915 WLK720913:WLN720915 WVG720913:WVJ720915 IU786449:IX786451 SQ786449:ST786451 ACM786449:ACP786451 AMI786449:AML786451 AWE786449:AWH786451 BGA786449:BGD786451 BPW786449:BPZ786451 BZS786449:BZV786451 CJO786449:CJR786451 CTK786449:CTN786451 DDG786449:DDJ786451 DNC786449:DNF786451 DWY786449:DXB786451 EGU786449:EGX786451 EQQ786449:EQT786451 FAM786449:FAP786451 FKI786449:FKL786451 FUE786449:FUH786451 GEA786449:GED786451 GNW786449:GNZ786451 GXS786449:GXV786451 HHO786449:HHR786451 HRK786449:HRN786451 IBG786449:IBJ786451 ILC786449:ILF786451 IUY786449:IVB786451 JEU786449:JEX786451 JOQ786449:JOT786451 JYM786449:JYP786451 KII786449:KIL786451 KSE786449:KSH786451 LCA786449:LCD786451 LLW786449:LLZ786451 LVS786449:LVV786451 MFO786449:MFR786451 MPK786449:MPN786451 MZG786449:MZJ786451 NJC786449:NJF786451 NSY786449:NTB786451 OCU786449:OCX786451 OMQ786449:OMT786451 OWM786449:OWP786451 PGI786449:PGL786451 PQE786449:PQH786451 QAA786449:QAD786451 QJW786449:QJZ786451 QTS786449:QTV786451 RDO786449:RDR786451 RNK786449:RNN786451 RXG786449:RXJ786451 SHC786449:SHF786451 SQY786449:SRB786451 TAU786449:TAX786451 TKQ786449:TKT786451 TUM786449:TUP786451 UEI786449:UEL786451 UOE786449:UOH786451 UYA786449:UYD786451 VHW786449:VHZ786451 VRS786449:VRV786451 WBO786449:WBR786451 WLK786449:WLN786451 WVG786449:WVJ786451 IU851985:IX851987 SQ851985:ST851987 ACM851985:ACP851987 AMI851985:AML851987 AWE851985:AWH851987 BGA851985:BGD851987 BPW851985:BPZ851987 BZS851985:BZV851987 CJO851985:CJR851987 CTK851985:CTN851987 DDG851985:DDJ851987 DNC851985:DNF851987 DWY851985:DXB851987 EGU851985:EGX851987 EQQ851985:EQT851987 FAM851985:FAP851987 FKI851985:FKL851987 FUE851985:FUH851987 GEA851985:GED851987 GNW851985:GNZ851987 GXS851985:GXV851987 HHO851985:HHR851987 HRK851985:HRN851987 IBG851985:IBJ851987 ILC851985:ILF851987 IUY851985:IVB851987 JEU851985:JEX851987 JOQ851985:JOT851987 JYM851985:JYP851987 KII851985:KIL851987 KSE851985:KSH851987 LCA851985:LCD851987 LLW851985:LLZ851987 LVS851985:LVV851987 MFO851985:MFR851987 MPK851985:MPN851987 MZG851985:MZJ851987 NJC851985:NJF851987 NSY851985:NTB851987 OCU851985:OCX851987 OMQ851985:OMT851987 OWM851985:OWP851987 PGI851985:PGL851987 PQE851985:PQH851987 QAA851985:QAD851987 QJW851985:QJZ851987 QTS851985:QTV851987 RDO851985:RDR851987 RNK851985:RNN851987 RXG851985:RXJ851987 SHC851985:SHF851987 SQY851985:SRB851987 TAU851985:TAX851987 TKQ851985:TKT851987 TUM851985:TUP851987 UEI851985:UEL851987 UOE851985:UOH851987 UYA851985:UYD851987 VHW851985:VHZ851987 VRS851985:VRV851987 WBO851985:WBR851987 WLK851985:WLN851987 WVG851985:WVJ851987 IU917521:IX917523 SQ917521:ST917523 ACM917521:ACP917523 AMI917521:AML917523 AWE917521:AWH917523 BGA917521:BGD917523 BPW917521:BPZ917523 BZS917521:BZV917523 CJO917521:CJR917523 CTK917521:CTN917523 DDG917521:DDJ917523 DNC917521:DNF917523 DWY917521:DXB917523 EGU917521:EGX917523 EQQ917521:EQT917523 FAM917521:FAP917523 FKI917521:FKL917523 FUE917521:FUH917523 GEA917521:GED917523 GNW917521:GNZ917523 GXS917521:GXV917523 HHO917521:HHR917523 HRK917521:HRN917523 IBG917521:IBJ917523 ILC917521:ILF917523 IUY917521:IVB917523 JEU917521:JEX917523 JOQ917521:JOT917523 JYM917521:JYP917523 KII917521:KIL917523 KSE917521:KSH917523 LCA917521:LCD917523 LLW917521:LLZ917523 LVS917521:LVV917523 MFO917521:MFR917523 MPK917521:MPN917523 MZG917521:MZJ917523 NJC917521:NJF917523 NSY917521:NTB917523 OCU917521:OCX917523 OMQ917521:OMT917523 OWM917521:OWP917523 PGI917521:PGL917523 PQE917521:PQH917523 QAA917521:QAD917523 QJW917521:QJZ917523 QTS917521:QTV917523 RDO917521:RDR917523 RNK917521:RNN917523 RXG917521:RXJ917523 SHC917521:SHF917523 SQY917521:SRB917523 TAU917521:TAX917523 TKQ917521:TKT917523 TUM917521:TUP917523 UEI917521:UEL917523 UOE917521:UOH917523 UYA917521:UYD917523 VHW917521:VHZ917523 VRS917521:VRV917523 WBO917521:WBR917523 WLK917521:WLN917523 WVG917521:WVJ917523 IU983057:IX983059 SQ983057:ST983059 ACM983057:ACP983059 AMI983057:AML983059 AWE983057:AWH983059 BGA983057:BGD983059 BPW983057:BPZ983059 BZS983057:BZV983059 CJO983057:CJR983059 CTK983057:CTN983059 DDG983057:DDJ983059 DNC983057:DNF983059 DWY983057:DXB983059 EGU983057:EGX983059 EQQ983057:EQT983059 FAM983057:FAP983059 FKI983057:FKL983059 FUE983057:FUH983059 GEA983057:GED983059 GNW983057:GNZ983059 GXS983057:GXV983059 HHO983057:HHR983059 HRK983057:HRN983059 IBG983057:IBJ983059 ILC983057:ILF983059 IUY983057:IVB983059 JEU983057:JEX983059 JOQ983057:JOT983059 JYM983057:JYP983059 KII983057:KIL983059 KSE983057:KSH983059 LCA983057:LCD983059 LLW983057:LLZ983059 LVS983057:LVV983059 MFO983057:MFR983059 MPK983057:MPN983059 MZG983057:MZJ983059 NJC983057:NJF983059 NSY983057:NTB983059 OCU983057:OCX983059 OMQ983057:OMT983059 OWM983057:OWP983059 PGI983057:PGL983059 PQE983057:PQH983059 QAA983057:QAD983059 QJW983057:QJZ983059 QTS983057:QTV983059 RDO983057:RDR983059 RNK983057:RNN983059 RXG983057:RXJ983059 SHC983057:SHF983059 SQY983057:SRB983059 TAU983057:TAX983059 TKQ983057:TKT983059 TUM983057:TUP983059 UEI983057:UEL983059 UOE983057:UOH983059 UYA983057:UYD983059 VHW983057:VHZ983059 VRS983057:VRV983059 WBO983057:WBR983059 WLK983057:WLN983059 WVG983057:WVJ983059 IU65561:IX65561 SQ65561:ST65561 ACM65561:ACP65561 AMI65561:AML65561 AWE65561:AWH65561 BGA65561:BGD65561 BPW65561:BPZ65561 BZS65561:BZV65561 CJO65561:CJR65561 CTK65561:CTN65561 DDG65561:DDJ65561 DNC65561:DNF65561 DWY65561:DXB65561 EGU65561:EGX65561 EQQ65561:EQT65561 FAM65561:FAP65561 FKI65561:FKL65561 FUE65561:FUH65561 GEA65561:GED65561 GNW65561:GNZ65561 GXS65561:GXV65561 HHO65561:HHR65561 HRK65561:HRN65561 IBG65561:IBJ65561 ILC65561:ILF65561 IUY65561:IVB65561 JEU65561:JEX65561 JOQ65561:JOT65561 JYM65561:JYP65561 KII65561:KIL65561 KSE65561:KSH65561 LCA65561:LCD65561 LLW65561:LLZ65561 LVS65561:LVV65561 MFO65561:MFR65561 MPK65561:MPN65561 MZG65561:MZJ65561 NJC65561:NJF65561 NSY65561:NTB65561 OCU65561:OCX65561 OMQ65561:OMT65561 OWM65561:OWP65561 PGI65561:PGL65561 PQE65561:PQH65561 QAA65561:QAD65561 QJW65561:QJZ65561 QTS65561:QTV65561 RDO65561:RDR65561 RNK65561:RNN65561 RXG65561:RXJ65561 SHC65561:SHF65561 SQY65561:SRB65561 TAU65561:TAX65561 TKQ65561:TKT65561 TUM65561:TUP65561 UEI65561:UEL65561 UOE65561:UOH65561 UYA65561:UYD65561 VHW65561:VHZ65561 VRS65561:VRV65561 WBO65561:WBR65561 WLK65561:WLN65561 WVG65561:WVJ65561 IU131097:IX131097 SQ131097:ST131097 ACM131097:ACP131097 AMI131097:AML131097 AWE131097:AWH131097 BGA131097:BGD131097 BPW131097:BPZ131097 BZS131097:BZV131097 CJO131097:CJR131097 CTK131097:CTN131097 DDG131097:DDJ131097 DNC131097:DNF131097 DWY131097:DXB131097 EGU131097:EGX131097 EQQ131097:EQT131097 FAM131097:FAP131097 FKI131097:FKL131097 FUE131097:FUH131097 GEA131097:GED131097 GNW131097:GNZ131097 GXS131097:GXV131097 HHO131097:HHR131097 HRK131097:HRN131097 IBG131097:IBJ131097 ILC131097:ILF131097 IUY131097:IVB131097 JEU131097:JEX131097 JOQ131097:JOT131097 JYM131097:JYP131097 KII131097:KIL131097 KSE131097:KSH131097 LCA131097:LCD131097 LLW131097:LLZ131097 LVS131097:LVV131097 MFO131097:MFR131097 MPK131097:MPN131097 MZG131097:MZJ131097 NJC131097:NJF131097 NSY131097:NTB131097 OCU131097:OCX131097 OMQ131097:OMT131097 OWM131097:OWP131097 PGI131097:PGL131097 PQE131097:PQH131097 QAA131097:QAD131097 QJW131097:QJZ131097 QTS131097:QTV131097 RDO131097:RDR131097 RNK131097:RNN131097 RXG131097:RXJ131097 SHC131097:SHF131097 SQY131097:SRB131097 TAU131097:TAX131097 TKQ131097:TKT131097 TUM131097:TUP131097 UEI131097:UEL131097 UOE131097:UOH131097 UYA131097:UYD131097 VHW131097:VHZ131097 VRS131097:VRV131097 WBO131097:WBR131097 WLK131097:WLN131097 WVG131097:WVJ131097 IU196633:IX196633 SQ196633:ST196633 ACM196633:ACP196633 AMI196633:AML196633 AWE196633:AWH196633 BGA196633:BGD196633 BPW196633:BPZ196633 BZS196633:BZV196633 CJO196633:CJR196633 CTK196633:CTN196633 DDG196633:DDJ196633 DNC196633:DNF196633 DWY196633:DXB196633 EGU196633:EGX196633 EQQ196633:EQT196633 FAM196633:FAP196633 FKI196633:FKL196633 FUE196633:FUH196633 GEA196633:GED196633 GNW196633:GNZ196633 GXS196633:GXV196633 HHO196633:HHR196633 HRK196633:HRN196633 IBG196633:IBJ196633 ILC196633:ILF196633 IUY196633:IVB196633 JEU196633:JEX196633 JOQ196633:JOT196633 JYM196633:JYP196633 KII196633:KIL196633 KSE196633:KSH196633 LCA196633:LCD196633 LLW196633:LLZ196633 LVS196633:LVV196633 MFO196633:MFR196633 MPK196633:MPN196633 MZG196633:MZJ196633 NJC196633:NJF196633 NSY196633:NTB196633 OCU196633:OCX196633 OMQ196633:OMT196633 OWM196633:OWP196633 PGI196633:PGL196633 PQE196633:PQH196633 QAA196633:QAD196633 QJW196633:QJZ196633 QTS196633:QTV196633 RDO196633:RDR196633 RNK196633:RNN196633 RXG196633:RXJ196633 SHC196633:SHF196633 SQY196633:SRB196633 TAU196633:TAX196633 TKQ196633:TKT196633 TUM196633:TUP196633 UEI196633:UEL196633 UOE196633:UOH196633 UYA196633:UYD196633 VHW196633:VHZ196633 VRS196633:VRV196633 WBO196633:WBR196633 WLK196633:WLN196633 WVG196633:WVJ196633 IU262169:IX262169 SQ262169:ST262169 ACM262169:ACP262169 AMI262169:AML262169 AWE262169:AWH262169 BGA262169:BGD262169 BPW262169:BPZ262169 BZS262169:BZV262169 CJO262169:CJR262169 CTK262169:CTN262169 DDG262169:DDJ262169 DNC262169:DNF262169 DWY262169:DXB262169 EGU262169:EGX262169 EQQ262169:EQT262169 FAM262169:FAP262169 FKI262169:FKL262169 FUE262169:FUH262169 GEA262169:GED262169 GNW262169:GNZ262169 GXS262169:GXV262169 HHO262169:HHR262169 HRK262169:HRN262169 IBG262169:IBJ262169 ILC262169:ILF262169 IUY262169:IVB262169 JEU262169:JEX262169 JOQ262169:JOT262169 JYM262169:JYP262169 KII262169:KIL262169 KSE262169:KSH262169 LCA262169:LCD262169 LLW262169:LLZ262169 LVS262169:LVV262169 MFO262169:MFR262169 MPK262169:MPN262169 MZG262169:MZJ262169 NJC262169:NJF262169 NSY262169:NTB262169 OCU262169:OCX262169 OMQ262169:OMT262169 OWM262169:OWP262169 PGI262169:PGL262169 PQE262169:PQH262169 QAA262169:QAD262169 QJW262169:QJZ262169 QTS262169:QTV262169 RDO262169:RDR262169 RNK262169:RNN262169 RXG262169:RXJ262169 SHC262169:SHF262169 SQY262169:SRB262169 TAU262169:TAX262169 TKQ262169:TKT262169 TUM262169:TUP262169 UEI262169:UEL262169 UOE262169:UOH262169 UYA262169:UYD262169 VHW262169:VHZ262169 VRS262169:VRV262169 WBO262169:WBR262169 WLK262169:WLN262169 WVG262169:WVJ262169 IU327705:IX327705 SQ327705:ST327705 ACM327705:ACP327705 AMI327705:AML327705 AWE327705:AWH327705 BGA327705:BGD327705 BPW327705:BPZ327705 BZS327705:BZV327705 CJO327705:CJR327705 CTK327705:CTN327705 DDG327705:DDJ327705 DNC327705:DNF327705 DWY327705:DXB327705 EGU327705:EGX327705 EQQ327705:EQT327705 FAM327705:FAP327705 FKI327705:FKL327705 FUE327705:FUH327705 GEA327705:GED327705 GNW327705:GNZ327705 GXS327705:GXV327705 HHO327705:HHR327705 HRK327705:HRN327705 IBG327705:IBJ327705 ILC327705:ILF327705 IUY327705:IVB327705 JEU327705:JEX327705 JOQ327705:JOT327705 JYM327705:JYP327705 KII327705:KIL327705 KSE327705:KSH327705 LCA327705:LCD327705 LLW327705:LLZ327705 LVS327705:LVV327705 MFO327705:MFR327705 MPK327705:MPN327705 MZG327705:MZJ327705 NJC327705:NJF327705 NSY327705:NTB327705 OCU327705:OCX327705 OMQ327705:OMT327705 OWM327705:OWP327705 PGI327705:PGL327705 PQE327705:PQH327705 QAA327705:QAD327705 QJW327705:QJZ327705 QTS327705:QTV327705 RDO327705:RDR327705 RNK327705:RNN327705 RXG327705:RXJ327705 SHC327705:SHF327705 SQY327705:SRB327705 TAU327705:TAX327705 TKQ327705:TKT327705 TUM327705:TUP327705 UEI327705:UEL327705 UOE327705:UOH327705 UYA327705:UYD327705 VHW327705:VHZ327705 VRS327705:VRV327705 WBO327705:WBR327705 WLK327705:WLN327705 WVG327705:WVJ327705 IU393241:IX393241 SQ393241:ST393241 ACM393241:ACP393241 AMI393241:AML393241 AWE393241:AWH393241 BGA393241:BGD393241 BPW393241:BPZ393241 BZS393241:BZV393241 CJO393241:CJR393241 CTK393241:CTN393241 DDG393241:DDJ393241 DNC393241:DNF393241 DWY393241:DXB393241 EGU393241:EGX393241 EQQ393241:EQT393241 FAM393241:FAP393241 FKI393241:FKL393241 FUE393241:FUH393241 GEA393241:GED393241 GNW393241:GNZ393241 GXS393241:GXV393241 HHO393241:HHR393241 HRK393241:HRN393241 IBG393241:IBJ393241 ILC393241:ILF393241 IUY393241:IVB393241 JEU393241:JEX393241 JOQ393241:JOT393241 JYM393241:JYP393241 KII393241:KIL393241 KSE393241:KSH393241 LCA393241:LCD393241 LLW393241:LLZ393241 LVS393241:LVV393241 MFO393241:MFR393241 MPK393241:MPN393241 MZG393241:MZJ393241 NJC393241:NJF393241 NSY393241:NTB393241 OCU393241:OCX393241 OMQ393241:OMT393241 OWM393241:OWP393241 PGI393241:PGL393241 PQE393241:PQH393241 QAA393241:QAD393241 QJW393241:QJZ393241 QTS393241:QTV393241 RDO393241:RDR393241 RNK393241:RNN393241 RXG393241:RXJ393241 SHC393241:SHF393241 SQY393241:SRB393241 TAU393241:TAX393241 TKQ393241:TKT393241 TUM393241:TUP393241 UEI393241:UEL393241 UOE393241:UOH393241 UYA393241:UYD393241 VHW393241:VHZ393241 VRS393241:VRV393241 WBO393241:WBR393241 WLK393241:WLN393241 WVG393241:WVJ393241 IU458777:IX458777 SQ458777:ST458777 ACM458777:ACP458777 AMI458777:AML458777 AWE458777:AWH458777 BGA458777:BGD458777 BPW458777:BPZ458777 BZS458777:BZV458777 CJO458777:CJR458777 CTK458777:CTN458777 DDG458777:DDJ458777 DNC458777:DNF458777 DWY458777:DXB458777 EGU458777:EGX458777 EQQ458777:EQT458777 FAM458777:FAP458777 FKI458777:FKL458777 FUE458777:FUH458777 GEA458777:GED458777 GNW458777:GNZ458777 GXS458777:GXV458777 HHO458777:HHR458777 HRK458777:HRN458777 IBG458777:IBJ458777 ILC458777:ILF458777 IUY458777:IVB458777 JEU458777:JEX458777 JOQ458777:JOT458777 JYM458777:JYP458777 KII458777:KIL458777 KSE458777:KSH458777 LCA458777:LCD458777 LLW458777:LLZ458777 LVS458777:LVV458777 MFO458777:MFR458777 MPK458777:MPN458777 MZG458777:MZJ458777 NJC458777:NJF458777 NSY458777:NTB458777 OCU458777:OCX458777 OMQ458777:OMT458777 OWM458777:OWP458777 PGI458777:PGL458777 PQE458777:PQH458777 QAA458777:QAD458777 QJW458777:QJZ458777 QTS458777:QTV458777 RDO458777:RDR458777 RNK458777:RNN458777 RXG458777:RXJ458777 SHC458777:SHF458777 SQY458777:SRB458777 TAU458777:TAX458777 TKQ458777:TKT458777 TUM458777:TUP458777 UEI458777:UEL458777 UOE458777:UOH458777 UYA458777:UYD458777 VHW458777:VHZ458777 VRS458777:VRV458777 WBO458777:WBR458777 WLK458777:WLN458777 WVG458777:WVJ458777 IU524313:IX524313 SQ524313:ST524313 ACM524313:ACP524313 AMI524313:AML524313 AWE524313:AWH524313 BGA524313:BGD524313 BPW524313:BPZ524313 BZS524313:BZV524313 CJO524313:CJR524313 CTK524313:CTN524313 DDG524313:DDJ524313 DNC524313:DNF524313 DWY524313:DXB524313 EGU524313:EGX524313 EQQ524313:EQT524313 FAM524313:FAP524313 FKI524313:FKL524313 FUE524313:FUH524313 GEA524313:GED524313 GNW524313:GNZ524313 GXS524313:GXV524313 HHO524313:HHR524313 HRK524313:HRN524313 IBG524313:IBJ524313 ILC524313:ILF524313 IUY524313:IVB524313 JEU524313:JEX524313 JOQ524313:JOT524313 JYM524313:JYP524313 KII524313:KIL524313 KSE524313:KSH524313 LCA524313:LCD524313 LLW524313:LLZ524313 LVS524313:LVV524313 MFO524313:MFR524313 MPK524313:MPN524313 MZG524313:MZJ524313 NJC524313:NJF524313 NSY524313:NTB524313 OCU524313:OCX524313 OMQ524313:OMT524313 OWM524313:OWP524313 PGI524313:PGL524313 PQE524313:PQH524313 QAA524313:QAD524313 QJW524313:QJZ524313 QTS524313:QTV524313 RDO524313:RDR524313 RNK524313:RNN524313 RXG524313:RXJ524313 SHC524313:SHF524313 SQY524313:SRB524313 TAU524313:TAX524313 TKQ524313:TKT524313 TUM524313:TUP524313 UEI524313:UEL524313 UOE524313:UOH524313 UYA524313:UYD524313 VHW524313:VHZ524313 VRS524313:VRV524313 WBO524313:WBR524313 WLK524313:WLN524313 WVG524313:WVJ524313 IU589849:IX589849 SQ589849:ST589849 ACM589849:ACP589849 AMI589849:AML589849 AWE589849:AWH589849 BGA589849:BGD589849 BPW589849:BPZ589849 BZS589849:BZV589849 CJO589849:CJR589849 CTK589849:CTN589849 DDG589849:DDJ589849 DNC589849:DNF589849 DWY589849:DXB589849 EGU589849:EGX589849 EQQ589849:EQT589849 FAM589849:FAP589849 FKI589849:FKL589849 FUE589849:FUH589849 GEA589849:GED589849 GNW589849:GNZ589849 GXS589849:GXV589849 HHO589849:HHR589849 HRK589849:HRN589849 IBG589849:IBJ589849 ILC589849:ILF589849 IUY589849:IVB589849 JEU589849:JEX589849 JOQ589849:JOT589849 JYM589849:JYP589849 KII589849:KIL589849 KSE589849:KSH589849 LCA589849:LCD589849 LLW589849:LLZ589849 LVS589849:LVV589849 MFO589849:MFR589849 MPK589849:MPN589849 MZG589849:MZJ589849 NJC589849:NJF589849 NSY589849:NTB589849 OCU589849:OCX589849 OMQ589849:OMT589849 OWM589849:OWP589849 PGI589849:PGL589849 PQE589849:PQH589849 QAA589849:QAD589849 QJW589849:QJZ589849 QTS589849:QTV589849 RDO589849:RDR589849 RNK589849:RNN589849 RXG589849:RXJ589849 SHC589849:SHF589849 SQY589849:SRB589849 TAU589849:TAX589849 TKQ589849:TKT589849 TUM589849:TUP589849 UEI589849:UEL589849 UOE589849:UOH589849 UYA589849:UYD589849 VHW589849:VHZ589849 VRS589849:VRV589849 WBO589849:WBR589849 WLK589849:WLN589849 WVG589849:WVJ589849 IU655385:IX655385 SQ655385:ST655385 ACM655385:ACP655385 AMI655385:AML655385 AWE655385:AWH655385 BGA655385:BGD655385 BPW655385:BPZ655385 BZS655385:BZV655385 CJO655385:CJR655385 CTK655385:CTN655385 DDG655385:DDJ655385 DNC655385:DNF655385 DWY655385:DXB655385 EGU655385:EGX655385 EQQ655385:EQT655385 FAM655385:FAP655385 FKI655385:FKL655385 FUE655385:FUH655385 GEA655385:GED655385 GNW655385:GNZ655385 GXS655385:GXV655385 HHO655385:HHR655385 HRK655385:HRN655385 IBG655385:IBJ655385 ILC655385:ILF655385 IUY655385:IVB655385 JEU655385:JEX655385 JOQ655385:JOT655385 JYM655385:JYP655385 KII655385:KIL655385 KSE655385:KSH655385 LCA655385:LCD655385 LLW655385:LLZ655385 LVS655385:LVV655385 MFO655385:MFR655385 MPK655385:MPN655385 MZG655385:MZJ655385 NJC655385:NJF655385 NSY655385:NTB655385 OCU655385:OCX655385 OMQ655385:OMT655385 OWM655385:OWP655385 PGI655385:PGL655385 PQE655385:PQH655385 QAA655385:QAD655385 QJW655385:QJZ655385 QTS655385:QTV655385 RDO655385:RDR655385 RNK655385:RNN655385 RXG655385:RXJ655385 SHC655385:SHF655385 SQY655385:SRB655385 TAU655385:TAX655385 TKQ655385:TKT655385 TUM655385:TUP655385 UEI655385:UEL655385 UOE655385:UOH655385 UYA655385:UYD655385 VHW655385:VHZ655385 VRS655385:VRV655385 WBO655385:WBR655385 WLK655385:WLN655385 WVG655385:WVJ655385 IU720921:IX720921 SQ720921:ST720921 ACM720921:ACP720921 AMI720921:AML720921 AWE720921:AWH720921 BGA720921:BGD720921 BPW720921:BPZ720921 BZS720921:BZV720921 CJO720921:CJR720921 CTK720921:CTN720921 DDG720921:DDJ720921 DNC720921:DNF720921 DWY720921:DXB720921 EGU720921:EGX720921 EQQ720921:EQT720921 FAM720921:FAP720921 FKI720921:FKL720921 FUE720921:FUH720921 GEA720921:GED720921 GNW720921:GNZ720921 GXS720921:GXV720921 HHO720921:HHR720921 HRK720921:HRN720921 IBG720921:IBJ720921 ILC720921:ILF720921 IUY720921:IVB720921 JEU720921:JEX720921 JOQ720921:JOT720921 JYM720921:JYP720921 KII720921:KIL720921 KSE720921:KSH720921 LCA720921:LCD720921 LLW720921:LLZ720921 LVS720921:LVV720921 MFO720921:MFR720921 MPK720921:MPN720921 MZG720921:MZJ720921 NJC720921:NJF720921 NSY720921:NTB720921 OCU720921:OCX720921 OMQ720921:OMT720921 OWM720921:OWP720921 PGI720921:PGL720921 PQE720921:PQH720921 QAA720921:QAD720921 QJW720921:QJZ720921 QTS720921:QTV720921 RDO720921:RDR720921 RNK720921:RNN720921 RXG720921:RXJ720921 SHC720921:SHF720921 SQY720921:SRB720921 TAU720921:TAX720921 TKQ720921:TKT720921 TUM720921:TUP720921 UEI720921:UEL720921 UOE720921:UOH720921 UYA720921:UYD720921 VHW720921:VHZ720921 VRS720921:VRV720921 WBO720921:WBR720921 WLK720921:WLN720921 WVG720921:WVJ720921 IU786457:IX786457 SQ786457:ST786457 ACM786457:ACP786457 AMI786457:AML786457 AWE786457:AWH786457 BGA786457:BGD786457 BPW786457:BPZ786457 BZS786457:BZV786457 CJO786457:CJR786457 CTK786457:CTN786457 DDG786457:DDJ786457 DNC786457:DNF786457 DWY786457:DXB786457 EGU786457:EGX786457 EQQ786457:EQT786457 FAM786457:FAP786457 FKI786457:FKL786457 FUE786457:FUH786457 GEA786457:GED786457 GNW786457:GNZ786457 GXS786457:GXV786457 HHO786457:HHR786457 HRK786457:HRN786457 IBG786457:IBJ786457 ILC786457:ILF786457 IUY786457:IVB786457 JEU786457:JEX786457 JOQ786457:JOT786457 JYM786457:JYP786457 KII786457:KIL786457 KSE786457:KSH786457 LCA786457:LCD786457 LLW786457:LLZ786457 LVS786457:LVV786457 MFO786457:MFR786457 MPK786457:MPN786457 MZG786457:MZJ786457 NJC786457:NJF786457 NSY786457:NTB786457 OCU786457:OCX786457 OMQ786457:OMT786457 OWM786457:OWP786457 PGI786457:PGL786457 PQE786457:PQH786457 QAA786457:QAD786457 QJW786457:QJZ786457 QTS786457:QTV786457 RDO786457:RDR786457 RNK786457:RNN786457 RXG786457:RXJ786457 SHC786457:SHF786457 SQY786457:SRB786457 TAU786457:TAX786457 TKQ786457:TKT786457 TUM786457:TUP786457 UEI786457:UEL786457 UOE786457:UOH786457 UYA786457:UYD786457 VHW786457:VHZ786457 VRS786457:VRV786457 WBO786457:WBR786457 WLK786457:WLN786457 WVG786457:WVJ786457 IU851993:IX851993 SQ851993:ST851993 ACM851993:ACP851993 AMI851993:AML851993 AWE851993:AWH851993 BGA851993:BGD851993 BPW851993:BPZ851993 BZS851993:BZV851993 CJO851993:CJR851993 CTK851993:CTN851993 DDG851993:DDJ851993 DNC851993:DNF851993 DWY851993:DXB851993 EGU851993:EGX851993 EQQ851993:EQT851993 FAM851993:FAP851993 FKI851993:FKL851993 FUE851993:FUH851993 GEA851993:GED851993 GNW851993:GNZ851993 GXS851993:GXV851993 HHO851993:HHR851993 HRK851993:HRN851993 IBG851993:IBJ851993 ILC851993:ILF851993 IUY851993:IVB851993 JEU851993:JEX851993 JOQ851993:JOT851993 JYM851993:JYP851993 KII851993:KIL851993 KSE851993:KSH851993 LCA851993:LCD851993 LLW851993:LLZ851993 LVS851993:LVV851993 MFO851993:MFR851993 MPK851993:MPN851993 MZG851993:MZJ851993 NJC851993:NJF851993 NSY851993:NTB851993 OCU851993:OCX851993 OMQ851993:OMT851993 OWM851993:OWP851993 PGI851993:PGL851993 PQE851993:PQH851993 QAA851993:QAD851993 QJW851993:QJZ851993 QTS851993:QTV851993 RDO851993:RDR851993 RNK851993:RNN851993 RXG851993:RXJ851993 SHC851993:SHF851993 SQY851993:SRB851993 TAU851993:TAX851993 TKQ851993:TKT851993 TUM851993:TUP851993 UEI851993:UEL851993 UOE851993:UOH851993 UYA851993:UYD851993 VHW851993:VHZ851993 VRS851993:VRV851993 WBO851993:WBR851993 WLK851993:WLN851993 WVG851993:WVJ851993 IU917529:IX917529 SQ917529:ST917529 ACM917529:ACP917529 AMI917529:AML917529 AWE917529:AWH917529 BGA917529:BGD917529 BPW917529:BPZ917529 BZS917529:BZV917529 CJO917529:CJR917529 CTK917529:CTN917529 DDG917529:DDJ917529 DNC917529:DNF917529 DWY917529:DXB917529 EGU917529:EGX917529 EQQ917529:EQT917529 FAM917529:FAP917529 FKI917529:FKL917529 FUE917529:FUH917529 GEA917529:GED917529 GNW917529:GNZ917529 GXS917529:GXV917529 HHO917529:HHR917529 HRK917529:HRN917529 IBG917529:IBJ917529 ILC917529:ILF917529 IUY917529:IVB917529 JEU917529:JEX917529 JOQ917529:JOT917529 JYM917529:JYP917529 KII917529:KIL917529 KSE917529:KSH917529 LCA917529:LCD917529 LLW917529:LLZ917529 LVS917529:LVV917529 MFO917529:MFR917529 MPK917529:MPN917529 MZG917529:MZJ917529 NJC917529:NJF917529 NSY917529:NTB917529 OCU917529:OCX917529 OMQ917529:OMT917529 OWM917529:OWP917529 PGI917529:PGL917529 PQE917529:PQH917529 QAA917529:QAD917529 QJW917529:QJZ917529 QTS917529:QTV917529 RDO917529:RDR917529 RNK917529:RNN917529 RXG917529:RXJ917529 SHC917529:SHF917529 SQY917529:SRB917529 TAU917529:TAX917529 TKQ917529:TKT917529 TUM917529:TUP917529 UEI917529:UEL917529 UOE917529:UOH917529 UYA917529:UYD917529 VHW917529:VHZ917529 VRS917529:VRV917529 WBO917529:WBR917529 WLK917529:WLN917529 WVG917529:WVJ917529 IU983065:IX983065 SQ983065:ST983065 ACM983065:ACP983065 AMI983065:AML983065 AWE983065:AWH983065 BGA983065:BGD983065 BPW983065:BPZ983065 BZS983065:BZV983065 CJO983065:CJR983065 CTK983065:CTN983065 DDG983065:DDJ983065 DNC983065:DNF983065 DWY983065:DXB983065 EGU983065:EGX983065 EQQ983065:EQT983065 FAM983065:FAP983065 FKI983065:FKL983065 FUE983065:FUH983065 GEA983065:GED983065 GNW983065:GNZ983065 GXS983065:GXV983065 HHO983065:HHR983065 HRK983065:HRN983065 IBG983065:IBJ983065 ILC983065:ILF983065 IUY983065:IVB983065 JEU983065:JEX983065 JOQ983065:JOT983065 JYM983065:JYP983065 KII983065:KIL983065 KSE983065:KSH983065 LCA983065:LCD983065 LLW983065:LLZ983065 LVS983065:LVV983065 MFO983065:MFR983065 MPK983065:MPN983065 MZG983065:MZJ983065 NJC983065:NJF983065 NSY983065:NTB983065 OCU983065:OCX983065 OMQ983065:OMT983065 OWM983065:OWP983065 PGI983065:PGL983065 PQE983065:PQH983065 QAA983065:QAD983065 QJW983065:QJZ983065 QTS983065:QTV983065 RDO983065:RDR983065 RNK983065:RNN983065 RXG983065:RXJ983065 SHC983065:SHF983065 SQY983065:SRB983065 TAU983065:TAX983065 TKQ983065:TKT983065 TUM983065:TUP983065 UEI983065:UEL983065 UOE983065:UOH983065 UYA983065:UYD983065 VHW983065:VHZ983065 VRS983065:VRV983065 WBO983065:WBR983065 WLK983065:WLN983065" xr:uid="{DEDA7FDF-6456-41CD-91CF-A8E0FD5CDC82}">
      <formula1>L65494-ROUNDDOWN(L65494,0)=0</formula1>
    </dataValidation>
    <dataValidation type="custom" imeMode="disabled" allowBlank="1" showInputMessage="1" showErrorMessage="1" error="小数点第二位まで、三位以下四捨五入で入力して下さい。" sqref="AI21:AO21 S23:T27 AB23:AB27 O23:O27 J23:J27 X23:X27 AE25 AD22:AD24 AD26:AD27" xr:uid="{205D27FD-F263-4356-AFB2-B386ADCB1232}">
      <formula1>J21-ROUNDDOWN(J21,2)=0</formula1>
    </dataValidation>
    <dataValidation imeMode="on" allowBlank="1" showInputMessage="1" showErrorMessage="1" sqref="T22 O22 U21" xr:uid="{04045597-4D0D-489D-9AF5-B1C43758027E}"/>
  </dataValidations>
  <printOptions horizontalCentered="1"/>
  <pageMargins left="0.51181102362204722" right="0.11811023622047245" top="0.35433070866141736" bottom="0.35433070866141736" header="0.31496062992125984" footer="0.11811023622047245"/>
  <pageSetup paperSize="9" orientation="portrait" r:id="rId1"/>
  <headerFooter scaleWithDoc="0">
    <oddFooter>&amp;R&amp;K00-044R5中層ZEH-M_ver.1.2</oddFooter>
  </headerFooter>
  <extLst>
    <ext xmlns:x14="http://schemas.microsoft.com/office/spreadsheetml/2009/9/main" uri="{78C0D931-6437-407d-A8EE-F0AAD7539E65}">
      <x14:conditionalFormattings>
        <x14:conditionalFormatting xmlns:xm="http://schemas.microsoft.com/office/excel/2006/main">
          <x14:cfRule type="expression" priority="1" id="{30B52F19-2AE0-41CA-85BA-77D25EAADD46}">
            <xm:f>入力シート!$F$13="3年度事業（1年目）"</xm:f>
            <x14:dxf>
              <fill>
                <patternFill>
                  <bgColor theme="0" tint="-0.499984740745262"/>
                </patternFill>
              </fill>
            </x14:dxf>
          </x14:cfRule>
          <xm:sqref>J26:M26</xm:sqref>
        </x14:conditionalFormatting>
        <x14:conditionalFormatting xmlns:xm="http://schemas.microsoft.com/office/excel/2006/main">
          <x14:cfRule type="expression" priority="3" id="{FAB16443-F971-4DCC-8D56-0AB1817D1EA3}">
            <xm:f>入力シート!$F$13="単年度事業"</xm:f>
            <x14:dxf>
              <fill>
                <patternFill>
                  <bgColor theme="0" tint="-0.499984740745262"/>
                </patternFill>
              </fill>
            </x14:dxf>
          </x14:cfRule>
          <xm:sqref>J24:M26</xm:sqref>
        </x14:conditionalFormatting>
        <x14:conditionalFormatting xmlns:xm="http://schemas.microsoft.com/office/excel/2006/main">
          <x14:cfRule type="expression" priority="2" id="{5E38970D-CD50-4DF1-92DF-DAB5079CBB10}">
            <xm:f>入力シート!$F$13="2年度事業（1年目）"</xm:f>
            <x14:dxf>
              <fill>
                <patternFill>
                  <bgColor theme="0" tint="-0.499984740745262"/>
                </patternFill>
              </fill>
            </x14:dxf>
          </x14:cfRule>
          <xm:sqref>J25:M26</xm:sqref>
        </x14:conditionalFormatting>
      </x14:conditionalFormattings>
    </ext>
    <ext xmlns:x14="http://schemas.microsoft.com/office/spreadsheetml/2009/9/main" uri="{CCE6A557-97BC-4b89-ADB6-D9C93CAAB3DF}">
      <x14:dataValidations xmlns:xm="http://schemas.microsoft.com/office/excel/2006/main" count="2">
        <x14:dataValidation imeMode="disabled" allowBlank="1" showInputMessage="1" showErrorMessage="1" xr:uid="{64EF574F-51C9-4FB6-B744-BAB84C2D92E6}">
          <xm:sqref>IK65533 SG65533 ACC65533 ALY65533 AVU65533 BFQ65533 BPM65533 BZI65533 CJE65533 CTA65533 DCW65533 DMS65533 DWO65533 EGK65533 EQG65533 FAC65533 FJY65533 FTU65533 GDQ65533 GNM65533 GXI65533 HHE65533 HRA65533 IAW65533 IKS65533 IUO65533 JEK65533 JOG65533 JYC65533 KHY65533 KRU65533 LBQ65533 LLM65533 LVI65533 MFE65533 MPA65533 MYW65533 NIS65533 NSO65533 OCK65533 OMG65533 OWC65533 PFY65533 PPU65533 PZQ65533 QJM65533 QTI65533 RDE65533 RNA65533 RWW65533 SGS65533 SQO65533 TAK65533 TKG65533 TUC65533 UDY65533 UNU65533 UXQ65533 VHM65533 VRI65533 WBE65533 WLA65533 WUW65533 IK131069 SG131069 ACC131069 ALY131069 AVU131069 BFQ131069 BPM131069 BZI131069 CJE131069 CTA131069 DCW131069 DMS131069 DWO131069 EGK131069 EQG131069 FAC131069 FJY131069 FTU131069 GDQ131069 GNM131069 GXI131069 HHE131069 HRA131069 IAW131069 IKS131069 IUO131069 JEK131069 JOG131069 JYC131069 KHY131069 KRU131069 LBQ131069 LLM131069 LVI131069 MFE131069 MPA131069 MYW131069 NIS131069 NSO131069 OCK131069 OMG131069 OWC131069 PFY131069 PPU131069 PZQ131069 QJM131069 QTI131069 RDE131069 RNA131069 RWW131069 SGS131069 SQO131069 TAK131069 TKG131069 TUC131069 UDY131069 UNU131069 UXQ131069 VHM131069 VRI131069 WBE131069 WLA131069 WUW131069 IK196605 SG196605 ACC196605 ALY196605 AVU196605 BFQ196605 BPM196605 BZI196605 CJE196605 CTA196605 DCW196605 DMS196605 DWO196605 EGK196605 EQG196605 FAC196605 FJY196605 FTU196605 GDQ196605 GNM196605 GXI196605 HHE196605 HRA196605 IAW196605 IKS196605 IUO196605 JEK196605 JOG196605 JYC196605 KHY196605 KRU196605 LBQ196605 LLM196605 LVI196605 MFE196605 MPA196605 MYW196605 NIS196605 NSO196605 OCK196605 OMG196605 OWC196605 PFY196605 PPU196605 PZQ196605 QJM196605 QTI196605 RDE196605 RNA196605 RWW196605 SGS196605 SQO196605 TAK196605 TKG196605 TUC196605 UDY196605 UNU196605 UXQ196605 VHM196605 VRI196605 WBE196605 WLA196605 WUW196605 IK262141 SG262141 ACC262141 ALY262141 AVU262141 BFQ262141 BPM262141 BZI262141 CJE262141 CTA262141 DCW262141 DMS262141 DWO262141 EGK262141 EQG262141 FAC262141 FJY262141 FTU262141 GDQ262141 GNM262141 GXI262141 HHE262141 HRA262141 IAW262141 IKS262141 IUO262141 JEK262141 JOG262141 JYC262141 KHY262141 KRU262141 LBQ262141 LLM262141 LVI262141 MFE262141 MPA262141 MYW262141 NIS262141 NSO262141 OCK262141 OMG262141 OWC262141 PFY262141 PPU262141 PZQ262141 QJM262141 QTI262141 RDE262141 RNA262141 RWW262141 SGS262141 SQO262141 TAK262141 TKG262141 TUC262141 UDY262141 UNU262141 UXQ262141 VHM262141 VRI262141 WBE262141 WLA262141 WUW262141 IK327677 SG327677 ACC327677 ALY327677 AVU327677 BFQ327677 BPM327677 BZI327677 CJE327677 CTA327677 DCW327677 DMS327677 DWO327677 EGK327677 EQG327677 FAC327677 FJY327677 FTU327677 GDQ327677 GNM327677 GXI327677 HHE327677 HRA327677 IAW327677 IKS327677 IUO327677 JEK327677 JOG327677 JYC327677 KHY327677 KRU327677 LBQ327677 LLM327677 LVI327677 MFE327677 MPA327677 MYW327677 NIS327677 NSO327677 OCK327677 OMG327677 OWC327677 PFY327677 PPU327677 PZQ327677 QJM327677 QTI327677 RDE327677 RNA327677 RWW327677 SGS327677 SQO327677 TAK327677 TKG327677 TUC327677 UDY327677 UNU327677 UXQ327677 VHM327677 VRI327677 WBE327677 WLA327677 WUW327677 IK393213 SG393213 ACC393213 ALY393213 AVU393213 BFQ393213 BPM393213 BZI393213 CJE393213 CTA393213 DCW393213 DMS393213 DWO393213 EGK393213 EQG393213 FAC393213 FJY393213 FTU393213 GDQ393213 GNM393213 GXI393213 HHE393213 HRA393213 IAW393213 IKS393213 IUO393213 JEK393213 JOG393213 JYC393213 KHY393213 KRU393213 LBQ393213 LLM393213 LVI393213 MFE393213 MPA393213 MYW393213 NIS393213 NSO393213 OCK393213 OMG393213 OWC393213 PFY393213 PPU393213 PZQ393213 QJM393213 QTI393213 RDE393213 RNA393213 RWW393213 SGS393213 SQO393213 TAK393213 TKG393213 TUC393213 UDY393213 UNU393213 UXQ393213 VHM393213 VRI393213 WBE393213 WLA393213 WUW393213 IK458749 SG458749 ACC458749 ALY458749 AVU458749 BFQ458749 BPM458749 BZI458749 CJE458749 CTA458749 DCW458749 DMS458749 DWO458749 EGK458749 EQG458749 FAC458749 FJY458749 FTU458749 GDQ458749 GNM458749 GXI458749 HHE458749 HRA458749 IAW458749 IKS458749 IUO458749 JEK458749 JOG458749 JYC458749 KHY458749 KRU458749 LBQ458749 LLM458749 LVI458749 MFE458749 MPA458749 MYW458749 NIS458749 NSO458749 OCK458749 OMG458749 OWC458749 PFY458749 PPU458749 PZQ458749 QJM458749 QTI458749 RDE458749 RNA458749 RWW458749 SGS458749 SQO458749 TAK458749 TKG458749 TUC458749 UDY458749 UNU458749 UXQ458749 VHM458749 VRI458749 WBE458749 WLA458749 WUW458749 IK524285 SG524285 ACC524285 ALY524285 AVU524285 BFQ524285 BPM524285 BZI524285 CJE524285 CTA524285 DCW524285 DMS524285 DWO524285 EGK524285 EQG524285 FAC524285 FJY524285 FTU524285 GDQ524285 GNM524285 GXI524285 HHE524285 HRA524285 IAW524285 IKS524285 IUO524285 JEK524285 JOG524285 JYC524285 KHY524285 KRU524285 LBQ524285 LLM524285 LVI524285 MFE524285 MPA524285 MYW524285 NIS524285 NSO524285 OCK524285 OMG524285 OWC524285 PFY524285 PPU524285 PZQ524285 QJM524285 QTI524285 RDE524285 RNA524285 RWW524285 SGS524285 SQO524285 TAK524285 TKG524285 TUC524285 UDY524285 UNU524285 UXQ524285 VHM524285 VRI524285 WBE524285 WLA524285 WUW524285 IK589821 SG589821 ACC589821 ALY589821 AVU589821 BFQ589821 BPM589821 BZI589821 CJE589821 CTA589821 DCW589821 DMS589821 DWO589821 EGK589821 EQG589821 FAC589821 FJY589821 FTU589821 GDQ589821 GNM589821 GXI589821 HHE589821 HRA589821 IAW589821 IKS589821 IUO589821 JEK589821 JOG589821 JYC589821 KHY589821 KRU589821 LBQ589821 LLM589821 LVI589821 MFE589821 MPA589821 MYW589821 NIS589821 NSO589821 OCK589821 OMG589821 OWC589821 PFY589821 PPU589821 PZQ589821 QJM589821 QTI589821 RDE589821 RNA589821 RWW589821 SGS589821 SQO589821 TAK589821 TKG589821 TUC589821 UDY589821 UNU589821 UXQ589821 VHM589821 VRI589821 WBE589821 WLA589821 WUW589821 IK655357 SG655357 ACC655357 ALY655357 AVU655357 BFQ655357 BPM655357 BZI655357 CJE655357 CTA655357 DCW655357 DMS655357 DWO655357 EGK655357 EQG655357 FAC655357 FJY655357 FTU655357 GDQ655357 GNM655357 GXI655357 HHE655357 HRA655357 IAW655357 IKS655357 IUO655357 JEK655357 JOG655357 JYC655357 KHY655357 KRU655357 LBQ655357 LLM655357 LVI655357 MFE655357 MPA655357 MYW655357 NIS655357 NSO655357 OCK655357 OMG655357 OWC655357 PFY655357 PPU655357 PZQ655357 QJM655357 QTI655357 RDE655357 RNA655357 RWW655357 SGS655357 SQO655357 TAK655357 TKG655357 TUC655357 UDY655357 UNU655357 UXQ655357 VHM655357 VRI655357 WBE655357 WLA655357 WUW655357 IK720893 SG720893 ACC720893 ALY720893 AVU720893 BFQ720893 BPM720893 BZI720893 CJE720893 CTA720893 DCW720893 DMS720893 DWO720893 EGK720893 EQG720893 FAC720893 FJY720893 FTU720893 GDQ720893 GNM720893 GXI720893 HHE720893 HRA720893 IAW720893 IKS720893 IUO720893 JEK720893 JOG720893 JYC720893 KHY720893 KRU720893 LBQ720893 LLM720893 LVI720893 MFE720893 MPA720893 MYW720893 NIS720893 NSO720893 OCK720893 OMG720893 OWC720893 PFY720893 PPU720893 PZQ720893 QJM720893 QTI720893 RDE720893 RNA720893 RWW720893 SGS720893 SQO720893 TAK720893 TKG720893 TUC720893 UDY720893 UNU720893 UXQ720893 VHM720893 VRI720893 WBE720893 WLA720893 WUW720893 IK786429 SG786429 ACC786429 ALY786429 AVU786429 BFQ786429 BPM786429 BZI786429 CJE786429 CTA786429 DCW786429 DMS786429 DWO786429 EGK786429 EQG786429 FAC786429 FJY786429 FTU786429 GDQ786429 GNM786429 GXI786429 HHE786429 HRA786429 IAW786429 IKS786429 IUO786429 JEK786429 JOG786429 JYC786429 KHY786429 KRU786429 LBQ786429 LLM786429 LVI786429 MFE786429 MPA786429 MYW786429 NIS786429 NSO786429 OCK786429 OMG786429 OWC786429 PFY786429 PPU786429 PZQ786429 QJM786429 QTI786429 RDE786429 RNA786429 RWW786429 SGS786429 SQO786429 TAK786429 TKG786429 TUC786429 UDY786429 UNU786429 UXQ786429 VHM786429 VRI786429 WBE786429 WLA786429 WUW786429 IK851965 SG851965 ACC851965 ALY851965 AVU851965 BFQ851965 BPM851965 BZI851965 CJE851965 CTA851965 DCW851965 DMS851965 DWO851965 EGK851965 EQG851965 FAC851965 FJY851965 FTU851965 GDQ851965 GNM851965 GXI851965 HHE851965 HRA851965 IAW851965 IKS851965 IUO851965 JEK851965 JOG851965 JYC851965 KHY851965 KRU851965 LBQ851965 LLM851965 LVI851965 MFE851965 MPA851965 MYW851965 NIS851965 NSO851965 OCK851965 OMG851965 OWC851965 PFY851965 PPU851965 PZQ851965 QJM851965 QTI851965 RDE851965 RNA851965 RWW851965 SGS851965 SQO851965 TAK851965 TKG851965 TUC851965 UDY851965 UNU851965 UXQ851965 VHM851965 VRI851965 WBE851965 WLA851965 WUW851965 IK917501 SG917501 ACC917501 ALY917501 AVU917501 BFQ917501 BPM917501 BZI917501 CJE917501 CTA917501 DCW917501 DMS917501 DWO917501 EGK917501 EQG917501 FAC917501 FJY917501 FTU917501 GDQ917501 GNM917501 GXI917501 HHE917501 HRA917501 IAW917501 IKS917501 IUO917501 JEK917501 JOG917501 JYC917501 KHY917501 KRU917501 LBQ917501 LLM917501 LVI917501 MFE917501 MPA917501 MYW917501 NIS917501 NSO917501 OCK917501 OMG917501 OWC917501 PFY917501 PPU917501 PZQ917501 QJM917501 QTI917501 RDE917501 RNA917501 RWW917501 SGS917501 SQO917501 TAK917501 TKG917501 TUC917501 UDY917501 UNU917501 UXQ917501 VHM917501 VRI917501 WBE917501 WLA917501 WUW917501 IK983037 SG983037 ACC983037 ALY983037 AVU983037 BFQ983037 BPM983037 BZI983037 CJE983037 CTA983037 DCW983037 DMS983037 DWO983037 EGK983037 EQG983037 FAC983037 FJY983037 FTU983037 GDQ983037 GNM983037 GXI983037 HHE983037 HRA983037 IAW983037 IKS983037 IUO983037 JEK983037 JOG983037 JYC983037 KHY983037 KRU983037 LBQ983037 LLM983037 LVI983037 MFE983037 MPA983037 MYW983037 NIS983037 NSO983037 OCK983037 OMG983037 OWC983037 PFY983037 PPU983037 PZQ983037 QJM983037 QTI983037 RDE983037 RNA983037 RWW983037 SGS983037 SQO983037 TAK983037 TKG983037 TUC983037 UDY983037 UNU983037 UXQ983037 VHM983037 VRI983037 WBE983037 WLA983037 WUW983037 IP65563:IP65564 SL65563:SL65564 ACH65563:ACH65564 AMD65563:AMD65564 AVZ65563:AVZ65564 BFV65563:BFV65564 BPR65563:BPR65564 BZN65563:BZN65564 CJJ65563:CJJ65564 CTF65563:CTF65564 DDB65563:DDB65564 DMX65563:DMX65564 DWT65563:DWT65564 EGP65563:EGP65564 EQL65563:EQL65564 FAH65563:FAH65564 FKD65563:FKD65564 FTZ65563:FTZ65564 GDV65563:GDV65564 GNR65563:GNR65564 GXN65563:GXN65564 HHJ65563:HHJ65564 HRF65563:HRF65564 IBB65563:IBB65564 IKX65563:IKX65564 IUT65563:IUT65564 JEP65563:JEP65564 JOL65563:JOL65564 JYH65563:JYH65564 KID65563:KID65564 KRZ65563:KRZ65564 LBV65563:LBV65564 LLR65563:LLR65564 LVN65563:LVN65564 MFJ65563:MFJ65564 MPF65563:MPF65564 MZB65563:MZB65564 NIX65563:NIX65564 NST65563:NST65564 OCP65563:OCP65564 OML65563:OML65564 OWH65563:OWH65564 PGD65563:PGD65564 PPZ65563:PPZ65564 PZV65563:PZV65564 QJR65563:QJR65564 QTN65563:QTN65564 RDJ65563:RDJ65564 RNF65563:RNF65564 RXB65563:RXB65564 SGX65563:SGX65564 SQT65563:SQT65564 TAP65563:TAP65564 TKL65563:TKL65564 TUH65563:TUH65564 UED65563:UED65564 UNZ65563:UNZ65564 UXV65563:UXV65564 VHR65563:VHR65564 VRN65563:VRN65564 WBJ65563:WBJ65564 WLF65563:WLF65564 WVB65563:WVB65564 IP131099:IP131100 SL131099:SL131100 ACH131099:ACH131100 AMD131099:AMD131100 AVZ131099:AVZ131100 BFV131099:BFV131100 BPR131099:BPR131100 BZN131099:BZN131100 CJJ131099:CJJ131100 CTF131099:CTF131100 DDB131099:DDB131100 DMX131099:DMX131100 DWT131099:DWT131100 EGP131099:EGP131100 EQL131099:EQL131100 FAH131099:FAH131100 FKD131099:FKD131100 FTZ131099:FTZ131100 GDV131099:GDV131100 GNR131099:GNR131100 GXN131099:GXN131100 HHJ131099:HHJ131100 HRF131099:HRF131100 IBB131099:IBB131100 IKX131099:IKX131100 IUT131099:IUT131100 JEP131099:JEP131100 JOL131099:JOL131100 JYH131099:JYH131100 KID131099:KID131100 KRZ131099:KRZ131100 LBV131099:LBV131100 LLR131099:LLR131100 LVN131099:LVN131100 MFJ131099:MFJ131100 MPF131099:MPF131100 MZB131099:MZB131100 NIX131099:NIX131100 NST131099:NST131100 OCP131099:OCP131100 OML131099:OML131100 OWH131099:OWH131100 PGD131099:PGD131100 PPZ131099:PPZ131100 PZV131099:PZV131100 QJR131099:QJR131100 QTN131099:QTN131100 RDJ131099:RDJ131100 RNF131099:RNF131100 RXB131099:RXB131100 SGX131099:SGX131100 SQT131099:SQT131100 TAP131099:TAP131100 TKL131099:TKL131100 TUH131099:TUH131100 UED131099:UED131100 UNZ131099:UNZ131100 UXV131099:UXV131100 VHR131099:VHR131100 VRN131099:VRN131100 WBJ131099:WBJ131100 WLF131099:WLF131100 WVB131099:WVB131100 IP196635:IP196636 SL196635:SL196636 ACH196635:ACH196636 AMD196635:AMD196636 AVZ196635:AVZ196636 BFV196635:BFV196636 BPR196635:BPR196636 BZN196635:BZN196636 CJJ196635:CJJ196636 CTF196635:CTF196636 DDB196635:DDB196636 DMX196635:DMX196636 DWT196635:DWT196636 EGP196635:EGP196636 EQL196635:EQL196636 FAH196635:FAH196636 FKD196635:FKD196636 FTZ196635:FTZ196636 GDV196635:GDV196636 GNR196635:GNR196636 GXN196635:GXN196636 HHJ196635:HHJ196636 HRF196635:HRF196636 IBB196635:IBB196636 IKX196635:IKX196636 IUT196635:IUT196636 JEP196635:JEP196636 JOL196635:JOL196636 JYH196635:JYH196636 KID196635:KID196636 KRZ196635:KRZ196636 LBV196635:LBV196636 LLR196635:LLR196636 LVN196635:LVN196636 MFJ196635:MFJ196636 MPF196635:MPF196636 MZB196635:MZB196636 NIX196635:NIX196636 NST196635:NST196636 OCP196635:OCP196636 OML196635:OML196636 OWH196635:OWH196636 PGD196635:PGD196636 PPZ196635:PPZ196636 PZV196635:PZV196636 QJR196635:QJR196636 QTN196635:QTN196636 RDJ196635:RDJ196636 RNF196635:RNF196636 RXB196635:RXB196636 SGX196635:SGX196636 SQT196635:SQT196636 TAP196635:TAP196636 TKL196635:TKL196636 TUH196635:TUH196636 UED196635:UED196636 UNZ196635:UNZ196636 UXV196635:UXV196636 VHR196635:VHR196636 VRN196635:VRN196636 WBJ196635:WBJ196636 WLF196635:WLF196636 WVB196635:WVB196636 IP262171:IP262172 SL262171:SL262172 ACH262171:ACH262172 AMD262171:AMD262172 AVZ262171:AVZ262172 BFV262171:BFV262172 BPR262171:BPR262172 BZN262171:BZN262172 CJJ262171:CJJ262172 CTF262171:CTF262172 DDB262171:DDB262172 DMX262171:DMX262172 DWT262171:DWT262172 EGP262171:EGP262172 EQL262171:EQL262172 FAH262171:FAH262172 FKD262171:FKD262172 FTZ262171:FTZ262172 GDV262171:GDV262172 GNR262171:GNR262172 GXN262171:GXN262172 HHJ262171:HHJ262172 HRF262171:HRF262172 IBB262171:IBB262172 IKX262171:IKX262172 IUT262171:IUT262172 JEP262171:JEP262172 JOL262171:JOL262172 JYH262171:JYH262172 KID262171:KID262172 KRZ262171:KRZ262172 LBV262171:LBV262172 LLR262171:LLR262172 LVN262171:LVN262172 MFJ262171:MFJ262172 MPF262171:MPF262172 MZB262171:MZB262172 NIX262171:NIX262172 NST262171:NST262172 OCP262171:OCP262172 OML262171:OML262172 OWH262171:OWH262172 PGD262171:PGD262172 PPZ262171:PPZ262172 PZV262171:PZV262172 QJR262171:QJR262172 QTN262171:QTN262172 RDJ262171:RDJ262172 RNF262171:RNF262172 RXB262171:RXB262172 SGX262171:SGX262172 SQT262171:SQT262172 TAP262171:TAP262172 TKL262171:TKL262172 TUH262171:TUH262172 UED262171:UED262172 UNZ262171:UNZ262172 UXV262171:UXV262172 VHR262171:VHR262172 VRN262171:VRN262172 WBJ262171:WBJ262172 WLF262171:WLF262172 WVB262171:WVB262172 IP327707:IP327708 SL327707:SL327708 ACH327707:ACH327708 AMD327707:AMD327708 AVZ327707:AVZ327708 BFV327707:BFV327708 BPR327707:BPR327708 BZN327707:BZN327708 CJJ327707:CJJ327708 CTF327707:CTF327708 DDB327707:DDB327708 DMX327707:DMX327708 DWT327707:DWT327708 EGP327707:EGP327708 EQL327707:EQL327708 FAH327707:FAH327708 FKD327707:FKD327708 FTZ327707:FTZ327708 GDV327707:GDV327708 GNR327707:GNR327708 GXN327707:GXN327708 HHJ327707:HHJ327708 HRF327707:HRF327708 IBB327707:IBB327708 IKX327707:IKX327708 IUT327707:IUT327708 JEP327707:JEP327708 JOL327707:JOL327708 JYH327707:JYH327708 KID327707:KID327708 KRZ327707:KRZ327708 LBV327707:LBV327708 LLR327707:LLR327708 LVN327707:LVN327708 MFJ327707:MFJ327708 MPF327707:MPF327708 MZB327707:MZB327708 NIX327707:NIX327708 NST327707:NST327708 OCP327707:OCP327708 OML327707:OML327708 OWH327707:OWH327708 PGD327707:PGD327708 PPZ327707:PPZ327708 PZV327707:PZV327708 QJR327707:QJR327708 QTN327707:QTN327708 RDJ327707:RDJ327708 RNF327707:RNF327708 RXB327707:RXB327708 SGX327707:SGX327708 SQT327707:SQT327708 TAP327707:TAP327708 TKL327707:TKL327708 TUH327707:TUH327708 UED327707:UED327708 UNZ327707:UNZ327708 UXV327707:UXV327708 VHR327707:VHR327708 VRN327707:VRN327708 WBJ327707:WBJ327708 WLF327707:WLF327708 WVB327707:WVB327708 IP393243:IP393244 SL393243:SL393244 ACH393243:ACH393244 AMD393243:AMD393244 AVZ393243:AVZ393244 BFV393243:BFV393244 BPR393243:BPR393244 BZN393243:BZN393244 CJJ393243:CJJ393244 CTF393243:CTF393244 DDB393243:DDB393244 DMX393243:DMX393244 DWT393243:DWT393244 EGP393243:EGP393244 EQL393243:EQL393244 FAH393243:FAH393244 FKD393243:FKD393244 FTZ393243:FTZ393244 GDV393243:GDV393244 GNR393243:GNR393244 GXN393243:GXN393244 HHJ393243:HHJ393244 HRF393243:HRF393244 IBB393243:IBB393244 IKX393243:IKX393244 IUT393243:IUT393244 JEP393243:JEP393244 JOL393243:JOL393244 JYH393243:JYH393244 KID393243:KID393244 KRZ393243:KRZ393244 LBV393243:LBV393244 LLR393243:LLR393244 LVN393243:LVN393244 MFJ393243:MFJ393244 MPF393243:MPF393244 MZB393243:MZB393244 NIX393243:NIX393244 NST393243:NST393244 OCP393243:OCP393244 OML393243:OML393244 OWH393243:OWH393244 PGD393243:PGD393244 PPZ393243:PPZ393244 PZV393243:PZV393244 QJR393243:QJR393244 QTN393243:QTN393244 RDJ393243:RDJ393244 RNF393243:RNF393244 RXB393243:RXB393244 SGX393243:SGX393244 SQT393243:SQT393244 TAP393243:TAP393244 TKL393243:TKL393244 TUH393243:TUH393244 UED393243:UED393244 UNZ393243:UNZ393244 UXV393243:UXV393244 VHR393243:VHR393244 VRN393243:VRN393244 WBJ393243:WBJ393244 WLF393243:WLF393244 WVB393243:WVB393244 IP458779:IP458780 SL458779:SL458780 ACH458779:ACH458780 AMD458779:AMD458780 AVZ458779:AVZ458780 BFV458779:BFV458780 BPR458779:BPR458780 BZN458779:BZN458780 CJJ458779:CJJ458780 CTF458779:CTF458780 DDB458779:DDB458780 DMX458779:DMX458780 DWT458779:DWT458780 EGP458779:EGP458780 EQL458779:EQL458780 FAH458779:FAH458780 FKD458779:FKD458780 FTZ458779:FTZ458780 GDV458779:GDV458780 GNR458779:GNR458780 GXN458779:GXN458780 HHJ458779:HHJ458780 HRF458779:HRF458780 IBB458779:IBB458780 IKX458779:IKX458780 IUT458779:IUT458780 JEP458779:JEP458780 JOL458779:JOL458780 JYH458779:JYH458780 KID458779:KID458780 KRZ458779:KRZ458780 LBV458779:LBV458780 LLR458779:LLR458780 LVN458779:LVN458780 MFJ458779:MFJ458780 MPF458779:MPF458780 MZB458779:MZB458780 NIX458779:NIX458780 NST458779:NST458780 OCP458779:OCP458780 OML458779:OML458780 OWH458779:OWH458780 PGD458779:PGD458780 PPZ458779:PPZ458780 PZV458779:PZV458780 QJR458779:QJR458780 QTN458779:QTN458780 RDJ458779:RDJ458780 RNF458779:RNF458780 RXB458779:RXB458780 SGX458779:SGX458780 SQT458779:SQT458780 TAP458779:TAP458780 TKL458779:TKL458780 TUH458779:TUH458780 UED458779:UED458780 UNZ458779:UNZ458780 UXV458779:UXV458780 VHR458779:VHR458780 VRN458779:VRN458780 WBJ458779:WBJ458780 WLF458779:WLF458780 WVB458779:WVB458780 IP524315:IP524316 SL524315:SL524316 ACH524315:ACH524316 AMD524315:AMD524316 AVZ524315:AVZ524316 BFV524315:BFV524316 BPR524315:BPR524316 BZN524315:BZN524316 CJJ524315:CJJ524316 CTF524315:CTF524316 DDB524315:DDB524316 DMX524315:DMX524316 DWT524315:DWT524316 EGP524315:EGP524316 EQL524315:EQL524316 FAH524315:FAH524316 FKD524315:FKD524316 FTZ524315:FTZ524316 GDV524315:GDV524316 GNR524315:GNR524316 GXN524315:GXN524316 HHJ524315:HHJ524316 HRF524315:HRF524316 IBB524315:IBB524316 IKX524315:IKX524316 IUT524315:IUT524316 JEP524315:JEP524316 JOL524315:JOL524316 JYH524315:JYH524316 KID524315:KID524316 KRZ524315:KRZ524316 LBV524315:LBV524316 LLR524315:LLR524316 LVN524315:LVN524316 MFJ524315:MFJ524316 MPF524315:MPF524316 MZB524315:MZB524316 NIX524315:NIX524316 NST524315:NST524316 OCP524315:OCP524316 OML524315:OML524316 OWH524315:OWH524316 PGD524315:PGD524316 PPZ524315:PPZ524316 PZV524315:PZV524316 QJR524315:QJR524316 QTN524315:QTN524316 RDJ524315:RDJ524316 RNF524315:RNF524316 RXB524315:RXB524316 SGX524315:SGX524316 SQT524315:SQT524316 TAP524315:TAP524316 TKL524315:TKL524316 TUH524315:TUH524316 UED524315:UED524316 UNZ524315:UNZ524316 UXV524315:UXV524316 VHR524315:VHR524316 VRN524315:VRN524316 WBJ524315:WBJ524316 WLF524315:WLF524316 WVB524315:WVB524316 IP589851:IP589852 SL589851:SL589852 ACH589851:ACH589852 AMD589851:AMD589852 AVZ589851:AVZ589852 BFV589851:BFV589852 BPR589851:BPR589852 BZN589851:BZN589852 CJJ589851:CJJ589852 CTF589851:CTF589852 DDB589851:DDB589852 DMX589851:DMX589852 DWT589851:DWT589852 EGP589851:EGP589852 EQL589851:EQL589852 FAH589851:FAH589852 FKD589851:FKD589852 FTZ589851:FTZ589852 GDV589851:GDV589852 GNR589851:GNR589852 GXN589851:GXN589852 HHJ589851:HHJ589852 HRF589851:HRF589852 IBB589851:IBB589852 IKX589851:IKX589852 IUT589851:IUT589852 JEP589851:JEP589852 JOL589851:JOL589852 JYH589851:JYH589852 KID589851:KID589852 KRZ589851:KRZ589852 LBV589851:LBV589852 LLR589851:LLR589852 LVN589851:LVN589852 MFJ589851:MFJ589852 MPF589851:MPF589852 MZB589851:MZB589852 NIX589851:NIX589852 NST589851:NST589852 OCP589851:OCP589852 OML589851:OML589852 OWH589851:OWH589852 PGD589851:PGD589852 PPZ589851:PPZ589852 PZV589851:PZV589852 QJR589851:QJR589852 QTN589851:QTN589852 RDJ589851:RDJ589852 RNF589851:RNF589852 RXB589851:RXB589852 SGX589851:SGX589852 SQT589851:SQT589852 TAP589851:TAP589852 TKL589851:TKL589852 TUH589851:TUH589852 UED589851:UED589852 UNZ589851:UNZ589852 UXV589851:UXV589852 VHR589851:VHR589852 VRN589851:VRN589852 WBJ589851:WBJ589852 WLF589851:WLF589852 WVB589851:WVB589852 IP655387:IP655388 SL655387:SL655388 ACH655387:ACH655388 AMD655387:AMD655388 AVZ655387:AVZ655388 BFV655387:BFV655388 BPR655387:BPR655388 BZN655387:BZN655388 CJJ655387:CJJ655388 CTF655387:CTF655388 DDB655387:DDB655388 DMX655387:DMX655388 DWT655387:DWT655388 EGP655387:EGP655388 EQL655387:EQL655388 FAH655387:FAH655388 FKD655387:FKD655388 FTZ655387:FTZ655388 GDV655387:GDV655388 GNR655387:GNR655388 GXN655387:GXN655388 HHJ655387:HHJ655388 HRF655387:HRF655388 IBB655387:IBB655388 IKX655387:IKX655388 IUT655387:IUT655388 JEP655387:JEP655388 JOL655387:JOL655388 JYH655387:JYH655388 KID655387:KID655388 KRZ655387:KRZ655388 LBV655387:LBV655388 LLR655387:LLR655388 LVN655387:LVN655388 MFJ655387:MFJ655388 MPF655387:MPF655388 MZB655387:MZB655388 NIX655387:NIX655388 NST655387:NST655388 OCP655387:OCP655388 OML655387:OML655388 OWH655387:OWH655388 PGD655387:PGD655388 PPZ655387:PPZ655388 PZV655387:PZV655388 QJR655387:QJR655388 QTN655387:QTN655388 RDJ655387:RDJ655388 RNF655387:RNF655388 RXB655387:RXB655388 SGX655387:SGX655388 SQT655387:SQT655388 TAP655387:TAP655388 TKL655387:TKL655388 TUH655387:TUH655388 UED655387:UED655388 UNZ655387:UNZ655388 UXV655387:UXV655388 VHR655387:VHR655388 VRN655387:VRN655388 WBJ655387:WBJ655388 WLF655387:WLF655388 WVB655387:WVB655388 IP720923:IP720924 SL720923:SL720924 ACH720923:ACH720924 AMD720923:AMD720924 AVZ720923:AVZ720924 BFV720923:BFV720924 BPR720923:BPR720924 BZN720923:BZN720924 CJJ720923:CJJ720924 CTF720923:CTF720924 DDB720923:DDB720924 DMX720923:DMX720924 DWT720923:DWT720924 EGP720923:EGP720924 EQL720923:EQL720924 FAH720923:FAH720924 FKD720923:FKD720924 FTZ720923:FTZ720924 GDV720923:GDV720924 GNR720923:GNR720924 GXN720923:GXN720924 HHJ720923:HHJ720924 HRF720923:HRF720924 IBB720923:IBB720924 IKX720923:IKX720924 IUT720923:IUT720924 JEP720923:JEP720924 JOL720923:JOL720924 JYH720923:JYH720924 KID720923:KID720924 KRZ720923:KRZ720924 LBV720923:LBV720924 LLR720923:LLR720924 LVN720923:LVN720924 MFJ720923:MFJ720924 MPF720923:MPF720924 MZB720923:MZB720924 NIX720923:NIX720924 NST720923:NST720924 OCP720923:OCP720924 OML720923:OML720924 OWH720923:OWH720924 PGD720923:PGD720924 PPZ720923:PPZ720924 PZV720923:PZV720924 QJR720923:QJR720924 QTN720923:QTN720924 RDJ720923:RDJ720924 RNF720923:RNF720924 RXB720923:RXB720924 SGX720923:SGX720924 SQT720923:SQT720924 TAP720923:TAP720924 TKL720923:TKL720924 TUH720923:TUH720924 UED720923:UED720924 UNZ720923:UNZ720924 UXV720923:UXV720924 VHR720923:VHR720924 VRN720923:VRN720924 WBJ720923:WBJ720924 WLF720923:WLF720924 WVB720923:WVB720924 IP786459:IP786460 SL786459:SL786460 ACH786459:ACH786460 AMD786459:AMD786460 AVZ786459:AVZ786460 BFV786459:BFV786460 BPR786459:BPR786460 BZN786459:BZN786460 CJJ786459:CJJ786460 CTF786459:CTF786460 DDB786459:DDB786460 DMX786459:DMX786460 DWT786459:DWT786460 EGP786459:EGP786460 EQL786459:EQL786460 FAH786459:FAH786460 FKD786459:FKD786460 FTZ786459:FTZ786460 GDV786459:GDV786460 GNR786459:GNR786460 GXN786459:GXN786460 HHJ786459:HHJ786460 HRF786459:HRF786460 IBB786459:IBB786460 IKX786459:IKX786460 IUT786459:IUT786460 JEP786459:JEP786460 JOL786459:JOL786460 JYH786459:JYH786460 KID786459:KID786460 KRZ786459:KRZ786460 LBV786459:LBV786460 LLR786459:LLR786460 LVN786459:LVN786460 MFJ786459:MFJ786460 MPF786459:MPF786460 MZB786459:MZB786460 NIX786459:NIX786460 NST786459:NST786460 OCP786459:OCP786460 OML786459:OML786460 OWH786459:OWH786460 PGD786459:PGD786460 PPZ786459:PPZ786460 PZV786459:PZV786460 QJR786459:QJR786460 QTN786459:QTN786460 RDJ786459:RDJ786460 RNF786459:RNF786460 RXB786459:RXB786460 SGX786459:SGX786460 SQT786459:SQT786460 TAP786459:TAP786460 TKL786459:TKL786460 TUH786459:TUH786460 UED786459:UED786460 UNZ786459:UNZ786460 UXV786459:UXV786460 VHR786459:VHR786460 VRN786459:VRN786460 WBJ786459:WBJ786460 WLF786459:WLF786460 WVB786459:WVB786460 IP851995:IP851996 SL851995:SL851996 ACH851995:ACH851996 AMD851995:AMD851996 AVZ851995:AVZ851996 BFV851995:BFV851996 BPR851995:BPR851996 BZN851995:BZN851996 CJJ851995:CJJ851996 CTF851995:CTF851996 DDB851995:DDB851996 DMX851995:DMX851996 DWT851995:DWT851996 EGP851995:EGP851996 EQL851995:EQL851996 FAH851995:FAH851996 FKD851995:FKD851996 FTZ851995:FTZ851996 GDV851995:GDV851996 GNR851995:GNR851996 GXN851995:GXN851996 HHJ851995:HHJ851996 HRF851995:HRF851996 IBB851995:IBB851996 IKX851995:IKX851996 IUT851995:IUT851996 JEP851995:JEP851996 JOL851995:JOL851996 JYH851995:JYH851996 KID851995:KID851996 KRZ851995:KRZ851996 LBV851995:LBV851996 LLR851995:LLR851996 LVN851995:LVN851996 MFJ851995:MFJ851996 MPF851995:MPF851996 MZB851995:MZB851996 NIX851995:NIX851996 NST851995:NST851996 OCP851995:OCP851996 OML851995:OML851996 OWH851995:OWH851996 PGD851995:PGD851996 PPZ851995:PPZ851996 PZV851995:PZV851996 QJR851995:QJR851996 QTN851995:QTN851996 RDJ851995:RDJ851996 RNF851995:RNF851996 RXB851995:RXB851996 SGX851995:SGX851996 SQT851995:SQT851996 TAP851995:TAP851996 TKL851995:TKL851996 TUH851995:TUH851996 UED851995:UED851996 UNZ851995:UNZ851996 UXV851995:UXV851996 VHR851995:VHR851996 VRN851995:VRN851996 WBJ851995:WBJ851996 WLF851995:WLF851996 WVB851995:WVB851996 IP917531:IP917532 SL917531:SL917532 ACH917531:ACH917532 AMD917531:AMD917532 AVZ917531:AVZ917532 BFV917531:BFV917532 BPR917531:BPR917532 BZN917531:BZN917532 CJJ917531:CJJ917532 CTF917531:CTF917532 DDB917531:DDB917532 DMX917531:DMX917532 DWT917531:DWT917532 EGP917531:EGP917532 EQL917531:EQL917532 FAH917531:FAH917532 FKD917531:FKD917532 FTZ917531:FTZ917532 GDV917531:GDV917532 GNR917531:GNR917532 GXN917531:GXN917532 HHJ917531:HHJ917532 HRF917531:HRF917532 IBB917531:IBB917532 IKX917531:IKX917532 IUT917531:IUT917532 JEP917531:JEP917532 JOL917531:JOL917532 JYH917531:JYH917532 KID917531:KID917532 KRZ917531:KRZ917532 LBV917531:LBV917532 LLR917531:LLR917532 LVN917531:LVN917532 MFJ917531:MFJ917532 MPF917531:MPF917532 MZB917531:MZB917532 NIX917531:NIX917532 NST917531:NST917532 OCP917531:OCP917532 OML917531:OML917532 OWH917531:OWH917532 PGD917531:PGD917532 PPZ917531:PPZ917532 PZV917531:PZV917532 QJR917531:QJR917532 QTN917531:QTN917532 RDJ917531:RDJ917532 RNF917531:RNF917532 RXB917531:RXB917532 SGX917531:SGX917532 SQT917531:SQT917532 TAP917531:TAP917532 TKL917531:TKL917532 TUH917531:TUH917532 UED917531:UED917532 UNZ917531:UNZ917532 UXV917531:UXV917532 VHR917531:VHR917532 VRN917531:VRN917532 WBJ917531:WBJ917532 WLF917531:WLF917532 WVB917531:WVB917532 IP983067:IP983068 SL983067:SL983068 ACH983067:ACH983068 AMD983067:AMD983068 AVZ983067:AVZ983068 BFV983067:BFV983068 BPR983067:BPR983068 BZN983067:BZN983068 CJJ983067:CJJ983068 CTF983067:CTF983068 DDB983067:DDB983068 DMX983067:DMX983068 DWT983067:DWT983068 EGP983067:EGP983068 EQL983067:EQL983068 FAH983067:FAH983068 FKD983067:FKD983068 FTZ983067:FTZ983068 GDV983067:GDV983068 GNR983067:GNR983068 GXN983067:GXN983068 HHJ983067:HHJ983068 HRF983067:HRF983068 IBB983067:IBB983068 IKX983067:IKX983068 IUT983067:IUT983068 JEP983067:JEP983068 JOL983067:JOL983068 JYH983067:JYH983068 KID983067:KID983068 KRZ983067:KRZ983068 LBV983067:LBV983068 LLR983067:LLR983068 LVN983067:LVN983068 MFJ983067:MFJ983068 MPF983067:MPF983068 MZB983067:MZB983068 NIX983067:NIX983068 NST983067:NST983068 OCP983067:OCP983068 OML983067:OML983068 OWH983067:OWH983068 PGD983067:PGD983068 PPZ983067:PPZ983068 PZV983067:PZV983068 QJR983067:QJR983068 QTN983067:QTN983068 RDJ983067:RDJ983068 RNF983067:RNF983068 RXB983067:RXB983068 SGX983067:SGX983068 SQT983067:SQT983068 TAP983067:TAP983068 TKL983067:TKL983068 TUH983067:TUH983068 UED983067:UED983068 UNZ983067:UNZ983068 UXV983067:UXV983068 VHR983067:VHR983068 VRN983067:VRN983068 WBJ983067:WBJ983068 WLF983067:WLF983068 WVB983067:WVB983068 IK65545 SG65545 ACC65545 ALY65545 AVU65545 BFQ65545 BPM65545 BZI65545 CJE65545 CTA65545 DCW65545 DMS65545 DWO65545 EGK65545 EQG65545 FAC65545 FJY65545 FTU65545 GDQ65545 GNM65545 GXI65545 HHE65545 HRA65545 IAW65545 IKS65545 IUO65545 JEK65545 JOG65545 JYC65545 KHY65545 KRU65545 LBQ65545 LLM65545 LVI65545 MFE65545 MPA65545 MYW65545 NIS65545 NSO65545 OCK65545 OMG65545 OWC65545 PFY65545 PPU65545 PZQ65545 QJM65545 QTI65545 RDE65545 RNA65545 RWW65545 SGS65545 SQO65545 TAK65545 TKG65545 TUC65545 UDY65545 UNU65545 UXQ65545 VHM65545 VRI65545 WBE65545 WLA65545 WUW65545 IK131081 SG131081 ACC131081 ALY131081 AVU131081 BFQ131081 BPM131081 BZI131081 CJE131081 CTA131081 DCW131081 DMS131081 DWO131081 EGK131081 EQG131081 FAC131081 FJY131081 FTU131081 GDQ131081 GNM131081 GXI131081 HHE131081 HRA131081 IAW131081 IKS131081 IUO131081 JEK131081 JOG131081 JYC131081 KHY131081 KRU131081 LBQ131081 LLM131081 LVI131081 MFE131081 MPA131081 MYW131081 NIS131081 NSO131081 OCK131081 OMG131081 OWC131081 PFY131081 PPU131081 PZQ131081 QJM131081 QTI131081 RDE131081 RNA131081 RWW131081 SGS131081 SQO131081 TAK131081 TKG131081 TUC131081 UDY131081 UNU131081 UXQ131081 VHM131081 VRI131081 WBE131081 WLA131081 WUW131081 IK196617 SG196617 ACC196617 ALY196617 AVU196617 BFQ196617 BPM196617 BZI196617 CJE196617 CTA196617 DCW196617 DMS196617 DWO196617 EGK196617 EQG196617 FAC196617 FJY196617 FTU196617 GDQ196617 GNM196617 GXI196617 HHE196617 HRA196617 IAW196617 IKS196617 IUO196617 JEK196617 JOG196617 JYC196617 KHY196617 KRU196617 LBQ196617 LLM196617 LVI196617 MFE196617 MPA196617 MYW196617 NIS196617 NSO196617 OCK196617 OMG196617 OWC196617 PFY196617 PPU196617 PZQ196617 QJM196617 QTI196617 RDE196617 RNA196617 RWW196617 SGS196617 SQO196617 TAK196617 TKG196617 TUC196617 UDY196617 UNU196617 UXQ196617 VHM196617 VRI196617 WBE196617 WLA196617 WUW196617 IK262153 SG262153 ACC262153 ALY262153 AVU262153 BFQ262153 BPM262153 BZI262153 CJE262153 CTA262153 DCW262153 DMS262153 DWO262153 EGK262153 EQG262153 FAC262153 FJY262153 FTU262153 GDQ262153 GNM262153 GXI262153 HHE262153 HRA262153 IAW262153 IKS262153 IUO262153 JEK262153 JOG262153 JYC262153 KHY262153 KRU262153 LBQ262153 LLM262153 LVI262153 MFE262153 MPA262153 MYW262153 NIS262153 NSO262153 OCK262153 OMG262153 OWC262153 PFY262153 PPU262153 PZQ262153 QJM262153 QTI262153 RDE262153 RNA262153 RWW262153 SGS262153 SQO262153 TAK262153 TKG262153 TUC262153 UDY262153 UNU262153 UXQ262153 VHM262153 VRI262153 WBE262153 WLA262153 WUW262153 IK327689 SG327689 ACC327689 ALY327689 AVU327689 BFQ327689 BPM327689 BZI327689 CJE327689 CTA327689 DCW327689 DMS327689 DWO327689 EGK327689 EQG327689 FAC327689 FJY327689 FTU327689 GDQ327689 GNM327689 GXI327689 HHE327689 HRA327689 IAW327689 IKS327689 IUO327689 JEK327689 JOG327689 JYC327689 KHY327689 KRU327689 LBQ327689 LLM327689 LVI327689 MFE327689 MPA327689 MYW327689 NIS327689 NSO327689 OCK327689 OMG327689 OWC327689 PFY327689 PPU327689 PZQ327689 QJM327689 QTI327689 RDE327689 RNA327689 RWW327689 SGS327689 SQO327689 TAK327689 TKG327689 TUC327689 UDY327689 UNU327689 UXQ327689 VHM327689 VRI327689 WBE327689 WLA327689 WUW327689 IK393225 SG393225 ACC393225 ALY393225 AVU393225 BFQ393225 BPM393225 BZI393225 CJE393225 CTA393225 DCW393225 DMS393225 DWO393225 EGK393225 EQG393225 FAC393225 FJY393225 FTU393225 GDQ393225 GNM393225 GXI393225 HHE393225 HRA393225 IAW393225 IKS393225 IUO393225 JEK393225 JOG393225 JYC393225 KHY393225 KRU393225 LBQ393225 LLM393225 LVI393225 MFE393225 MPA393225 MYW393225 NIS393225 NSO393225 OCK393225 OMG393225 OWC393225 PFY393225 PPU393225 PZQ393225 QJM393225 QTI393225 RDE393225 RNA393225 RWW393225 SGS393225 SQO393225 TAK393225 TKG393225 TUC393225 UDY393225 UNU393225 UXQ393225 VHM393225 VRI393225 WBE393225 WLA393225 WUW393225 IK458761 SG458761 ACC458761 ALY458761 AVU458761 BFQ458761 BPM458761 BZI458761 CJE458761 CTA458761 DCW458761 DMS458761 DWO458761 EGK458761 EQG458761 FAC458761 FJY458761 FTU458761 GDQ458761 GNM458761 GXI458761 HHE458761 HRA458761 IAW458761 IKS458761 IUO458761 JEK458761 JOG458761 JYC458761 KHY458761 KRU458761 LBQ458761 LLM458761 LVI458761 MFE458761 MPA458761 MYW458761 NIS458761 NSO458761 OCK458761 OMG458761 OWC458761 PFY458761 PPU458761 PZQ458761 QJM458761 QTI458761 RDE458761 RNA458761 RWW458761 SGS458761 SQO458761 TAK458761 TKG458761 TUC458761 UDY458761 UNU458761 UXQ458761 VHM458761 VRI458761 WBE458761 WLA458761 WUW458761 IK524297 SG524297 ACC524297 ALY524297 AVU524297 BFQ524297 BPM524297 BZI524297 CJE524297 CTA524297 DCW524297 DMS524297 DWO524297 EGK524297 EQG524297 FAC524297 FJY524297 FTU524297 GDQ524297 GNM524297 GXI524297 HHE524297 HRA524297 IAW524297 IKS524297 IUO524297 JEK524297 JOG524297 JYC524297 KHY524297 KRU524297 LBQ524297 LLM524297 LVI524297 MFE524297 MPA524297 MYW524297 NIS524297 NSO524297 OCK524297 OMG524297 OWC524297 PFY524297 PPU524297 PZQ524297 QJM524297 QTI524297 RDE524297 RNA524297 RWW524297 SGS524297 SQO524297 TAK524297 TKG524297 TUC524297 UDY524297 UNU524297 UXQ524297 VHM524297 VRI524297 WBE524297 WLA524297 WUW524297 IK589833 SG589833 ACC589833 ALY589833 AVU589833 BFQ589833 BPM589833 BZI589833 CJE589833 CTA589833 DCW589833 DMS589833 DWO589833 EGK589833 EQG589833 FAC589833 FJY589833 FTU589833 GDQ589833 GNM589833 GXI589833 HHE589833 HRA589833 IAW589833 IKS589833 IUO589833 JEK589833 JOG589833 JYC589833 KHY589833 KRU589833 LBQ589833 LLM589833 LVI589833 MFE589833 MPA589833 MYW589833 NIS589833 NSO589833 OCK589833 OMG589833 OWC589833 PFY589833 PPU589833 PZQ589833 QJM589833 QTI589833 RDE589833 RNA589833 RWW589833 SGS589833 SQO589833 TAK589833 TKG589833 TUC589833 UDY589833 UNU589833 UXQ589833 VHM589833 VRI589833 WBE589833 WLA589833 WUW589833 IK655369 SG655369 ACC655369 ALY655369 AVU655369 BFQ655369 BPM655369 BZI655369 CJE655369 CTA655369 DCW655369 DMS655369 DWO655369 EGK655369 EQG655369 FAC655369 FJY655369 FTU655369 GDQ655369 GNM655369 GXI655369 HHE655369 HRA655369 IAW655369 IKS655369 IUO655369 JEK655369 JOG655369 JYC655369 KHY655369 KRU655369 LBQ655369 LLM655369 LVI655369 MFE655369 MPA655369 MYW655369 NIS655369 NSO655369 OCK655369 OMG655369 OWC655369 PFY655369 PPU655369 PZQ655369 QJM655369 QTI655369 RDE655369 RNA655369 RWW655369 SGS655369 SQO655369 TAK655369 TKG655369 TUC655369 UDY655369 UNU655369 UXQ655369 VHM655369 VRI655369 WBE655369 WLA655369 WUW655369 IK720905 SG720905 ACC720905 ALY720905 AVU720905 BFQ720905 BPM720905 BZI720905 CJE720905 CTA720905 DCW720905 DMS720905 DWO720905 EGK720905 EQG720905 FAC720905 FJY720905 FTU720905 GDQ720905 GNM720905 GXI720905 HHE720905 HRA720905 IAW720905 IKS720905 IUO720905 JEK720905 JOG720905 JYC720905 KHY720905 KRU720905 LBQ720905 LLM720905 LVI720905 MFE720905 MPA720905 MYW720905 NIS720905 NSO720905 OCK720905 OMG720905 OWC720905 PFY720905 PPU720905 PZQ720905 QJM720905 QTI720905 RDE720905 RNA720905 RWW720905 SGS720905 SQO720905 TAK720905 TKG720905 TUC720905 UDY720905 UNU720905 UXQ720905 VHM720905 VRI720905 WBE720905 WLA720905 WUW720905 IK786441 SG786441 ACC786441 ALY786441 AVU786441 BFQ786441 BPM786441 BZI786441 CJE786441 CTA786441 DCW786441 DMS786441 DWO786441 EGK786441 EQG786441 FAC786441 FJY786441 FTU786441 GDQ786441 GNM786441 GXI786441 HHE786441 HRA786441 IAW786441 IKS786441 IUO786441 JEK786441 JOG786441 JYC786441 KHY786441 KRU786441 LBQ786441 LLM786441 LVI786441 MFE786441 MPA786441 MYW786441 NIS786441 NSO786441 OCK786441 OMG786441 OWC786441 PFY786441 PPU786441 PZQ786441 QJM786441 QTI786441 RDE786441 RNA786441 RWW786441 SGS786441 SQO786441 TAK786441 TKG786441 TUC786441 UDY786441 UNU786441 UXQ786441 VHM786441 VRI786441 WBE786441 WLA786441 WUW786441 IK851977 SG851977 ACC851977 ALY851977 AVU851977 BFQ851977 BPM851977 BZI851977 CJE851977 CTA851977 DCW851977 DMS851977 DWO851977 EGK851977 EQG851977 FAC851977 FJY851977 FTU851977 GDQ851977 GNM851977 GXI851977 HHE851977 HRA851977 IAW851977 IKS851977 IUO851977 JEK851977 JOG851977 JYC851977 KHY851977 KRU851977 LBQ851977 LLM851977 LVI851977 MFE851977 MPA851977 MYW851977 NIS851977 NSO851977 OCK851977 OMG851977 OWC851977 PFY851977 PPU851977 PZQ851977 QJM851977 QTI851977 RDE851977 RNA851977 RWW851977 SGS851977 SQO851977 TAK851977 TKG851977 TUC851977 UDY851977 UNU851977 UXQ851977 VHM851977 VRI851977 WBE851977 WLA851977 WUW851977 IK917513 SG917513 ACC917513 ALY917513 AVU917513 BFQ917513 BPM917513 BZI917513 CJE917513 CTA917513 DCW917513 DMS917513 DWO917513 EGK917513 EQG917513 FAC917513 FJY917513 FTU917513 GDQ917513 GNM917513 GXI917513 HHE917513 HRA917513 IAW917513 IKS917513 IUO917513 JEK917513 JOG917513 JYC917513 KHY917513 KRU917513 LBQ917513 LLM917513 LVI917513 MFE917513 MPA917513 MYW917513 NIS917513 NSO917513 OCK917513 OMG917513 OWC917513 PFY917513 PPU917513 PZQ917513 QJM917513 QTI917513 RDE917513 RNA917513 RWW917513 SGS917513 SQO917513 TAK917513 TKG917513 TUC917513 UDY917513 UNU917513 UXQ917513 VHM917513 VRI917513 WBE917513 WLA917513 WUW917513 IK983049 SG983049 ACC983049 ALY983049 AVU983049 BFQ983049 BPM983049 BZI983049 CJE983049 CTA983049 DCW983049 DMS983049 DWO983049 EGK983049 EQG983049 FAC983049 FJY983049 FTU983049 GDQ983049 GNM983049 GXI983049 HHE983049 HRA983049 IAW983049 IKS983049 IUO983049 JEK983049 JOG983049 JYC983049 KHY983049 KRU983049 LBQ983049 LLM983049 LVI983049 MFE983049 MPA983049 MYW983049 NIS983049 NSO983049 OCK983049 OMG983049 OWC983049 PFY983049 PPU983049 PZQ983049 QJM983049 QTI983049 RDE983049 RNA983049 RWW983049 SGS983049 SQO983049 TAK983049 TKG983049 TUC983049 UDY983049 UNU983049 UXQ983049 VHM983049 VRI983049 WBE983049 WLA983049 WUW983049 IH65550 SD65550 ABZ65550 ALV65550 AVR65550 BFN65550 BPJ65550 BZF65550 CJB65550 CSX65550 DCT65550 DMP65550 DWL65550 EGH65550 EQD65550 EZZ65550 FJV65550 FTR65550 GDN65550 GNJ65550 GXF65550 HHB65550 HQX65550 IAT65550 IKP65550 IUL65550 JEH65550 JOD65550 JXZ65550 KHV65550 KRR65550 LBN65550 LLJ65550 LVF65550 MFB65550 MOX65550 MYT65550 NIP65550 NSL65550 OCH65550 OMD65550 OVZ65550 PFV65550 PPR65550 PZN65550 QJJ65550 QTF65550 RDB65550 RMX65550 RWT65550 SGP65550 SQL65550 TAH65550 TKD65550 TTZ65550 UDV65550 UNR65550 UXN65550 VHJ65550 VRF65550 WBB65550 WKX65550 WUT65550 IH131086 SD131086 ABZ131086 ALV131086 AVR131086 BFN131086 BPJ131086 BZF131086 CJB131086 CSX131086 DCT131086 DMP131086 DWL131086 EGH131086 EQD131086 EZZ131086 FJV131086 FTR131086 GDN131086 GNJ131086 GXF131086 HHB131086 HQX131086 IAT131086 IKP131086 IUL131086 JEH131086 JOD131086 JXZ131086 KHV131086 KRR131086 LBN131086 LLJ131086 LVF131086 MFB131086 MOX131086 MYT131086 NIP131086 NSL131086 OCH131086 OMD131086 OVZ131086 PFV131086 PPR131086 PZN131086 QJJ131086 QTF131086 RDB131086 RMX131086 RWT131086 SGP131086 SQL131086 TAH131086 TKD131086 TTZ131086 UDV131086 UNR131086 UXN131086 VHJ131086 VRF131086 WBB131086 WKX131086 WUT131086 IH196622 SD196622 ABZ196622 ALV196622 AVR196622 BFN196622 BPJ196622 BZF196622 CJB196622 CSX196622 DCT196622 DMP196622 DWL196622 EGH196622 EQD196622 EZZ196622 FJV196622 FTR196622 GDN196622 GNJ196622 GXF196622 HHB196622 HQX196622 IAT196622 IKP196622 IUL196622 JEH196622 JOD196622 JXZ196622 KHV196622 KRR196622 LBN196622 LLJ196622 LVF196622 MFB196622 MOX196622 MYT196622 NIP196622 NSL196622 OCH196622 OMD196622 OVZ196622 PFV196622 PPR196622 PZN196622 QJJ196622 QTF196622 RDB196622 RMX196622 RWT196622 SGP196622 SQL196622 TAH196622 TKD196622 TTZ196622 UDV196622 UNR196622 UXN196622 VHJ196622 VRF196622 WBB196622 WKX196622 WUT196622 IH262158 SD262158 ABZ262158 ALV262158 AVR262158 BFN262158 BPJ262158 BZF262158 CJB262158 CSX262158 DCT262158 DMP262158 DWL262158 EGH262158 EQD262158 EZZ262158 FJV262158 FTR262158 GDN262158 GNJ262158 GXF262158 HHB262158 HQX262158 IAT262158 IKP262158 IUL262158 JEH262158 JOD262158 JXZ262158 KHV262158 KRR262158 LBN262158 LLJ262158 LVF262158 MFB262158 MOX262158 MYT262158 NIP262158 NSL262158 OCH262158 OMD262158 OVZ262158 PFV262158 PPR262158 PZN262158 QJJ262158 QTF262158 RDB262158 RMX262158 RWT262158 SGP262158 SQL262158 TAH262158 TKD262158 TTZ262158 UDV262158 UNR262158 UXN262158 VHJ262158 VRF262158 WBB262158 WKX262158 WUT262158 IH327694 SD327694 ABZ327694 ALV327694 AVR327694 BFN327694 BPJ327694 BZF327694 CJB327694 CSX327694 DCT327694 DMP327694 DWL327694 EGH327694 EQD327694 EZZ327694 FJV327694 FTR327694 GDN327694 GNJ327694 GXF327694 HHB327694 HQX327694 IAT327694 IKP327694 IUL327694 JEH327694 JOD327694 JXZ327694 KHV327694 KRR327694 LBN327694 LLJ327694 LVF327694 MFB327694 MOX327694 MYT327694 NIP327694 NSL327694 OCH327694 OMD327694 OVZ327694 PFV327694 PPR327694 PZN327694 QJJ327694 QTF327694 RDB327694 RMX327694 RWT327694 SGP327694 SQL327694 TAH327694 TKD327694 TTZ327694 UDV327694 UNR327694 UXN327694 VHJ327694 VRF327694 WBB327694 WKX327694 WUT327694 IH393230 SD393230 ABZ393230 ALV393230 AVR393230 BFN393230 BPJ393230 BZF393230 CJB393230 CSX393230 DCT393230 DMP393230 DWL393230 EGH393230 EQD393230 EZZ393230 FJV393230 FTR393230 GDN393230 GNJ393230 GXF393230 HHB393230 HQX393230 IAT393230 IKP393230 IUL393230 JEH393230 JOD393230 JXZ393230 KHV393230 KRR393230 LBN393230 LLJ393230 LVF393230 MFB393230 MOX393230 MYT393230 NIP393230 NSL393230 OCH393230 OMD393230 OVZ393230 PFV393230 PPR393230 PZN393230 QJJ393230 QTF393230 RDB393230 RMX393230 RWT393230 SGP393230 SQL393230 TAH393230 TKD393230 TTZ393230 UDV393230 UNR393230 UXN393230 VHJ393230 VRF393230 WBB393230 WKX393230 WUT393230 IH458766 SD458766 ABZ458766 ALV458766 AVR458766 BFN458766 BPJ458766 BZF458766 CJB458766 CSX458766 DCT458766 DMP458766 DWL458766 EGH458766 EQD458766 EZZ458766 FJV458766 FTR458766 GDN458766 GNJ458766 GXF458766 HHB458766 HQX458766 IAT458766 IKP458766 IUL458766 JEH458766 JOD458766 JXZ458766 KHV458766 KRR458766 LBN458766 LLJ458766 LVF458766 MFB458766 MOX458766 MYT458766 NIP458766 NSL458766 OCH458766 OMD458766 OVZ458766 PFV458766 PPR458766 PZN458766 QJJ458766 QTF458766 RDB458766 RMX458766 RWT458766 SGP458766 SQL458766 TAH458766 TKD458766 TTZ458766 UDV458766 UNR458766 UXN458766 VHJ458766 VRF458766 WBB458766 WKX458766 WUT458766 IH524302 SD524302 ABZ524302 ALV524302 AVR524302 BFN524302 BPJ524302 BZF524302 CJB524302 CSX524302 DCT524302 DMP524302 DWL524302 EGH524302 EQD524302 EZZ524302 FJV524302 FTR524302 GDN524302 GNJ524302 GXF524302 HHB524302 HQX524302 IAT524302 IKP524302 IUL524302 JEH524302 JOD524302 JXZ524302 KHV524302 KRR524302 LBN524302 LLJ524302 LVF524302 MFB524302 MOX524302 MYT524302 NIP524302 NSL524302 OCH524302 OMD524302 OVZ524302 PFV524302 PPR524302 PZN524302 QJJ524302 QTF524302 RDB524302 RMX524302 RWT524302 SGP524302 SQL524302 TAH524302 TKD524302 TTZ524302 UDV524302 UNR524302 UXN524302 VHJ524302 VRF524302 WBB524302 WKX524302 WUT524302 IH589838 SD589838 ABZ589838 ALV589838 AVR589838 BFN589838 BPJ589838 BZF589838 CJB589838 CSX589838 DCT589838 DMP589838 DWL589838 EGH589838 EQD589838 EZZ589838 FJV589838 FTR589838 GDN589838 GNJ589838 GXF589838 HHB589838 HQX589838 IAT589838 IKP589838 IUL589838 JEH589838 JOD589838 JXZ589838 KHV589838 KRR589838 LBN589838 LLJ589838 LVF589838 MFB589838 MOX589838 MYT589838 NIP589838 NSL589838 OCH589838 OMD589838 OVZ589838 PFV589838 PPR589838 PZN589838 QJJ589838 QTF589838 RDB589838 RMX589838 RWT589838 SGP589838 SQL589838 TAH589838 TKD589838 TTZ589838 UDV589838 UNR589838 UXN589838 VHJ589838 VRF589838 WBB589838 WKX589838 WUT589838 IH655374 SD655374 ABZ655374 ALV655374 AVR655374 BFN655374 BPJ655374 BZF655374 CJB655374 CSX655374 DCT655374 DMP655374 DWL655374 EGH655374 EQD655374 EZZ655374 FJV655374 FTR655374 GDN655374 GNJ655374 GXF655374 HHB655374 HQX655374 IAT655374 IKP655374 IUL655374 JEH655374 JOD655374 JXZ655374 KHV655374 KRR655374 LBN655374 LLJ655374 LVF655374 MFB655374 MOX655374 MYT655374 NIP655374 NSL655374 OCH655374 OMD655374 OVZ655374 PFV655374 PPR655374 PZN655374 QJJ655374 QTF655374 RDB655374 RMX655374 RWT655374 SGP655374 SQL655374 TAH655374 TKD655374 TTZ655374 UDV655374 UNR655374 UXN655374 VHJ655374 VRF655374 WBB655374 WKX655374 WUT655374 IH720910 SD720910 ABZ720910 ALV720910 AVR720910 BFN720910 BPJ720910 BZF720910 CJB720910 CSX720910 DCT720910 DMP720910 DWL720910 EGH720910 EQD720910 EZZ720910 FJV720910 FTR720910 GDN720910 GNJ720910 GXF720910 HHB720910 HQX720910 IAT720910 IKP720910 IUL720910 JEH720910 JOD720910 JXZ720910 KHV720910 KRR720910 LBN720910 LLJ720910 LVF720910 MFB720910 MOX720910 MYT720910 NIP720910 NSL720910 OCH720910 OMD720910 OVZ720910 PFV720910 PPR720910 PZN720910 QJJ720910 QTF720910 RDB720910 RMX720910 RWT720910 SGP720910 SQL720910 TAH720910 TKD720910 TTZ720910 UDV720910 UNR720910 UXN720910 VHJ720910 VRF720910 WBB720910 WKX720910 WUT720910 IH786446 SD786446 ABZ786446 ALV786446 AVR786446 BFN786446 BPJ786446 BZF786446 CJB786446 CSX786446 DCT786446 DMP786446 DWL786446 EGH786446 EQD786446 EZZ786446 FJV786446 FTR786446 GDN786446 GNJ786446 GXF786446 HHB786446 HQX786446 IAT786446 IKP786446 IUL786446 JEH786446 JOD786446 JXZ786446 KHV786446 KRR786446 LBN786446 LLJ786446 LVF786446 MFB786446 MOX786446 MYT786446 NIP786446 NSL786446 OCH786446 OMD786446 OVZ786446 PFV786446 PPR786446 PZN786446 QJJ786446 QTF786446 RDB786446 RMX786446 RWT786446 SGP786446 SQL786446 TAH786446 TKD786446 TTZ786446 UDV786446 UNR786446 UXN786446 VHJ786446 VRF786446 WBB786446 WKX786446 WUT786446 IH851982 SD851982 ABZ851982 ALV851982 AVR851982 BFN851982 BPJ851982 BZF851982 CJB851982 CSX851982 DCT851982 DMP851982 DWL851982 EGH851982 EQD851982 EZZ851982 FJV851982 FTR851982 GDN851982 GNJ851982 GXF851982 HHB851982 HQX851982 IAT851982 IKP851982 IUL851982 JEH851982 JOD851982 JXZ851982 KHV851982 KRR851982 LBN851982 LLJ851982 LVF851982 MFB851982 MOX851982 MYT851982 NIP851982 NSL851982 OCH851982 OMD851982 OVZ851982 PFV851982 PPR851982 PZN851982 QJJ851982 QTF851982 RDB851982 RMX851982 RWT851982 SGP851982 SQL851982 TAH851982 TKD851982 TTZ851982 UDV851982 UNR851982 UXN851982 VHJ851982 VRF851982 WBB851982 WKX851982 WUT851982 IH917518 SD917518 ABZ917518 ALV917518 AVR917518 BFN917518 BPJ917518 BZF917518 CJB917518 CSX917518 DCT917518 DMP917518 DWL917518 EGH917518 EQD917518 EZZ917518 FJV917518 FTR917518 GDN917518 GNJ917518 GXF917518 HHB917518 HQX917518 IAT917518 IKP917518 IUL917518 JEH917518 JOD917518 JXZ917518 KHV917518 KRR917518 LBN917518 LLJ917518 LVF917518 MFB917518 MOX917518 MYT917518 NIP917518 NSL917518 OCH917518 OMD917518 OVZ917518 PFV917518 PPR917518 PZN917518 QJJ917518 QTF917518 RDB917518 RMX917518 RWT917518 SGP917518 SQL917518 TAH917518 TKD917518 TTZ917518 UDV917518 UNR917518 UXN917518 VHJ917518 VRF917518 WBB917518 WKX917518 WUT917518 IH983054 SD983054 ABZ983054 ALV983054 AVR983054 BFN983054 BPJ983054 BZF983054 CJB983054 CSX983054 DCT983054 DMP983054 DWL983054 EGH983054 EQD983054 EZZ983054 FJV983054 FTR983054 GDN983054 GNJ983054 GXF983054 HHB983054 HQX983054 IAT983054 IKP983054 IUL983054 JEH983054 JOD983054 JXZ983054 KHV983054 KRR983054 LBN983054 LLJ983054 LVF983054 MFB983054 MOX983054 MYT983054 NIP983054 NSL983054 OCH983054 OMD983054 OVZ983054 PFV983054 PPR983054 PZN983054 QJJ983054 QTF983054 RDB983054 RMX983054 RWT983054 SGP983054 SQL983054 TAH983054 TKD983054 TTZ983054 UDV983054 UNR983054 UXN983054 VHJ983054 VRF983054 WBB983054 WKX983054 WUT983054 IK65539 SG65539 ACC65539 ALY65539 AVU65539 BFQ65539 BPM65539 BZI65539 CJE65539 CTA65539 DCW65539 DMS65539 DWO65539 EGK65539 EQG65539 FAC65539 FJY65539 FTU65539 GDQ65539 GNM65539 GXI65539 HHE65539 HRA65539 IAW65539 IKS65539 IUO65539 JEK65539 JOG65539 JYC65539 KHY65539 KRU65539 LBQ65539 LLM65539 LVI65539 MFE65539 MPA65539 MYW65539 NIS65539 NSO65539 OCK65539 OMG65539 OWC65539 PFY65539 PPU65539 PZQ65539 QJM65539 QTI65539 RDE65539 RNA65539 RWW65539 SGS65539 SQO65539 TAK65539 TKG65539 TUC65539 UDY65539 UNU65539 UXQ65539 VHM65539 VRI65539 WBE65539 WLA65539 WUW65539 IK131075 SG131075 ACC131075 ALY131075 AVU131075 BFQ131075 BPM131075 BZI131075 CJE131075 CTA131075 DCW131075 DMS131075 DWO131075 EGK131075 EQG131075 FAC131075 FJY131075 FTU131075 GDQ131075 GNM131075 GXI131075 HHE131075 HRA131075 IAW131075 IKS131075 IUO131075 JEK131075 JOG131075 JYC131075 KHY131075 KRU131075 LBQ131075 LLM131075 LVI131075 MFE131075 MPA131075 MYW131075 NIS131075 NSO131075 OCK131075 OMG131075 OWC131075 PFY131075 PPU131075 PZQ131075 QJM131075 QTI131075 RDE131075 RNA131075 RWW131075 SGS131075 SQO131075 TAK131075 TKG131075 TUC131075 UDY131075 UNU131075 UXQ131075 VHM131075 VRI131075 WBE131075 WLA131075 WUW131075 IK196611 SG196611 ACC196611 ALY196611 AVU196611 BFQ196611 BPM196611 BZI196611 CJE196611 CTA196611 DCW196611 DMS196611 DWO196611 EGK196611 EQG196611 FAC196611 FJY196611 FTU196611 GDQ196611 GNM196611 GXI196611 HHE196611 HRA196611 IAW196611 IKS196611 IUO196611 JEK196611 JOG196611 JYC196611 KHY196611 KRU196611 LBQ196611 LLM196611 LVI196611 MFE196611 MPA196611 MYW196611 NIS196611 NSO196611 OCK196611 OMG196611 OWC196611 PFY196611 PPU196611 PZQ196611 QJM196611 QTI196611 RDE196611 RNA196611 RWW196611 SGS196611 SQO196611 TAK196611 TKG196611 TUC196611 UDY196611 UNU196611 UXQ196611 VHM196611 VRI196611 WBE196611 WLA196611 WUW196611 IK262147 SG262147 ACC262147 ALY262147 AVU262147 BFQ262147 BPM262147 BZI262147 CJE262147 CTA262147 DCW262147 DMS262147 DWO262147 EGK262147 EQG262147 FAC262147 FJY262147 FTU262147 GDQ262147 GNM262147 GXI262147 HHE262147 HRA262147 IAW262147 IKS262147 IUO262147 JEK262147 JOG262147 JYC262147 KHY262147 KRU262147 LBQ262147 LLM262147 LVI262147 MFE262147 MPA262147 MYW262147 NIS262147 NSO262147 OCK262147 OMG262147 OWC262147 PFY262147 PPU262147 PZQ262147 QJM262147 QTI262147 RDE262147 RNA262147 RWW262147 SGS262147 SQO262147 TAK262147 TKG262147 TUC262147 UDY262147 UNU262147 UXQ262147 VHM262147 VRI262147 WBE262147 WLA262147 WUW262147 IK327683 SG327683 ACC327683 ALY327683 AVU327683 BFQ327683 BPM327683 BZI327683 CJE327683 CTA327683 DCW327683 DMS327683 DWO327683 EGK327683 EQG327683 FAC327683 FJY327683 FTU327683 GDQ327683 GNM327683 GXI327683 HHE327683 HRA327683 IAW327683 IKS327683 IUO327683 JEK327683 JOG327683 JYC327683 KHY327683 KRU327683 LBQ327683 LLM327683 LVI327683 MFE327683 MPA327683 MYW327683 NIS327683 NSO327683 OCK327683 OMG327683 OWC327683 PFY327683 PPU327683 PZQ327683 QJM327683 QTI327683 RDE327683 RNA327683 RWW327683 SGS327683 SQO327683 TAK327683 TKG327683 TUC327683 UDY327683 UNU327683 UXQ327683 VHM327683 VRI327683 WBE327683 WLA327683 WUW327683 IK393219 SG393219 ACC393219 ALY393219 AVU393219 BFQ393219 BPM393219 BZI393219 CJE393219 CTA393219 DCW393219 DMS393219 DWO393219 EGK393219 EQG393219 FAC393219 FJY393219 FTU393219 GDQ393219 GNM393219 GXI393219 HHE393219 HRA393219 IAW393219 IKS393219 IUO393219 JEK393219 JOG393219 JYC393219 KHY393219 KRU393219 LBQ393219 LLM393219 LVI393219 MFE393219 MPA393219 MYW393219 NIS393219 NSO393219 OCK393219 OMG393219 OWC393219 PFY393219 PPU393219 PZQ393219 QJM393219 QTI393219 RDE393219 RNA393219 RWW393219 SGS393219 SQO393219 TAK393219 TKG393219 TUC393219 UDY393219 UNU393219 UXQ393219 VHM393219 VRI393219 WBE393219 WLA393219 WUW393219 IK458755 SG458755 ACC458755 ALY458755 AVU458755 BFQ458755 BPM458755 BZI458755 CJE458755 CTA458755 DCW458755 DMS458755 DWO458755 EGK458755 EQG458755 FAC458755 FJY458755 FTU458755 GDQ458755 GNM458755 GXI458755 HHE458755 HRA458755 IAW458755 IKS458755 IUO458755 JEK458755 JOG458755 JYC458755 KHY458755 KRU458755 LBQ458755 LLM458755 LVI458755 MFE458755 MPA458755 MYW458755 NIS458755 NSO458755 OCK458755 OMG458755 OWC458755 PFY458755 PPU458755 PZQ458755 QJM458755 QTI458755 RDE458755 RNA458755 RWW458755 SGS458755 SQO458755 TAK458755 TKG458755 TUC458755 UDY458755 UNU458755 UXQ458755 VHM458755 VRI458755 WBE458755 WLA458755 WUW458755 IK524291 SG524291 ACC524291 ALY524291 AVU524291 BFQ524291 BPM524291 BZI524291 CJE524291 CTA524291 DCW524291 DMS524291 DWO524291 EGK524291 EQG524291 FAC524291 FJY524291 FTU524291 GDQ524291 GNM524291 GXI524291 HHE524291 HRA524291 IAW524291 IKS524291 IUO524291 JEK524291 JOG524291 JYC524291 KHY524291 KRU524291 LBQ524291 LLM524291 LVI524291 MFE524291 MPA524291 MYW524291 NIS524291 NSO524291 OCK524291 OMG524291 OWC524291 PFY524291 PPU524291 PZQ524291 QJM524291 QTI524291 RDE524291 RNA524291 RWW524291 SGS524291 SQO524291 TAK524291 TKG524291 TUC524291 UDY524291 UNU524291 UXQ524291 VHM524291 VRI524291 WBE524291 WLA524291 WUW524291 IK589827 SG589827 ACC589827 ALY589827 AVU589827 BFQ589827 BPM589827 BZI589827 CJE589827 CTA589827 DCW589827 DMS589827 DWO589827 EGK589827 EQG589827 FAC589827 FJY589827 FTU589827 GDQ589827 GNM589827 GXI589827 HHE589827 HRA589827 IAW589827 IKS589827 IUO589827 JEK589827 JOG589827 JYC589827 KHY589827 KRU589827 LBQ589827 LLM589827 LVI589827 MFE589827 MPA589827 MYW589827 NIS589827 NSO589827 OCK589827 OMG589827 OWC589827 PFY589827 PPU589827 PZQ589827 QJM589827 QTI589827 RDE589827 RNA589827 RWW589827 SGS589827 SQO589827 TAK589827 TKG589827 TUC589827 UDY589827 UNU589827 UXQ589827 VHM589827 VRI589827 WBE589827 WLA589827 WUW589827 IK655363 SG655363 ACC655363 ALY655363 AVU655363 BFQ655363 BPM655363 BZI655363 CJE655363 CTA655363 DCW655363 DMS655363 DWO655363 EGK655363 EQG655363 FAC655363 FJY655363 FTU655363 GDQ655363 GNM655363 GXI655363 HHE655363 HRA655363 IAW655363 IKS655363 IUO655363 JEK655363 JOG655363 JYC655363 KHY655363 KRU655363 LBQ655363 LLM655363 LVI655363 MFE655363 MPA655363 MYW655363 NIS655363 NSO655363 OCK655363 OMG655363 OWC655363 PFY655363 PPU655363 PZQ655363 QJM655363 QTI655363 RDE655363 RNA655363 RWW655363 SGS655363 SQO655363 TAK655363 TKG655363 TUC655363 UDY655363 UNU655363 UXQ655363 VHM655363 VRI655363 WBE655363 WLA655363 WUW655363 IK720899 SG720899 ACC720899 ALY720899 AVU720899 BFQ720899 BPM720899 BZI720899 CJE720899 CTA720899 DCW720899 DMS720899 DWO720899 EGK720899 EQG720899 FAC720899 FJY720899 FTU720899 GDQ720899 GNM720899 GXI720899 HHE720899 HRA720899 IAW720899 IKS720899 IUO720899 JEK720899 JOG720899 JYC720899 KHY720899 KRU720899 LBQ720899 LLM720899 LVI720899 MFE720899 MPA720899 MYW720899 NIS720899 NSO720899 OCK720899 OMG720899 OWC720899 PFY720899 PPU720899 PZQ720899 QJM720899 QTI720899 RDE720899 RNA720899 RWW720899 SGS720899 SQO720899 TAK720899 TKG720899 TUC720899 UDY720899 UNU720899 UXQ720899 VHM720899 VRI720899 WBE720899 WLA720899 WUW720899 IK786435 SG786435 ACC786435 ALY786435 AVU786435 BFQ786435 BPM786435 BZI786435 CJE786435 CTA786435 DCW786435 DMS786435 DWO786435 EGK786435 EQG786435 FAC786435 FJY786435 FTU786435 GDQ786435 GNM786435 GXI786435 HHE786435 HRA786435 IAW786435 IKS786435 IUO786435 JEK786435 JOG786435 JYC786435 KHY786435 KRU786435 LBQ786435 LLM786435 LVI786435 MFE786435 MPA786435 MYW786435 NIS786435 NSO786435 OCK786435 OMG786435 OWC786435 PFY786435 PPU786435 PZQ786435 QJM786435 QTI786435 RDE786435 RNA786435 RWW786435 SGS786435 SQO786435 TAK786435 TKG786435 TUC786435 UDY786435 UNU786435 UXQ786435 VHM786435 VRI786435 WBE786435 WLA786435 WUW786435 IK851971 SG851971 ACC851971 ALY851971 AVU851971 BFQ851971 BPM851971 BZI851971 CJE851971 CTA851971 DCW851971 DMS851971 DWO851971 EGK851971 EQG851971 FAC851971 FJY851971 FTU851971 GDQ851971 GNM851971 GXI851971 HHE851971 HRA851971 IAW851971 IKS851971 IUO851971 JEK851971 JOG851971 JYC851971 KHY851971 KRU851971 LBQ851971 LLM851971 LVI851971 MFE851971 MPA851971 MYW851971 NIS851971 NSO851971 OCK851971 OMG851971 OWC851971 PFY851971 PPU851971 PZQ851971 QJM851971 QTI851971 RDE851971 RNA851971 RWW851971 SGS851971 SQO851971 TAK851971 TKG851971 TUC851971 UDY851971 UNU851971 UXQ851971 VHM851971 VRI851971 WBE851971 WLA851971 WUW851971 IK917507 SG917507 ACC917507 ALY917507 AVU917507 BFQ917507 BPM917507 BZI917507 CJE917507 CTA917507 DCW917507 DMS917507 DWO917507 EGK917507 EQG917507 FAC917507 FJY917507 FTU917507 GDQ917507 GNM917507 GXI917507 HHE917507 HRA917507 IAW917507 IKS917507 IUO917507 JEK917507 JOG917507 JYC917507 KHY917507 KRU917507 LBQ917507 LLM917507 LVI917507 MFE917507 MPA917507 MYW917507 NIS917507 NSO917507 OCK917507 OMG917507 OWC917507 PFY917507 PPU917507 PZQ917507 QJM917507 QTI917507 RDE917507 RNA917507 RWW917507 SGS917507 SQO917507 TAK917507 TKG917507 TUC917507 UDY917507 UNU917507 UXQ917507 VHM917507 VRI917507 WBE917507 WLA917507 WUW917507 IK983043 SG983043 ACC983043 ALY983043 AVU983043 BFQ983043 BPM983043 BZI983043 CJE983043 CTA983043 DCW983043 DMS983043 DWO983043 EGK983043 EQG983043 FAC983043 FJY983043 FTU983043 GDQ983043 GNM983043 GXI983043 HHE983043 HRA983043 IAW983043 IKS983043 IUO983043 JEK983043 JOG983043 JYC983043 KHY983043 KRU983043 LBQ983043 LLM983043 LVI983043 MFE983043 MPA983043 MYW983043 NIS983043 NSO983043 OCK983043 OMG983043 OWC983043 PFY983043 PPU983043 PZQ983043 QJM983043 QTI983043 RDE983043 RNA983043 RWW983043 SGS983043 SQO983043 TAK983043 TKG983043 TUC983043 UDY983043 UNU983043 UXQ983043 VHM983043 VRI983043 WBE983043 WLA983043 WUW983043 IK65567:IM65567 SG65567:SI65567 ACC65567:ACE65567 ALY65567:AMA65567 AVU65567:AVW65567 BFQ65567:BFS65567 BPM65567:BPO65567 BZI65567:BZK65567 CJE65567:CJG65567 CTA65567:CTC65567 DCW65567:DCY65567 DMS65567:DMU65567 DWO65567:DWQ65567 EGK65567:EGM65567 EQG65567:EQI65567 FAC65567:FAE65567 FJY65567:FKA65567 FTU65567:FTW65567 GDQ65567:GDS65567 GNM65567:GNO65567 GXI65567:GXK65567 HHE65567:HHG65567 HRA65567:HRC65567 IAW65567:IAY65567 IKS65567:IKU65567 IUO65567:IUQ65567 JEK65567:JEM65567 JOG65567:JOI65567 JYC65567:JYE65567 KHY65567:KIA65567 KRU65567:KRW65567 LBQ65567:LBS65567 LLM65567:LLO65567 LVI65567:LVK65567 MFE65567:MFG65567 MPA65567:MPC65567 MYW65567:MYY65567 NIS65567:NIU65567 NSO65567:NSQ65567 OCK65567:OCM65567 OMG65567:OMI65567 OWC65567:OWE65567 PFY65567:PGA65567 PPU65567:PPW65567 PZQ65567:PZS65567 QJM65567:QJO65567 QTI65567:QTK65567 RDE65567:RDG65567 RNA65567:RNC65567 RWW65567:RWY65567 SGS65567:SGU65567 SQO65567:SQQ65567 TAK65567:TAM65567 TKG65567:TKI65567 TUC65567:TUE65567 UDY65567:UEA65567 UNU65567:UNW65567 UXQ65567:UXS65567 VHM65567:VHO65567 VRI65567:VRK65567 WBE65567:WBG65567 WLA65567:WLC65567 WUW65567:WUY65567 IK131103:IM131103 SG131103:SI131103 ACC131103:ACE131103 ALY131103:AMA131103 AVU131103:AVW131103 BFQ131103:BFS131103 BPM131103:BPO131103 BZI131103:BZK131103 CJE131103:CJG131103 CTA131103:CTC131103 DCW131103:DCY131103 DMS131103:DMU131103 DWO131103:DWQ131103 EGK131103:EGM131103 EQG131103:EQI131103 FAC131103:FAE131103 FJY131103:FKA131103 FTU131103:FTW131103 GDQ131103:GDS131103 GNM131103:GNO131103 GXI131103:GXK131103 HHE131103:HHG131103 HRA131103:HRC131103 IAW131103:IAY131103 IKS131103:IKU131103 IUO131103:IUQ131103 JEK131103:JEM131103 JOG131103:JOI131103 JYC131103:JYE131103 KHY131103:KIA131103 KRU131103:KRW131103 LBQ131103:LBS131103 LLM131103:LLO131103 LVI131103:LVK131103 MFE131103:MFG131103 MPA131103:MPC131103 MYW131103:MYY131103 NIS131103:NIU131103 NSO131103:NSQ131103 OCK131103:OCM131103 OMG131103:OMI131103 OWC131103:OWE131103 PFY131103:PGA131103 PPU131103:PPW131103 PZQ131103:PZS131103 QJM131103:QJO131103 QTI131103:QTK131103 RDE131103:RDG131103 RNA131103:RNC131103 RWW131103:RWY131103 SGS131103:SGU131103 SQO131103:SQQ131103 TAK131103:TAM131103 TKG131103:TKI131103 TUC131103:TUE131103 UDY131103:UEA131103 UNU131103:UNW131103 UXQ131103:UXS131103 VHM131103:VHO131103 VRI131103:VRK131103 WBE131103:WBG131103 WLA131103:WLC131103 WUW131103:WUY131103 IK196639:IM196639 SG196639:SI196639 ACC196639:ACE196639 ALY196639:AMA196639 AVU196639:AVW196639 BFQ196639:BFS196639 BPM196639:BPO196639 BZI196639:BZK196639 CJE196639:CJG196639 CTA196639:CTC196639 DCW196639:DCY196639 DMS196639:DMU196639 DWO196639:DWQ196639 EGK196639:EGM196639 EQG196639:EQI196639 FAC196639:FAE196639 FJY196639:FKA196639 FTU196639:FTW196639 GDQ196639:GDS196639 GNM196639:GNO196639 GXI196639:GXK196639 HHE196639:HHG196639 HRA196639:HRC196639 IAW196639:IAY196639 IKS196639:IKU196639 IUO196639:IUQ196639 JEK196639:JEM196639 JOG196639:JOI196639 JYC196639:JYE196639 KHY196639:KIA196639 KRU196639:KRW196639 LBQ196639:LBS196639 LLM196639:LLO196639 LVI196639:LVK196639 MFE196639:MFG196639 MPA196639:MPC196639 MYW196639:MYY196639 NIS196639:NIU196639 NSO196639:NSQ196639 OCK196639:OCM196639 OMG196639:OMI196639 OWC196639:OWE196639 PFY196639:PGA196639 PPU196639:PPW196639 PZQ196639:PZS196639 QJM196639:QJO196639 QTI196639:QTK196639 RDE196639:RDG196639 RNA196639:RNC196639 RWW196639:RWY196639 SGS196639:SGU196639 SQO196639:SQQ196639 TAK196639:TAM196639 TKG196639:TKI196639 TUC196639:TUE196639 UDY196639:UEA196639 UNU196639:UNW196639 UXQ196639:UXS196639 VHM196639:VHO196639 VRI196639:VRK196639 WBE196639:WBG196639 WLA196639:WLC196639 WUW196639:WUY196639 IK262175:IM262175 SG262175:SI262175 ACC262175:ACE262175 ALY262175:AMA262175 AVU262175:AVW262175 BFQ262175:BFS262175 BPM262175:BPO262175 BZI262175:BZK262175 CJE262175:CJG262175 CTA262175:CTC262175 DCW262175:DCY262175 DMS262175:DMU262175 DWO262175:DWQ262175 EGK262175:EGM262175 EQG262175:EQI262175 FAC262175:FAE262175 FJY262175:FKA262175 FTU262175:FTW262175 GDQ262175:GDS262175 GNM262175:GNO262175 GXI262175:GXK262175 HHE262175:HHG262175 HRA262175:HRC262175 IAW262175:IAY262175 IKS262175:IKU262175 IUO262175:IUQ262175 JEK262175:JEM262175 JOG262175:JOI262175 JYC262175:JYE262175 KHY262175:KIA262175 KRU262175:KRW262175 LBQ262175:LBS262175 LLM262175:LLO262175 LVI262175:LVK262175 MFE262175:MFG262175 MPA262175:MPC262175 MYW262175:MYY262175 NIS262175:NIU262175 NSO262175:NSQ262175 OCK262175:OCM262175 OMG262175:OMI262175 OWC262175:OWE262175 PFY262175:PGA262175 PPU262175:PPW262175 PZQ262175:PZS262175 QJM262175:QJO262175 QTI262175:QTK262175 RDE262175:RDG262175 RNA262175:RNC262175 RWW262175:RWY262175 SGS262175:SGU262175 SQO262175:SQQ262175 TAK262175:TAM262175 TKG262175:TKI262175 TUC262175:TUE262175 UDY262175:UEA262175 UNU262175:UNW262175 UXQ262175:UXS262175 VHM262175:VHO262175 VRI262175:VRK262175 WBE262175:WBG262175 WLA262175:WLC262175 WUW262175:WUY262175 IK327711:IM327711 SG327711:SI327711 ACC327711:ACE327711 ALY327711:AMA327711 AVU327711:AVW327711 BFQ327711:BFS327711 BPM327711:BPO327711 BZI327711:BZK327711 CJE327711:CJG327711 CTA327711:CTC327711 DCW327711:DCY327711 DMS327711:DMU327711 DWO327711:DWQ327711 EGK327711:EGM327711 EQG327711:EQI327711 FAC327711:FAE327711 FJY327711:FKA327711 FTU327711:FTW327711 GDQ327711:GDS327711 GNM327711:GNO327711 GXI327711:GXK327711 HHE327711:HHG327711 HRA327711:HRC327711 IAW327711:IAY327711 IKS327711:IKU327711 IUO327711:IUQ327711 JEK327711:JEM327711 JOG327711:JOI327711 JYC327711:JYE327711 KHY327711:KIA327711 KRU327711:KRW327711 LBQ327711:LBS327711 LLM327711:LLO327711 LVI327711:LVK327711 MFE327711:MFG327711 MPA327711:MPC327711 MYW327711:MYY327711 NIS327711:NIU327711 NSO327711:NSQ327711 OCK327711:OCM327711 OMG327711:OMI327711 OWC327711:OWE327711 PFY327711:PGA327711 PPU327711:PPW327711 PZQ327711:PZS327711 QJM327711:QJO327711 QTI327711:QTK327711 RDE327711:RDG327711 RNA327711:RNC327711 RWW327711:RWY327711 SGS327711:SGU327711 SQO327711:SQQ327711 TAK327711:TAM327711 TKG327711:TKI327711 TUC327711:TUE327711 UDY327711:UEA327711 UNU327711:UNW327711 UXQ327711:UXS327711 VHM327711:VHO327711 VRI327711:VRK327711 WBE327711:WBG327711 WLA327711:WLC327711 WUW327711:WUY327711 IK393247:IM393247 SG393247:SI393247 ACC393247:ACE393247 ALY393247:AMA393247 AVU393247:AVW393247 BFQ393247:BFS393247 BPM393247:BPO393247 BZI393247:BZK393247 CJE393247:CJG393247 CTA393247:CTC393247 DCW393247:DCY393247 DMS393247:DMU393247 DWO393247:DWQ393247 EGK393247:EGM393247 EQG393247:EQI393247 FAC393247:FAE393247 FJY393247:FKA393247 FTU393247:FTW393247 GDQ393247:GDS393247 GNM393247:GNO393247 GXI393247:GXK393247 HHE393247:HHG393247 HRA393247:HRC393247 IAW393247:IAY393247 IKS393247:IKU393247 IUO393247:IUQ393247 JEK393247:JEM393247 JOG393247:JOI393247 JYC393247:JYE393247 KHY393247:KIA393247 KRU393247:KRW393247 LBQ393247:LBS393247 LLM393247:LLO393247 LVI393247:LVK393247 MFE393247:MFG393247 MPA393247:MPC393247 MYW393247:MYY393247 NIS393247:NIU393247 NSO393247:NSQ393247 OCK393247:OCM393247 OMG393247:OMI393247 OWC393247:OWE393247 PFY393247:PGA393247 PPU393247:PPW393247 PZQ393247:PZS393247 QJM393247:QJO393247 QTI393247:QTK393247 RDE393247:RDG393247 RNA393247:RNC393247 RWW393247:RWY393247 SGS393247:SGU393247 SQO393247:SQQ393247 TAK393247:TAM393247 TKG393247:TKI393247 TUC393247:TUE393247 UDY393247:UEA393247 UNU393247:UNW393247 UXQ393247:UXS393247 VHM393247:VHO393247 VRI393247:VRK393247 WBE393247:WBG393247 WLA393247:WLC393247 WUW393247:WUY393247 IK458783:IM458783 SG458783:SI458783 ACC458783:ACE458783 ALY458783:AMA458783 AVU458783:AVW458783 BFQ458783:BFS458783 BPM458783:BPO458783 BZI458783:BZK458783 CJE458783:CJG458783 CTA458783:CTC458783 DCW458783:DCY458783 DMS458783:DMU458783 DWO458783:DWQ458783 EGK458783:EGM458783 EQG458783:EQI458783 FAC458783:FAE458783 FJY458783:FKA458783 FTU458783:FTW458783 GDQ458783:GDS458783 GNM458783:GNO458783 GXI458783:GXK458783 HHE458783:HHG458783 HRA458783:HRC458783 IAW458783:IAY458783 IKS458783:IKU458783 IUO458783:IUQ458783 JEK458783:JEM458783 JOG458783:JOI458783 JYC458783:JYE458783 KHY458783:KIA458783 KRU458783:KRW458783 LBQ458783:LBS458783 LLM458783:LLO458783 LVI458783:LVK458783 MFE458783:MFG458783 MPA458783:MPC458783 MYW458783:MYY458783 NIS458783:NIU458783 NSO458783:NSQ458783 OCK458783:OCM458783 OMG458783:OMI458783 OWC458783:OWE458783 PFY458783:PGA458783 PPU458783:PPW458783 PZQ458783:PZS458783 QJM458783:QJO458783 QTI458783:QTK458783 RDE458783:RDG458783 RNA458783:RNC458783 RWW458783:RWY458783 SGS458783:SGU458783 SQO458783:SQQ458783 TAK458783:TAM458783 TKG458783:TKI458783 TUC458783:TUE458783 UDY458783:UEA458783 UNU458783:UNW458783 UXQ458783:UXS458783 VHM458783:VHO458783 VRI458783:VRK458783 WBE458783:WBG458783 WLA458783:WLC458783 WUW458783:WUY458783 IK524319:IM524319 SG524319:SI524319 ACC524319:ACE524319 ALY524319:AMA524319 AVU524319:AVW524319 BFQ524319:BFS524319 BPM524319:BPO524319 BZI524319:BZK524319 CJE524319:CJG524319 CTA524319:CTC524319 DCW524319:DCY524319 DMS524319:DMU524319 DWO524319:DWQ524319 EGK524319:EGM524319 EQG524319:EQI524319 FAC524319:FAE524319 FJY524319:FKA524319 FTU524319:FTW524319 GDQ524319:GDS524319 GNM524319:GNO524319 GXI524319:GXK524319 HHE524319:HHG524319 HRA524319:HRC524319 IAW524319:IAY524319 IKS524319:IKU524319 IUO524319:IUQ524319 JEK524319:JEM524319 JOG524319:JOI524319 JYC524319:JYE524319 KHY524319:KIA524319 KRU524319:KRW524319 LBQ524319:LBS524319 LLM524319:LLO524319 LVI524319:LVK524319 MFE524319:MFG524319 MPA524319:MPC524319 MYW524319:MYY524319 NIS524319:NIU524319 NSO524319:NSQ524319 OCK524319:OCM524319 OMG524319:OMI524319 OWC524319:OWE524319 PFY524319:PGA524319 PPU524319:PPW524319 PZQ524319:PZS524319 QJM524319:QJO524319 QTI524319:QTK524319 RDE524319:RDG524319 RNA524319:RNC524319 RWW524319:RWY524319 SGS524319:SGU524319 SQO524319:SQQ524319 TAK524319:TAM524319 TKG524319:TKI524319 TUC524319:TUE524319 UDY524319:UEA524319 UNU524319:UNW524319 UXQ524319:UXS524319 VHM524319:VHO524319 VRI524319:VRK524319 WBE524319:WBG524319 WLA524319:WLC524319 WUW524319:WUY524319 IK589855:IM589855 SG589855:SI589855 ACC589855:ACE589855 ALY589855:AMA589855 AVU589855:AVW589855 BFQ589855:BFS589855 BPM589855:BPO589855 BZI589855:BZK589855 CJE589855:CJG589855 CTA589855:CTC589855 DCW589855:DCY589855 DMS589855:DMU589855 DWO589855:DWQ589855 EGK589855:EGM589855 EQG589855:EQI589855 FAC589855:FAE589855 FJY589855:FKA589855 FTU589855:FTW589855 GDQ589855:GDS589855 GNM589855:GNO589855 GXI589855:GXK589855 HHE589855:HHG589855 HRA589855:HRC589855 IAW589855:IAY589855 IKS589855:IKU589855 IUO589855:IUQ589855 JEK589855:JEM589855 JOG589855:JOI589855 JYC589855:JYE589855 KHY589855:KIA589855 KRU589855:KRW589855 LBQ589855:LBS589855 LLM589855:LLO589855 LVI589855:LVK589855 MFE589855:MFG589855 MPA589855:MPC589855 MYW589855:MYY589855 NIS589855:NIU589855 NSO589855:NSQ589855 OCK589855:OCM589855 OMG589855:OMI589855 OWC589855:OWE589855 PFY589855:PGA589855 PPU589855:PPW589855 PZQ589855:PZS589855 QJM589855:QJO589855 QTI589855:QTK589855 RDE589855:RDG589855 RNA589855:RNC589855 RWW589855:RWY589855 SGS589855:SGU589855 SQO589855:SQQ589855 TAK589855:TAM589855 TKG589855:TKI589855 TUC589855:TUE589855 UDY589855:UEA589855 UNU589855:UNW589855 UXQ589855:UXS589855 VHM589855:VHO589855 VRI589855:VRK589855 WBE589855:WBG589855 WLA589855:WLC589855 WUW589855:WUY589855 IK655391:IM655391 SG655391:SI655391 ACC655391:ACE655391 ALY655391:AMA655391 AVU655391:AVW655391 BFQ655391:BFS655391 BPM655391:BPO655391 BZI655391:BZK655391 CJE655391:CJG655391 CTA655391:CTC655391 DCW655391:DCY655391 DMS655391:DMU655391 DWO655391:DWQ655391 EGK655391:EGM655391 EQG655391:EQI655391 FAC655391:FAE655391 FJY655391:FKA655391 FTU655391:FTW655391 GDQ655391:GDS655391 GNM655391:GNO655391 GXI655391:GXK655391 HHE655391:HHG655391 HRA655391:HRC655391 IAW655391:IAY655391 IKS655391:IKU655391 IUO655391:IUQ655391 JEK655391:JEM655391 JOG655391:JOI655391 JYC655391:JYE655391 KHY655391:KIA655391 KRU655391:KRW655391 LBQ655391:LBS655391 LLM655391:LLO655391 LVI655391:LVK655391 MFE655391:MFG655391 MPA655391:MPC655391 MYW655391:MYY655391 NIS655391:NIU655391 NSO655391:NSQ655391 OCK655391:OCM655391 OMG655391:OMI655391 OWC655391:OWE655391 PFY655391:PGA655391 PPU655391:PPW655391 PZQ655391:PZS655391 QJM655391:QJO655391 QTI655391:QTK655391 RDE655391:RDG655391 RNA655391:RNC655391 RWW655391:RWY655391 SGS655391:SGU655391 SQO655391:SQQ655391 TAK655391:TAM655391 TKG655391:TKI655391 TUC655391:TUE655391 UDY655391:UEA655391 UNU655391:UNW655391 UXQ655391:UXS655391 VHM655391:VHO655391 VRI655391:VRK655391 WBE655391:WBG655391 WLA655391:WLC655391 WUW655391:WUY655391 IK720927:IM720927 SG720927:SI720927 ACC720927:ACE720927 ALY720927:AMA720927 AVU720927:AVW720927 BFQ720927:BFS720927 BPM720927:BPO720927 BZI720927:BZK720927 CJE720927:CJG720927 CTA720927:CTC720927 DCW720927:DCY720927 DMS720927:DMU720927 DWO720927:DWQ720927 EGK720927:EGM720927 EQG720927:EQI720927 FAC720927:FAE720927 FJY720927:FKA720927 FTU720927:FTW720927 GDQ720927:GDS720927 GNM720927:GNO720927 GXI720927:GXK720927 HHE720927:HHG720927 HRA720927:HRC720927 IAW720927:IAY720927 IKS720927:IKU720927 IUO720927:IUQ720927 JEK720927:JEM720927 JOG720927:JOI720927 JYC720927:JYE720927 KHY720927:KIA720927 KRU720927:KRW720927 LBQ720927:LBS720927 LLM720927:LLO720927 LVI720927:LVK720927 MFE720927:MFG720927 MPA720927:MPC720927 MYW720927:MYY720927 NIS720927:NIU720927 NSO720927:NSQ720927 OCK720927:OCM720927 OMG720927:OMI720927 OWC720927:OWE720927 PFY720927:PGA720927 PPU720927:PPW720927 PZQ720927:PZS720927 QJM720927:QJO720927 QTI720927:QTK720927 RDE720927:RDG720927 RNA720927:RNC720927 RWW720927:RWY720927 SGS720927:SGU720927 SQO720927:SQQ720927 TAK720927:TAM720927 TKG720927:TKI720927 TUC720927:TUE720927 UDY720927:UEA720927 UNU720927:UNW720927 UXQ720927:UXS720927 VHM720927:VHO720927 VRI720927:VRK720927 WBE720927:WBG720927 WLA720927:WLC720927 WUW720927:WUY720927 IK786463:IM786463 SG786463:SI786463 ACC786463:ACE786463 ALY786463:AMA786463 AVU786463:AVW786463 BFQ786463:BFS786463 BPM786463:BPO786463 BZI786463:BZK786463 CJE786463:CJG786463 CTA786463:CTC786463 DCW786463:DCY786463 DMS786463:DMU786463 DWO786463:DWQ786463 EGK786463:EGM786463 EQG786463:EQI786463 FAC786463:FAE786463 FJY786463:FKA786463 FTU786463:FTW786463 GDQ786463:GDS786463 GNM786463:GNO786463 GXI786463:GXK786463 HHE786463:HHG786463 HRA786463:HRC786463 IAW786463:IAY786463 IKS786463:IKU786463 IUO786463:IUQ786463 JEK786463:JEM786463 JOG786463:JOI786463 JYC786463:JYE786463 KHY786463:KIA786463 KRU786463:KRW786463 LBQ786463:LBS786463 LLM786463:LLO786463 LVI786463:LVK786463 MFE786463:MFG786463 MPA786463:MPC786463 MYW786463:MYY786463 NIS786463:NIU786463 NSO786463:NSQ786463 OCK786463:OCM786463 OMG786463:OMI786463 OWC786463:OWE786463 PFY786463:PGA786463 PPU786463:PPW786463 PZQ786463:PZS786463 QJM786463:QJO786463 QTI786463:QTK786463 RDE786463:RDG786463 RNA786463:RNC786463 RWW786463:RWY786463 SGS786463:SGU786463 SQO786463:SQQ786463 TAK786463:TAM786463 TKG786463:TKI786463 TUC786463:TUE786463 UDY786463:UEA786463 UNU786463:UNW786463 UXQ786463:UXS786463 VHM786463:VHO786463 VRI786463:VRK786463 WBE786463:WBG786463 WLA786463:WLC786463 WUW786463:WUY786463 IK851999:IM851999 SG851999:SI851999 ACC851999:ACE851999 ALY851999:AMA851999 AVU851999:AVW851999 BFQ851999:BFS851999 BPM851999:BPO851999 BZI851999:BZK851999 CJE851999:CJG851999 CTA851999:CTC851999 DCW851999:DCY851999 DMS851999:DMU851999 DWO851999:DWQ851999 EGK851999:EGM851999 EQG851999:EQI851999 FAC851999:FAE851999 FJY851999:FKA851999 FTU851999:FTW851999 GDQ851999:GDS851999 GNM851999:GNO851999 GXI851999:GXK851999 HHE851999:HHG851999 HRA851999:HRC851999 IAW851999:IAY851999 IKS851999:IKU851999 IUO851999:IUQ851999 JEK851999:JEM851999 JOG851999:JOI851999 JYC851999:JYE851999 KHY851999:KIA851999 KRU851999:KRW851999 LBQ851999:LBS851999 LLM851999:LLO851999 LVI851999:LVK851999 MFE851999:MFG851999 MPA851999:MPC851999 MYW851999:MYY851999 NIS851999:NIU851999 NSO851999:NSQ851999 OCK851999:OCM851999 OMG851999:OMI851999 OWC851999:OWE851999 PFY851999:PGA851999 PPU851999:PPW851999 PZQ851999:PZS851999 QJM851999:QJO851999 QTI851999:QTK851999 RDE851999:RDG851999 RNA851999:RNC851999 RWW851999:RWY851999 SGS851999:SGU851999 SQO851999:SQQ851999 TAK851999:TAM851999 TKG851999:TKI851999 TUC851999:TUE851999 UDY851999:UEA851999 UNU851999:UNW851999 UXQ851999:UXS851999 VHM851999:VHO851999 VRI851999:VRK851999 WBE851999:WBG851999 WLA851999:WLC851999 WUW851999:WUY851999 IK917535:IM917535 SG917535:SI917535 ACC917535:ACE917535 ALY917535:AMA917535 AVU917535:AVW917535 BFQ917535:BFS917535 BPM917535:BPO917535 BZI917535:BZK917535 CJE917535:CJG917535 CTA917535:CTC917535 DCW917535:DCY917535 DMS917535:DMU917535 DWO917535:DWQ917535 EGK917535:EGM917535 EQG917535:EQI917535 FAC917535:FAE917535 FJY917535:FKA917535 FTU917535:FTW917535 GDQ917535:GDS917535 GNM917535:GNO917535 GXI917535:GXK917535 HHE917535:HHG917535 HRA917535:HRC917535 IAW917535:IAY917535 IKS917535:IKU917535 IUO917535:IUQ917535 JEK917535:JEM917535 JOG917535:JOI917535 JYC917535:JYE917535 KHY917535:KIA917535 KRU917535:KRW917535 LBQ917535:LBS917535 LLM917535:LLO917535 LVI917535:LVK917535 MFE917535:MFG917535 MPA917535:MPC917535 MYW917535:MYY917535 NIS917535:NIU917535 NSO917535:NSQ917535 OCK917535:OCM917535 OMG917535:OMI917535 OWC917535:OWE917535 PFY917535:PGA917535 PPU917535:PPW917535 PZQ917535:PZS917535 QJM917535:QJO917535 QTI917535:QTK917535 RDE917535:RDG917535 RNA917535:RNC917535 RWW917535:RWY917535 SGS917535:SGU917535 SQO917535:SQQ917535 TAK917535:TAM917535 TKG917535:TKI917535 TUC917535:TUE917535 UDY917535:UEA917535 UNU917535:UNW917535 UXQ917535:UXS917535 VHM917535:VHO917535 VRI917535:VRK917535 WBE917535:WBG917535 WLA917535:WLC917535 WUW917535:WUY917535 IK983071:IM983071 SG983071:SI983071 ACC983071:ACE983071 ALY983071:AMA983071 AVU983071:AVW983071 BFQ983071:BFS983071 BPM983071:BPO983071 BZI983071:BZK983071 CJE983071:CJG983071 CTA983071:CTC983071 DCW983071:DCY983071 DMS983071:DMU983071 DWO983071:DWQ983071 EGK983071:EGM983071 EQG983071:EQI983071 FAC983071:FAE983071 FJY983071:FKA983071 FTU983071:FTW983071 GDQ983071:GDS983071 GNM983071:GNO983071 GXI983071:GXK983071 HHE983071:HHG983071 HRA983071:HRC983071 IAW983071:IAY983071 IKS983071:IKU983071 IUO983071:IUQ983071 JEK983071:JEM983071 JOG983071:JOI983071 JYC983071:JYE983071 KHY983071:KIA983071 KRU983071:KRW983071 LBQ983071:LBS983071 LLM983071:LLO983071 LVI983071:LVK983071 MFE983071:MFG983071 MPA983071:MPC983071 MYW983071:MYY983071 NIS983071:NIU983071 NSO983071:NSQ983071 OCK983071:OCM983071 OMG983071:OMI983071 OWC983071:OWE983071 PFY983071:PGA983071 PPU983071:PPW983071 PZQ983071:PZS983071 QJM983071:QJO983071 QTI983071:QTK983071 RDE983071:RDG983071 RNA983071:RNC983071 RWW983071:RWY983071 SGS983071:SGU983071 SQO983071:SQQ983071 TAK983071:TAM983071 TKG983071:TKI983071 TUC983071:TUE983071 UDY983071:UEA983071 UNU983071:UNW983071 UXQ983071:UXS983071 VHM983071:VHO983071 VRI983071:VRK983071 WBE983071:WBG983071 WLA983071:WLC983071 WUW983071:WUY983071 IP65565:IR65566 SL65565:SN65566 ACH65565:ACJ65566 AMD65565:AMF65566 AVZ65565:AWB65566 BFV65565:BFX65566 BPR65565:BPT65566 BZN65565:BZP65566 CJJ65565:CJL65566 CTF65565:CTH65566 DDB65565:DDD65566 DMX65565:DMZ65566 DWT65565:DWV65566 EGP65565:EGR65566 EQL65565:EQN65566 FAH65565:FAJ65566 FKD65565:FKF65566 FTZ65565:FUB65566 GDV65565:GDX65566 GNR65565:GNT65566 GXN65565:GXP65566 HHJ65565:HHL65566 HRF65565:HRH65566 IBB65565:IBD65566 IKX65565:IKZ65566 IUT65565:IUV65566 JEP65565:JER65566 JOL65565:JON65566 JYH65565:JYJ65566 KID65565:KIF65566 KRZ65565:KSB65566 LBV65565:LBX65566 LLR65565:LLT65566 LVN65565:LVP65566 MFJ65565:MFL65566 MPF65565:MPH65566 MZB65565:MZD65566 NIX65565:NIZ65566 NST65565:NSV65566 OCP65565:OCR65566 OML65565:OMN65566 OWH65565:OWJ65566 PGD65565:PGF65566 PPZ65565:PQB65566 PZV65565:PZX65566 QJR65565:QJT65566 QTN65565:QTP65566 RDJ65565:RDL65566 RNF65565:RNH65566 RXB65565:RXD65566 SGX65565:SGZ65566 SQT65565:SQV65566 TAP65565:TAR65566 TKL65565:TKN65566 TUH65565:TUJ65566 UED65565:UEF65566 UNZ65565:UOB65566 UXV65565:UXX65566 VHR65565:VHT65566 VRN65565:VRP65566 WBJ65565:WBL65566 WLF65565:WLH65566 WVB65565:WVD65566 IP131101:IR131102 SL131101:SN131102 ACH131101:ACJ131102 AMD131101:AMF131102 AVZ131101:AWB131102 BFV131101:BFX131102 BPR131101:BPT131102 BZN131101:BZP131102 CJJ131101:CJL131102 CTF131101:CTH131102 DDB131101:DDD131102 DMX131101:DMZ131102 DWT131101:DWV131102 EGP131101:EGR131102 EQL131101:EQN131102 FAH131101:FAJ131102 FKD131101:FKF131102 FTZ131101:FUB131102 GDV131101:GDX131102 GNR131101:GNT131102 GXN131101:GXP131102 HHJ131101:HHL131102 HRF131101:HRH131102 IBB131101:IBD131102 IKX131101:IKZ131102 IUT131101:IUV131102 JEP131101:JER131102 JOL131101:JON131102 JYH131101:JYJ131102 KID131101:KIF131102 KRZ131101:KSB131102 LBV131101:LBX131102 LLR131101:LLT131102 LVN131101:LVP131102 MFJ131101:MFL131102 MPF131101:MPH131102 MZB131101:MZD131102 NIX131101:NIZ131102 NST131101:NSV131102 OCP131101:OCR131102 OML131101:OMN131102 OWH131101:OWJ131102 PGD131101:PGF131102 PPZ131101:PQB131102 PZV131101:PZX131102 QJR131101:QJT131102 QTN131101:QTP131102 RDJ131101:RDL131102 RNF131101:RNH131102 RXB131101:RXD131102 SGX131101:SGZ131102 SQT131101:SQV131102 TAP131101:TAR131102 TKL131101:TKN131102 TUH131101:TUJ131102 UED131101:UEF131102 UNZ131101:UOB131102 UXV131101:UXX131102 VHR131101:VHT131102 VRN131101:VRP131102 WBJ131101:WBL131102 WLF131101:WLH131102 WVB131101:WVD131102 IP196637:IR196638 SL196637:SN196638 ACH196637:ACJ196638 AMD196637:AMF196638 AVZ196637:AWB196638 BFV196637:BFX196638 BPR196637:BPT196638 BZN196637:BZP196638 CJJ196637:CJL196638 CTF196637:CTH196638 DDB196637:DDD196638 DMX196637:DMZ196638 DWT196637:DWV196638 EGP196637:EGR196638 EQL196637:EQN196638 FAH196637:FAJ196638 FKD196637:FKF196638 FTZ196637:FUB196638 GDV196637:GDX196638 GNR196637:GNT196638 GXN196637:GXP196638 HHJ196637:HHL196638 HRF196637:HRH196638 IBB196637:IBD196638 IKX196637:IKZ196638 IUT196637:IUV196638 JEP196637:JER196638 JOL196637:JON196638 JYH196637:JYJ196638 KID196637:KIF196638 KRZ196637:KSB196638 LBV196637:LBX196638 LLR196637:LLT196638 LVN196637:LVP196638 MFJ196637:MFL196638 MPF196637:MPH196638 MZB196637:MZD196638 NIX196637:NIZ196638 NST196637:NSV196638 OCP196637:OCR196638 OML196637:OMN196638 OWH196637:OWJ196638 PGD196637:PGF196638 PPZ196637:PQB196638 PZV196637:PZX196638 QJR196637:QJT196638 QTN196637:QTP196638 RDJ196637:RDL196638 RNF196637:RNH196638 RXB196637:RXD196638 SGX196637:SGZ196638 SQT196637:SQV196638 TAP196637:TAR196638 TKL196637:TKN196638 TUH196637:TUJ196638 UED196637:UEF196638 UNZ196637:UOB196638 UXV196637:UXX196638 VHR196637:VHT196638 VRN196637:VRP196638 WBJ196637:WBL196638 WLF196637:WLH196638 WVB196637:WVD196638 IP262173:IR262174 SL262173:SN262174 ACH262173:ACJ262174 AMD262173:AMF262174 AVZ262173:AWB262174 BFV262173:BFX262174 BPR262173:BPT262174 BZN262173:BZP262174 CJJ262173:CJL262174 CTF262173:CTH262174 DDB262173:DDD262174 DMX262173:DMZ262174 DWT262173:DWV262174 EGP262173:EGR262174 EQL262173:EQN262174 FAH262173:FAJ262174 FKD262173:FKF262174 FTZ262173:FUB262174 GDV262173:GDX262174 GNR262173:GNT262174 GXN262173:GXP262174 HHJ262173:HHL262174 HRF262173:HRH262174 IBB262173:IBD262174 IKX262173:IKZ262174 IUT262173:IUV262174 JEP262173:JER262174 JOL262173:JON262174 JYH262173:JYJ262174 KID262173:KIF262174 KRZ262173:KSB262174 LBV262173:LBX262174 LLR262173:LLT262174 LVN262173:LVP262174 MFJ262173:MFL262174 MPF262173:MPH262174 MZB262173:MZD262174 NIX262173:NIZ262174 NST262173:NSV262174 OCP262173:OCR262174 OML262173:OMN262174 OWH262173:OWJ262174 PGD262173:PGF262174 PPZ262173:PQB262174 PZV262173:PZX262174 QJR262173:QJT262174 QTN262173:QTP262174 RDJ262173:RDL262174 RNF262173:RNH262174 RXB262173:RXD262174 SGX262173:SGZ262174 SQT262173:SQV262174 TAP262173:TAR262174 TKL262173:TKN262174 TUH262173:TUJ262174 UED262173:UEF262174 UNZ262173:UOB262174 UXV262173:UXX262174 VHR262173:VHT262174 VRN262173:VRP262174 WBJ262173:WBL262174 WLF262173:WLH262174 WVB262173:WVD262174 IP327709:IR327710 SL327709:SN327710 ACH327709:ACJ327710 AMD327709:AMF327710 AVZ327709:AWB327710 BFV327709:BFX327710 BPR327709:BPT327710 BZN327709:BZP327710 CJJ327709:CJL327710 CTF327709:CTH327710 DDB327709:DDD327710 DMX327709:DMZ327710 DWT327709:DWV327710 EGP327709:EGR327710 EQL327709:EQN327710 FAH327709:FAJ327710 FKD327709:FKF327710 FTZ327709:FUB327710 GDV327709:GDX327710 GNR327709:GNT327710 GXN327709:GXP327710 HHJ327709:HHL327710 HRF327709:HRH327710 IBB327709:IBD327710 IKX327709:IKZ327710 IUT327709:IUV327710 JEP327709:JER327710 JOL327709:JON327710 JYH327709:JYJ327710 KID327709:KIF327710 KRZ327709:KSB327710 LBV327709:LBX327710 LLR327709:LLT327710 LVN327709:LVP327710 MFJ327709:MFL327710 MPF327709:MPH327710 MZB327709:MZD327710 NIX327709:NIZ327710 NST327709:NSV327710 OCP327709:OCR327710 OML327709:OMN327710 OWH327709:OWJ327710 PGD327709:PGF327710 PPZ327709:PQB327710 PZV327709:PZX327710 QJR327709:QJT327710 QTN327709:QTP327710 RDJ327709:RDL327710 RNF327709:RNH327710 RXB327709:RXD327710 SGX327709:SGZ327710 SQT327709:SQV327710 TAP327709:TAR327710 TKL327709:TKN327710 TUH327709:TUJ327710 UED327709:UEF327710 UNZ327709:UOB327710 UXV327709:UXX327710 VHR327709:VHT327710 VRN327709:VRP327710 WBJ327709:WBL327710 WLF327709:WLH327710 WVB327709:WVD327710 IP393245:IR393246 SL393245:SN393246 ACH393245:ACJ393246 AMD393245:AMF393246 AVZ393245:AWB393246 BFV393245:BFX393246 BPR393245:BPT393246 BZN393245:BZP393246 CJJ393245:CJL393246 CTF393245:CTH393246 DDB393245:DDD393246 DMX393245:DMZ393246 DWT393245:DWV393246 EGP393245:EGR393246 EQL393245:EQN393246 FAH393245:FAJ393246 FKD393245:FKF393246 FTZ393245:FUB393246 GDV393245:GDX393246 GNR393245:GNT393246 GXN393245:GXP393246 HHJ393245:HHL393246 HRF393245:HRH393246 IBB393245:IBD393246 IKX393245:IKZ393246 IUT393245:IUV393246 JEP393245:JER393246 JOL393245:JON393246 JYH393245:JYJ393246 KID393245:KIF393246 KRZ393245:KSB393246 LBV393245:LBX393246 LLR393245:LLT393246 LVN393245:LVP393246 MFJ393245:MFL393246 MPF393245:MPH393246 MZB393245:MZD393246 NIX393245:NIZ393246 NST393245:NSV393246 OCP393245:OCR393246 OML393245:OMN393246 OWH393245:OWJ393246 PGD393245:PGF393246 PPZ393245:PQB393246 PZV393245:PZX393246 QJR393245:QJT393246 QTN393245:QTP393246 RDJ393245:RDL393246 RNF393245:RNH393246 RXB393245:RXD393246 SGX393245:SGZ393246 SQT393245:SQV393246 TAP393245:TAR393246 TKL393245:TKN393246 TUH393245:TUJ393246 UED393245:UEF393246 UNZ393245:UOB393246 UXV393245:UXX393246 VHR393245:VHT393246 VRN393245:VRP393246 WBJ393245:WBL393246 WLF393245:WLH393246 WVB393245:WVD393246 IP458781:IR458782 SL458781:SN458782 ACH458781:ACJ458782 AMD458781:AMF458782 AVZ458781:AWB458782 BFV458781:BFX458782 BPR458781:BPT458782 BZN458781:BZP458782 CJJ458781:CJL458782 CTF458781:CTH458782 DDB458781:DDD458782 DMX458781:DMZ458782 DWT458781:DWV458782 EGP458781:EGR458782 EQL458781:EQN458782 FAH458781:FAJ458782 FKD458781:FKF458782 FTZ458781:FUB458782 GDV458781:GDX458782 GNR458781:GNT458782 GXN458781:GXP458782 HHJ458781:HHL458782 HRF458781:HRH458782 IBB458781:IBD458782 IKX458781:IKZ458782 IUT458781:IUV458782 JEP458781:JER458782 JOL458781:JON458782 JYH458781:JYJ458782 KID458781:KIF458782 KRZ458781:KSB458782 LBV458781:LBX458782 LLR458781:LLT458782 LVN458781:LVP458782 MFJ458781:MFL458782 MPF458781:MPH458782 MZB458781:MZD458782 NIX458781:NIZ458782 NST458781:NSV458782 OCP458781:OCR458782 OML458781:OMN458782 OWH458781:OWJ458782 PGD458781:PGF458782 PPZ458781:PQB458782 PZV458781:PZX458782 QJR458781:QJT458782 QTN458781:QTP458782 RDJ458781:RDL458782 RNF458781:RNH458782 RXB458781:RXD458782 SGX458781:SGZ458782 SQT458781:SQV458782 TAP458781:TAR458782 TKL458781:TKN458782 TUH458781:TUJ458782 UED458781:UEF458782 UNZ458781:UOB458782 UXV458781:UXX458782 VHR458781:VHT458782 VRN458781:VRP458782 WBJ458781:WBL458782 WLF458781:WLH458782 WVB458781:WVD458782 IP524317:IR524318 SL524317:SN524318 ACH524317:ACJ524318 AMD524317:AMF524318 AVZ524317:AWB524318 BFV524317:BFX524318 BPR524317:BPT524318 BZN524317:BZP524318 CJJ524317:CJL524318 CTF524317:CTH524318 DDB524317:DDD524318 DMX524317:DMZ524318 DWT524317:DWV524318 EGP524317:EGR524318 EQL524317:EQN524318 FAH524317:FAJ524318 FKD524317:FKF524318 FTZ524317:FUB524318 GDV524317:GDX524318 GNR524317:GNT524318 GXN524317:GXP524318 HHJ524317:HHL524318 HRF524317:HRH524318 IBB524317:IBD524318 IKX524317:IKZ524318 IUT524317:IUV524318 JEP524317:JER524318 JOL524317:JON524318 JYH524317:JYJ524318 KID524317:KIF524318 KRZ524317:KSB524318 LBV524317:LBX524318 LLR524317:LLT524318 LVN524317:LVP524318 MFJ524317:MFL524318 MPF524317:MPH524318 MZB524317:MZD524318 NIX524317:NIZ524318 NST524317:NSV524318 OCP524317:OCR524318 OML524317:OMN524318 OWH524317:OWJ524318 PGD524317:PGF524318 PPZ524317:PQB524318 PZV524317:PZX524318 QJR524317:QJT524318 QTN524317:QTP524318 RDJ524317:RDL524318 RNF524317:RNH524318 RXB524317:RXD524318 SGX524317:SGZ524318 SQT524317:SQV524318 TAP524317:TAR524318 TKL524317:TKN524318 TUH524317:TUJ524318 UED524317:UEF524318 UNZ524317:UOB524318 UXV524317:UXX524318 VHR524317:VHT524318 VRN524317:VRP524318 WBJ524317:WBL524318 WLF524317:WLH524318 WVB524317:WVD524318 IP589853:IR589854 SL589853:SN589854 ACH589853:ACJ589854 AMD589853:AMF589854 AVZ589853:AWB589854 BFV589853:BFX589854 BPR589853:BPT589854 BZN589853:BZP589854 CJJ589853:CJL589854 CTF589853:CTH589854 DDB589853:DDD589854 DMX589853:DMZ589854 DWT589853:DWV589854 EGP589853:EGR589854 EQL589853:EQN589854 FAH589853:FAJ589854 FKD589853:FKF589854 FTZ589853:FUB589854 GDV589853:GDX589854 GNR589853:GNT589854 GXN589853:GXP589854 HHJ589853:HHL589854 HRF589853:HRH589854 IBB589853:IBD589854 IKX589853:IKZ589854 IUT589853:IUV589854 JEP589853:JER589854 JOL589853:JON589854 JYH589853:JYJ589854 KID589853:KIF589854 KRZ589853:KSB589854 LBV589853:LBX589854 LLR589853:LLT589854 LVN589853:LVP589854 MFJ589853:MFL589854 MPF589853:MPH589854 MZB589853:MZD589854 NIX589853:NIZ589854 NST589853:NSV589854 OCP589853:OCR589854 OML589853:OMN589854 OWH589853:OWJ589854 PGD589853:PGF589854 PPZ589853:PQB589854 PZV589853:PZX589854 QJR589853:QJT589854 QTN589853:QTP589854 RDJ589853:RDL589854 RNF589853:RNH589854 RXB589853:RXD589854 SGX589853:SGZ589854 SQT589853:SQV589854 TAP589853:TAR589854 TKL589853:TKN589854 TUH589853:TUJ589854 UED589853:UEF589854 UNZ589853:UOB589854 UXV589853:UXX589854 VHR589853:VHT589854 VRN589853:VRP589854 WBJ589853:WBL589854 WLF589853:WLH589854 WVB589853:WVD589854 IP655389:IR655390 SL655389:SN655390 ACH655389:ACJ655390 AMD655389:AMF655390 AVZ655389:AWB655390 BFV655389:BFX655390 BPR655389:BPT655390 BZN655389:BZP655390 CJJ655389:CJL655390 CTF655389:CTH655390 DDB655389:DDD655390 DMX655389:DMZ655390 DWT655389:DWV655390 EGP655389:EGR655390 EQL655389:EQN655390 FAH655389:FAJ655390 FKD655389:FKF655390 FTZ655389:FUB655390 GDV655389:GDX655390 GNR655389:GNT655390 GXN655389:GXP655390 HHJ655389:HHL655390 HRF655389:HRH655390 IBB655389:IBD655390 IKX655389:IKZ655390 IUT655389:IUV655390 JEP655389:JER655390 JOL655389:JON655390 JYH655389:JYJ655390 KID655389:KIF655390 KRZ655389:KSB655390 LBV655389:LBX655390 LLR655389:LLT655390 LVN655389:LVP655390 MFJ655389:MFL655390 MPF655389:MPH655390 MZB655389:MZD655390 NIX655389:NIZ655390 NST655389:NSV655390 OCP655389:OCR655390 OML655389:OMN655390 OWH655389:OWJ655390 PGD655389:PGF655390 PPZ655389:PQB655390 PZV655389:PZX655390 QJR655389:QJT655390 QTN655389:QTP655390 RDJ655389:RDL655390 RNF655389:RNH655390 RXB655389:RXD655390 SGX655389:SGZ655390 SQT655389:SQV655390 TAP655389:TAR655390 TKL655389:TKN655390 TUH655389:TUJ655390 UED655389:UEF655390 UNZ655389:UOB655390 UXV655389:UXX655390 VHR655389:VHT655390 VRN655389:VRP655390 WBJ655389:WBL655390 WLF655389:WLH655390 WVB655389:WVD655390 IP720925:IR720926 SL720925:SN720926 ACH720925:ACJ720926 AMD720925:AMF720926 AVZ720925:AWB720926 BFV720925:BFX720926 BPR720925:BPT720926 BZN720925:BZP720926 CJJ720925:CJL720926 CTF720925:CTH720926 DDB720925:DDD720926 DMX720925:DMZ720926 DWT720925:DWV720926 EGP720925:EGR720926 EQL720925:EQN720926 FAH720925:FAJ720926 FKD720925:FKF720926 FTZ720925:FUB720926 GDV720925:GDX720926 GNR720925:GNT720926 GXN720925:GXP720926 HHJ720925:HHL720926 HRF720925:HRH720926 IBB720925:IBD720926 IKX720925:IKZ720926 IUT720925:IUV720926 JEP720925:JER720926 JOL720925:JON720926 JYH720925:JYJ720926 KID720925:KIF720926 KRZ720925:KSB720926 LBV720925:LBX720926 LLR720925:LLT720926 LVN720925:LVP720926 MFJ720925:MFL720926 MPF720925:MPH720926 MZB720925:MZD720926 NIX720925:NIZ720926 NST720925:NSV720926 OCP720925:OCR720926 OML720925:OMN720926 OWH720925:OWJ720926 PGD720925:PGF720926 PPZ720925:PQB720926 PZV720925:PZX720926 QJR720925:QJT720926 QTN720925:QTP720926 RDJ720925:RDL720926 RNF720925:RNH720926 RXB720925:RXD720926 SGX720925:SGZ720926 SQT720925:SQV720926 TAP720925:TAR720926 TKL720925:TKN720926 TUH720925:TUJ720926 UED720925:UEF720926 UNZ720925:UOB720926 UXV720925:UXX720926 VHR720925:VHT720926 VRN720925:VRP720926 WBJ720925:WBL720926 WLF720925:WLH720926 WVB720925:WVD720926 IP786461:IR786462 SL786461:SN786462 ACH786461:ACJ786462 AMD786461:AMF786462 AVZ786461:AWB786462 BFV786461:BFX786462 BPR786461:BPT786462 BZN786461:BZP786462 CJJ786461:CJL786462 CTF786461:CTH786462 DDB786461:DDD786462 DMX786461:DMZ786462 DWT786461:DWV786462 EGP786461:EGR786462 EQL786461:EQN786462 FAH786461:FAJ786462 FKD786461:FKF786462 FTZ786461:FUB786462 GDV786461:GDX786462 GNR786461:GNT786462 GXN786461:GXP786462 HHJ786461:HHL786462 HRF786461:HRH786462 IBB786461:IBD786462 IKX786461:IKZ786462 IUT786461:IUV786462 JEP786461:JER786462 JOL786461:JON786462 JYH786461:JYJ786462 KID786461:KIF786462 KRZ786461:KSB786462 LBV786461:LBX786462 LLR786461:LLT786462 LVN786461:LVP786462 MFJ786461:MFL786462 MPF786461:MPH786462 MZB786461:MZD786462 NIX786461:NIZ786462 NST786461:NSV786462 OCP786461:OCR786462 OML786461:OMN786462 OWH786461:OWJ786462 PGD786461:PGF786462 PPZ786461:PQB786462 PZV786461:PZX786462 QJR786461:QJT786462 QTN786461:QTP786462 RDJ786461:RDL786462 RNF786461:RNH786462 RXB786461:RXD786462 SGX786461:SGZ786462 SQT786461:SQV786462 TAP786461:TAR786462 TKL786461:TKN786462 TUH786461:TUJ786462 UED786461:UEF786462 UNZ786461:UOB786462 UXV786461:UXX786462 VHR786461:VHT786462 VRN786461:VRP786462 WBJ786461:WBL786462 WLF786461:WLH786462 WVB786461:WVD786462 IP851997:IR851998 SL851997:SN851998 ACH851997:ACJ851998 AMD851997:AMF851998 AVZ851997:AWB851998 BFV851997:BFX851998 BPR851997:BPT851998 BZN851997:BZP851998 CJJ851997:CJL851998 CTF851997:CTH851998 DDB851997:DDD851998 DMX851997:DMZ851998 DWT851997:DWV851998 EGP851997:EGR851998 EQL851997:EQN851998 FAH851997:FAJ851998 FKD851997:FKF851998 FTZ851997:FUB851998 GDV851997:GDX851998 GNR851997:GNT851998 GXN851997:GXP851998 HHJ851997:HHL851998 HRF851997:HRH851998 IBB851997:IBD851998 IKX851997:IKZ851998 IUT851997:IUV851998 JEP851997:JER851998 JOL851997:JON851998 JYH851997:JYJ851998 KID851997:KIF851998 KRZ851997:KSB851998 LBV851997:LBX851998 LLR851997:LLT851998 LVN851997:LVP851998 MFJ851997:MFL851998 MPF851997:MPH851998 MZB851997:MZD851998 NIX851997:NIZ851998 NST851997:NSV851998 OCP851997:OCR851998 OML851997:OMN851998 OWH851997:OWJ851998 PGD851997:PGF851998 PPZ851997:PQB851998 PZV851997:PZX851998 QJR851997:QJT851998 QTN851997:QTP851998 RDJ851997:RDL851998 RNF851997:RNH851998 RXB851997:RXD851998 SGX851997:SGZ851998 SQT851997:SQV851998 TAP851997:TAR851998 TKL851997:TKN851998 TUH851997:TUJ851998 UED851997:UEF851998 UNZ851997:UOB851998 UXV851997:UXX851998 VHR851997:VHT851998 VRN851997:VRP851998 WBJ851997:WBL851998 WLF851997:WLH851998 WVB851997:WVD851998 IP917533:IR917534 SL917533:SN917534 ACH917533:ACJ917534 AMD917533:AMF917534 AVZ917533:AWB917534 BFV917533:BFX917534 BPR917533:BPT917534 BZN917533:BZP917534 CJJ917533:CJL917534 CTF917533:CTH917534 DDB917533:DDD917534 DMX917533:DMZ917534 DWT917533:DWV917534 EGP917533:EGR917534 EQL917533:EQN917534 FAH917533:FAJ917534 FKD917533:FKF917534 FTZ917533:FUB917534 GDV917533:GDX917534 GNR917533:GNT917534 GXN917533:GXP917534 HHJ917533:HHL917534 HRF917533:HRH917534 IBB917533:IBD917534 IKX917533:IKZ917534 IUT917533:IUV917534 JEP917533:JER917534 JOL917533:JON917534 JYH917533:JYJ917534 KID917533:KIF917534 KRZ917533:KSB917534 LBV917533:LBX917534 LLR917533:LLT917534 LVN917533:LVP917534 MFJ917533:MFL917534 MPF917533:MPH917534 MZB917533:MZD917534 NIX917533:NIZ917534 NST917533:NSV917534 OCP917533:OCR917534 OML917533:OMN917534 OWH917533:OWJ917534 PGD917533:PGF917534 PPZ917533:PQB917534 PZV917533:PZX917534 QJR917533:QJT917534 QTN917533:QTP917534 RDJ917533:RDL917534 RNF917533:RNH917534 RXB917533:RXD917534 SGX917533:SGZ917534 SQT917533:SQV917534 TAP917533:TAR917534 TKL917533:TKN917534 TUH917533:TUJ917534 UED917533:UEF917534 UNZ917533:UOB917534 UXV917533:UXX917534 VHR917533:VHT917534 VRN917533:VRP917534 WBJ917533:WBL917534 WLF917533:WLH917534 WVB917533:WVD917534 IP983069:IR983070 SL983069:SN983070 ACH983069:ACJ983070 AMD983069:AMF983070 AVZ983069:AWB983070 BFV983069:BFX983070 BPR983069:BPT983070 BZN983069:BZP983070 CJJ983069:CJL983070 CTF983069:CTH983070 DDB983069:DDD983070 DMX983069:DMZ983070 DWT983069:DWV983070 EGP983069:EGR983070 EQL983069:EQN983070 FAH983069:FAJ983070 FKD983069:FKF983070 FTZ983069:FUB983070 GDV983069:GDX983070 GNR983069:GNT983070 GXN983069:GXP983070 HHJ983069:HHL983070 HRF983069:HRH983070 IBB983069:IBD983070 IKX983069:IKZ983070 IUT983069:IUV983070 JEP983069:JER983070 JOL983069:JON983070 JYH983069:JYJ983070 KID983069:KIF983070 KRZ983069:KSB983070 LBV983069:LBX983070 LLR983069:LLT983070 LVN983069:LVP983070 MFJ983069:MFL983070 MPF983069:MPH983070 MZB983069:MZD983070 NIX983069:NIZ983070 NST983069:NSV983070 OCP983069:OCR983070 OML983069:OMN983070 OWH983069:OWJ983070 PGD983069:PGF983070 PPZ983069:PQB983070 PZV983069:PZX983070 QJR983069:QJT983070 QTN983069:QTP983070 RDJ983069:RDL983070 RNF983069:RNH983070 RXB983069:RXD983070 SGX983069:SGZ983070 SQT983069:SQV983070 TAP983069:TAR983070 TKL983069:TKN983070 TUH983069:TUJ983070 UED983069:UEF983070 UNZ983069:UOB983070 UXV983069:UXX983070 VHR983069:VHT983070 VRN983069:VRP983070 WBJ983069:WBL983070 WLF983069:WLH983070 WVB983069:WVD983070 P65530 HV65528 RR65528 ABN65528 ALJ65528 AVF65528 BFB65528 BOX65528 BYT65528 CIP65528 CSL65528 DCH65528 DMD65528 DVZ65528 EFV65528 EPR65528 EZN65528 FJJ65528 FTF65528 GDB65528 GMX65528 GWT65528 HGP65528 HQL65528 IAH65528 IKD65528 ITZ65528 JDV65528 JNR65528 JXN65528 KHJ65528 KRF65528 LBB65528 LKX65528 LUT65528 MEP65528 MOL65528 MYH65528 NID65528 NRZ65528 OBV65528 OLR65528 OVN65528 PFJ65528 PPF65528 PZB65528 QIX65528 QST65528 RCP65528 RML65528 RWH65528 SGD65528 SPZ65528 SZV65528 TJR65528 TTN65528 UDJ65528 UNF65528 UXB65528 VGX65528 VQT65528 WAP65528 WKL65528 WUH65528 P131066 HV131064 RR131064 ABN131064 ALJ131064 AVF131064 BFB131064 BOX131064 BYT131064 CIP131064 CSL131064 DCH131064 DMD131064 DVZ131064 EFV131064 EPR131064 EZN131064 FJJ131064 FTF131064 GDB131064 GMX131064 GWT131064 HGP131064 HQL131064 IAH131064 IKD131064 ITZ131064 JDV131064 JNR131064 JXN131064 KHJ131064 KRF131064 LBB131064 LKX131064 LUT131064 MEP131064 MOL131064 MYH131064 NID131064 NRZ131064 OBV131064 OLR131064 OVN131064 PFJ131064 PPF131064 PZB131064 QIX131064 QST131064 RCP131064 RML131064 RWH131064 SGD131064 SPZ131064 SZV131064 TJR131064 TTN131064 UDJ131064 UNF131064 UXB131064 VGX131064 VQT131064 WAP131064 WKL131064 WUH131064 P196602 HV196600 RR196600 ABN196600 ALJ196600 AVF196600 BFB196600 BOX196600 BYT196600 CIP196600 CSL196600 DCH196600 DMD196600 DVZ196600 EFV196600 EPR196600 EZN196600 FJJ196600 FTF196600 GDB196600 GMX196600 GWT196600 HGP196600 HQL196600 IAH196600 IKD196600 ITZ196600 JDV196600 JNR196600 JXN196600 KHJ196600 KRF196600 LBB196600 LKX196600 LUT196600 MEP196600 MOL196600 MYH196600 NID196600 NRZ196600 OBV196600 OLR196600 OVN196600 PFJ196600 PPF196600 PZB196600 QIX196600 QST196600 RCP196600 RML196600 RWH196600 SGD196600 SPZ196600 SZV196600 TJR196600 TTN196600 UDJ196600 UNF196600 UXB196600 VGX196600 VQT196600 WAP196600 WKL196600 WUH196600 P262138 HV262136 RR262136 ABN262136 ALJ262136 AVF262136 BFB262136 BOX262136 BYT262136 CIP262136 CSL262136 DCH262136 DMD262136 DVZ262136 EFV262136 EPR262136 EZN262136 FJJ262136 FTF262136 GDB262136 GMX262136 GWT262136 HGP262136 HQL262136 IAH262136 IKD262136 ITZ262136 JDV262136 JNR262136 JXN262136 KHJ262136 KRF262136 LBB262136 LKX262136 LUT262136 MEP262136 MOL262136 MYH262136 NID262136 NRZ262136 OBV262136 OLR262136 OVN262136 PFJ262136 PPF262136 PZB262136 QIX262136 QST262136 RCP262136 RML262136 RWH262136 SGD262136 SPZ262136 SZV262136 TJR262136 TTN262136 UDJ262136 UNF262136 UXB262136 VGX262136 VQT262136 WAP262136 WKL262136 WUH262136 P327674 HV327672 RR327672 ABN327672 ALJ327672 AVF327672 BFB327672 BOX327672 BYT327672 CIP327672 CSL327672 DCH327672 DMD327672 DVZ327672 EFV327672 EPR327672 EZN327672 FJJ327672 FTF327672 GDB327672 GMX327672 GWT327672 HGP327672 HQL327672 IAH327672 IKD327672 ITZ327672 JDV327672 JNR327672 JXN327672 KHJ327672 KRF327672 LBB327672 LKX327672 LUT327672 MEP327672 MOL327672 MYH327672 NID327672 NRZ327672 OBV327672 OLR327672 OVN327672 PFJ327672 PPF327672 PZB327672 QIX327672 QST327672 RCP327672 RML327672 RWH327672 SGD327672 SPZ327672 SZV327672 TJR327672 TTN327672 UDJ327672 UNF327672 UXB327672 VGX327672 VQT327672 WAP327672 WKL327672 WUH327672 P393210 HV393208 RR393208 ABN393208 ALJ393208 AVF393208 BFB393208 BOX393208 BYT393208 CIP393208 CSL393208 DCH393208 DMD393208 DVZ393208 EFV393208 EPR393208 EZN393208 FJJ393208 FTF393208 GDB393208 GMX393208 GWT393208 HGP393208 HQL393208 IAH393208 IKD393208 ITZ393208 JDV393208 JNR393208 JXN393208 KHJ393208 KRF393208 LBB393208 LKX393208 LUT393208 MEP393208 MOL393208 MYH393208 NID393208 NRZ393208 OBV393208 OLR393208 OVN393208 PFJ393208 PPF393208 PZB393208 QIX393208 QST393208 RCP393208 RML393208 RWH393208 SGD393208 SPZ393208 SZV393208 TJR393208 TTN393208 UDJ393208 UNF393208 UXB393208 VGX393208 VQT393208 WAP393208 WKL393208 WUH393208 P458746 HV458744 RR458744 ABN458744 ALJ458744 AVF458744 BFB458744 BOX458744 BYT458744 CIP458744 CSL458744 DCH458744 DMD458744 DVZ458744 EFV458744 EPR458744 EZN458744 FJJ458744 FTF458744 GDB458744 GMX458744 GWT458744 HGP458744 HQL458744 IAH458744 IKD458744 ITZ458744 JDV458744 JNR458744 JXN458744 KHJ458744 KRF458744 LBB458744 LKX458744 LUT458744 MEP458744 MOL458744 MYH458744 NID458744 NRZ458744 OBV458744 OLR458744 OVN458744 PFJ458744 PPF458744 PZB458744 QIX458744 QST458744 RCP458744 RML458744 RWH458744 SGD458744 SPZ458744 SZV458744 TJR458744 TTN458744 UDJ458744 UNF458744 UXB458744 VGX458744 VQT458744 WAP458744 WKL458744 WUH458744 P524282 HV524280 RR524280 ABN524280 ALJ524280 AVF524280 BFB524280 BOX524280 BYT524280 CIP524280 CSL524280 DCH524280 DMD524280 DVZ524280 EFV524280 EPR524280 EZN524280 FJJ524280 FTF524280 GDB524280 GMX524280 GWT524280 HGP524280 HQL524280 IAH524280 IKD524280 ITZ524280 JDV524280 JNR524280 JXN524280 KHJ524280 KRF524280 LBB524280 LKX524280 LUT524280 MEP524280 MOL524280 MYH524280 NID524280 NRZ524280 OBV524280 OLR524280 OVN524280 PFJ524280 PPF524280 PZB524280 QIX524280 QST524280 RCP524280 RML524280 RWH524280 SGD524280 SPZ524280 SZV524280 TJR524280 TTN524280 UDJ524280 UNF524280 UXB524280 VGX524280 VQT524280 WAP524280 WKL524280 WUH524280 P589818 HV589816 RR589816 ABN589816 ALJ589816 AVF589816 BFB589816 BOX589816 BYT589816 CIP589816 CSL589816 DCH589816 DMD589816 DVZ589816 EFV589816 EPR589816 EZN589816 FJJ589816 FTF589816 GDB589816 GMX589816 GWT589816 HGP589816 HQL589816 IAH589816 IKD589816 ITZ589816 JDV589816 JNR589816 JXN589816 KHJ589816 KRF589816 LBB589816 LKX589816 LUT589816 MEP589816 MOL589816 MYH589816 NID589816 NRZ589816 OBV589816 OLR589816 OVN589816 PFJ589816 PPF589816 PZB589816 QIX589816 QST589816 RCP589816 RML589816 RWH589816 SGD589816 SPZ589816 SZV589816 TJR589816 TTN589816 UDJ589816 UNF589816 UXB589816 VGX589816 VQT589816 WAP589816 WKL589816 WUH589816 P655354 HV655352 RR655352 ABN655352 ALJ655352 AVF655352 BFB655352 BOX655352 BYT655352 CIP655352 CSL655352 DCH655352 DMD655352 DVZ655352 EFV655352 EPR655352 EZN655352 FJJ655352 FTF655352 GDB655352 GMX655352 GWT655352 HGP655352 HQL655352 IAH655352 IKD655352 ITZ655352 JDV655352 JNR655352 JXN655352 KHJ655352 KRF655352 LBB655352 LKX655352 LUT655352 MEP655352 MOL655352 MYH655352 NID655352 NRZ655352 OBV655352 OLR655352 OVN655352 PFJ655352 PPF655352 PZB655352 QIX655352 QST655352 RCP655352 RML655352 RWH655352 SGD655352 SPZ655352 SZV655352 TJR655352 TTN655352 UDJ655352 UNF655352 UXB655352 VGX655352 VQT655352 WAP655352 WKL655352 WUH655352 P720890 HV720888 RR720888 ABN720888 ALJ720888 AVF720888 BFB720888 BOX720888 BYT720888 CIP720888 CSL720888 DCH720888 DMD720888 DVZ720888 EFV720888 EPR720888 EZN720888 FJJ720888 FTF720888 GDB720888 GMX720888 GWT720888 HGP720888 HQL720888 IAH720888 IKD720888 ITZ720888 JDV720888 JNR720888 JXN720888 KHJ720888 KRF720888 LBB720888 LKX720888 LUT720888 MEP720888 MOL720888 MYH720888 NID720888 NRZ720888 OBV720888 OLR720888 OVN720888 PFJ720888 PPF720888 PZB720888 QIX720888 QST720888 RCP720888 RML720888 RWH720888 SGD720888 SPZ720888 SZV720888 TJR720888 TTN720888 UDJ720888 UNF720888 UXB720888 VGX720888 VQT720888 WAP720888 WKL720888 WUH720888 P786426 HV786424 RR786424 ABN786424 ALJ786424 AVF786424 BFB786424 BOX786424 BYT786424 CIP786424 CSL786424 DCH786424 DMD786424 DVZ786424 EFV786424 EPR786424 EZN786424 FJJ786424 FTF786424 GDB786424 GMX786424 GWT786424 HGP786424 HQL786424 IAH786424 IKD786424 ITZ786424 JDV786424 JNR786424 JXN786424 KHJ786424 KRF786424 LBB786424 LKX786424 LUT786424 MEP786424 MOL786424 MYH786424 NID786424 NRZ786424 OBV786424 OLR786424 OVN786424 PFJ786424 PPF786424 PZB786424 QIX786424 QST786424 RCP786424 RML786424 RWH786424 SGD786424 SPZ786424 SZV786424 TJR786424 TTN786424 UDJ786424 UNF786424 UXB786424 VGX786424 VQT786424 WAP786424 WKL786424 WUH786424 P851962 HV851960 RR851960 ABN851960 ALJ851960 AVF851960 BFB851960 BOX851960 BYT851960 CIP851960 CSL851960 DCH851960 DMD851960 DVZ851960 EFV851960 EPR851960 EZN851960 FJJ851960 FTF851960 GDB851960 GMX851960 GWT851960 HGP851960 HQL851960 IAH851960 IKD851960 ITZ851960 JDV851960 JNR851960 JXN851960 KHJ851960 KRF851960 LBB851960 LKX851960 LUT851960 MEP851960 MOL851960 MYH851960 NID851960 NRZ851960 OBV851960 OLR851960 OVN851960 PFJ851960 PPF851960 PZB851960 QIX851960 QST851960 RCP851960 RML851960 RWH851960 SGD851960 SPZ851960 SZV851960 TJR851960 TTN851960 UDJ851960 UNF851960 UXB851960 VGX851960 VQT851960 WAP851960 WKL851960 WUH851960 P917498 HV917496 RR917496 ABN917496 ALJ917496 AVF917496 BFB917496 BOX917496 BYT917496 CIP917496 CSL917496 DCH917496 DMD917496 DVZ917496 EFV917496 EPR917496 EZN917496 FJJ917496 FTF917496 GDB917496 GMX917496 GWT917496 HGP917496 HQL917496 IAH917496 IKD917496 ITZ917496 JDV917496 JNR917496 JXN917496 KHJ917496 KRF917496 LBB917496 LKX917496 LUT917496 MEP917496 MOL917496 MYH917496 NID917496 NRZ917496 OBV917496 OLR917496 OVN917496 PFJ917496 PPF917496 PZB917496 QIX917496 QST917496 RCP917496 RML917496 RWH917496 SGD917496 SPZ917496 SZV917496 TJR917496 TTN917496 UDJ917496 UNF917496 UXB917496 VGX917496 VQT917496 WAP917496 WKL917496 WUH917496 P983034 HV983032 RR983032 ABN983032 ALJ983032 AVF983032 BFB983032 BOX983032 BYT983032 CIP983032 CSL983032 DCH983032 DMD983032 DVZ983032 EFV983032 EPR983032 EZN983032 FJJ983032 FTF983032 GDB983032 GMX983032 GWT983032 HGP983032 HQL983032 IAH983032 IKD983032 ITZ983032 JDV983032 JNR983032 JXN983032 KHJ983032 KRF983032 LBB983032 LKX983032 LUT983032 MEP983032 MOL983032 MYH983032 NID983032 NRZ983032 OBV983032 OLR983032 OVN983032 PFJ983032 PPF983032 PZB983032 QIX983032 QST983032 RCP983032 RML983032 RWH983032 SGD983032 SPZ983032 SZV983032 TJR983032 TTN983032 UDJ983032 UNF983032 UXB983032 VGX983032 VQT983032 WAP983032 WKL983032 WUH983032 IP65556:IR65557 SL65556:SN65557 ACH65556:ACJ65557 AMD65556:AMF65557 AVZ65556:AWB65557 BFV65556:BFX65557 BPR65556:BPT65557 BZN65556:BZP65557 CJJ65556:CJL65557 CTF65556:CTH65557 DDB65556:DDD65557 DMX65556:DMZ65557 DWT65556:DWV65557 EGP65556:EGR65557 EQL65556:EQN65557 FAH65556:FAJ65557 FKD65556:FKF65557 FTZ65556:FUB65557 GDV65556:GDX65557 GNR65556:GNT65557 GXN65556:GXP65557 HHJ65556:HHL65557 HRF65556:HRH65557 IBB65556:IBD65557 IKX65556:IKZ65557 IUT65556:IUV65557 JEP65556:JER65557 JOL65556:JON65557 JYH65556:JYJ65557 KID65556:KIF65557 KRZ65556:KSB65557 LBV65556:LBX65557 LLR65556:LLT65557 LVN65556:LVP65557 MFJ65556:MFL65557 MPF65556:MPH65557 MZB65556:MZD65557 NIX65556:NIZ65557 NST65556:NSV65557 OCP65556:OCR65557 OML65556:OMN65557 OWH65556:OWJ65557 PGD65556:PGF65557 PPZ65556:PQB65557 PZV65556:PZX65557 QJR65556:QJT65557 QTN65556:QTP65557 RDJ65556:RDL65557 RNF65556:RNH65557 RXB65556:RXD65557 SGX65556:SGZ65557 SQT65556:SQV65557 TAP65556:TAR65557 TKL65556:TKN65557 TUH65556:TUJ65557 UED65556:UEF65557 UNZ65556:UOB65557 UXV65556:UXX65557 VHR65556:VHT65557 VRN65556:VRP65557 WBJ65556:WBL65557 WLF65556:WLH65557 WVB65556:WVD65557 IP131092:IR131093 SL131092:SN131093 ACH131092:ACJ131093 AMD131092:AMF131093 AVZ131092:AWB131093 BFV131092:BFX131093 BPR131092:BPT131093 BZN131092:BZP131093 CJJ131092:CJL131093 CTF131092:CTH131093 DDB131092:DDD131093 DMX131092:DMZ131093 DWT131092:DWV131093 EGP131092:EGR131093 EQL131092:EQN131093 FAH131092:FAJ131093 FKD131092:FKF131093 FTZ131092:FUB131093 GDV131092:GDX131093 GNR131092:GNT131093 GXN131092:GXP131093 HHJ131092:HHL131093 HRF131092:HRH131093 IBB131092:IBD131093 IKX131092:IKZ131093 IUT131092:IUV131093 JEP131092:JER131093 JOL131092:JON131093 JYH131092:JYJ131093 KID131092:KIF131093 KRZ131092:KSB131093 LBV131092:LBX131093 LLR131092:LLT131093 LVN131092:LVP131093 MFJ131092:MFL131093 MPF131092:MPH131093 MZB131092:MZD131093 NIX131092:NIZ131093 NST131092:NSV131093 OCP131092:OCR131093 OML131092:OMN131093 OWH131092:OWJ131093 PGD131092:PGF131093 PPZ131092:PQB131093 PZV131092:PZX131093 QJR131092:QJT131093 QTN131092:QTP131093 RDJ131092:RDL131093 RNF131092:RNH131093 RXB131092:RXD131093 SGX131092:SGZ131093 SQT131092:SQV131093 TAP131092:TAR131093 TKL131092:TKN131093 TUH131092:TUJ131093 UED131092:UEF131093 UNZ131092:UOB131093 UXV131092:UXX131093 VHR131092:VHT131093 VRN131092:VRP131093 WBJ131092:WBL131093 WLF131092:WLH131093 WVB131092:WVD131093 IP196628:IR196629 SL196628:SN196629 ACH196628:ACJ196629 AMD196628:AMF196629 AVZ196628:AWB196629 BFV196628:BFX196629 BPR196628:BPT196629 BZN196628:BZP196629 CJJ196628:CJL196629 CTF196628:CTH196629 DDB196628:DDD196629 DMX196628:DMZ196629 DWT196628:DWV196629 EGP196628:EGR196629 EQL196628:EQN196629 FAH196628:FAJ196629 FKD196628:FKF196629 FTZ196628:FUB196629 GDV196628:GDX196629 GNR196628:GNT196629 GXN196628:GXP196629 HHJ196628:HHL196629 HRF196628:HRH196629 IBB196628:IBD196629 IKX196628:IKZ196629 IUT196628:IUV196629 JEP196628:JER196629 JOL196628:JON196629 JYH196628:JYJ196629 KID196628:KIF196629 KRZ196628:KSB196629 LBV196628:LBX196629 LLR196628:LLT196629 LVN196628:LVP196629 MFJ196628:MFL196629 MPF196628:MPH196629 MZB196628:MZD196629 NIX196628:NIZ196629 NST196628:NSV196629 OCP196628:OCR196629 OML196628:OMN196629 OWH196628:OWJ196629 PGD196628:PGF196629 PPZ196628:PQB196629 PZV196628:PZX196629 QJR196628:QJT196629 QTN196628:QTP196629 RDJ196628:RDL196629 RNF196628:RNH196629 RXB196628:RXD196629 SGX196628:SGZ196629 SQT196628:SQV196629 TAP196628:TAR196629 TKL196628:TKN196629 TUH196628:TUJ196629 UED196628:UEF196629 UNZ196628:UOB196629 UXV196628:UXX196629 VHR196628:VHT196629 VRN196628:VRP196629 WBJ196628:WBL196629 WLF196628:WLH196629 WVB196628:WVD196629 IP262164:IR262165 SL262164:SN262165 ACH262164:ACJ262165 AMD262164:AMF262165 AVZ262164:AWB262165 BFV262164:BFX262165 BPR262164:BPT262165 BZN262164:BZP262165 CJJ262164:CJL262165 CTF262164:CTH262165 DDB262164:DDD262165 DMX262164:DMZ262165 DWT262164:DWV262165 EGP262164:EGR262165 EQL262164:EQN262165 FAH262164:FAJ262165 FKD262164:FKF262165 FTZ262164:FUB262165 GDV262164:GDX262165 GNR262164:GNT262165 GXN262164:GXP262165 HHJ262164:HHL262165 HRF262164:HRH262165 IBB262164:IBD262165 IKX262164:IKZ262165 IUT262164:IUV262165 JEP262164:JER262165 JOL262164:JON262165 JYH262164:JYJ262165 KID262164:KIF262165 KRZ262164:KSB262165 LBV262164:LBX262165 LLR262164:LLT262165 LVN262164:LVP262165 MFJ262164:MFL262165 MPF262164:MPH262165 MZB262164:MZD262165 NIX262164:NIZ262165 NST262164:NSV262165 OCP262164:OCR262165 OML262164:OMN262165 OWH262164:OWJ262165 PGD262164:PGF262165 PPZ262164:PQB262165 PZV262164:PZX262165 QJR262164:QJT262165 QTN262164:QTP262165 RDJ262164:RDL262165 RNF262164:RNH262165 RXB262164:RXD262165 SGX262164:SGZ262165 SQT262164:SQV262165 TAP262164:TAR262165 TKL262164:TKN262165 TUH262164:TUJ262165 UED262164:UEF262165 UNZ262164:UOB262165 UXV262164:UXX262165 VHR262164:VHT262165 VRN262164:VRP262165 WBJ262164:WBL262165 WLF262164:WLH262165 WVB262164:WVD262165 IP327700:IR327701 SL327700:SN327701 ACH327700:ACJ327701 AMD327700:AMF327701 AVZ327700:AWB327701 BFV327700:BFX327701 BPR327700:BPT327701 BZN327700:BZP327701 CJJ327700:CJL327701 CTF327700:CTH327701 DDB327700:DDD327701 DMX327700:DMZ327701 DWT327700:DWV327701 EGP327700:EGR327701 EQL327700:EQN327701 FAH327700:FAJ327701 FKD327700:FKF327701 FTZ327700:FUB327701 GDV327700:GDX327701 GNR327700:GNT327701 GXN327700:GXP327701 HHJ327700:HHL327701 HRF327700:HRH327701 IBB327700:IBD327701 IKX327700:IKZ327701 IUT327700:IUV327701 JEP327700:JER327701 JOL327700:JON327701 JYH327700:JYJ327701 KID327700:KIF327701 KRZ327700:KSB327701 LBV327700:LBX327701 LLR327700:LLT327701 LVN327700:LVP327701 MFJ327700:MFL327701 MPF327700:MPH327701 MZB327700:MZD327701 NIX327700:NIZ327701 NST327700:NSV327701 OCP327700:OCR327701 OML327700:OMN327701 OWH327700:OWJ327701 PGD327700:PGF327701 PPZ327700:PQB327701 PZV327700:PZX327701 QJR327700:QJT327701 QTN327700:QTP327701 RDJ327700:RDL327701 RNF327700:RNH327701 RXB327700:RXD327701 SGX327700:SGZ327701 SQT327700:SQV327701 TAP327700:TAR327701 TKL327700:TKN327701 TUH327700:TUJ327701 UED327700:UEF327701 UNZ327700:UOB327701 UXV327700:UXX327701 VHR327700:VHT327701 VRN327700:VRP327701 WBJ327700:WBL327701 WLF327700:WLH327701 WVB327700:WVD327701 IP393236:IR393237 SL393236:SN393237 ACH393236:ACJ393237 AMD393236:AMF393237 AVZ393236:AWB393237 BFV393236:BFX393237 BPR393236:BPT393237 BZN393236:BZP393237 CJJ393236:CJL393237 CTF393236:CTH393237 DDB393236:DDD393237 DMX393236:DMZ393237 DWT393236:DWV393237 EGP393236:EGR393237 EQL393236:EQN393237 FAH393236:FAJ393237 FKD393236:FKF393237 FTZ393236:FUB393237 GDV393236:GDX393237 GNR393236:GNT393237 GXN393236:GXP393237 HHJ393236:HHL393237 HRF393236:HRH393237 IBB393236:IBD393237 IKX393236:IKZ393237 IUT393236:IUV393237 JEP393236:JER393237 JOL393236:JON393237 JYH393236:JYJ393237 KID393236:KIF393237 KRZ393236:KSB393237 LBV393236:LBX393237 LLR393236:LLT393237 LVN393236:LVP393237 MFJ393236:MFL393237 MPF393236:MPH393237 MZB393236:MZD393237 NIX393236:NIZ393237 NST393236:NSV393237 OCP393236:OCR393237 OML393236:OMN393237 OWH393236:OWJ393237 PGD393236:PGF393237 PPZ393236:PQB393237 PZV393236:PZX393237 QJR393236:QJT393237 QTN393236:QTP393237 RDJ393236:RDL393237 RNF393236:RNH393237 RXB393236:RXD393237 SGX393236:SGZ393237 SQT393236:SQV393237 TAP393236:TAR393237 TKL393236:TKN393237 TUH393236:TUJ393237 UED393236:UEF393237 UNZ393236:UOB393237 UXV393236:UXX393237 VHR393236:VHT393237 VRN393236:VRP393237 WBJ393236:WBL393237 WLF393236:WLH393237 WVB393236:WVD393237 IP458772:IR458773 SL458772:SN458773 ACH458772:ACJ458773 AMD458772:AMF458773 AVZ458772:AWB458773 BFV458772:BFX458773 BPR458772:BPT458773 BZN458772:BZP458773 CJJ458772:CJL458773 CTF458772:CTH458773 DDB458772:DDD458773 DMX458772:DMZ458773 DWT458772:DWV458773 EGP458772:EGR458773 EQL458772:EQN458773 FAH458772:FAJ458773 FKD458772:FKF458773 FTZ458772:FUB458773 GDV458772:GDX458773 GNR458772:GNT458773 GXN458772:GXP458773 HHJ458772:HHL458773 HRF458772:HRH458773 IBB458772:IBD458773 IKX458772:IKZ458773 IUT458772:IUV458773 JEP458772:JER458773 JOL458772:JON458773 JYH458772:JYJ458773 KID458772:KIF458773 KRZ458772:KSB458773 LBV458772:LBX458773 LLR458772:LLT458773 LVN458772:LVP458773 MFJ458772:MFL458773 MPF458772:MPH458773 MZB458772:MZD458773 NIX458772:NIZ458773 NST458772:NSV458773 OCP458772:OCR458773 OML458772:OMN458773 OWH458772:OWJ458773 PGD458772:PGF458773 PPZ458772:PQB458773 PZV458772:PZX458773 QJR458772:QJT458773 QTN458772:QTP458773 RDJ458772:RDL458773 RNF458772:RNH458773 RXB458772:RXD458773 SGX458772:SGZ458773 SQT458772:SQV458773 TAP458772:TAR458773 TKL458772:TKN458773 TUH458772:TUJ458773 UED458772:UEF458773 UNZ458772:UOB458773 UXV458772:UXX458773 VHR458772:VHT458773 VRN458772:VRP458773 WBJ458772:WBL458773 WLF458772:WLH458773 WVB458772:WVD458773 IP524308:IR524309 SL524308:SN524309 ACH524308:ACJ524309 AMD524308:AMF524309 AVZ524308:AWB524309 BFV524308:BFX524309 BPR524308:BPT524309 BZN524308:BZP524309 CJJ524308:CJL524309 CTF524308:CTH524309 DDB524308:DDD524309 DMX524308:DMZ524309 DWT524308:DWV524309 EGP524308:EGR524309 EQL524308:EQN524309 FAH524308:FAJ524309 FKD524308:FKF524309 FTZ524308:FUB524309 GDV524308:GDX524309 GNR524308:GNT524309 GXN524308:GXP524309 HHJ524308:HHL524309 HRF524308:HRH524309 IBB524308:IBD524309 IKX524308:IKZ524309 IUT524308:IUV524309 JEP524308:JER524309 JOL524308:JON524309 JYH524308:JYJ524309 KID524308:KIF524309 KRZ524308:KSB524309 LBV524308:LBX524309 LLR524308:LLT524309 LVN524308:LVP524309 MFJ524308:MFL524309 MPF524308:MPH524309 MZB524308:MZD524309 NIX524308:NIZ524309 NST524308:NSV524309 OCP524308:OCR524309 OML524308:OMN524309 OWH524308:OWJ524309 PGD524308:PGF524309 PPZ524308:PQB524309 PZV524308:PZX524309 QJR524308:QJT524309 QTN524308:QTP524309 RDJ524308:RDL524309 RNF524308:RNH524309 RXB524308:RXD524309 SGX524308:SGZ524309 SQT524308:SQV524309 TAP524308:TAR524309 TKL524308:TKN524309 TUH524308:TUJ524309 UED524308:UEF524309 UNZ524308:UOB524309 UXV524308:UXX524309 VHR524308:VHT524309 VRN524308:VRP524309 WBJ524308:WBL524309 WLF524308:WLH524309 WVB524308:WVD524309 IP589844:IR589845 SL589844:SN589845 ACH589844:ACJ589845 AMD589844:AMF589845 AVZ589844:AWB589845 BFV589844:BFX589845 BPR589844:BPT589845 BZN589844:BZP589845 CJJ589844:CJL589845 CTF589844:CTH589845 DDB589844:DDD589845 DMX589844:DMZ589845 DWT589844:DWV589845 EGP589844:EGR589845 EQL589844:EQN589845 FAH589844:FAJ589845 FKD589844:FKF589845 FTZ589844:FUB589845 GDV589844:GDX589845 GNR589844:GNT589845 GXN589844:GXP589845 HHJ589844:HHL589845 HRF589844:HRH589845 IBB589844:IBD589845 IKX589844:IKZ589845 IUT589844:IUV589845 JEP589844:JER589845 JOL589844:JON589845 JYH589844:JYJ589845 KID589844:KIF589845 KRZ589844:KSB589845 LBV589844:LBX589845 LLR589844:LLT589845 LVN589844:LVP589845 MFJ589844:MFL589845 MPF589844:MPH589845 MZB589844:MZD589845 NIX589844:NIZ589845 NST589844:NSV589845 OCP589844:OCR589845 OML589844:OMN589845 OWH589844:OWJ589845 PGD589844:PGF589845 PPZ589844:PQB589845 PZV589844:PZX589845 QJR589844:QJT589845 QTN589844:QTP589845 RDJ589844:RDL589845 RNF589844:RNH589845 RXB589844:RXD589845 SGX589844:SGZ589845 SQT589844:SQV589845 TAP589844:TAR589845 TKL589844:TKN589845 TUH589844:TUJ589845 UED589844:UEF589845 UNZ589844:UOB589845 UXV589844:UXX589845 VHR589844:VHT589845 VRN589844:VRP589845 WBJ589844:WBL589845 WLF589844:WLH589845 WVB589844:WVD589845 IP655380:IR655381 SL655380:SN655381 ACH655380:ACJ655381 AMD655380:AMF655381 AVZ655380:AWB655381 BFV655380:BFX655381 BPR655380:BPT655381 BZN655380:BZP655381 CJJ655380:CJL655381 CTF655380:CTH655381 DDB655380:DDD655381 DMX655380:DMZ655381 DWT655380:DWV655381 EGP655380:EGR655381 EQL655380:EQN655381 FAH655380:FAJ655381 FKD655380:FKF655381 FTZ655380:FUB655381 GDV655380:GDX655381 GNR655380:GNT655381 GXN655380:GXP655381 HHJ655380:HHL655381 HRF655380:HRH655381 IBB655380:IBD655381 IKX655380:IKZ655381 IUT655380:IUV655381 JEP655380:JER655381 JOL655380:JON655381 JYH655380:JYJ655381 KID655380:KIF655381 KRZ655380:KSB655381 LBV655380:LBX655381 LLR655380:LLT655381 LVN655380:LVP655381 MFJ655380:MFL655381 MPF655380:MPH655381 MZB655380:MZD655381 NIX655380:NIZ655381 NST655380:NSV655381 OCP655380:OCR655381 OML655380:OMN655381 OWH655380:OWJ655381 PGD655380:PGF655381 PPZ655380:PQB655381 PZV655380:PZX655381 QJR655380:QJT655381 QTN655380:QTP655381 RDJ655380:RDL655381 RNF655380:RNH655381 RXB655380:RXD655381 SGX655380:SGZ655381 SQT655380:SQV655381 TAP655380:TAR655381 TKL655380:TKN655381 TUH655380:TUJ655381 UED655380:UEF655381 UNZ655380:UOB655381 UXV655380:UXX655381 VHR655380:VHT655381 VRN655380:VRP655381 WBJ655380:WBL655381 WLF655380:WLH655381 WVB655380:WVD655381 IP720916:IR720917 SL720916:SN720917 ACH720916:ACJ720917 AMD720916:AMF720917 AVZ720916:AWB720917 BFV720916:BFX720917 BPR720916:BPT720917 BZN720916:BZP720917 CJJ720916:CJL720917 CTF720916:CTH720917 DDB720916:DDD720917 DMX720916:DMZ720917 DWT720916:DWV720917 EGP720916:EGR720917 EQL720916:EQN720917 FAH720916:FAJ720917 FKD720916:FKF720917 FTZ720916:FUB720917 GDV720916:GDX720917 GNR720916:GNT720917 GXN720916:GXP720917 HHJ720916:HHL720917 HRF720916:HRH720917 IBB720916:IBD720917 IKX720916:IKZ720917 IUT720916:IUV720917 JEP720916:JER720917 JOL720916:JON720917 JYH720916:JYJ720917 KID720916:KIF720917 KRZ720916:KSB720917 LBV720916:LBX720917 LLR720916:LLT720917 LVN720916:LVP720917 MFJ720916:MFL720917 MPF720916:MPH720917 MZB720916:MZD720917 NIX720916:NIZ720917 NST720916:NSV720917 OCP720916:OCR720917 OML720916:OMN720917 OWH720916:OWJ720917 PGD720916:PGF720917 PPZ720916:PQB720917 PZV720916:PZX720917 QJR720916:QJT720917 QTN720916:QTP720917 RDJ720916:RDL720917 RNF720916:RNH720917 RXB720916:RXD720917 SGX720916:SGZ720917 SQT720916:SQV720917 TAP720916:TAR720917 TKL720916:TKN720917 TUH720916:TUJ720917 UED720916:UEF720917 UNZ720916:UOB720917 UXV720916:UXX720917 VHR720916:VHT720917 VRN720916:VRP720917 WBJ720916:WBL720917 WLF720916:WLH720917 WVB720916:WVD720917 IP786452:IR786453 SL786452:SN786453 ACH786452:ACJ786453 AMD786452:AMF786453 AVZ786452:AWB786453 BFV786452:BFX786453 BPR786452:BPT786453 BZN786452:BZP786453 CJJ786452:CJL786453 CTF786452:CTH786453 DDB786452:DDD786453 DMX786452:DMZ786453 DWT786452:DWV786453 EGP786452:EGR786453 EQL786452:EQN786453 FAH786452:FAJ786453 FKD786452:FKF786453 FTZ786452:FUB786453 GDV786452:GDX786453 GNR786452:GNT786453 GXN786452:GXP786453 HHJ786452:HHL786453 HRF786452:HRH786453 IBB786452:IBD786453 IKX786452:IKZ786453 IUT786452:IUV786453 JEP786452:JER786453 JOL786452:JON786453 JYH786452:JYJ786453 KID786452:KIF786453 KRZ786452:KSB786453 LBV786452:LBX786453 LLR786452:LLT786453 LVN786452:LVP786453 MFJ786452:MFL786453 MPF786452:MPH786453 MZB786452:MZD786453 NIX786452:NIZ786453 NST786452:NSV786453 OCP786452:OCR786453 OML786452:OMN786453 OWH786452:OWJ786453 PGD786452:PGF786453 PPZ786452:PQB786453 PZV786452:PZX786453 QJR786452:QJT786453 QTN786452:QTP786453 RDJ786452:RDL786453 RNF786452:RNH786453 RXB786452:RXD786453 SGX786452:SGZ786453 SQT786452:SQV786453 TAP786452:TAR786453 TKL786452:TKN786453 TUH786452:TUJ786453 UED786452:UEF786453 UNZ786452:UOB786453 UXV786452:UXX786453 VHR786452:VHT786453 VRN786452:VRP786453 WBJ786452:WBL786453 WLF786452:WLH786453 WVB786452:WVD786453 IP851988:IR851989 SL851988:SN851989 ACH851988:ACJ851989 AMD851988:AMF851989 AVZ851988:AWB851989 BFV851988:BFX851989 BPR851988:BPT851989 BZN851988:BZP851989 CJJ851988:CJL851989 CTF851988:CTH851989 DDB851988:DDD851989 DMX851988:DMZ851989 DWT851988:DWV851989 EGP851988:EGR851989 EQL851988:EQN851989 FAH851988:FAJ851989 FKD851988:FKF851989 FTZ851988:FUB851989 GDV851988:GDX851989 GNR851988:GNT851989 GXN851988:GXP851989 HHJ851988:HHL851989 HRF851988:HRH851989 IBB851988:IBD851989 IKX851988:IKZ851989 IUT851988:IUV851989 JEP851988:JER851989 JOL851988:JON851989 JYH851988:JYJ851989 KID851988:KIF851989 KRZ851988:KSB851989 LBV851988:LBX851989 LLR851988:LLT851989 LVN851988:LVP851989 MFJ851988:MFL851989 MPF851988:MPH851989 MZB851988:MZD851989 NIX851988:NIZ851989 NST851988:NSV851989 OCP851988:OCR851989 OML851988:OMN851989 OWH851988:OWJ851989 PGD851988:PGF851989 PPZ851988:PQB851989 PZV851988:PZX851989 QJR851988:QJT851989 QTN851988:QTP851989 RDJ851988:RDL851989 RNF851988:RNH851989 RXB851988:RXD851989 SGX851988:SGZ851989 SQT851988:SQV851989 TAP851988:TAR851989 TKL851988:TKN851989 TUH851988:TUJ851989 UED851988:UEF851989 UNZ851988:UOB851989 UXV851988:UXX851989 VHR851988:VHT851989 VRN851988:VRP851989 WBJ851988:WBL851989 WLF851988:WLH851989 WVB851988:WVD851989 IP917524:IR917525 SL917524:SN917525 ACH917524:ACJ917525 AMD917524:AMF917525 AVZ917524:AWB917525 BFV917524:BFX917525 BPR917524:BPT917525 BZN917524:BZP917525 CJJ917524:CJL917525 CTF917524:CTH917525 DDB917524:DDD917525 DMX917524:DMZ917525 DWT917524:DWV917525 EGP917524:EGR917525 EQL917524:EQN917525 FAH917524:FAJ917525 FKD917524:FKF917525 FTZ917524:FUB917525 GDV917524:GDX917525 GNR917524:GNT917525 GXN917524:GXP917525 HHJ917524:HHL917525 HRF917524:HRH917525 IBB917524:IBD917525 IKX917524:IKZ917525 IUT917524:IUV917525 JEP917524:JER917525 JOL917524:JON917525 JYH917524:JYJ917525 KID917524:KIF917525 KRZ917524:KSB917525 LBV917524:LBX917525 LLR917524:LLT917525 LVN917524:LVP917525 MFJ917524:MFL917525 MPF917524:MPH917525 MZB917524:MZD917525 NIX917524:NIZ917525 NST917524:NSV917525 OCP917524:OCR917525 OML917524:OMN917525 OWH917524:OWJ917525 PGD917524:PGF917525 PPZ917524:PQB917525 PZV917524:PZX917525 QJR917524:QJT917525 QTN917524:QTP917525 RDJ917524:RDL917525 RNF917524:RNH917525 RXB917524:RXD917525 SGX917524:SGZ917525 SQT917524:SQV917525 TAP917524:TAR917525 TKL917524:TKN917525 TUH917524:TUJ917525 UED917524:UEF917525 UNZ917524:UOB917525 UXV917524:UXX917525 VHR917524:VHT917525 VRN917524:VRP917525 WBJ917524:WBL917525 WLF917524:WLH917525 WVB917524:WVD917525 IP983060:IR983061 SL983060:SN983061 ACH983060:ACJ983061 AMD983060:AMF983061 AVZ983060:AWB983061 BFV983060:BFX983061 BPR983060:BPT983061 BZN983060:BZP983061 CJJ983060:CJL983061 CTF983060:CTH983061 DDB983060:DDD983061 DMX983060:DMZ983061 DWT983060:DWV983061 EGP983060:EGR983061 EQL983060:EQN983061 FAH983060:FAJ983061 FKD983060:FKF983061 FTZ983060:FUB983061 GDV983060:GDX983061 GNR983060:GNT983061 GXN983060:GXP983061 HHJ983060:HHL983061 HRF983060:HRH983061 IBB983060:IBD983061 IKX983060:IKZ983061 IUT983060:IUV983061 JEP983060:JER983061 JOL983060:JON983061 JYH983060:JYJ983061 KID983060:KIF983061 KRZ983060:KSB983061 LBV983060:LBX983061 LLR983060:LLT983061 LVN983060:LVP983061 MFJ983060:MFL983061 MPF983060:MPH983061 MZB983060:MZD983061 NIX983060:NIZ983061 NST983060:NSV983061 OCP983060:OCR983061 OML983060:OMN983061 OWH983060:OWJ983061 PGD983060:PGF983061 PPZ983060:PQB983061 PZV983060:PZX983061 QJR983060:QJT983061 QTN983060:QTP983061 RDJ983060:RDL983061 RNF983060:RNH983061 RXB983060:RXD983061 SGX983060:SGZ983061 SQT983060:SQV983061 TAP983060:TAR983061 TKL983060:TKN983061 TUH983060:TUJ983061 UED983060:UEF983061 UNZ983060:UOB983061 UXV983060:UXX983061 VHR983060:VHT983061 VRN983060:VRP983061 WBJ983060:WBL983061 WLF983060:WLH983061 WVB983060:WVD983061 IP65561:IR65561 SL65561:SN65561 ACH65561:ACJ65561 AMD65561:AMF65561 AVZ65561:AWB65561 BFV65561:BFX65561 BPR65561:BPT65561 BZN65561:BZP65561 CJJ65561:CJL65561 CTF65561:CTH65561 DDB65561:DDD65561 DMX65561:DMZ65561 DWT65561:DWV65561 EGP65561:EGR65561 EQL65561:EQN65561 FAH65561:FAJ65561 FKD65561:FKF65561 FTZ65561:FUB65561 GDV65561:GDX65561 GNR65561:GNT65561 GXN65561:GXP65561 HHJ65561:HHL65561 HRF65561:HRH65561 IBB65561:IBD65561 IKX65561:IKZ65561 IUT65561:IUV65561 JEP65561:JER65561 JOL65561:JON65561 JYH65561:JYJ65561 KID65561:KIF65561 KRZ65561:KSB65561 LBV65561:LBX65561 LLR65561:LLT65561 LVN65561:LVP65561 MFJ65561:MFL65561 MPF65561:MPH65561 MZB65561:MZD65561 NIX65561:NIZ65561 NST65561:NSV65561 OCP65561:OCR65561 OML65561:OMN65561 OWH65561:OWJ65561 PGD65561:PGF65561 PPZ65561:PQB65561 PZV65561:PZX65561 QJR65561:QJT65561 QTN65561:QTP65561 RDJ65561:RDL65561 RNF65561:RNH65561 RXB65561:RXD65561 SGX65561:SGZ65561 SQT65561:SQV65561 TAP65561:TAR65561 TKL65561:TKN65561 TUH65561:TUJ65561 UED65561:UEF65561 UNZ65561:UOB65561 UXV65561:UXX65561 VHR65561:VHT65561 VRN65561:VRP65561 WBJ65561:WBL65561 WLF65561:WLH65561 WVB65561:WVD65561 IP131097:IR131097 SL131097:SN131097 ACH131097:ACJ131097 AMD131097:AMF131097 AVZ131097:AWB131097 BFV131097:BFX131097 BPR131097:BPT131097 BZN131097:BZP131097 CJJ131097:CJL131097 CTF131097:CTH131097 DDB131097:DDD131097 DMX131097:DMZ131097 DWT131097:DWV131097 EGP131097:EGR131097 EQL131097:EQN131097 FAH131097:FAJ131097 FKD131097:FKF131097 FTZ131097:FUB131097 GDV131097:GDX131097 GNR131097:GNT131097 GXN131097:GXP131097 HHJ131097:HHL131097 HRF131097:HRH131097 IBB131097:IBD131097 IKX131097:IKZ131097 IUT131097:IUV131097 JEP131097:JER131097 JOL131097:JON131097 JYH131097:JYJ131097 KID131097:KIF131097 KRZ131097:KSB131097 LBV131097:LBX131097 LLR131097:LLT131097 LVN131097:LVP131097 MFJ131097:MFL131097 MPF131097:MPH131097 MZB131097:MZD131097 NIX131097:NIZ131097 NST131097:NSV131097 OCP131097:OCR131097 OML131097:OMN131097 OWH131097:OWJ131097 PGD131097:PGF131097 PPZ131097:PQB131097 PZV131097:PZX131097 QJR131097:QJT131097 QTN131097:QTP131097 RDJ131097:RDL131097 RNF131097:RNH131097 RXB131097:RXD131097 SGX131097:SGZ131097 SQT131097:SQV131097 TAP131097:TAR131097 TKL131097:TKN131097 TUH131097:TUJ131097 UED131097:UEF131097 UNZ131097:UOB131097 UXV131097:UXX131097 VHR131097:VHT131097 VRN131097:VRP131097 WBJ131097:WBL131097 WLF131097:WLH131097 WVB131097:WVD131097 IP196633:IR196633 SL196633:SN196633 ACH196633:ACJ196633 AMD196633:AMF196633 AVZ196633:AWB196633 BFV196633:BFX196633 BPR196633:BPT196633 BZN196633:BZP196633 CJJ196633:CJL196633 CTF196633:CTH196633 DDB196633:DDD196633 DMX196633:DMZ196633 DWT196633:DWV196633 EGP196633:EGR196633 EQL196633:EQN196633 FAH196633:FAJ196633 FKD196633:FKF196633 FTZ196633:FUB196633 GDV196633:GDX196633 GNR196633:GNT196633 GXN196633:GXP196633 HHJ196633:HHL196633 HRF196633:HRH196633 IBB196633:IBD196633 IKX196633:IKZ196633 IUT196633:IUV196633 JEP196633:JER196633 JOL196633:JON196633 JYH196633:JYJ196633 KID196633:KIF196633 KRZ196633:KSB196633 LBV196633:LBX196633 LLR196633:LLT196633 LVN196633:LVP196633 MFJ196633:MFL196633 MPF196633:MPH196633 MZB196633:MZD196633 NIX196633:NIZ196633 NST196633:NSV196633 OCP196633:OCR196633 OML196633:OMN196633 OWH196633:OWJ196633 PGD196633:PGF196633 PPZ196633:PQB196633 PZV196633:PZX196633 QJR196633:QJT196633 QTN196633:QTP196633 RDJ196633:RDL196633 RNF196633:RNH196633 RXB196633:RXD196633 SGX196633:SGZ196633 SQT196633:SQV196633 TAP196633:TAR196633 TKL196633:TKN196633 TUH196633:TUJ196633 UED196633:UEF196633 UNZ196633:UOB196633 UXV196633:UXX196633 VHR196633:VHT196633 VRN196633:VRP196633 WBJ196633:WBL196633 WLF196633:WLH196633 WVB196633:WVD196633 IP262169:IR262169 SL262169:SN262169 ACH262169:ACJ262169 AMD262169:AMF262169 AVZ262169:AWB262169 BFV262169:BFX262169 BPR262169:BPT262169 BZN262169:BZP262169 CJJ262169:CJL262169 CTF262169:CTH262169 DDB262169:DDD262169 DMX262169:DMZ262169 DWT262169:DWV262169 EGP262169:EGR262169 EQL262169:EQN262169 FAH262169:FAJ262169 FKD262169:FKF262169 FTZ262169:FUB262169 GDV262169:GDX262169 GNR262169:GNT262169 GXN262169:GXP262169 HHJ262169:HHL262169 HRF262169:HRH262169 IBB262169:IBD262169 IKX262169:IKZ262169 IUT262169:IUV262169 JEP262169:JER262169 JOL262169:JON262169 JYH262169:JYJ262169 KID262169:KIF262169 KRZ262169:KSB262169 LBV262169:LBX262169 LLR262169:LLT262169 LVN262169:LVP262169 MFJ262169:MFL262169 MPF262169:MPH262169 MZB262169:MZD262169 NIX262169:NIZ262169 NST262169:NSV262169 OCP262169:OCR262169 OML262169:OMN262169 OWH262169:OWJ262169 PGD262169:PGF262169 PPZ262169:PQB262169 PZV262169:PZX262169 QJR262169:QJT262169 QTN262169:QTP262169 RDJ262169:RDL262169 RNF262169:RNH262169 RXB262169:RXD262169 SGX262169:SGZ262169 SQT262169:SQV262169 TAP262169:TAR262169 TKL262169:TKN262169 TUH262169:TUJ262169 UED262169:UEF262169 UNZ262169:UOB262169 UXV262169:UXX262169 VHR262169:VHT262169 VRN262169:VRP262169 WBJ262169:WBL262169 WLF262169:WLH262169 WVB262169:WVD262169 IP327705:IR327705 SL327705:SN327705 ACH327705:ACJ327705 AMD327705:AMF327705 AVZ327705:AWB327705 BFV327705:BFX327705 BPR327705:BPT327705 BZN327705:BZP327705 CJJ327705:CJL327705 CTF327705:CTH327705 DDB327705:DDD327705 DMX327705:DMZ327705 DWT327705:DWV327705 EGP327705:EGR327705 EQL327705:EQN327705 FAH327705:FAJ327705 FKD327705:FKF327705 FTZ327705:FUB327705 GDV327705:GDX327705 GNR327705:GNT327705 GXN327705:GXP327705 HHJ327705:HHL327705 HRF327705:HRH327705 IBB327705:IBD327705 IKX327705:IKZ327705 IUT327705:IUV327705 JEP327705:JER327705 JOL327705:JON327705 JYH327705:JYJ327705 KID327705:KIF327705 KRZ327705:KSB327705 LBV327705:LBX327705 LLR327705:LLT327705 LVN327705:LVP327705 MFJ327705:MFL327705 MPF327705:MPH327705 MZB327705:MZD327705 NIX327705:NIZ327705 NST327705:NSV327705 OCP327705:OCR327705 OML327705:OMN327705 OWH327705:OWJ327705 PGD327705:PGF327705 PPZ327705:PQB327705 PZV327705:PZX327705 QJR327705:QJT327705 QTN327705:QTP327705 RDJ327705:RDL327705 RNF327705:RNH327705 RXB327705:RXD327705 SGX327705:SGZ327705 SQT327705:SQV327705 TAP327705:TAR327705 TKL327705:TKN327705 TUH327705:TUJ327705 UED327705:UEF327705 UNZ327705:UOB327705 UXV327705:UXX327705 VHR327705:VHT327705 VRN327705:VRP327705 WBJ327705:WBL327705 WLF327705:WLH327705 WVB327705:WVD327705 IP393241:IR393241 SL393241:SN393241 ACH393241:ACJ393241 AMD393241:AMF393241 AVZ393241:AWB393241 BFV393241:BFX393241 BPR393241:BPT393241 BZN393241:BZP393241 CJJ393241:CJL393241 CTF393241:CTH393241 DDB393241:DDD393241 DMX393241:DMZ393241 DWT393241:DWV393241 EGP393241:EGR393241 EQL393241:EQN393241 FAH393241:FAJ393241 FKD393241:FKF393241 FTZ393241:FUB393241 GDV393241:GDX393241 GNR393241:GNT393241 GXN393241:GXP393241 HHJ393241:HHL393241 HRF393241:HRH393241 IBB393241:IBD393241 IKX393241:IKZ393241 IUT393241:IUV393241 JEP393241:JER393241 JOL393241:JON393241 JYH393241:JYJ393241 KID393241:KIF393241 KRZ393241:KSB393241 LBV393241:LBX393241 LLR393241:LLT393241 LVN393241:LVP393241 MFJ393241:MFL393241 MPF393241:MPH393241 MZB393241:MZD393241 NIX393241:NIZ393241 NST393241:NSV393241 OCP393241:OCR393241 OML393241:OMN393241 OWH393241:OWJ393241 PGD393241:PGF393241 PPZ393241:PQB393241 PZV393241:PZX393241 QJR393241:QJT393241 QTN393241:QTP393241 RDJ393241:RDL393241 RNF393241:RNH393241 RXB393241:RXD393241 SGX393241:SGZ393241 SQT393241:SQV393241 TAP393241:TAR393241 TKL393241:TKN393241 TUH393241:TUJ393241 UED393241:UEF393241 UNZ393241:UOB393241 UXV393241:UXX393241 VHR393241:VHT393241 VRN393241:VRP393241 WBJ393241:WBL393241 WLF393241:WLH393241 WVB393241:WVD393241 IP458777:IR458777 SL458777:SN458777 ACH458777:ACJ458777 AMD458777:AMF458777 AVZ458777:AWB458777 BFV458777:BFX458777 BPR458777:BPT458777 BZN458777:BZP458777 CJJ458777:CJL458777 CTF458777:CTH458777 DDB458777:DDD458777 DMX458777:DMZ458777 DWT458777:DWV458777 EGP458777:EGR458777 EQL458777:EQN458777 FAH458777:FAJ458777 FKD458777:FKF458777 FTZ458777:FUB458777 GDV458777:GDX458777 GNR458777:GNT458777 GXN458777:GXP458777 HHJ458777:HHL458777 HRF458777:HRH458777 IBB458777:IBD458777 IKX458777:IKZ458777 IUT458777:IUV458777 JEP458777:JER458777 JOL458777:JON458777 JYH458777:JYJ458777 KID458777:KIF458777 KRZ458777:KSB458777 LBV458777:LBX458777 LLR458777:LLT458777 LVN458777:LVP458777 MFJ458777:MFL458777 MPF458777:MPH458777 MZB458777:MZD458777 NIX458777:NIZ458777 NST458777:NSV458777 OCP458777:OCR458777 OML458777:OMN458777 OWH458777:OWJ458777 PGD458777:PGF458777 PPZ458777:PQB458777 PZV458777:PZX458777 QJR458777:QJT458777 QTN458777:QTP458777 RDJ458777:RDL458777 RNF458777:RNH458777 RXB458777:RXD458777 SGX458777:SGZ458777 SQT458777:SQV458777 TAP458777:TAR458777 TKL458777:TKN458777 TUH458777:TUJ458777 UED458777:UEF458777 UNZ458777:UOB458777 UXV458777:UXX458777 VHR458777:VHT458777 VRN458777:VRP458777 WBJ458777:WBL458777 WLF458777:WLH458777 WVB458777:WVD458777 IP524313:IR524313 SL524313:SN524313 ACH524313:ACJ524313 AMD524313:AMF524313 AVZ524313:AWB524313 BFV524313:BFX524313 BPR524313:BPT524313 BZN524313:BZP524313 CJJ524313:CJL524313 CTF524313:CTH524313 DDB524313:DDD524313 DMX524313:DMZ524313 DWT524313:DWV524313 EGP524313:EGR524313 EQL524313:EQN524313 FAH524313:FAJ524313 FKD524313:FKF524313 FTZ524313:FUB524313 GDV524313:GDX524313 GNR524313:GNT524313 GXN524313:GXP524313 HHJ524313:HHL524313 HRF524313:HRH524313 IBB524313:IBD524313 IKX524313:IKZ524313 IUT524313:IUV524313 JEP524313:JER524313 JOL524313:JON524313 JYH524313:JYJ524313 KID524313:KIF524313 KRZ524313:KSB524313 LBV524313:LBX524313 LLR524313:LLT524313 LVN524313:LVP524313 MFJ524313:MFL524313 MPF524313:MPH524313 MZB524313:MZD524313 NIX524313:NIZ524313 NST524313:NSV524313 OCP524313:OCR524313 OML524313:OMN524313 OWH524313:OWJ524313 PGD524313:PGF524313 PPZ524313:PQB524313 PZV524313:PZX524313 QJR524313:QJT524313 QTN524313:QTP524313 RDJ524313:RDL524313 RNF524313:RNH524313 RXB524313:RXD524313 SGX524313:SGZ524313 SQT524313:SQV524313 TAP524313:TAR524313 TKL524313:TKN524313 TUH524313:TUJ524313 UED524313:UEF524313 UNZ524313:UOB524313 UXV524313:UXX524313 VHR524313:VHT524313 VRN524313:VRP524313 WBJ524313:WBL524313 WLF524313:WLH524313 WVB524313:WVD524313 IP589849:IR589849 SL589849:SN589849 ACH589849:ACJ589849 AMD589849:AMF589849 AVZ589849:AWB589849 BFV589849:BFX589849 BPR589849:BPT589849 BZN589849:BZP589849 CJJ589849:CJL589849 CTF589849:CTH589849 DDB589849:DDD589849 DMX589849:DMZ589849 DWT589849:DWV589849 EGP589849:EGR589849 EQL589849:EQN589849 FAH589849:FAJ589849 FKD589849:FKF589849 FTZ589849:FUB589849 GDV589849:GDX589849 GNR589849:GNT589849 GXN589849:GXP589849 HHJ589849:HHL589849 HRF589849:HRH589849 IBB589849:IBD589849 IKX589849:IKZ589849 IUT589849:IUV589849 JEP589849:JER589849 JOL589849:JON589849 JYH589849:JYJ589849 KID589849:KIF589849 KRZ589849:KSB589849 LBV589849:LBX589849 LLR589849:LLT589849 LVN589849:LVP589849 MFJ589849:MFL589849 MPF589849:MPH589849 MZB589849:MZD589849 NIX589849:NIZ589849 NST589849:NSV589849 OCP589849:OCR589849 OML589849:OMN589849 OWH589849:OWJ589849 PGD589849:PGF589849 PPZ589849:PQB589849 PZV589849:PZX589849 QJR589849:QJT589849 QTN589849:QTP589849 RDJ589849:RDL589849 RNF589849:RNH589849 RXB589849:RXD589849 SGX589849:SGZ589849 SQT589849:SQV589849 TAP589849:TAR589849 TKL589849:TKN589849 TUH589849:TUJ589849 UED589849:UEF589849 UNZ589849:UOB589849 UXV589849:UXX589849 VHR589849:VHT589849 VRN589849:VRP589849 WBJ589849:WBL589849 WLF589849:WLH589849 WVB589849:WVD589849 IP655385:IR655385 SL655385:SN655385 ACH655385:ACJ655385 AMD655385:AMF655385 AVZ655385:AWB655385 BFV655385:BFX655385 BPR655385:BPT655385 BZN655385:BZP655385 CJJ655385:CJL655385 CTF655385:CTH655385 DDB655385:DDD655385 DMX655385:DMZ655385 DWT655385:DWV655385 EGP655385:EGR655385 EQL655385:EQN655385 FAH655385:FAJ655385 FKD655385:FKF655385 FTZ655385:FUB655385 GDV655385:GDX655385 GNR655385:GNT655385 GXN655385:GXP655385 HHJ655385:HHL655385 HRF655385:HRH655385 IBB655385:IBD655385 IKX655385:IKZ655385 IUT655385:IUV655385 JEP655385:JER655385 JOL655385:JON655385 JYH655385:JYJ655385 KID655385:KIF655385 KRZ655385:KSB655385 LBV655385:LBX655385 LLR655385:LLT655385 LVN655385:LVP655385 MFJ655385:MFL655385 MPF655385:MPH655385 MZB655385:MZD655385 NIX655385:NIZ655385 NST655385:NSV655385 OCP655385:OCR655385 OML655385:OMN655385 OWH655385:OWJ655385 PGD655385:PGF655385 PPZ655385:PQB655385 PZV655385:PZX655385 QJR655385:QJT655385 QTN655385:QTP655385 RDJ655385:RDL655385 RNF655385:RNH655385 RXB655385:RXD655385 SGX655385:SGZ655385 SQT655385:SQV655385 TAP655385:TAR655385 TKL655385:TKN655385 TUH655385:TUJ655385 UED655385:UEF655385 UNZ655385:UOB655385 UXV655385:UXX655385 VHR655385:VHT655385 VRN655385:VRP655385 WBJ655385:WBL655385 WLF655385:WLH655385 WVB655385:WVD655385 IP720921:IR720921 SL720921:SN720921 ACH720921:ACJ720921 AMD720921:AMF720921 AVZ720921:AWB720921 BFV720921:BFX720921 BPR720921:BPT720921 BZN720921:BZP720921 CJJ720921:CJL720921 CTF720921:CTH720921 DDB720921:DDD720921 DMX720921:DMZ720921 DWT720921:DWV720921 EGP720921:EGR720921 EQL720921:EQN720921 FAH720921:FAJ720921 FKD720921:FKF720921 FTZ720921:FUB720921 GDV720921:GDX720921 GNR720921:GNT720921 GXN720921:GXP720921 HHJ720921:HHL720921 HRF720921:HRH720921 IBB720921:IBD720921 IKX720921:IKZ720921 IUT720921:IUV720921 JEP720921:JER720921 JOL720921:JON720921 JYH720921:JYJ720921 KID720921:KIF720921 KRZ720921:KSB720921 LBV720921:LBX720921 LLR720921:LLT720921 LVN720921:LVP720921 MFJ720921:MFL720921 MPF720921:MPH720921 MZB720921:MZD720921 NIX720921:NIZ720921 NST720921:NSV720921 OCP720921:OCR720921 OML720921:OMN720921 OWH720921:OWJ720921 PGD720921:PGF720921 PPZ720921:PQB720921 PZV720921:PZX720921 QJR720921:QJT720921 QTN720921:QTP720921 RDJ720921:RDL720921 RNF720921:RNH720921 RXB720921:RXD720921 SGX720921:SGZ720921 SQT720921:SQV720921 TAP720921:TAR720921 TKL720921:TKN720921 TUH720921:TUJ720921 UED720921:UEF720921 UNZ720921:UOB720921 UXV720921:UXX720921 VHR720921:VHT720921 VRN720921:VRP720921 WBJ720921:WBL720921 WLF720921:WLH720921 WVB720921:WVD720921 IP786457:IR786457 SL786457:SN786457 ACH786457:ACJ786457 AMD786457:AMF786457 AVZ786457:AWB786457 BFV786457:BFX786457 BPR786457:BPT786457 BZN786457:BZP786457 CJJ786457:CJL786457 CTF786457:CTH786457 DDB786457:DDD786457 DMX786457:DMZ786457 DWT786457:DWV786457 EGP786457:EGR786457 EQL786457:EQN786457 FAH786457:FAJ786457 FKD786457:FKF786457 FTZ786457:FUB786457 GDV786457:GDX786457 GNR786457:GNT786457 GXN786457:GXP786457 HHJ786457:HHL786457 HRF786457:HRH786457 IBB786457:IBD786457 IKX786457:IKZ786457 IUT786457:IUV786457 JEP786457:JER786457 JOL786457:JON786457 JYH786457:JYJ786457 KID786457:KIF786457 KRZ786457:KSB786457 LBV786457:LBX786457 LLR786457:LLT786457 LVN786457:LVP786457 MFJ786457:MFL786457 MPF786457:MPH786457 MZB786457:MZD786457 NIX786457:NIZ786457 NST786457:NSV786457 OCP786457:OCR786457 OML786457:OMN786457 OWH786457:OWJ786457 PGD786457:PGF786457 PPZ786457:PQB786457 PZV786457:PZX786457 QJR786457:QJT786457 QTN786457:QTP786457 RDJ786457:RDL786457 RNF786457:RNH786457 RXB786457:RXD786457 SGX786457:SGZ786457 SQT786457:SQV786457 TAP786457:TAR786457 TKL786457:TKN786457 TUH786457:TUJ786457 UED786457:UEF786457 UNZ786457:UOB786457 UXV786457:UXX786457 VHR786457:VHT786457 VRN786457:VRP786457 WBJ786457:WBL786457 WLF786457:WLH786457 WVB786457:WVD786457 IP851993:IR851993 SL851993:SN851993 ACH851993:ACJ851993 AMD851993:AMF851993 AVZ851993:AWB851993 BFV851993:BFX851993 BPR851993:BPT851993 BZN851993:BZP851993 CJJ851993:CJL851993 CTF851993:CTH851993 DDB851993:DDD851993 DMX851993:DMZ851993 DWT851993:DWV851993 EGP851993:EGR851993 EQL851993:EQN851993 FAH851993:FAJ851993 FKD851993:FKF851993 FTZ851993:FUB851993 GDV851993:GDX851993 GNR851993:GNT851993 GXN851993:GXP851993 HHJ851993:HHL851993 HRF851993:HRH851993 IBB851993:IBD851993 IKX851993:IKZ851993 IUT851993:IUV851993 JEP851993:JER851993 JOL851993:JON851993 JYH851993:JYJ851993 KID851993:KIF851993 KRZ851993:KSB851993 LBV851993:LBX851993 LLR851993:LLT851993 LVN851993:LVP851993 MFJ851993:MFL851993 MPF851993:MPH851993 MZB851993:MZD851993 NIX851993:NIZ851993 NST851993:NSV851993 OCP851993:OCR851993 OML851993:OMN851993 OWH851993:OWJ851993 PGD851993:PGF851993 PPZ851993:PQB851993 PZV851993:PZX851993 QJR851993:QJT851993 QTN851993:QTP851993 RDJ851993:RDL851993 RNF851993:RNH851993 RXB851993:RXD851993 SGX851993:SGZ851993 SQT851993:SQV851993 TAP851993:TAR851993 TKL851993:TKN851993 TUH851993:TUJ851993 UED851993:UEF851993 UNZ851993:UOB851993 UXV851993:UXX851993 VHR851993:VHT851993 VRN851993:VRP851993 WBJ851993:WBL851993 WLF851993:WLH851993 WVB851993:WVD851993 IP917529:IR917529 SL917529:SN917529 ACH917529:ACJ917529 AMD917529:AMF917529 AVZ917529:AWB917529 BFV917529:BFX917529 BPR917529:BPT917529 BZN917529:BZP917529 CJJ917529:CJL917529 CTF917529:CTH917529 DDB917529:DDD917529 DMX917529:DMZ917529 DWT917529:DWV917529 EGP917529:EGR917529 EQL917529:EQN917529 FAH917529:FAJ917529 FKD917529:FKF917529 FTZ917529:FUB917529 GDV917529:GDX917529 GNR917529:GNT917529 GXN917529:GXP917529 HHJ917529:HHL917529 HRF917529:HRH917529 IBB917529:IBD917529 IKX917529:IKZ917529 IUT917529:IUV917529 JEP917529:JER917529 JOL917529:JON917529 JYH917529:JYJ917529 KID917529:KIF917529 KRZ917529:KSB917529 LBV917529:LBX917529 LLR917529:LLT917529 LVN917529:LVP917529 MFJ917529:MFL917529 MPF917529:MPH917529 MZB917529:MZD917529 NIX917529:NIZ917529 NST917529:NSV917529 OCP917529:OCR917529 OML917529:OMN917529 OWH917529:OWJ917529 PGD917529:PGF917529 PPZ917529:PQB917529 PZV917529:PZX917529 QJR917529:QJT917529 QTN917529:QTP917529 RDJ917529:RDL917529 RNF917529:RNH917529 RXB917529:RXD917529 SGX917529:SGZ917529 SQT917529:SQV917529 TAP917529:TAR917529 TKL917529:TKN917529 TUH917529:TUJ917529 UED917529:UEF917529 UNZ917529:UOB917529 UXV917529:UXX917529 VHR917529:VHT917529 VRN917529:VRP917529 WBJ917529:WBL917529 WLF917529:WLH917529 WVB917529:WVD917529 IP983065:IR983065 SL983065:SN983065 ACH983065:ACJ983065 AMD983065:AMF983065 AVZ983065:AWB983065 BFV983065:BFX983065 BPR983065:BPT983065 BZN983065:BZP983065 CJJ983065:CJL983065 CTF983065:CTH983065 DDB983065:DDD983065 DMX983065:DMZ983065 DWT983065:DWV983065 EGP983065:EGR983065 EQL983065:EQN983065 FAH983065:FAJ983065 FKD983065:FKF983065 FTZ983065:FUB983065 GDV983065:GDX983065 GNR983065:GNT983065 GXN983065:GXP983065 HHJ983065:HHL983065 HRF983065:HRH983065 IBB983065:IBD983065 IKX983065:IKZ983065 IUT983065:IUV983065 JEP983065:JER983065 JOL983065:JON983065 JYH983065:JYJ983065 KID983065:KIF983065 KRZ983065:KSB983065 LBV983065:LBX983065 LLR983065:LLT983065 LVN983065:LVP983065 MFJ983065:MFL983065 MPF983065:MPH983065 MZB983065:MZD983065 NIX983065:NIZ983065 NST983065:NSV983065 OCP983065:OCR983065 OML983065:OMN983065 OWH983065:OWJ983065 PGD983065:PGF983065 PPZ983065:PQB983065 PZV983065:PZX983065 QJR983065:QJT983065 QTN983065:QTP983065 RDJ983065:RDL983065 RNF983065:RNH983065 RXB983065:RXD983065 SGX983065:SGZ983065 SQT983065:SQV983065 TAP983065:TAR983065 TKL983065:TKN983065 TUH983065:TUJ983065 UED983065:UEF983065 UNZ983065:UOB983065 UXV983065:UXX983065 VHR983065:VHT983065 VRN983065:VRP983065 WBJ983065:WBL983065 WLF983065:WLH983065 WVB983065:WVD983065 IP65555 SL65555 ACH65555 AMD65555 AVZ65555 BFV65555 BPR65555 BZN65555 CJJ65555 CTF65555 DDB65555 DMX65555 DWT65555 EGP65555 EQL65555 FAH65555 FKD65555 FTZ65555 GDV65555 GNR65555 GXN65555 HHJ65555 HRF65555 IBB65555 IKX65555 IUT65555 JEP65555 JOL65555 JYH65555 KID65555 KRZ65555 LBV65555 LLR65555 LVN65555 MFJ65555 MPF65555 MZB65555 NIX65555 NST65555 OCP65555 OML65555 OWH65555 PGD65555 PPZ65555 PZV65555 QJR65555 QTN65555 RDJ65555 RNF65555 RXB65555 SGX65555 SQT65555 TAP65555 TKL65555 TUH65555 UED65555 UNZ65555 UXV65555 VHR65555 VRN65555 WBJ65555 WLF65555 WVB65555 IP131091 SL131091 ACH131091 AMD131091 AVZ131091 BFV131091 BPR131091 BZN131091 CJJ131091 CTF131091 DDB131091 DMX131091 DWT131091 EGP131091 EQL131091 FAH131091 FKD131091 FTZ131091 GDV131091 GNR131091 GXN131091 HHJ131091 HRF131091 IBB131091 IKX131091 IUT131091 JEP131091 JOL131091 JYH131091 KID131091 KRZ131091 LBV131091 LLR131091 LVN131091 MFJ131091 MPF131091 MZB131091 NIX131091 NST131091 OCP131091 OML131091 OWH131091 PGD131091 PPZ131091 PZV131091 QJR131091 QTN131091 RDJ131091 RNF131091 RXB131091 SGX131091 SQT131091 TAP131091 TKL131091 TUH131091 UED131091 UNZ131091 UXV131091 VHR131091 VRN131091 WBJ131091 WLF131091 WVB131091 IP196627 SL196627 ACH196627 AMD196627 AVZ196627 BFV196627 BPR196627 BZN196627 CJJ196627 CTF196627 DDB196627 DMX196627 DWT196627 EGP196627 EQL196627 FAH196627 FKD196627 FTZ196627 GDV196627 GNR196627 GXN196627 HHJ196627 HRF196627 IBB196627 IKX196627 IUT196627 JEP196627 JOL196627 JYH196627 KID196627 KRZ196627 LBV196627 LLR196627 LVN196627 MFJ196627 MPF196627 MZB196627 NIX196627 NST196627 OCP196627 OML196627 OWH196627 PGD196627 PPZ196627 PZV196627 QJR196627 QTN196627 RDJ196627 RNF196627 RXB196627 SGX196627 SQT196627 TAP196627 TKL196627 TUH196627 UED196627 UNZ196627 UXV196627 VHR196627 VRN196627 WBJ196627 WLF196627 WVB196627 IP262163 SL262163 ACH262163 AMD262163 AVZ262163 BFV262163 BPR262163 BZN262163 CJJ262163 CTF262163 DDB262163 DMX262163 DWT262163 EGP262163 EQL262163 FAH262163 FKD262163 FTZ262163 GDV262163 GNR262163 GXN262163 HHJ262163 HRF262163 IBB262163 IKX262163 IUT262163 JEP262163 JOL262163 JYH262163 KID262163 KRZ262163 LBV262163 LLR262163 LVN262163 MFJ262163 MPF262163 MZB262163 NIX262163 NST262163 OCP262163 OML262163 OWH262163 PGD262163 PPZ262163 PZV262163 QJR262163 QTN262163 RDJ262163 RNF262163 RXB262163 SGX262163 SQT262163 TAP262163 TKL262163 TUH262163 UED262163 UNZ262163 UXV262163 VHR262163 VRN262163 WBJ262163 WLF262163 WVB262163 IP327699 SL327699 ACH327699 AMD327699 AVZ327699 BFV327699 BPR327699 BZN327699 CJJ327699 CTF327699 DDB327699 DMX327699 DWT327699 EGP327699 EQL327699 FAH327699 FKD327699 FTZ327699 GDV327699 GNR327699 GXN327699 HHJ327699 HRF327699 IBB327699 IKX327699 IUT327699 JEP327699 JOL327699 JYH327699 KID327699 KRZ327699 LBV327699 LLR327699 LVN327699 MFJ327699 MPF327699 MZB327699 NIX327699 NST327699 OCP327699 OML327699 OWH327699 PGD327699 PPZ327699 PZV327699 QJR327699 QTN327699 RDJ327699 RNF327699 RXB327699 SGX327699 SQT327699 TAP327699 TKL327699 TUH327699 UED327699 UNZ327699 UXV327699 VHR327699 VRN327699 WBJ327699 WLF327699 WVB327699 IP393235 SL393235 ACH393235 AMD393235 AVZ393235 BFV393235 BPR393235 BZN393235 CJJ393235 CTF393235 DDB393235 DMX393235 DWT393235 EGP393235 EQL393235 FAH393235 FKD393235 FTZ393235 GDV393235 GNR393235 GXN393235 HHJ393235 HRF393235 IBB393235 IKX393235 IUT393235 JEP393235 JOL393235 JYH393235 KID393235 KRZ393235 LBV393235 LLR393235 LVN393235 MFJ393235 MPF393235 MZB393235 NIX393235 NST393235 OCP393235 OML393235 OWH393235 PGD393235 PPZ393235 PZV393235 QJR393235 QTN393235 RDJ393235 RNF393235 RXB393235 SGX393235 SQT393235 TAP393235 TKL393235 TUH393235 UED393235 UNZ393235 UXV393235 VHR393235 VRN393235 WBJ393235 WLF393235 WVB393235 IP458771 SL458771 ACH458771 AMD458771 AVZ458771 BFV458771 BPR458771 BZN458771 CJJ458771 CTF458771 DDB458771 DMX458771 DWT458771 EGP458771 EQL458771 FAH458771 FKD458771 FTZ458771 GDV458771 GNR458771 GXN458771 HHJ458771 HRF458771 IBB458771 IKX458771 IUT458771 JEP458771 JOL458771 JYH458771 KID458771 KRZ458771 LBV458771 LLR458771 LVN458771 MFJ458771 MPF458771 MZB458771 NIX458771 NST458771 OCP458771 OML458771 OWH458771 PGD458771 PPZ458771 PZV458771 QJR458771 QTN458771 RDJ458771 RNF458771 RXB458771 SGX458771 SQT458771 TAP458771 TKL458771 TUH458771 UED458771 UNZ458771 UXV458771 VHR458771 VRN458771 WBJ458771 WLF458771 WVB458771 IP524307 SL524307 ACH524307 AMD524307 AVZ524307 BFV524307 BPR524307 BZN524307 CJJ524307 CTF524307 DDB524307 DMX524307 DWT524307 EGP524307 EQL524307 FAH524307 FKD524307 FTZ524307 GDV524307 GNR524307 GXN524307 HHJ524307 HRF524307 IBB524307 IKX524307 IUT524307 JEP524307 JOL524307 JYH524307 KID524307 KRZ524307 LBV524307 LLR524307 LVN524307 MFJ524307 MPF524307 MZB524307 NIX524307 NST524307 OCP524307 OML524307 OWH524307 PGD524307 PPZ524307 PZV524307 QJR524307 QTN524307 RDJ524307 RNF524307 RXB524307 SGX524307 SQT524307 TAP524307 TKL524307 TUH524307 UED524307 UNZ524307 UXV524307 VHR524307 VRN524307 WBJ524307 WLF524307 WVB524307 IP589843 SL589843 ACH589843 AMD589843 AVZ589843 BFV589843 BPR589843 BZN589843 CJJ589843 CTF589843 DDB589843 DMX589843 DWT589843 EGP589843 EQL589843 FAH589843 FKD589843 FTZ589843 GDV589843 GNR589843 GXN589843 HHJ589843 HRF589843 IBB589843 IKX589843 IUT589843 JEP589843 JOL589843 JYH589843 KID589843 KRZ589843 LBV589843 LLR589843 LVN589843 MFJ589843 MPF589843 MZB589843 NIX589843 NST589843 OCP589843 OML589843 OWH589843 PGD589843 PPZ589843 PZV589843 QJR589843 QTN589843 RDJ589843 RNF589843 RXB589843 SGX589843 SQT589843 TAP589843 TKL589843 TUH589843 UED589843 UNZ589843 UXV589843 VHR589843 VRN589843 WBJ589843 WLF589843 WVB589843 IP655379 SL655379 ACH655379 AMD655379 AVZ655379 BFV655379 BPR655379 BZN655379 CJJ655379 CTF655379 DDB655379 DMX655379 DWT655379 EGP655379 EQL655379 FAH655379 FKD655379 FTZ655379 GDV655379 GNR655379 GXN655379 HHJ655379 HRF655379 IBB655379 IKX655379 IUT655379 JEP655379 JOL655379 JYH655379 KID655379 KRZ655379 LBV655379 LLR655379 LVN655379 MFJ655379 MPF655379 MZB655379 NIX655379 NST655379 OCP655379 OML655379 OWH655379 PGD655379 PPZ655379 PZV655379 QJR655379 QTN655379 RDJ655379 RNF655379 RXB655379 SGX655379 SQT655379 TAP655379 TKL655379 TUH655379 UED655379 UNZ655379 UXV655379 VHR655379 VRN655379 WBJ655379 WLF655379 WVB655379 IP720915 SL720915 ACH720915 AMD720915 AVZ720915 BFV720915 BPR720915 BZN720915 CJJ720915 CTF720915 DDB720915 DMX720915 DWT720915 EGP720915 EQL720915 FAH720915 FKD720915 FTZ720915 GDV720915 GNR720915 GXN720915 HHJ720915 HRF720915 IBB720915 IKX720915 IUT720915 JEP720915 JOL720915 JYH720915 KID720915 KRZ720915 LBV720915 LLR720915 LVN720915 MFJ720915 MPF720915 MZB720915 NIX720915 NST720915 OCP720915 OML720915 OWH720915 PGD720915 PPZ720915 PZV720915 QJR720915 QTN720915 RDJ720915 RNF720915 RXB720915 SGX720915 SQT720915 TAP720915 TKL720915 TUH720915 UED720915 UNZ720915 UXV720915 VHR720915 VRN720915 WBJ720915 WLF720915 WVB720915 IP786451 SL786451 ACH786451 AMD786451 AVZ786451 BFV786451 BPR786451 BZN786451 CJJ786451 CTF786451 DDB786451 DMX786451 DWT786451 EGP786451 EQL786451 FAH786451 FKD786451 FTZ786451 GDV786451 GNR786451 GXN786451 HHJ786451 HRF786451 IBB786451 IKX786451 IUT786451 JEP786451 JOL786451 JYH786451 KID786451 KRZ786451 LBV786451 LLR786451 LVN786451 MFJ786451 MPF786451 MZB786451 NIX786451 NST786451 OCP786451 OML786451 OWH786451 PGD786451 PPZ786451 PZV786451 QJR786451 QTN786451 RDJ786451 RNF786451 RXB786451 SGX786451 SQT786451 TAP786451 TKL786451 TUH786451 UED786451 UNZ786451 UXV786451 VHR786451 VRN786451 WBJ786451 WLF786451 WVB786451 IP851987 SL851987 ACH851987 AMD851987 AVZ851987 BFV851987 BPR851987 BZN851987 CJJ851987 CTF851987 DDB851987 DMX851987 DWT851987 EGP851987 EQL851987 FAH851987 FKD851987 FTZ851987 GDV851987 GNR851987 GXN851987 HHJ851987 HRF851987 IBB851987 IKX851987 IUT851987 JEP851987 JOL851987 JYH851987 KID851987 KRZ851987 LBV851987 LLR851987 LVN851987 MFJ851987 MPF851987 MZB851987 NIX851987 NST851987 OCP851987 OML851987 OWH851987 PGD851987 PPZ851987 PZV851987 QJR851987 QTN851987 RDJ851987 RNF851987 RXB851987 SGX851987 SQT851987 TAP851987 TKL851987 TUH851987 UED851987 UNZ851987 UXV851987 VHR851987 VRN851987 WBJ851987 WLF851987 WVB851987 IP917523 SL917523 ACH917523 AMD917523 AVZ917523 BFV917523 BPR917523 BZN917523 CJJ917523 CTF917523 DDB917523 DMX917523 DWT917523 EGP917523 EQL917523 FAH917523 FKD917523 FTZ917523 GDV917523 GNR917523 GXN917523 HHJ917523 HRF917523 IBB917523 IKX917523 IUT917523 JEP917523 JOL917523 JYH917523 KID917523 KRZ917523 LBV917523 LLR917523 LVN917523 MFJ917523 MPF917523 MZB917523 NIX917523 NST917523 OCP917523 OML917523 OWH917523 PGD917523 PPZ917523 PZV917523 QJR917523 QTN917523 RDJ917523 RNF917523 RXB917523 SGX917523 SQT917523 TAP917523 TKL917523 TUH917523 UED917523 UNZ917523 UXV917523 VHR917523 VRN917523 WBJ917523 WLF917523 WVB917523 IP983059 SL983059 ACH983059 AMD983059 AVZ983059 BFV983059 BPR983059 BZN983059 CJJ983059 CTF983059 DDB983059 DMX983059 DWT983059 EGP983059 EQL983059 FAH983059 FKD983059 FTZ983059 GDV983059 GNR983059 GXN983059 HHJ983059 HRF983059 IBB983059 IKX983059 IUT983059 JEP983059 JOL983059 JYH983059 KID983059 KRZ983059 LBV983059 LLR983059 LVN983059 MFJ983059 MPF983059 MZB983059 NIX983059 NST983059 OCP983059 OML983059 OWH983059 PGD983059 PPZ983059 PZV983059 QJR983059 QTN983059 RDJ983059 RNF983059 RXB983059 SGX983059 SQT983059 TAP983059 TKL983059 TUH983059 UED983059 UNZ983059 UXV983059 VHR983059 VRN983059 WBJ983059 WLF983059 WVB983059 IP65560 SL65560 ACH65560 AMD65560 AVZ65560 BFV65560 BPR65560 BZN65560 CJJ65560 CTF65560 DDB65560 DMX65560 DWT65560 EGP65560 EQL65560 FAH65560 FKD65560 FTZ65560 GDV65560 GNR65560 GXN65560 HHJ65560 HRF65560 IBB65560 IKX65560 IUT65560 JEP65560 JOL65560 JYH65560 KID65560 KRZ65560 LBV65560 LLR65560 LVN65560 MFJ65560 MPF65560 MZB65560 NIX65560 NST65560 OCP65560 OML65560 OWH65560 PGD65560 PPZ65560 PZV65560 QJR65560 QTN65560 RDJ65560 RNF65560 RXB65560 SGX65560 SQT65560 TAP65560 TKL65560 TUH65560 UED65560 UNZ65560 UXV65560 VHR65560 VRN65560 WBJ65560 WLF65560 WVB65560 IP131096 SL131096 ACH131096 AMD131096 AVZ131096 BFV131096 BPR131096 BZN131096 CJJ131096 CTF131096 DDB131096 DMX131096 DWT131096 EGP131096 EQL131096 FAH131096 FKD131096 FTZ131096 GDV131096 GNR131096 GXN131096 HHJ131096 HRF131096 IBB131096 IKX131096 IUT131096 JEP131096 JOL131096 JYH131096 KID131096 KRZ131096 LBV131096 LLR131096 LVN131096 MFJ131096 MPF131096 MZB131096 NIX131096 NST131096 OCP131096 OML131096 OWH131096 PGD131096 PPZ131096 PZV131096 QJR131096 QTN131096 RDJ131096 RNF131096 RXB131096 SGX131096 SQT131096 TAP131096 TKL131096 TUH131096 UED131096 UNZ131096 UXV131096 VHR131096 VRN131096 WBJ131096 WLF131096 WVB131096 IP196632 SL196632 ACH196632 AMD196632 AVZ196632 BFV196632 BPR196632 BZN196632 CJJ196632 CTF196632 DDB196632 DMX196632 DWT196632 EGP196632 EQL196632 FAH196632 FKD196632 FTZ196632 GDV196632 GNR196632 GXN196632 HHJ196632 HRF196632 IBB196632 IKX196632 IUT196632 JEP196632 JOL196632 JYH196632 KID196632 KRZ196632 LBV196632 LLR196632 LVN196632 MFJ196632 MPF196632 MZB196632 NIX196632 NST196632 OCP196632 OML196632 OWH196632 PGD196632 PPZ196632 PZV196632 QJR196632 QTN196632 RDJ196632 RNF196632 RXB196632 SGX196632 SQT196632 TAP196632 TKL196632 TUH196632 UED196632 UNZ196632 UXV196632 VHR196632 VRN196632 WBJ196632 WLF196632 WVB196632 IP262168 SL262168 ACH262168 AMD262168 AVZ262168 BFV262168 BPR262168 BZN262168 CJJ262168 CTF262168 DDB262168 DMX262168 DWT262168 EGP262168 EQL262168 FAH262168 FKD262168 FTZ262168 GDV262168 GNR262168 GXN262168 HHJ262168 HRF262168 IBB262168 IKX262168 IUT262168 JEP262168 JOL262168 JYH262168 KID262168 KRZ262168 LBV262168 LLR262168 LVN262168 MFJ262168 MPF262168 MZB262168 NIX262168 NST262168 OCP262168 OML262168 OWH262168 PGD262168 PPZ262168 PZV262168 QJR262168 QTN262168 RDJ262168 RNF262168 RXB262168 SGX262168 SQT262168 TAP262168 TKL262168 TUH262168 UED262168 UNZ262168 UXV262168 VHR262168 VRN262168 WBJ262168 WLF262168 WVB262168 IP327704 SL327704 ACH327704 AMD327704 AVZ327704 BFV327704 BPR327704 BZN327704 CJJ327704 CTF327704 DDB327704 DMX327704 DWT327704 EGP327704 EQL327704 FAH327704 FKD327704 FTZ327704 GDV327704 GNR327704 GXN327704 HHJ327704 HRF327704 IBB327704 IKX327704 IUT327704 JEP327704 JOL327704 JYH327704 KID327704 KRZ327704 LBV327704 LLR327704 LVN327704 MFJ327704 MPF327704 MZB327704 NIX327704 NST327704 OCP327704 OML327704 OWH327704 PGD327704 PPZ327704 PZV327704 QJR327704 QTN327704 RDJ327704 RNF327704 RXB327704 SGX327704 SQT327704 TAP327704 TKL327704 TUH327704 UED327704 UNZ327704 UXV327704 VHR327704 VRN327704 WBJ327704 WLF327704 WVB327704 IP393240 SL393240 ACH393240 AMD393240 AVZ393240 BFV393240 BPR393240 BZN393240 CJJ393240 CTF393240 DDB393240 DMX393240 DWT393240 EGP393240 EQL393240 FAH393240 FKD393240 FTZ393240 GDV393240 GNR393240 GXN393240 HHJ393240 HRF393240 IBB393240 IKX393240 IUT393240 JEP393240 JOL393240 JYH393240 KID393240 KRZ393240 LBV393240 LLR393240 LVN393240 MFJ393240 MPF393240 MZB393240 NIX393240 NST393240 OCP393240 OML393240 OWH393240 PGD393240 PPZ393240 PZV393240 QJR393240 QTN393240 RDJ393240 RNF393240 RXB393240 SGX393240 SQT393240 TAP393240 TKL393240 TUH393240 UED393240 UNZ393240 UXV393240 VHR393240 VRN393240 WBJ393240 WLF393240 WVB393240 IP458776 SL458776 ACH458776 AMD458776 AVZ458776 BFV458776 BPR458776 BZN458776 CJJ458776 CTF458776 DDB458776 DMX458776 DWT458776 EGP458776 EQL458776 FAH458776 FKD458776 FTZ458776 GDV458776 GNR458776 GXN458776 HHJ458776 HRF458776 IBB458776 IKX458776 IUT458776 JEP458776 JOL458776 JYH458776 KID458776 KRZ458776 LBV458776 LLR458776 LVN458776 MFJ458776 MPF458776 MZB458776 NIX458776 NST458776 OCP458776 OML458776 OWH458776 PGD458776 PPZ458776 PZV458776 QJR458776 QTN458776 RDJ458776 RNF458776 RXB458776 SGX458776 SQT458776 TAP458776 TKL458776 TUH458776 UED458776 UNZ458776 UXV458776 VHR458776 VRN458776 WBJ458776 WLF458776 WVB458776 IP524312 SL524312 ACH524312 AMD524312 AVZ524312 BFV524312 BPR524312 BZN524312 CJJ524312 CTF524312 DDB524312 DMX524312 DWT524312 EGP524312 EQL524312 FAH524312 FKD524312 FTZ524312 GDV524312 GNR524312 GXN524312 HHJ524312 HRF524312 IBB524312 IKX524312 IUT524312 JEP524312 JOL524312 JYH524312 KID524312 KRZ524312 LBV524312 LLR524312 LVN524312 MFJ524312 MPF524312 MZB524312 NIX524312 NST524312 OCP524312 OML524312 OWH524312 PGD524312 PPZ524312 PZV524312 QJR524312 QTN524312 RDJ524312 RNF524312 RXB524312 SGX524312 SQT524312 TAP524312 TKL524312 TUH524312 UED524312 UNZ524312 UXV524312 VHR524312 VRN524312 WBJ524312 WLF524312 WVB524312 IP589848 SL589848 ACH589848 AMD589848 AVZ589848 BFV589848 BPR589848 BZN589848 CJJ589848 CTF589848 DDB589848 DMX589848 DWT589848 EGP589848 EQL589848 FAH589848 FKD589848 FTZ589848 GDV589848 GNR589848 GXN589848 HHJ589848 HRF589848 IBB589848 IKX589848 IUT589848 JEP589848 JOL589848 JYH589848 KID589848 KRZ589848 LBV589848 LLR589848 LVN589848 MFJ589848 MPF589848 MZB589848 NIX589848 NST589848 OCP589848 OML589848 OWH589848 PGD589848 PPZ589848 PZV589848 QJR589848 QTN589848 RDJ589848 RNF589848 RXB589848 SGX589848 SQT589848 TAP589848 TKL589848 TUH589848 UED589848 UNZ589848 UXV589848 VHR589848 VRN589848 WBJ589848 WLF589848 WVB589848 IP655384 SL655384 ACH655384 AMD655384 AVZ655384 BFV655384 BPR655384 BZN655384 CJJ655384 CTF655384 DDB655384 DMX655384 DWT655384 EGP655384 EQL655384 FAH655384 FKD655384 FTZ655384 GDV655384 GNR655384 GXN655384 HHJ655384 HRF655384 IBB655384 IKX655384 IUT655384 JEP655384 JOL655384 JYH655384 KID655384 KRZ655384 LBV655384 LLR655384 LVN655384 MFJ655384 MPF655384 MZB655384 NIX655384 NST655384 OCP655384 OML655384 OWH655384 PGD655384 PPZ655384 PZV655384 QJR655384 QTN655384 RDJ655384 RNF655384 RXB655384 SGX655384 SQT655384 TAP655384 TKL655384 TUH655384 UED655384 UNZ655384 UXV655384 VHR655384 VRN655384 WBJ655384 WLF655384 WVB655384 IP720920 SL720920 ACH720920 AMD720920 AVZ720920 BFV720920 BPR720920 BZN720920 CJJ720920 CTF720920 DDB720920 DMX720920 DWT720920 EGP720920 EQL720920 FAH720920 FKD720920 FTZ720920 GDV720920 GNR720920 GXN720920 HHJ720920 HRF720920 IBB720920 IKX720920 IUT720920 JEP720920 JOL720920 JYH720920 KID720920 KRZ720920 LBV720920 LLR720920 LVN720920 MFJ720920 MPF720920 MZB720920 NIX720920 NST720920 OCP720920 OML720920 OWH720920 PGD720920 PPZ720920 PZV720920 QJR720920 QTN720920 RDJ720920 RNF720920 RXB720920 SGX720920 SQT720920 TAP720920 TKL720920 TUH720920 UED720920 UNZ720920 UXV720920 VHR720920 VRN720920 WBJ720920 WLF720920 WVB720920 IP786456 SL786456 ACH786456 AMD786456 AVZ786456 BFV786456 BPR786456 BZN786456 CJJ786456 CTF786456 DDB786456 DMX786456 DWT786456 EGP786456 EQL786456 FAH786456 FKD786456 FTZ786456 GDV786456 GNR786456 GXN786456 HHJ786456 HRF786456 IBB786456 IKX786456 IUT786456 JEP786456 JOL786456 JYH786456 KID786456 KRZ786456 LBV786456 LLR786456 LVN786456 MFJ786456 MPF786456 MZB786456 NIX786456 NST786456 OCP786456 OML786456 OWH786456 PGD786456 PPZ786456 PZV786456 QJR786456 QTN786456 RDJ786456 RNF786456 RXB786456 SGX786456 SQT786456 TAP786456 TKL786456 TUH786456 UED786456 UNZ786456 UXV786456 VHR786456 VRN786456 WBJ786456 WLF786456 WVB786456 IP851992 SL851992 ACH851992 AMD851992 AVZ851992 BFV851992 BPR851992 BZN851992 CJJ851992 CTF851992 DDB851992 DMX851992 DWT851992 EGP851992 EQL851992 FAH851992 FKD851992 FTZ851992 GDV851992 GNR851992 GXN851992 HHJ851992 HRF851992 IBB851992 IKX851992 IUT851992 JEP851992 JOL851992 JYH851992 KID851992 KRZ851992 LBV851992 LLR851992 LVN851992 MFJ851992 MPF851992 MZB851992 NIX851992 NST851992 OCP851992 OML851992 OWH851992 PGD851992 PPZ851992 PZV851992 QJR851992 QTN851992 RDJ851992 RNF851992 RXB851992 SGX851992 SQT851992 TAP851992 TKL851992 TUH851992 UED851992 UNZ851992 UXV851992 VHR851992 VRN851992 WBJ851992 WLF851992 WVB851992 IP917528 SL917528 ACH917528 AMD917528 AVZ917528 BFV917528 BPR917528 BZN917528 CJJ917528 CTF917528 DDB917528 DMX917528 DWT917528 EGP917528 EQL917528 FAH917528 FKD917528 FTZ917528 GDV917528 GNR917528 GXN917528 HHJ917528 HRF917528 IBB917528 IKX917528 IUT917528 JEP917528 JOL917528 JYH917528 KID917528 KRZ917528 LBV917528 LLR917528 LVN917528 MFJ917528 MPF917528 MZB917528 NIX917528 NST917528 OCP917528 OML917528 OWH917528 PGD917528 PPZ917528 PZV917528 QJR917528 QTN917528 RDJ917528 RNF917528 RXB917528 SGX917528 SQT917528 TAP917528 TKL917528 TUH917528 UED917528 UNZ917528 UXV917528 VHR917528 VRN917528 WBJ917528 WLF917528 WVB917528 IP983064 SL983064 ACH983064 AMD983064 AVZ983064 BFV983064 BPR983064 BZN983064 CJJ983064 CTF983064 DDB983064 DMX983064 DWT983064 EGP983064 EQL983064 FAH983064 FKD983064 FTZ983064 GDV983064 GNR983064 GXN983064 HHJ983064 HRF983064 IBB983064 IKX983064 IUT983064 JEP983064 JOL983064 JYH983064 KID983064 KRZ983064 LBV983064 LLR983064 LVN983064 MFJ983064 MPF983064 MZB983064 NIX983064 NST983064 OCP983064 OML983064 OWH983064 PGD983064 PPZ983064 PZV983064 QJR983064 QTN983064 RDJ983064 RNF983064 RXB983064 SGX983064 SQT983064 TAP983064 TKL983064 TUH983064 UED983064 UNZ983064 UXV983064 VHR983064 VRN983064 WBJ983064 WLF983064 WVB983064 IU65570 SQ65570 ACM65570 AMI65570 AWE65570 BGA65570 BPW65570 BZS65570 CJO65570 CTK65570 DDG65570 DNC65570 DWY65570 EGU65570 EQQ65570 FAM65570 FKI65570 FUE65570 GEA65570 GNW65570 GXS65570 HHO65570 HRK65570 IBG65570 ILC65570 IUY65570 JEU65570 JOQ65570 JYM65570 KII65570 KSE65570 LCA65570 LLW65570 LVS65570 MFO65570 MPK65570 MZG65570 NJC65570 NSY65570 OCU65570 OMQ65570 OWM65570 PGI65570 PQE65570 QAA65570 QJW65570 QTS65570 RDO65570 RNK65570 RXG65570 SHC65570 SQY65570 TAU65570 TKQ65570 TUM65570 UEI65570 UOE65570 UYA65570 VHW65570 VRS65570 WBO65570 WLK65570 WVG65570 IU131106 SQ131106 ACM131106 AMI131106 AWE131106 BGA131106 BPW131106 BZS131106 CJO131106 CTK131106 DDG131106 DNC131106 DWY131106 EGU131106 EQQ131106 FAM131106 FKI131106 FUE131106 GEA131106 GNW131106 GXS131106 HHO131106 HRK131106 IBG131106 ILC131106 IUY131106 JEU131106 JOQ131106 JYM131106 KII131106 KSE131106 LCA131106 LLW131106 LVS131106 MFO131106 MPK131106 MZG131106 NJC131106 NSY131106 OCU131106 OMQ131106 OWM131106 PGI131106 PQE131106 QAA131106 QJW131106 QTS131106 RDO131106 RNK131106 RXG131106 SHC131106 SQY131106 TAU131106 TKQ131106 TUM131106 UEI131106 UOE131106 UYA131106 VHW131106 VRS131106 WBO131106 WLK131106 WVG131106 IU196642 SQ196642 ACM196642 AMI196642 AWE196642 BGA196642 BPW196642 BZS196642 CJO196642 CTK196642 DDG196642 DNC196642 DWY196642 EGU196642 EQQ196642 FAM196642 FKI196642 FUE196642 GEA196642 GNW196642 GXS196642 HHO196642 HRK196642 IBG196642 ILC196642 IUY196642 JEU196642 JOQ196642 JYM196642 KII196642 KSE196642 LCA196642 LLW196642 LVS196642 MFO196642 MPK196642 MZG196642 NJC196642 NSY196642 OCU196642 OMQ196642 OWM196642 PGI196642 PQE196642 QAA196642 QJW196642 QTS196642 RDO196642 RNK196642 RXG196642 SHC196642 SQY196642 TAU196642 TKQ196642 TUM196642 UEI196642 UOE196642 UYA196642 VHW196642 VRS196642 WBO196642 WLK196642 WVG196642 IU262178 SQ262178 ACM262178 AMI262178 AWE262178 BGA262178 BPW262178 BZS262178 CJO262178 CTK262178 DDG262178 DNC262178 DWY262178 EGU262178 EQQ262178 FAM262178 FKI262178 FUE262178 GEA262178 GNW262178 GXS262178 HHO262178 HRK262178 IBG262178 ILC262178 IUY262178 JEU262178 JOQ262178 JYM262178 KII262178 KSE262178 LCA262178 LLW262178 LVS262178 MFO262178 MPK262178 MZG262178 NJC262178 NSY262178 OCU262178 OMQ262178 OWM262178 PGI262178 PQE262178 QAA262178 QJW262178 QTS262178 RDO262178 RNK262178 RXG262178 SHC262178 SQY262178 TAU262178 TKQ262178 TUM262178 UEI262178 UOE262178 UYA262178 VHW262178 VRS262178 WBO262178 WLK262178 WVG262178 IU327714 SQ327714 ACM327714 AMI327714 AWE327714 BGA327714 BPW327714 BZS327714 CJO327714 CTK327714 DDG327714 DNC327714 DWY327714 EGU327714 EQQ327714 FAM327714 FKI327714 FUE327714 GEA327714 GNW327714 GXS327714 HHO327714 HRK327714 IBG327714 ILC327714 IUY327714 JEU327714 JOQ327714 JYM327714 KII327714 KSE327714 LCA327714 LLW327714 LVS327714 MFO327714 MPK327714 MZG327714 NJC327714 NSY327714 OCU327714 OMQ327714 OWM327714 PGI327714 PQE327714 QAA327714 QJW327714 QTS327714 RDO327714 RNK327714 RXG327714 SHC327714 SQY327714 TAU327714 TKQ327714 TUM327714 UEI327714 UOE327714 UYA327714 VHW327714 VRS327714 WBO327714 WLK327714 WVG327714 IU393250 SQ393250 ACM393250 AMI393250 AWE393250 BGA393250 BPW393250 BZS393250 CJO393250 CTK393250 DDG393250 DNC393250 DWY393250 EGU393250 EQQ393250 FAM393250 FKI393250 FUE393250 GEA393250 GNW393250 GXS393250 HHO393250 HRK393250 IBG393250 ILC393250 IUY393250 JEU393250 JOQ393250 JYM393250 KII393250 KSE393250 LCA393250 LLW393250 LVS393250 MFO393250 MPK393250 MZG393250 NJC393250 NSY393250 OCU393250 OMQ393250 OWM393250 PGI393250 PQE393250 QAA393250 QJW393250 QTS393250 RDO393250 RNK393250 RXG393250 SHC393250 SQY393250 TAU393250 TKQ393250 TUM393250 UEI393250 UOE393250 UYA393250 VHW393250 VRS393250 WBO393250 WLK393250 WVG393250 IU458786 SQ458786 ACM458786 AMI458786 AWE458786 BGA458786 BPW458786 BZS458786 CJO458786 CTK458786 DDG458786 DNC458786 DWY458786 EGU458786 EQQ458786 FAM458786 FKI458786 FUE458786 GEA458786 GNW458786 GXS458786 HHO458786 HRK458786 IBG458786 ILC458786 IUY458786 JEU458786 JOQ458786 JYM458786 KII458786 KSE458786 LCA458786 LLW458786 LVS458786 MFO458786 MPK458786 MZG458786 NJC458786 NSY458786 OCU458786 OMQ458786 OWM458786 PGI458786 PQE458786 QAA458786 QJW458786 QTS458786 RDO458786 RNK458786 RXG458786 SHC458786 SQY458786 TAU458786 TKQ458786 TUM458786 UEI458786 UOE458786 UYA458786 VHW458786 VRS458786 WBO458786 WLK458786 WVG458786 IU524322 SQ524322 ACM524322 AMI524322 AWE524322 BGA524322 BPW524322 BZS524322 CJO524322 CTK524322 DDG524322 DNC524322 DWY524322 EGU524322 EQQ524322 FAM524322 FKI524322 FUE524322 GEA524322 GNW524322 GXS524322 HHO524322 HRK524322 IBG524322 ILC524322 IUY524322 JEU524322 JOQ524322 JYM524322 KII524322 KSE524322 LCA524322 LLW524322 LVS524322 MFO524322 MPK524322 MZG524322 NJC524322 NSY524322 OCU524322 OMQ524322 OWM524322 PGI524322 PQE524322 QAA524322 QJW524322 QTS524322 RDO524322 RNK524322 RXG524322 SHC524322 SQY524322 TAU524322 TKQ524322 TUM524322 UEI524322 UOE524322 UYA524322 VHW524322 VRS524322 WBO524322 WLK524322 WVG524322 IU589858 SQ589858 ACM589858 AMI589858 AWE589858 BGA589858 BPW589858 BZS589858 CJO589858 CTK589858 DDG589858 DNC589858 DWY589858 EGU589858 EQQ589858 FAM589858 FKI589858 FUE589858 GEA589858 GNW589858 GXS589858 HHO589858 HRK589858 IBG589858 ILC589858 IUY589858 JEU589858 JOQ589858 JYM589858 KII589858 KSE589858 LCA589858 LLW589858 LVS589858 MFO589858 MPK589858 MZG589858 NJC589858 NSY589858 OCU589858 OMQ589858 OWM589858 PGI589858 PQE589858 QAA589858 QJW589858 QTS589858 RDO589858 RNK589858 RXG589858 SHC589858 SQY589858 TAU589858 TKQ589858 TUM589858 UEI589858 UOE589858 UYA589858 VHW589858 VRS589858 WBO589858 WLK589858 WVG589858 IU655394 SQ655394 ACM655394 AMI655394 AWE655394 BGA655394 BPW655394 BZS655394 CJO655394 CTK655394 DDG655394 DNC655394 DWY655394 EGU655394 EQQ655394 FAM655394 FKI655394 FUE655394 GEA655394 GNW655394 GXS655394 HHO655394 HRK655394 IBG655394 ILC655394 IUY655394 JEU655394 JOQ655394 JYM655394 KII655394 KSE655394 LCA655394 LLW655394 LVS655394 MFO655394 MPK655394 MZG655394 NJC655394 NSY655394 OCU655394 OMQ655394 OWM655394 PGI655394 PQE655394 QAA655394 QJW655394 QTS655394 RDO655394 RNK655394 RXG655394 SHC655394 SQY655394 TAU655394 TKQ655394 TUM655394 UEI655394 UOE655394 UYA655394 VHW655394 VRS655394 WBO655394 WLK655394 WVG655394 IU720930 SQ720930 ACM720930 AMI720930 AWE720930 BGA720930 BPW720930 BZS720930 CJO720930 CTK720930 DDG720930 DNC720930 DWY720930 EGU720930 EQQ720930 FAM720930 FKI720930 FUE720930 GEA720930 GNW720930 GXS720930 HHO720930 HRK720930 IBG720930 ILC720930 IUY720930 JEU720930 JOQ720930 JYM720930 KII720930 KSE720930 LCA720930 LLW720930 LVS720930 MFO720930 MPK720930 MZG720930 NJC720930 NSY720930 OCU720930 OMQ720930 OWM720930 PGI720930 PQE720930 QAA720930 QJW720930 QTS720930 RDO720930 RNK720930 RXG720930 SHC720930 SQY720930 TAU720930 TKQ720930 TUM720930 UEI720930 UOE720930 UYA720930 VHW720930 VRS720930 WBO720930 WLK720930 WVG720930 IU786466 SQ786466 ACM786466 AMI786466 AWE786466 BGA786466 BPW786466 BZS786466 CJO786466 CTK786466 DDG786466 DNC786466 DWY786466 EGU786466 EQQ786466 FAM786466 FKI786466 FUE786466 GEA786466 GNW786466 GXS786466 HHO786466 HRK786466 IBG786466 ILC786466 IUY786466 JEU786466 JOQ786466 JYM786466 KII786466 KSE786466 LCA786466 LLW786466 LVS786466 MFO786466 MPK786466 MZG786466 NJC786466 NSY786466 OCU786466 OMQ786466 OWM786466 PGI786466 PQE786466 QAA786466 QJW786466 QTS786466 RDO786466 RNK786466 RXG786466 SHC786466 SQY786466 TAU786466 TKQ786466 TUM786466 UEI786466 UOE786466 UYA786466 VHW786466 VRS786466 WBO786466 WLK786466 WVG786466 IU852002 SQ852002 ACM852002 AMI852002 AWE852002 BGA852002 BPW852002 BZS852002 CJO852002 CTK852002 DDG852002 DNC852002 DWY852002 EGU852002 EQQ852002 FAM852002 FKI852002 FUE852002 GEA852002 GNW852002 GXS852002 HHO852002 HRK852002 IBG852002 ILC852002 IUY852002 JEU852002 JOQ852002 JYM852002 KII852002 KSE852002 LCA852002 LLW852002 LVS852002 MFO852002 MPK852002 MZG852002 NJC852002 NSY852002 OCU852002 OMQ852002 OWM852002 PGI852002 PQE852002 QAA852002 QJW852002 QTS852002 RDO852002 RNK852002 RXG852002 SHC852002 SQY852002 TAU852002 TKQ852002 TUM852002 UEI852002 UOE852002 UYA852002 VHW852002 VRS852002 WBO852002 WLK852002 WVG852002 IU917538 SQ917538 ACM917538 AMI917538 AWE917538 BGA917538 BPW917538 BZS917538 CJO917538 CTK917538 DDG917538 DNC917538 DWY917538 EGU917538 EQQ917538 FAM917538 FKI917538 FUE917538 GEA917538 GNW917538 GXS917538 HHO917538 HRK917538 IBG917538 ILC917538 IUY917538 JEU917538 JOQ917538 JYM917538 KII917538 KSE917538 LCA917538 LLW917538 LVS917538 MFO917538 MPK917538 MZG917538 NJC917538 NSY917538 OCU917538 OMQ917538 OWM917538 PGI917538 PQE917538 QAA917538 QJW917538 QTS917538 RDO917538 RNK917538 RXG917538 SHC917538 SQY917538 TAU917538 TKQ917538 TUM917538 UEI917538 UOE917538 UYA917538 VHW917538 VRS917538 WBO917538 WLK917538 WVG917538 IU983074 SQ983074 ACM983074 AMI983074 AWE983074 BGA983074 BPW983074 BZS983074 CJO983074 CTK983074 DDG983074 DNC983074 DWY983074 EGU983074 EQQ983074 FAM983074 FKI983074 FUE983074 GEA983074 GNW983074 GXS983074 HHO983074 HRK983074 IBG983074 ILC983074 IUY983074 JEU983074 JOQ983074 JYM983074 KII983074 KSE983074 LCA983074 LLW983074 LVS983074 MFO983074 MPK983074 MZG983074 NJC983074 NSY983074 OCU983074 OMQ983074 OWM983074 PGI983074 PQE983074 QAA983074 QJW983074 QTS983074 RDO983074 RNK983074 RXG983074 SHC983074 SQY983074 TAU983074 TKQ983074 TUM983074 UEI983074 UOE983074 UYA983074 VHW983074 VRS983074 WBO983074 WLK983074 WVG983074 IO65534 SK65534 ACG65534 AMC65534 AVY65534 BFU65534 BPQ65534 BZM65534 CJI65534 CTE65534 DDA65534 DMW65534 DWS65534 EGO65534 EQK65534 FAG65534 FKC65534 FTY65534 GDU65534 GNQ65534 GXM65534 HHI65534 HRE65534 IBA65534 IKW65534 IUS65534 JEO65534 JOK65534 JYG65534 KIC65534 KRY65534 LBU65534 LLQ65534 LVM65534 MFI65534 MPE65534 MZA65534 NIW65534 NSS65534 OCO65534 OMK65534 OWG65534 PGC65534 PPY65534 PZU65534 QJQ65534 QTM65534 RDI65534 RNE65534 RXA65534 SGW65534 SQS65534 TAO65534 TKK65534 TUG65534 UEC65534 UNY65534 UXU65534 VHQ65534 VRM65534 WBI65534 WLE65534 WVA65534 IO131070 SK131070 ACG131070 AMC131070 AVY131070 BFU131070 BPQ131070 BZM131070 CJI131070 CTE131070 DDA131070 DMW131070 DWS131070 EGO131070 EQK131070 FAG131070 FKC131070 FTY131070 GDU131070 GNQ131070 GXM131070 HHI131070 HRE131070 IBA131070 IKW131070 IUS131070 JEO131070 JOK131070 JYG131070 KIC131070 KRY131070 LBU131070 LLQ131070 LVM131070 MFI131070 MPE131070 MZA131070 NIW131070 NSS131070 OCO131070 OMK131070 OWG131070 PGC131070 PPY131070 PZU131070 QJQ131070 QTM131070 RDI131070 RNE131070 RXA131070 SGW131070 SQS131070 TAO131070 TKK131070 TUG131070 UEC131070 UNY131070 UXU131070 VHQ131070 VRM131070 WBI131070 WLE131070 WVA131070 IO196606 SK196606 ACG196606 AMC196606 AVY196606 BFU196606 BPQ196606 BZM196606 CJI196606 CTE196606 DDA196606 DMW196606 DWS196606 EGO196606 EQK196606 FAG196606 FKC196606 FTY196606 GDU196606 GNQ196606 GXM196606 HHI196606 HRE196606 IBA196606 IKW196606 IUS196606 JEO196606 JOK196606 JYG196606 KIC196606 KRY196606 LBU196606 LLQ196606 LVM196606 MFI196606 MPE196606 MZA196606 NIW196606 NSS196606 OCO196606 OMK196606 OWG196606 PGC196606 PPY196606 PZU196606 QJQ196606 QTM196606 RDI196606 RNE196606 RXA196606 SGW196606 SQS196606 TAO196606 TKK196606 TUG196606 UEC196606 UNY196606 UXU196606 VHQ196606 VRM196606 WBI196606 WLE196606 WVA196606 IO262142 SK262142 ACG262142 AMC262142 AVY262142 BFU262142 BPQ262142 BZM262142 CJI262142 CTE262142 DDA262142 DMW262142 DWS262142 EGO262142 EQK262142 FAG262142 FKC262142 FTY262142 GDU262142 GNQ262142 GXM262142 HHI262142 HRE262142 IBA262142 IKW262142 IUS262142 JEO262142 JOK262142 JYG262142 KIC262142 KRY262142 LBU262142 LLQ262142 LVM262142 MFI262142 MPE262142 MZA262142 NIW262142 NSS262142 OCO262142 OMK262142 OWG262142 PGC262142 PPY262142 PZU262142 QJQ262142 QTM262142 RDI262142 RNE262142 RXA262142 SGW262142 SQS262142 TAO262142 TKK262142 TUG262142 UEC262142 UNY262142 UXU262142 VHQ262142 VRM262142 WBI262142 WLE262142 WVA262142 IO327678 SK327678 ACG327678 AMC327678 AVY327678 BFU327678 BPQ327678 BZM327678 CJI327678 CTE327678 DDA327678 DMW327678 DWS327678 EGO327678 EQK327678 FAG327678 FKC327678 FTY327678 GDU327678 GNQ327678 GXM327678 HHI327678 HRE327678 IBA327678 IKW327678 IUS327678 JEO327678 JOK327678 JYG327678 KIC327678 KRY327678 LBU327678 LLQ327678 LVM327678 MFI327678 MPE327678 MZA327678 NIW327678 NSS327678 OCO327678 OMK327678 OWG327678 PGC327678 PPY327678 PZU327678 QJQ327678 QTM327678 RDI327678 RNE327678 RXA327678 SGW327678 SQS327678 TAO327678 TKK327678 TUG327678 UEC327678 UNY327678 UXU327678 VHQ327678 VRM327678 WBI327678 WLE327678 WVA327678 IO393214 SK393214 ACG393214 AMC393214 AVY393214 BFU393214 BPQ393214 BZM393214 CJI393214 CTE393214 DDA393214 DMW393214 DWS393214 EGO393214 EQK393214 FAG393214 FKC393214 FTY393214 GDU393214 GNQ393214 GXM393214 HHI393214 HRE393214 IBA393214 IKW393214 IUS393214 JEO393214 JOK393214 JYG393214 KIC393214 KRY393214 LBU393214 LLQ393214 LVM393214 MFI393214 MPE393214 MZA393214 NIW393214 NSS393214 OCO393214 OMK393214 OWG393214 PGC393214 PPY393214 PZU393214 QJQ393214 QTM393214 RDI393214 RNE393214 RXA393214 SGW393214 SQS393214 TAO393214 TKK393214 TUG393214 UEC393214 UNY393214 UXU393214 VHQ393214 VRM393214 WBI393214 WLE393214 WVA393214 IO458750 SK458750 ACG458750 AMC458750 AVY458750 BFU458750 BPQ458750 BZM458750 CJI458750 CTE458750 DDA458750 DMW458750 DWS458750 EGO458750 EQK458750 FAG458750 FKC458750 FTY458750 GDU458750 GNQ458750 GXM458750 HHI458750 HRE458750 IBA458750 IKW458750 IUS458750 JEO458750 JOK458750 JYG458750 KIC458750 KRY458750 LBU458750 LLQ458750 LVM458750 MFI458750 MPE458750 MZA458750 NIW458750 NSS458750 OCO458750 OMK458750 OWG458750 PGC458750 PPY458750 PZU458750 QJQ458750 QTM458750 RDI458750 RNE458750 RXA458750 SGW458750 SQS458750 TAO458750 TKK458750 TUG458750 UEC458750 UNY458750 UXU458750 VHQ458750 VRM458750 WBI458750 WLE458750 WVA458750 IO524286 SK524286 ACG524286 AMC524286 AVY524286 BFU524286 BPQ524286 BZM524286 CJI524286 CTE524286 DDA524286 DMW524286 DWS524286 EGO524286 EQK524286 FAG524286 FKC524286 FTY524286 GDU524286 GNQ524286 GXM524286 HHI524286 HRE524286 IBA524286 IKW524286 IUS524286 JEO524286 JOK524286 JYG524286 KIC524286 KRY524286 LBU524286 LLQ524286 LVM524286 MFI524286 MPE524286 MZA524286 NIW524286 NSS524286 OCO524286 OMK524286 OWG524286 PGC524286 PPY524286 PZU524286 QJQ524286 QTM524286 RDI524286 RNE524286 RXA524286 SGW524286 SQS524286 TAO524286 TKK524286 TUG524286 UEC524286 UNY524286 UXU524286 VHQ524286 VRM524286 WBI524286 WLE524286 WVA524286 IO589822 SK589822 ACG589822 AMC589822 AVY589822 BFU589822 BPQ589822 BZM589822 CJI589822 CTE589822 DDA589822 DMW589822 DWS589822 EGO589822 EQK589822 FAG589822 FKC589822 FTY589822 GDU589822 GNQ589822 GXM589822 HHI589822 HRE589822 IBA589822 IKW589822 IUS589822 JEO589822 JOK589822 JYG589822 KIC589822 KRY589822 LBU589822 LLQ589822 LVM589822 MFI589822 MPE589822 MZA589822 NIW589822 NSS589822 OCO589822 OMK589822 OWG589822 PGC589822 PPY589822 PZU589822 QJQ589822 QTM589822 RDI589822 RNE589822 RXA589822 SGW589822 SQS589822 TAO589822 TKK589822 TUG589822 UEC589822 UNY589822 UXU589822 VHQ589822 VRM589822 WBI589822 WLE589822 WVA589822 IO655358 SK655358 ACG655358 AMC655358 AVY655358 BFU655358 BPQ655358 BZM655358 CJI655358 CTE655358 DDA655358 DMW655358 DWS655358 EGO655358 EQK655358 FAG655358 FKC655358 FTY655358 GDU655358 GNQ655358 GXM655358 HHI655358 HRE655358 IBA655358 IKW655358 IUS655358 JEO655358 JOK655358 JYG655358 KIC655358 KRY655358 LBU655358 LLQ655358 LVM655358 MFI655358 MPE655358 MZA655358 NIW655358 NSS655358 OCO655358 OMK655358 OWG655358 PGC655358 PPY655358 PZU655358 QJQ655358 QTM655358 RDI655358 RNE655358 RXA655358 SGW655358 SQS655358 TAO655358 TKK655358 TUG655358 UEC655358 UNY655358 UXU655358 VHQ655358 VRM655358 WBI655358 WLE655358 WVA655358 IO720894 SK720894 ACG720894 AMC720894 AVY720894 BFU720894 BPQ720894 BZM720894 CJI720894 CTE720894 DDA720894 DMW720894 DWS720894 EGO720894 EQK720894 FAG720894 FKC720894 FTY720894 GDU720894 GNQ720894 GXM720894 HHI720894 HRE720894 IBA720894 IKW720894 IUS720894 JEO720894 JOK720894 JYG720894 KIC720894 KRY720894 LBU720894 LLQ720894 LVM720894 MFI720894 MPE720894 MZA720894 NIW720894 NSS720894 OCO720894 OMK720894 OWG720894 PGC720894 PPY720894 PZU720894 QJQ720894 QTM720894 RDI720894 RNE720894 RXA720894 SGW720894 SQS720894 TAO720894 TKK720894 TUG720894 UEC720894 UNY720894 UXU720894 VHQ720894 VRM720894 WBI720894 WLE720894 WVA720894 IO786430 SK786430 ACG786430 AMC786430 AVY786430 BFU786430 BPQ786430 BZM786430 CJI786430 CTE786430 DDA786430 DMW786430 DWS786430 EGO786430 EQK786430 FAG786430 FKC786430 FTY786430 GDU786430 GNQ786430 GXM786430 HHI786430 HRE786430 IBA786430 IKW786430 IUS786430 JEO786430 JOK786430 JYG786430 KIC786430 KRY786430 LBU786430 LLQ786430 LVM786430 MFI786430 MPE786430 MZA786430 NIW786430 NSS786430 OCO786430 OMK786430 OWG786430 PGC786430 PPY786430 PZU786430 QJQ786430 QTM786430 RDI786430 RNE786430 RXA786430 SGW786430 SQS786430 TAO786430 TKK786430 TUG786430 UEC786430 UNY786430 UXU786430 VHQ786430 VRM786430 WBI786430 WLE786430 WVA786430 IO851966 SK851966 ACG851966 AMC851966 AVY851966 BFU851966 BPQ851966 BZM851966 CJI851966 CTE851966 DDA851966 DMW851966 DWS851966 EGO851966 EQK851966 FAG851966 FKC851966 FTY851966 GDU851966 GNQ851966 GXM851966 HHI851966 HRE851966 IBA851966 IKW851966 IUS851966 JEO851966 JOK851966 JYG851966 KIC851966 KRY851966 LBU851966 LLQ851966 LVM851966 MFI851966 MPE851966 MZA851966 NIW851966 NSS851966 OCO851966 OMK851966 OWG851966 PGC851966 PPY851966 PZU851966 QJQ851966 QTM851966 RDI851966 RNE851966 RXA851966 SGW851966 SQS851966 TAO851966 TKK851966 TUG851966 UEC851966 UNY851966 UXU851966 VHQ851966 VRM851966 WBI851966 WLE851966 WVA851966 IO917502 SK917502 ACG917502 AMC917502 AVY917502 BFU917502 BPQ917502 BZM917502 CJI917502 CTE917502 DDA917502 DMW917502 DWS917502 EGO917502 EQK917502 FAG917502 FKC917502 FTY917502 GDU917502 GNQ917502 GXM917502 HHI917502 HRE917502 IBA917502 IKW917502 IUS917502 JEO917502 JOK917502 JYG917502 KIC917502 KRY917502 LBU917502 LLQ917502 LVM917502 MFI917502 MPE917502 MZA917502 NIW917502 NSS917502 OCO917502 OMK917502 OWG917502 PGC917502 PPY917502 PZU917502 QJQ917502 QTM917502 RDI917502 RNE917502 RXA917502 SGW917502 SQS917502 TAO917502 TKK917502 TUG917502 UEC917502 UNY917502 UXU917502 VHQ917502 VRM917502 WBI917502 WLE917502 WVA917502 IO983038 SK983038 ACG983038 AMC983038 AVY983038 BFU983038 BPQ983038 BZM983038 CJI983038 CTE983038 DDA983038 DMW983038 DWS983038 EGO983038 EQK983038 FAG983038 FKC983038 FTY983038 GDU983038 GNQ983038 GXM983038 HHI983038 HRE983038 IBA983038 IKW983038 IUS983038 JEO983038 JOK983038 JYG983038 KIC983038 KRY983038 LBU983038 LLQ983038 LVM983038 MFI983038 MPE983038 MZA983038 NIW983038 NSS983038 OCO983038 OMK983038 OWG983038 PGC983038 PPY983038 PZU983038 QJQ983038 QTM983038 RDI983038 RNE983038 RXA983038 SGW983038 SQS983038 TAO983038 TKK983038 TUG983038 UEC983038 UNY983038 UXU983038 VHQ983038 VRM983038 WBI983038 WLE983038 WVA983038 IK65528 SG65528 ACC65528 ALY65528 AVU65528 BFQ65528 BPM65528 BZI65528 CJE65528 CTA65528 DCW65528 DMS65528 DWO65528 EGK65528 EQG65528 FAC65528 FJY65528 FTU65528 GDQ65528 GNM65528 GXI65528 HHE65528 HRA65528 IAW65528 IKS65528 IUO65528 JEK65528 JOG65528 JYC65528 KHY65528 KRU65528 LBQ65528 LLM65528 LVI65528 MFE65528 MPA65528 MYW65528 NIS65528 NSO65528 OCK65528 OMG65528 OWC65528 PFY65528 PPU65528 PZQ65528 QJM65528 QTI65528 RDE65528 RNA65528 RWW65528 SGS65528 SQO65528 TAK65528 TKG65528 TUC65528 UDY65528 UNU65528 UXQ65528 VHM65528 VRI65528 WBE65528 WLA65528 WUW65528 IK131064 SG131064 ACC131064 ALY131064 AVU131064 BFQ131064 BPM131064 BZI131064 CJE131064 CTA131064 DCW131064 DMS131064 DWO131064 EGK131064 EQG131064 FAC131064 FJY131064 FTU131064 GDQ131064 GNM131064 GXI131064 HHE131064 HRA131064 IAW131064 IKS131064 IUO131064 JEK131064 JOG131064 JYC131064 KHY131064 KRU131064 LBQ131064 LLM131064 LVI131064 MFE131064 MPA131064 MYW131064 NIS131064 NSO131064 OCK131064 OMG131064 OWC131064 PFY131064 PPU131064 PZQ131064 QJM131064 QTI131064 RDE131064 RNA131064 RWW131064 SGS131064 SQO131064 TAK131064 TKG131064 TUC131064 UDY131064 UNU131064 UXQ131064 VHM131064 VRI131064 WBE131064 WLA131064 WUW131064 IK196600 SG196600 ACC196600 ALY196600 AVU196600 BFQ196600 BPM196600 BZI196600 CJE196600 CTA196600 DCW196600 DMS196600 DWO196600 EGK196600 EQG196600 FAC196600 FJY196600 FTU196600 GDQ196600 GNM196600 GXI196600 HHE196600 HRA196600 IAW196600 IKS196600 IUO196600 JEK196600 JOG196600 JYC196600 KHY196600 KRU196600 LBQ196600 LLM196600 LVI196600 MFE196600 MPA196600 MYW196600 NIS196600 NSO196600 OCK196600 OMG196600 OWC196600 PFY196600 PPU196600 PZQ196600 QJM196600 QTI196600 RDE196600 RNA196600 RWW196600 SGS196600 SQO196600 TAK196600 TKG196600 TUC196600 UDY196600 UNU196600 UXQ196600 VHM196600 VRI196600 WBE196600 WLA196600 WUW196600 IK262136 SG262136 ACC262136 ALY262136 AVU262136 BFQ262136 BPM262136 BZI262136 CJE262136 CTA262136 DCW262136 DMS262136 DWO262136 EGK262136 EQG262136 FAC262136 FJY262136 FTU262136 GDQ262136 GNM262136 GXI262136 HHE262136 HRA262136 IAW262136 IKS262136 IUO262136 JEK262136 JOG262136 JYC262136 KHY262136 KRU262136 LBQ262136 LLM262136 LVI262136 MFE262136 MPA262136 MYW262136 NIS262136 NSO262136 OCK262136 OMG262136 OWC262136 PFY262136 PPU262136 PZQ262136 QJM262136 QTI262136 RDE262136 RNA262136 RWW262136 SGS262136 SQO262136 TAK262136 TKG262136 TUC262136 UDY262136 UNU262136 UXQ262136 VHM262136 VRI262136 WBE262136 WLA262136 WUW262136 IK327672 SG327672 ACC327672 ALY327672 AVU327672 BFQ327672 BPM327672 BZI327672 CJE327672 CTA327672 DCW327672 DMS327672 DWO327672 EGK327672 EQG327672 FAC327672 FJY327672 FTU327672 GDQ327672 GNM327672 GXI327672 HHE327672 HRA327672 IAW327672 IKS327672 IUO327672 JEK327672 JOG327672 JYC327672 KHY327672 KRU327672 LBQ327672 LLM327672 LVI327672 MFE327672 MPA327672 MYW327672 NIS327672 NSO327672 OCK327672 OMG327672 OWC327672 PFY327672 PPU327672 PZQ327672 QJM327672 QTI327672 RDE327672 RNA327672 RWW327672 SGS327672 SQO327672 TAK327672 TKG327672 TUC327672 UDY327672 UNU327672 UXQ327672 VHM327672 VRI327672 WBE327672 WLA327672 WUW327672 IK393208 SG393208 ACC393208 ALY393208 AVU393208 BFQ393208 BPM393208 BZI393208 CJE393208 CTA393208 DCW393208 DMS393208 DWO393208 EGK393208 EQG393208 FAC393208 FJY393208 FTU393208 GDQ393208 GNM393208 GXI393208 HHE393208 HRA393208 IAW393208 IKS393208 IUO393208 JEK393208 JOG393208 JYC393208 KHY393208 KRU393208 LBQ393208 LLM393208 LVI393208 MFE393208 MPA393208 MYW393208 NIS393208 NSO393208 OCK393208 OMG393208 OWC393208 PFY393208 PPU393208 PZQ393208 QJM393208 QTI393208 RDE393208 RNA393208 RWW393208 SGS393208 SQO393208 TAK393208 TKG393208 TUC393208 UDY393208 UNU393208 UXQ393208 VHM393208 VRI393208 WBE393208 WLA393208 WUW393208 IK458744 SG458744 ACC458744 ALY458744 AVU458744 BFQ458744 BPM458744 BZI458744 CJE458744 CTA458744 DCW458744 DMS458744 DWO458744 EGK458744 EQG458744 FAC458744 FJY458744 FTU458744 GDQ458744 GNM458744 GXI458744 HHE458744 HRA458744 IAW458744 IKS458744 IUO458744 JEK458744 JOG458744 JYC458744 KHY458744 KRU458744 LBQ458744 LLM458744 LVI458744 MFE458744 MPA458744 MYW458744 NIS458744 NSO458744 OCK458744 OMG458744 OWC458744 PFY458744 PPU458744 PZQ458744 QJM458744 QTI458744 RDE458744 RNA458744 RWW458744 SGS458744 SQO458744 TAK458744 TKG458744 TUC458744 UDY458744 UNU458744 UXQ458744 VHM458744 VRI458744 WBE458744 WLA458744 WUW458744 IK524280 SG524280 ACC524280 ALY524280 AVU524280 BFQ524280 BPM524280 BZI524280 CJE524280 CTA524280 DCW524280 DMS524280 DWO524280 EGK524280 EQG524280 FAC524280 FJY524280 FTU524280 GDQ524280 GNM524280 GXI524280 HHE524280 HRA524280 IAW524280 IKS524280 IUO524280 JEK524280 JOG524280 JYC524280 KHY524280 KRU524280 LBQ524280 LLM524280 LVI524280 MFE524280 MPA524280 MYW524280 NIS524280 NSO524280 OCK524280 OMG524280 OWC524280 PFY524280 PPU524280 PZQ524280 QJM524280 QTI524280 RDE524280 RNA524280 RWW524280 SGS524280 SQO524280 TAK524280 TKG524280 TUC524280 UDY524280 UNU524280 UXQ524280 VHM524280 VRI524280 WBE524280 WLA524280 WUW524280 IK589816 SG589816 ACC589816 ALY589816 AVU589816 BFQ589816 BPM589816 BZI589816 CJE589816 CTA589816 DCW589816 DMS589816 DWO589816 EGK589816 EQG589816 FAC589816 FJY589816 FTU589816 GDQ589816 GNM589816 GXI589816 HHE589816 HRA589816 IAW589816 IKS589816 IUO589816 JEK589816 JOG589816 JYC589816 KHY589816 KRU589816 LBQ589816 LLM589816 LVI589816 MFE589816 MPA589816 MYW589816 NIS589816 NSO589816 OCK589816 OMG589816 OWC589816 PFY589816 PPU589816 PZQ589816 QJM589816 QTI589816 RDE589816 RNA589816 RWW589816 SGS589816 SQO589816 TAK589816 TKG589816 TUC589816 UDY589816 UNU589816 UXQ589816 VHM589816 VRI589816 WBE589816 WLA589816 WUW589816 IK655352 SG655352 ACC655352 ALY655352 AVU655352 BFQ655352 BPM655352 BZI655352 CJE655352 CTA655352 DCW655352 DMS655352 DWO655352 EGK655352 EQG655352 FAC655352 FJY655352 FTU655352 GDQ655352 GNM655352 GXI655352 HHE655352 HRA655352 IAW655352 IKS655352 IUO655352 JEK655352 JOG655352 JYC655352 KHY655352 KRU655352 LBQ655352 LLM655352 LVI655352 MFE655352 MPA655352 MYW655352 NIS655352 NSO655352 OCK655352 OMG655352 OWC655352 PFY655352 PPU655352 PZQ655352 QJM655352 QTI655352 RDE655352 RNA655352 RWW655352 SGS655352 SQO655352 TAK655352 TKG655352 TUC655352 UDY655352 UNU655352 UXQ655352 VHM655352 VRI655352 WBE655352 WLA655352 WUW655352 IK720888 SG720888 ACC720888 ALY720888 AVU720888 BFQ720888 BPM720888 BZI720888 CJE720888 CTA720888 DCW720888 DMS720888 DWO720888 EGK720888 EQG720888 FAC720888 FJY720888 FTU720888 GDQ720888 GNM720888 GXI720888 HHE720888 HRA720888 IAW720888 IKS720888 IUO720888 JEK720888 JOG720888 JYC720888 KHY720888 KRU720888 LBQ720888 LLM720888 LVI720888 MFE720888 MPA720888 MYW720888 NIS720888 NSO720888 OCK720888 OMG720888 OWC720888 PFY720888 PPU720888 PZQ720888 QJM720888 QTI720888 RDE720888 RNA720888 RWW720888 SGS720888 SQO720888 TAK720888 TKG720888 TUC720888 UDY720888 UNU720888 UXQ720888 VHM720888 VRI720888 WBE720888 WLA720888 WUW720888 IK786424 SG786424 ACC786424 ALY786424 AVU786424 BFQ786424 BPM786424 BZI786424 CJE786424 CTA786424 DCW786424 DMS786424 DWO786424 EGK786424 EQG786424 FAC786424 FJY786424 FTU786424 GDQ786424 GNM786424 GXI786424 HHE786424 HRA786424 IAW786424 IKS786424 IUO786424 JEK786424 JOG786424 JYC786424 KHY786424 KRU786424 LBQ786424 LLM786424 LVI786424 MFE786424 MPA786424 MYW786424 NIS786424 NSO786424 OCK786424 OMG786424 OWC786424 PFY786424 PPU786424 PZQ786424 QJM786424 QTI786424 RDE786424 RNA786424 RWW786424 SGS786424 SQO786424 TAK786424 TKG786424 TUC786424 UDY786424 UNU786424 UXQ786424 VHM786424 VRI786424 WBE786424 WLA786424 WUW786424 IK851960 SG851960 ACC851960 ALY851960 AVU851960 BFQ851960 BPM851960 BZI851960 CJE851960 CTA851960 DCW851960 DMS851960 DWO851960 EGK851960 EQG851960 FAC851960 FJY851960 FTU851960 GDQ851960 GNM851960 GXI851960 HHE851960 HRA851960 IAW851960 IKS851960 IUO851960 JEK851960 JOG851960 JYC851960 KHY851960 KRU851960 LBQ851960 LLM851960 LVI851960 MFE851960 MPA851960 MYW851960 NIS851960 NSO851960 OCK851960 OMG851960 OWC851960 PFY851960 PPU851960 PZQ851960 QJM851960 QTI851960 RDE851960 RNA851960 RWW851960 SGS851960 SQO851960 TAK851960 TKG851960 TUC851960 UDY851960 UNU851960 UXQ851960 VHM851960 VRI851960 WBE851960 WLA851960 WUW851960 IK917496 SG917496 ACC917496 ALY917496 AVU917496 BFQ917496 BPM917496 BZI917496 CJE917496 CTA917496 DCW917496 DMS917496 DWO917496 EGK917496 EQG917496 FAC917496 FJY917496 FTU917496 GDQ917496 GNM917496 GXI917496 HHE917496 HRA917496 IAW917496 IKS917496 IUO917496 JEK917496 JOG917496 JYC917496 KHY917496 KRU917496 LBQ917496 LLM917496 LVI917496 MFE917496 MPA917496 MYW917496 NIS917496 NSO917496 OCK917496 OMG917496 OWC917496 PFY917496 PPU917496 PZQ917496 QJM917496 QTI917496 RDE917496 RNA917496 RWW917496 SGS917496 SQO917496 TAK917496 TKG917496 TUC917496 UDY917496 UNU917496 UXQ917496 VHM917496 VRI917496 WBE917496 WLA917496 WUW917496 IK983032 SG983032 ACC983032 ALY983032 AVU983032 BFQ983032 BPM983032 BZI983032 CJE983032 CTA983032 DCW983032 DMS983032 DWO983032 EGK983032 EQG983032 FAC983032 FJY983032 FTU983032 GDQ983032 GNM983032 GXI983032 HHE983032 HRA983032 IAW983032 IKS983032 IUO983032 JEK983032 JOG983032 JYC983032 KHY983032 KRU983032 LBQ983032 LLM983032 LVI983032 MFE983032 MPA983032 MYW983032 NIS983032 NSO983032 OCK983032 OMG983032 OWC983032 PFY983032 PPU983032 PZQ983032 QJM983032 QTI983032 RDE983032 RNA983032 RWW983032 SGS983032 SQO983032 TAK983032 TKG983032 TUC983032 UDY983032 UNU983032 UXQ983032 VHM983032 VRI983032 WBE983032 WLA983032 WUW983032</xm:sqref>
        </x14:dataValidation>
        <x14:dataValidation imeMode="hiragana" allowBlank="1" showInputMessage="1" showErrorMessage="1" xr:uid="{0E1A623F-4929-440E-87D1-BDD3DEC68384}">
          <xm:sqref>L65548:Z65549 HR65546:IJ65547 RN65546:SF65547 ABJ65546:ACB65547 ALF65546:ALX65547 AVB65546:AVT65547 BEX65546:BFP65547 BOT65546:BPL65547 BYP65546:BZH65547 CIL65546:CJD65547 CSH65546:CSZ65547 DCD65546:DCV65547 DLZ65546:DMR65547 DVV65546:DWN65547 EFR65546:EGJ65547 EPN65546:EQF65547 EZJ65546:FAB65547 FJF65546:FJX65547 FTB65546:FTT65547 GCX65546:GDP65547 GMT65546:GNL65547 GWP65546:GXH65547 HGL65546:HHD65547 HQH65546:HQZ65547 IAD65546:IAV65547 IJZ65546:IKR65547 ITV65546:IUN65547 JDR65546:JEJ65547 JNN65546:JOF65547 JXJ65546:JYB65547 KHF65546:KHX65547 KRB65546:KRT65547 LAX65546:LBP65547 LKT65546:LLL65547 LUP65546:LVH65547 MEL65546:MFD65547 MOH65546:MOZ65547 MYD65546:MYV65547 NHZ65546:NIR65547 NRV65546:NSN65547 OBR65546:OCJ65547 OLN65546:OMF65547 OVJ65546:OWB65547 PFF65546:PFX65547 PPB65546:PPT65547 PYX65546:PZP65547 QIT65546:QJL65547 QSP65546:QTH65547 RCL65546:RDD65547 RMH65546:RMZ65547 RWD65546:RWV65547 SFZ65546:SGR65547 SPV65546:SQN65547 SZR65546:TAJ65547 TJN65546:TKF65547 TTJ65546:TUB65547 UDF65546:UDX65547 UNB65546:UNT65547 UWX65546:UXP65547 VGT65546:VHL65547 VQP65546:VRH65547 WAL65546:WBD65547 WKH65546:WKZ65547 WUD65546:WUV65547 L131084:Z131085 HR131082:IJ131083 RN131082:SF131083 ABJ131082:ACB131083 ALF131082:ALX131083 AVB131082:AVT131083 BEX131082:BFP131083 BOT131082:BPL131083 BYP131082:BZH131083 CIL131082:CJD131083 CSH131082:CSZ131083 DCD131082:DCV131083 DLZ131082:DMR131083 DVV131082:DWN131083 EFR131082:EGJ131083 EPN131082:EQF131083 EZJ131082:FAB131083 FJF131082:FJX131083 FTB131082:FTT131083 GCX131082:GDP131083 GMT131082:GNL131083 GWP131082:GXH131083 HGL131082:HHD131083 HQH131082:HQZ131083 IAD131082:IAV131083 IJZ131082:IKR131083 ITV131082:IUN131083 JDR131082:JEJ131083 JNN131082:JOF131083 JXJ131082:JYB131083 KHF131082:KHX131083 KRB131082:KRT131083 LAX131082:LBP131083 LKT131082:LLL131083 LUP131082:LVH131083 MEL131082:MFD131083 MOH131082:MOZ131083 MYD131082:MYV131083 NHZ131082:NIR131083 NRV131082:NSN131083 OBR131082:OCJ131083 OLN131082:OMF131083 OVJ131082:OWB131083 PFF131082:PFX131083 PPB131082:PPT131083 PYX131082:PZP131083 QIT131082:QJL131083 QSP131082:QTH131083 RCL131082:RDD131083 RMH131082:RMZ131083 RWD131082:RWV131083 SFZ131082:SGR131083 SPV131082:SQN131083 SZR131082:TAJ131083 TJN131082:TKF131083 TTJ131082:TUB131083 UDF131082:UDX131083 UNB131082:UNT131083 UWX131082:UXP131083 VGT131082:VHL131083 VQP131082:VRH131083 WAL131082:WBD131083 WKH131082:WKZ131083 WUD131082:WUV131083 L196620:Z196621 HR196618:IJ196619 RN196618:SF196619 ABJ196618:ACB196619 ALF196618:ALX196619 AVB196618:AVT196619 BEX196618:BFP196619 BOT196618:BPL196619 BYP196618:BZH196619 CIL196618:CJD196619 CSH196618:CSZ196619 DCD196618:DCV196619 DLZ196618:DMR196619 DVV196618:DWN196619 EFR196618:EGJ196619 EPN196618:EQF196619 EZJ196618:FAB196619 FJF196618:FJX196619 FTB196618:FTT196619 GCX196618:GDP196619 GMT196618:GNL196619 GWP196618:GXH196619 HGL196618:HHD196619 HQH196618:HQZ196619 IAD196618:IAV196619 IJZ196618:IKR196619 ITV196618:IUN196619 JDR196618:JEJ196619 JNN196618:JOF196619 JXJ196618:JYB196619 KHF196618:KHX196619 KRB196618:KRT196619 LAX196618:LBP196619 LKT196618:LLL196619 LUP196618:LVH196619 MEL196618:MFD196619 MOH196618:MOZ196619 MYD196618:MYV196619 NHZ196618:NIR196619 NRV196618:NSN196619 OBR196618:OCJ196619 OLN196618:OMF196619 OVJ196618:OWB196619 PFF196618:PFX196619 PPB196618:PPT196619 PYX196618:PZP196619 QIT196618:QJL196619 QSP196618:QTH196619 RCL196618:RDD196619 RMH196618:RMZ196619 RWD196618:RWV196619 SFZ196618:SGR196619 SPV196618:SQN196619 SZR196618:TAJ196619 TJN196618:TKF196619 TTJ196618:TUB196619 UDF196618:UDX196619 UNB196618:UNT196619 UWX196618:UXP196619 VGT196618:VHL196619 VQP196618:VRH196619 WAL196618:WBD196619 WKH196618:WKZ196619 WUD196618:WUV196619 L262156:Z262157 HR262154:IJ262155 RN262154:SF262155 ABJ262154:ACB262155 ALF262154:ALX262155 AVB262154:AVT262155 BEX262154:BFP262155 BOT262154:BPL262155 BYP262154:BZH262155 CIL262154:CJD262155 CSH262154:CSZ262155 DCD262154:DCV262155 DLZ262154:DMR262155 DVV262154:DWN262155 EFR262154:EGJ262155 EPN262154:EQF262155 EZJ262154:FAB262155 FJF262154:FJX262155 FTB262154:FTT262155 GCX262154:GDP262155 GMT262154:GNL262155 GWP262154:GXH262155 HGL262154:HHD262155 HQH262154:HQZ262155 IAD262154:IAV262155 IJZ262154:IKR262155 ITV262154:IUN262155 JDR262154:JEJ262155 JNN262154:JOF262155 JXJ262154:JYB262155 KHF262154:KHX262155 KRB262154:KRT262155 LAX262154:LBP262155 LKT262154:LLL262155 LUP262154:LVH262155 MEL262154:MFD262155 MOH262154:MOZ262155 MYD262154:MYV262155 NHZ262154:NIR262155 NRV262154:NSN262155 OBR262154:OCJ262155 OLN262154:OMF262155 OVJ262154:OWB262155 PFF262154:PFX262155 PPB262154:PPT262155 PYX262154:PZP262155 QIT262154:QJL262155 QSP262154:QTH262155 RCL262154:RDD262155 RMH262154:RMZ262155 RWD262154:RWV262155 SFZ262154:SGR262155 SPV262154:SQN262155 SZR262154:TAJ262155 TJN262154:TKF262155 TTJ262154:TUB262155 UDF262154:UDX262155 UNB262154:UNT262155 UWX262154:UXP262155 VGT262154:VHL262155 VQP262154:VRH262155 WAL262154:WBD262155 WKH262154:WKZ262155 WUD262154:WUV262155 L327692:Z327693 HR327690:IJ327691 RN327690:SF327691 ABJ327690:ACB327691 ALF327690:ALX327691 AVB327690:AVT327691 BEX327690:BFP327691 BOT327690:BPL327691 BYP327690:BZH327691 CIL327690:CJD327691 CSH327690:CSZ327691 DCD327690:DCV327691 DLZ327690:DMR327691 DVV327690:DWN327691 EFR327690:EGJ327691 EPN327690:EQF327691 EZJ327690:FAB327691 FJF327690:FJX327691 FTB327690:FTT327691 GCX327690:GDP327691 GMT327690:GNL327691 GWP327690:GXH327691 HGL327690:HHD327691 HQH327690:HQZ327691 IAD327690:IAV327691 IJZ327690:IKR327691 ITV327690:IUN327691 JDR327690:JEJ327691 JNN327690:JOF327691 JXJ327690:JYB327691 KHF327690:KHX327691 KRB327690:KRT327691 LAX327690:LBP327691 LKT327690:LLL327691 LUP327690:LVH327691 MEL327690:MFD327691 MOH327690:MOZ327691 MYD327690:MYV327691 NHZ327690:NIR327691 NRV327690:NSN327691 OBR327690:OCJ327691 OLN327690:OMF327691 OVJ327690:OWB327691 PFF327690:PFX327691 PPB327690:PPT327691 PYX327690:PZP327691 QIT327690:QJL327691 QSP327690:QTH327691 RCL327690:RDD327691 RMH327690:RMZ327691 RWD327690:RWV327691 SFZ327690:SGR327691 SPV327690:SQN327691 SZR327690:TAJ327691 TJN327690:TKF327691 TTJ327690:TUB327691 UDF327690:UDX327691 UNB327690:UNT327691 UWX327690:UXP327691 VGT327690:VHL327691 VQP327690:VRH327691 WAL327690:WBD327691 WKH327690:WKZ327691 WUD327690:WUV327691 L393228:Z393229 HR393226:IJ393227 RN393226:SF393227 ABJ393226:ACB393227 ALF393226:ALX393227 AVB393226:AVT393227 BEX393226:BFP393227 BOT393226:BPL393227 BYP393226:BZH393227 CIL393226:CJD393227 CSH393226:CSZ393227 DCD393226:DCV393227 DLZ393226:DMR393227 DVV393226:DWN393227 EFR393226:EGJ393227 EPN393226:EQF393227 EZJ393226:FAB393227 FJF393226:FJX393227 FTB393226:FTT393227 GCX393226:GDP393227 GMT393226:GNL393227 GWP393226:GXH393227 HGL393226:HHD393227 HQH393226:HQZ393227 IAD393226:IAV393227 IJZ393226:IKR393227 ITV393226:IUN393227 JDR393226:JEJ393227 JNN393226:JOF393227 JXJ393226:JYB393227 KHF393226:KHX393227 KRB393226:KRT393227 LAX393226:LBP393227 LKT393226:LLL393227 LUP393226:LVH393227 MEL393226:MFD393227 MOH393226:MOZ393227 MYD393226:MYV393227 NHZ393226:NIR393227 NRV393226:NSN393227 OBR393226:OCJ393227 OLN393226:OMF393227 OVJ393226:OWB393227 PFF393226:PFX393227 PPB393226:PPT393227 PYX393226:PZP393227 QIT393226:QJL393227 QSP393226:QTH393227 RCL393226:RDD393227 RMH393226:RMZ393227 RWD393226:RWV393227 SFZ393226:SGR393227 SPV393226:SQN393227 SZR393226:TAJ393227 TJN393226:TKF393227 TTJ393226:TUB393227 UDF393226:UDX393227 UNB393226:UNT393227 UWX393226:UXP393227 VGT393226:VHL393227 VQP393226:VRH393227 WAL393226:WBD393227 WKH393226:WKZ393227 WUD393226:WUV393227 L458764:Z458765 HR458762:IJ458763 RN458762:SF458763 ABJ458762:ACB458763 ALF458762:ALX458763 AVB458762:AVT458763 BEX458762:BFP458763 BOT458762:BPL458763 BYP458762:BZH458763 CIL458762:CJD458763 CSH458762:CSZ458763 DCD458762:DCV458763 DLZ458762:DMR458763 DVV458762:DWN458763 EFR458762:EGJ458763 EPN458762:EQF458763 EZJ458762:FAB458763 FJF458762:FJX458763 FTB458762:FTT458763 GCX458762:GDP458763 GMT458762:GNL458763 GWP458762:GXH458763 HGL458762:HHD458763 HQH458762:HQZ458763 IAD458762:IAV458763 IJZ458762:IKR458763 ITV458762:IUN458763 JDR458762:JEJ458763 JNN458762:JOF458763 JXJ458762:JYB458763 KHF458762:KHX458763 KRB458762:KRT458763 LAX458762:LBP458763 LKT458762:LLL458763 LUP458762:LVH458763 MEL458762:MFD458763 MOH458762:MOZ458763 MYD458762:MYV458763 NHZ458762:NIR458763 NRV458762:NSN458763 OBR458762:OCJ458763 OLN458762:OMF458763 OVJ458762:OWB458763 PFF458762:PFX458763 PPB458762:PPT458763 PYX458762:PZP458763 QIT458762:QJL458763 QSP458762:QTH458763 RCL458762:RDD458763 RMH458762:RMZ458763 RWD458762:RWV458763 SFZ458762:SGR458763 SPV458762:SQN458763 SZR458762:TAJ458763 TJN458762:TKF458763 TTJ458762:TUB458763 UDF458762:UDX458763 UNB458762:UNT458763 UWX458762:UXP458763 VGT458762:VHL458763 VQP458762:VRH458763 WAL458762:WBD458763 WKH458762:WKZ458763 WUD458762:WUV458763 L524300:Z524301 HR524298:IJ524299 RN524298:SF524299 ABJ524298:ACB524299 ALF524298:ALX524299 AVB524298:AVT524299 BEX524298:BFP524299 BOT524298:BPL524299 BYP524298:BZH524299 CIL524298:CJD524299 CSH524298:CSZ524299 DCD524298:DCV524299 DLZ524298:DMR524299 DVV524298:DWN524299 EFR524298:EGJ524299 EPN524298:EQF524299 EZJ524298:FAB524299 FJF524298:FJX524299 FTB524298:FTT524299 GCX524298:GDP524299 GMT524298:GNL524299 GWP524298:GXH524299 HGL524298:HHD524299 HQH524298:HQZ524299 IAD524298:IAV524299 IJZ524298:IKR524299 ITV524298:IUN524299 JDR524298:JEJ524299 JNN524298:JOF524299 JXJ524298:JYB524299 KHF524298:KHX524299 KRB524298:KRT524299 LAX524298:LBP524299 LKT524298:LLL524299 LUP524298:LVH524299 MEL524298:MFD524299 MOH524298:MOZ524299 MYD524298:MYV524299 NHZ524298:NIR524299 NRV524298:NSN524299 OBR524298:OCJ524299 OLN524298:OMF524299 OVJ524298:OWB524299 PFF524298:PFX524299 PPB524298:PPT524299 PYX524298:PZP524299 QIT524298:QJL524299 QSP524298:QTH524299 RCL524298:RDD524299 RMH524298:RMZ524299 RWD524298:RWV524299 SFZ524298:SGR524299 SPV524298:SQN524299 SZR524298:TAJ524299 TJN524298:TKF524299 TTJ524298:TUB524299 UDF524298:UDX524299 UNB524298:UNT524299 UWX524298:UXP524299 VGT524298:VHL524299 VQP524298:VRH524299 WAL524298:WBD524299 WKH524298:WKZ524299 WUD524298:WUV524299 L589836:Z589837 HR589834:IJ589835 RN589834:SF589835 ABJ589834:ACB589835 ALF589834:ALX589835 AVB589834:AVT589835 BEX589834:BFP589835 BOT589834:BPL589835 BYP589834:BZH589835 CIL589834:CJD589835 CSH589834:CSZ589835 DCD589834:DCV589835 DLZ589834:DMR589835 DVV589834:DWN589835 EFR589834:EGJ589835 EPN589834:EQF589835 EZJ589834:FAB589835 FJF589834:FJX589835 FTB589834:FTT589835 GCX589834:GDP589835 GMT589834:GNL589835 GWP589834:GXH589835 HGL589834:HHD589835 HQH589834:HQZ589835 IAD589834:IAV589835 IJZ589834:IKR589835 ITV589834:IUN589835 JDR589834:JEJ589835 JNN589834:JOF589835 JXJ589834:JYB589835 KHF589834:KHX589835 KRB589834:KRT589835 LAX589834:LBP589835 LKT589834:LLL589835 LUP589834:LVH589835 MEL589834:MFD589835 MOH589834:MOZ589835 MYD589834:MYV589835 NHZ589834:NIR589835 NRV589834:NSN589835 OBR589834:OCJ589835 OLN589834:OMF589835 OVJ589834:OWB589835 PFF589834:PFX589835 PPB589834:PPT589835 PYX589834:PZP589835 QIT589834:QJL589835 QSP589834:QTH589835 RCL589834:RDD589835 RMH589834:RMZ589835 RWD589834:RWV589835 SFZ589834:SGR589835 SPV589834:SQN589835 SZR589834:TAJ589835 TJN589834:TKF589835 TTJ589834:TUB589835 UDF589834:UDX589835 UNB589834:UNT589835 UWX589834:UXP589835 VGT589834:VHL589835 VQP589834:VRH589835 WAL589834:WBD589835 WKH589834:WKZ589835 WUD589834:WUV589835 L655372:Z655373 HR655370:IJ655371 RN655370:SF655371 ABJ655370:ACB655371 ALF655370:ALX655371 AVB655370:AVT655371 BEX655370:BFP655371 BOT655370:BPL655371 BYP655370:BZH655371 CIL655370:CJD655371 CSH655370:CSZ655371 DCD655370:DCV655371 DLZ655370:DMR655371 DVV655370:DWN655371 EFR655370:EGJ655371 EPN655370:EQF655371 EZJ655370:FAB655371 FJF655370:FJX655371 FTB655370:FTT655371 GCX655370:GDP655371 GMT655370:GNL655371 GWP655370:GXH655371 HGL655370:HHD655371 HQH655370:HQZ655371 IAD655370:IAV655371 IJZ655370:IKR655371 ITV655370:IUN655371 JDR655370:JEJ655371 JNN655370:JOF655371 JXJ655370:JYB655371 KHF655370:KHX655371 KRB655370:KRT655371 LAX655370:LBP655371 LKT655370:LLL655371 LUP655370:LVH655371 MEL655370:MFD655371 MOH655370:MOZ655371 MYD655370:MYV655371 NHZ655370:NIR655371 NRV655370:NSN655371 OBR655370:OCJ655371 OLN655370:OMF655371 OVJ655370:OWB655371 PFF655370:PFX655371 PPB655370:PPT655371 PYX655370:PZP655371 QIT655370:QJL655371 QSP655370:QTH655371 RCL655370:RDD655371 RMH655370:RMZ655371 RWD655370:RWV655371 SFZ655370:SGR655371 SPV655370:SQN655371 SZR655370:TAJ655371 TJN655370:TKF655371 TTJ655370:TUB655371 UDF655370:UDX655371 UNB655370:UNT655371 UWX655370:UXP655371 VGT655370:VHL655371 VQP655370:VRH655371 WAL655370:WBD655371 WKH655370:WKZ655371 WUD655370:WUV655371 L720908:Z720909 HR720906:IJ720907 RN720906:SF720907 ABJ720906:ACB720907 ALF720906:ALX720907 AVB720906:AVT720907 BEX720906:BFP720907 BOT720906:BPL720907 BYP720906:BZH720907 CIL720906:CJD720907 CSH720906:CSZ720907 DCD720906:DCV720907 DLZ720906:DMR720907 DVV720906:DWN720907 EFR720906:EGJ720907 EPN720906:EQF720907 EZJ720906:FAB720907 FJF720906:FJX720907 FTB720906:FTT720907 GCX720906:GDP720907 GMT720906:GNL720907 GWP720906:GXH720907 HGL720906:HHD720907 HQH720906:HQZ720907 IAD720906:IAV720907 IJZ720906:IKR720907 ITV720906:IUN720907 JDR720906:JEJ720907 JNN720906:JOF720907 JXJ720906:JYB720907 KHF720906:KHX720907 KRB720906:KRT720907 LAX720906:LBP720907 LKT720906:LLL720907 LUP720906:LVH720907 MEL720906:MFD720907 MOH720906:MOZ720907 MYD720906:MYV720907 NHZ720906:NIR720907 NRV720906:NSN720907 OBR720906:OCJ720907 OLN720906:OMF720907 OVJ720906:OWB720907 PFF720906:PFX720907 PPB720906:PPT720907 PYX720906:PZP720907 QIT720906:QJL720907 QSP720906:QTH720907 RCL720906:RDD720907 RMH720906:RMZ720907 RWD720906:RWV720907 SFZ720906:SGR720907 SPV720906:SQN720907 SZR720906:TAJ720907 TJN720906:TKF720907 TTJ720906:TUB720907 UDF720906:UDX720907 UNB720906:UNT720907 UWX720906:UXP720907 VGT720906:VHL720907 VQP720906:VRH720907 WAL720906:WBD720907 WKH720906:WKZ720907 WUD720906:WUV720907 L786444:Z786445 HR786442:IJ786443 RN786442:SF786443 ABJ786442:ACB786443 ALF786442:ALX786443 AVB786442:AVT786443 BEX786442:BFP786443 BOT786442:BPL786443 BYP786442:BZH786443 CIL786442:CJD786443 CSH786442:CSZ786443 DCD786442:DCV786443 DLZ786442:DMR786443 DVV786442:DWN786443 EFR786442:EGJ786443 EPN786442:EQF786443 EZJ786442:FAB786443 FJF786442:FJX786443 FTB786442:FTT786443 GCX786442:GDP786443 GMT786442:GNL786443 GWP786442:GXH786443 HGL786442:HHD786443 HQH786442:HQZ786443 IAD786442:IAV786443 IJZ786442:IKR786443 ITV786442:IUN786443 JDR786442:JEJ786443 JNN786442:JOF786443 JXJ786442:JYB786443 KHF786442:KHX786443 KRB786442:KRT786443 LAX786442:LBP786443 LKT786442:LLL786443 LUP786442:LVH786443 MEL786442:MFD786443 MOH786442:MOZ786443 MYD786442:MYV786443 NHZ786442:NIR786443 NRV786442:NSN786443 OBR786442:OCJ786443 OLN786442:OMF786443 OVJ786442:OWB786443 PFF786442:PFX786443 PPB786442:PPT786443 PYX786442:PZP786443 QIT786442:QJL786443 QSP786442:QTH786443 RCL786442:RDD786443 RMH786442:RMZ786443 RWD786442:RWV786443 SFZ786442:SGR786443 SPV786442:SQN786443 SZR786442:TAJ786443 TJN786442:TKF786443 TTJ786442:TUB786443 UDF786442:UDX786443 UNB786442:UNT786443 UWX786442:UXP786443 VGT786442:VHL786443 VQP786442:VRH786443 WAL786442:WBD786443 WKH786442:WKZ786443 WUD786442:WUV786443 L851980:Z851981 HR851978:IJ851979 RN851978:SF851979 ABJ851978:ACB851979 ALF851978:ALX851979 AVB851978:AVT851979 BEX851978:BFP851979 BOT851978:BPL851979 BYP851978:BZH851979 CIL851978:CJD851979 CSH851978:CSZ851979 DCD851978:DCV851979 DLZ851978:DMR851979 DVV851978:DWN851979 EFR851978:EGJ851979 EPN851978:EQF851979 EZJ851978:FAB851979 FJF851978:FJX851979 FTB851978:FTT851979 GCX851978:GDP851979 GMT851978:GNL851979 GWP851978:GXH851979 HGL851978:HHD851979 HQH851978:HQZ851979 IAD851978:IAV851979 IJZ851978:IKR851979 ITV851978:IUN851979 JDR851978:JEJ851979 JNN851978:JOF851979 JXJ851978:JYB851979 KHF851978:KHX851979 KRB851978:KRT851979 LAX851978:LBP851979 LKT851978:LLL851979 LUP851978:LVH851979 MEL851978:MFD851979 MOH851978:MOZ851979 MYD851978:MYV851979 NHZ851978:NIR851979 NRV851978:NSN851979 OBR851978:OCJ851979 OLN851978:OMF851979 OVJ851978:OWB851979 PFF851978:PFX851979 PPB851978:PPT851979 PYX851978:PZP851979 QIT851978:QJL851979 QSP851978:QTH851979 RCL851978:RDD851979 RMH851978:RMZ851979 RWD851978:RWV851979 SFZ851978:SGR851979 SPV851978:SQN851979 SZR851978:TAJ851979 TJN851978:TKF851979 TTJ851978:TUB851979 UDF851978:UDX851979 UNB851978:UNT851979 UWX851978:UXP851979 VGT851978:VHL851979 VQP851978:VRH851979 WAL851978:WBD851979 WKH851978:WKZ851979 WUD851978:WUV851979 L917516:Z917517 HR917514:IJ917515 RN917514:SF917515 ABJ917514:ACB917515 ALF917514:ALX917515 AVB917514:AVT917515 BEX917514:BFP917515 BOT917514:BPL917515 BYP917514:BZH917515 CIL917514:CJD917515 CSH917514:CSZ917515 DCD917514:DCV917515 DLZ917514:DMR917515 DVV917514:DWN917515 EFR917514:EGJ917515 EPN917514:EQF917515 EZJ917514:FAB917515 FJF917514:FJX917515 FTB917514:FTT917515 GCX917514:GDP917515 GMT917514:GNL917515 GWP917514:GXH917515 HGL917514:HHD917515 HQH917514:HQZ917515 IAD917514:IAV917515 IJZ917514:IKR917515 ITV917514:IUN917515 JDR917514:JEJ917515 JNN917514:JOF917515 JXJ917514:JYB917515 KHF917514:KHX917515 KRB917514:KRT917515 LAX917514:LBP917515 LKT917514:LLL917515 LUP917514:LVH917515 MEL917514:MFD917515 MOH917514:MOZ917515 MYD917514:MYV917515 NHZ917514:NIR917515 NRV917514:NSN917515 OBR917514:OCJ917515 OLN917514:OMF917515 OVJ917514:OWB917515 PFF917514:PFX917515 PPB917514:PPT917515 PYX917514:PZP917515 QIT917514:QJL917515 QSP917514:QTH917515 RCL917514:RDD917515 RMH917514:RMZ917515 RWD917514:RWV917515 SFZ917514:SGR917515 SPV917514:SQN917515 SZR917514:TAJ917515 TJN917514:TKF917515 TTJ917514:TUB917515 UDF917514:UDX917515 UNB917514:UNT917515 UWX917514:UXP917515 VGT917514:VHL917515 VQP917514:VRH917515 WAL917514:WBD917515 WKH917514:WKZ917515 WUD917514:WUV917515 L983052:Z983053 HR983050:IJ983051 RN983050:SF983051 ABJ983050:ACB983051 ALF983050:ALX983051 AVB983050:AVT983051 BEX983050:BFP983051 BOT983050:BPL983051 BYP983050:BZH983051 CIL983050:CJD983051 CSH983050:CSZ983051 DCD983050:DCV983051 DLZ983050:DMR983051 DVV983050:DWN983051 EFR983050:EGJ983051 EPN983050:EQF983051 EZJ983050:FAB983051 FJF983050:FJX983051 FTB983050:FTT983051 GCX983050:GDP983051 GMT983050:GNL983051 GWP983050:GXH983051 HGL983050:HHD983051 HQH983050:HQZ983051 IAD983050:IAV983051 IJZ983050:IKR983051 ITV983050:IUN983051 JDR983050:JEJ983051 JNN983050:JOF983051 JXJ983050:JYB983051 KHF983050:KHX983051 KRB983050:KRT983051 LAX983050:LBP983051 LKT983050:LLL983051 LUP983050:LVH983051 MEL983050:MFD983051 MOH983050:MOZ983051 MYD983050:MYV983051 NHZ983050:NIR983051 NRV983050:NSN983051 OBR983050:OCJ983051 OLN983050:OMF983051 OVJ983050:OWB983051 PFF983050:PFX983051 PPB983050:PPT983051 PYX983050:PZP983051 QIT983050:QJL983051 QSP983050:QTH983051 RCL983050:RDD983051 RMH983050:RMZ983051 RWD983050:RWV983051 SFZ983050:SGR983051 SPV983050:SQN983051 SZR983050:TAJ983051 TJN983050:TKF983051 TTJ983050:TUB983051 UDF983050:UDX983051 UNB983050:UNT983051 UWX983050:UXP983051 VGT983050:VHL983051 VQP983050:VRH983051 WAL983050:WBD983051 WKH983050:WKZ983051 WUD983050:WUV983051 H65563:Z65563 HN65561:IJ65561 RJ65561:SF65561 ABF65561:ACB65561 ALB65561:ALX65561 AUX65561:AVT65561 BET65561:BFP65561 BOP65561:BPL65561 BYL65561:BZH65561 CIH65561:CJD65561 CSD65561:CSZ65561 DBZ65561:DCV65561 DLV65561:DMR65561 DVR65561:DWN65561 EFN65561:EGJ65561 EPJ65561:EQF65561 EZF65561:FAB65561 FJB65561:FJX65561 FSX65561:FTT65561 GCT65561:GDP65561 GMP65561:GNL65561 GWL65561:GXH65561 HGH65561:HHD65561 HQD65561:HQZ65561 HZZ65561:IAV65561 IJV65561:IKR65561 ITR65561:IUN65561 JDN65561:JEJ65561 JNJ65561:JOF65561 JXF65561:JYB65561 KHB65561:KHX65561 KQX65561:KRT65561 LAT65561:LBP65561 LKP65561:LLL65561 LUL65561:LVH65561 MEH65561:MFD65561 MOD65561:MOZ65561 MXZ65561:MYV65561 NHV65561:NIR65561 NRR65561:NSN65561 OBN65561:OCJ65561 OLJ65561:OMF65561 OVF65561:OWB65561 PFB65561:PFX65561 POX65561:PPT65561 PYT65561:PZP65561 QIP65561:QJL65561 QSL65561:QTH65561 RCH65561:RDD65561 RMD65561:RMZ65561 RVZ65561:RWV65561 SFV65561:SGR65561 SPR65561:SQN65561 SZN65561:TAJ65561 TJJ65561:TKF65561 TTF65561:TUB65561 UDB65561:UDX65561 UMX65561:UNT65561 UWT65561:UXP65561 VGP65561:VHL65561 VQL65561:VRH65561 WAH65561:WBD65561 WKD65561:WKZ65561 WTZ65561:WUV65561 H131099:Z131099 HN131097:IJ131097 RJ131097:SF131097 ABF131097:ACB131097 ALB131097:ALX131097 AUX131097:AVT131097 BET131097:BFP131097 BOP131097:BPL131097 BYL131097:BZH131097 CIH131097:CJD131097 CSD131097:CSZ131097 DBZ131097:DCV131097 DLV131097:DMR131097 DVR131097:DWN131097 EFN131097:EGJ131097 EPJ131097:EQF131097 EZF131097:FAB131097 FJB131097:FJX131097 FSX131097:FTT131097 GCT131097:GDP131097 GMP131097:GNL131097 GWL131097:GXH131097 HGH131097:HHD131097 HQD131097:HQZ131097 HZZ131097:IAV131097 IJV131097:IKR131097 ITR131097:IUN131097 JDN131097:JEJ131097 JNJ131097:JOF131097 JXF131097:JYB131097 KHB131097:KHX131097 KQX131097:KRT131097 LAT131097:LBP131097 LKP131097:LLL131097 LUL131097:LVH131097 MEH131097:MFD131097 MOD131097:MOZ131097 MXZ131097:MYV131097 NHV131097:NIR131097 NRR131097:NSN131097 OBN131097:OCJ131097 OLJ131097:OMF131097 OVF131097:OWB131097 PFB131097:PFX131097 POX131097:PPT131097 PYT131097:PZP131097 QIP131097:QJL131097 QSL131097:QTH131097 RCH131097:RDD131097 RMD131097:RMZ131097 RVZ131097:RWV131097 SFV131097:SGR131097 SPR131097:SQN131097 SZN131097:TAJ131097 TJJ131097:TKF131097 TTF131097:TUB131097 UDB131097:UDX131097 UMX131097:UNT131097 UWT131097:UXP131097 VGP131097:VHL131097 VQL131097:VRH131097 WAH131097:WBD131097 WKD131097:WKZ131097 WTZ131097:WUV131097 H196635:Z196635 HN196633:IJ196633 RJ196633:SF196633 ABF196633:ACB196633 ALB196633:ALX196633 AUX196633:AVT196633 BET196633:BFP196633 BOP196633:BPL196633 BYL196633:BZH196633 CIH196633:CJD196633 CSD196633:CSZ196633 DBZ196633:DCV196633 DLV196633:DMR196633 DVR196633:DWN196633 EFN196633:EGJ196633 EPJ196633:EQF196633 EZF196633:FAB196633 FJB196633:FJX196633 FSX196633:FTT196633 GCT196633:GDP196633 GMP196633:GNL196633 GWL196633:GXH196633 HGH196633:HHD196633 HQD196633:HQZ196633 HZZ196633:IAV196633 IJV196633:IKR196633 ITR196633:IUN196633 JDN196633:JEJ196633 JNJ196633:JOF196633 JXF196633:JYB196633 KHB196633:KHX196633 KQX196633:KRT196633 LAT196633:LBP196633 LKP196633:LLL196633 LUL196633:LVH196633 MEH196633:MFD196633 MOD196633:MOZ196633 MXZ196633:MYV196633 NHV196633:NIR196633 NRR196633:NSN196633 OBN196633:OCJ196633 OLJ196633:OMF196633 OVF196633:OWB196633 PFB196633:PFX196633 POX196633:PPT196633 PYT196633:PZP196633 QIP196633:QJL196633 QSL196633:QTH196633 RCH196633:RDD196633 RMD196633:RMZ196633 RVZ196633:RWV196633 SFV196633:SGR196633 SPR196633:SQN196633 SZN196633:TAJ196633 TJJ196633:TKF196633 TTF196633:TUB196633 UDB196633:UDX196633 UMX196633:UNT196633 UWT196633:UXP196633 VGP196633:VHL196633 VQL196633:VRH196633 WAH196633:WBD196633 WKD196633:WKZ196633 WTZ196633:WUV196633 H262171:Z262171 HN262169:IJ262169 RJ262169:SF262169 ABF262169:ACB262169 ALB262169:ALX262169 AUX262169:AVT262169 BET262169:BFP262169 BOP262169:BPL262169 BYL262169:BZH262169 CIH262169:CJD262169 CSD262169:CSZ262169 DBZ262169:DCV262169 DLV262169:DMR262169 DVR262169:DWN262169 EFN262169:EGJ262169 EPJ262169:EQF262169 EZF262169:FAB262169 FJB262169:FJX262169 FSX262169:FTT262169 GCT262169:GDP262169 GMP262169:GNL262169 GWL262169:GXH262169 HGH262169:HHD262169 HQD262169:HQZ262169 HZZ262169:IAV262169 IJV262169:IKR262169 ITR262169:IUN262169 JDN262169:JEJ262169 JNJ262169:JOF262169 JXF262169:JYB262169 KHB262169:KHX262169 KQX262169:KRT262169 LAT262169:LBP262169 LKP262169:LLL262169 LUL262169:LVH262169 MEH262169:MFD262169 MOD262169:MOZ262169 MXZ262169:MYV262169 NHV262169:NIR262169 NRR262169:NSN262169 OBN262169:OCJ262169 OLJ262169:OMF262169 OVF262169:OWB262169 PFB262169:PFX262169 POX262169:PPT262169 PYT262169:PZP262169 QIP262169:QJL262169 QSL262169:QTH262169 RCH262169:RDD262169 RMD262169:RMZ262169 RVZ262169:RWV262169 SFV262169:SGR262169 SPR262169:SQN262169 SZN262169:TAJ262169 TJJ262169:TKF262169 TTF262169:TUB262169 UDB262169:UDX262169 UMX262169:UNT262169 UWT262169:UXP262169 VGP262169:VHL262169 VQL262169:VRH262169 WAH262169:WBD262169 WKD262169:WKZ262169 WTZ262169:WUV262169 H327707:Z327707 HN327705:IJ327705 RJ327705:SF327705 ABF327705:ACB327705 ALB327705:ALX327705 AUX327705:AVT327705 BET327705:BFP327705 BOP327705:BPL327705 BYL327705:BZH327705 CIH327705:CJD327705 CSD327705:CSZ327705 DBZ327705:DCV327705 DLV327705:DMR327705 DVR327705:DWN327705 EFN327705:EGJ327705 EPJ327705:EQF327705 EZF327705:FAB327705 FJB327705:FJX327705 FSX327705:FTT327705 GCT327705:GDP327705 GMP327705:GNL327705 GWL327705:GXH327705 HGH327705:HHD327705 HQD327705:HQZ327705 HZZ327705:IAV327705 IJV327705:IKR327705 ITR327705:IUN327705 JDN327705:JEJ327705 JNJ327705:JOF327705 JXF327705:JYB327705 KHB327705:KHX327705 KQX327705:KRT327705 LAT327705:LBP327705 LKP327705:LLL327705 LUL327705:LVH327705 MEH327705:MFD327705 MOD327705:MOZ327705 MXZ327705:MYV327705 NHV327705:NIR327705 NRR327705:NSN327705 OBN327705:OCJ327705 OLJ327705:OMF327705 OVF327705:OWB327705 PFB327705:PFX327705 POX327705:PPT327705 PYT327705:PZP327705 QIP327705:QJL327705 QSL327705:QTH327705 RCH327705:RDD327705 RMD327705:RMZ327705 RVZ327705:RWV327705 SFV327705:SGR327705 SPR327705:SQN327705 SZN327705:TAJ327705 TJJ327705:TKF327705 TTF327705:TUB327705 UDB327705:UDX327705 UMX327705:UNT327705 UWT327705:UXP327705 VGP327705:VHL327705 VQL327705:VRH327705 WAH327705:WBD327705 WKD327705:WKZ327705 WTZ327705:WUV327705 H393243:Z393243 HN393241:IJ393241 RJ393241:SF393241 ABF393241:ACB393241 ALB393241:ALX393241 AUX393241:AVT393241 BET393241:BFP393241 BOP393241:BPL393241 BYL393241:BZH393241 CIH393241:CJD393241 CSD393241:CSZ393241 DBZ393241:DCV393241 DLV393241:DMR393241 DVR393241:DWN393241 EFN393241:EGJ393241 EPJ393241:EQF393241 EZF393241:FAB393241 FJB393241:FJX393241 FSX393241:FTT393241 GCT393241:GDP393241 GMP393241:GNL393241 GWL393241:GXH393241 HGH393241:HHD393241 HQD393241:HQZ393241 HZZ393241:IAV393241 IJV393241:IKR393241 ITR393241:IUN393241 JDN393241:JEJ393241 JNJ393241:JOF393241 JXF393241:JYB393241 KHB393241:KHX393241 KQX393241:KRT393241 LAT393241:LBP393241 LKP393241:LLL393241 LUL393241:LVH393241 MEH393241:MFD393241 MOD393241:MOZ393241 MXZ393241:MYV393241 NHV393241:NIR393241 NRR393241:NSN393241 OBN393241:OCJ393241 OLJ393241:OMF393241 OVF393241:OWB393241 PFB393241:PFX393241 POX393241:PPT393241 PYT393241:PZP393241 QIP393241:QJL393241 QSL393241:QTH393241 RCH393241:RDD393241 RMD393241:RMZ393241 RVZ393241:RWV393241 SFV393241:SGR393241 SPR393241:SQN393241 SZN393241:TAJ393241 TJJ393241:TKF393241 TTF393241:TUB393241 UDB393241:UDX393241 UMX393241:UNT393241 UWT393241:UXP393241 VGP393241:VHL393241 VQL393241:VRH393241 WAH393241:WBD393241 WKD393241:WKZ393241 WTZ393241:WUV393241 H458779:Z458779 HN458777:IJ458777 RJ458777:SF458777 ABF458777:ACB458777 ALB458777:ALX458777 AUX458777:AVT458777 BET458777:BFP458777 BOP458777:BPL458777 BYL458777:BZH458777 CIH458777:CJD458777 CSD458777:CSZ458777 DBZ458777:DCV458777 DLV458777:DMR458777 DVR458777:DWN458777 EFN458777:EGJ458777 EPJ458777:EQF458777 EZF458777:FAB458777 FJB458777:FJX458777 FSX458777:FTT458777 GCT458777:GDP458777 GMP458777:GNL458777 GWL458777:GXH458777 HGH458777:HHD458777 HQD458777:HQZ458777 HZZ458777:IAV458777 IJV458777:IKR458777 ITR458777:IUN458777 JDN458777:JEJ458777 JNJ458777:JOF458777 JXF458777:JYB458777 KHB458777:KHX458777 KQX458777:KRT458777 LAT458777:LBP458777 LKP458777:LLL458777 LUL458777:LVH458777 MEH458777:MFD458777 MOD458777:MOZ458777 MXZ458777:MYV458777 NHV458777:NIR458777 NRR458777:NSN458777 OBN458777:OCJ458777 OLJ458777:OMF458777 OVF458777:OWB458777 PFB458777:PFX458777 POX458777:PPT458777 PYT458777:PZP458777 QIP458777:QJL458777 QSL458777:QTH458777 RCH458777:RDD458777 RMD458777:RMZ458777 RVZ458777:RWV458777 SFV458777:SGR458777 SPR458777:SQN458777 SZN458777:TAJ458777 TJJ458777:TKF458777 TTF458777:TUB458777 UDB458777:UDX458777 UMX458777:UNT458777 UWT458777:UXP458777 VGP458777:VHL458777 VQL458777:VRH458777 WAH458777:WBD458777 WKD458777:WKZ458777 WTZ458777:WUV458777 H524315:Z524315 HN524313:IJ524313 RJ524313:SF524313 ABF524313:ACB524313 ALB524313:ALX524313 AUX524313:AVT524313 BET524313:BFP524313 BOP524313:BPL524313 BYL524313:BZH524313 CIH524313:CJD524313 CSD524313:CSZ524313 DBZ524313:DCV524313 DLV524313:DMR524313 DVR524313:DWN524313 EFN524313:EGJ524313 EPJ524313:EQF524313 EZF524313:FAB524313 FJB524313:FJX524313 FSX524313:FTT524313 GCT524313:GDP524313 GMP524313:GNL524313 GWL524313:GXH524313 HGH524313:HHD524313 HQD524313:HQZ524313 HZZ524313:IAV524313 IJV524313:IKR524313 ITR524313:IUN524313 JDN524313:JEJ524313 JNJ524313:JOF524313 JXF524313:JYB524313 KHB524313:KHX524313 KQX524313:KRT524313 LAT524313:LBP524313 LKP524313:LLL524313 LUL524313:LVH524313 MEH524313:MFD524313 MOD524313:MOZ524313 MXZ524313:MYV524313 NHV524313:NIR524313 NRR524313:NSN524313 OBN524313:OCJ524313 OLJ524313:OMF524313 OVF524313:OWB524313 PFB524313:PFX524313 POX524313:PPT524313 PYT524313:PZP524313 QIP524313:QJL524313 QSL524313:QTH524313 RCH524313:RDD524313 RMD524313:RMZ524313 RVZ524313:RWV524313 SFV524313:SGR524313 SPR524313:SQN524313 SZN524313:TAJ524313 TJJ524313:TKF524313 TTF524313:TUB524313 UDB524313:UDX524313 UMX524313:UNT524313 UWT524313:UXP524313 VGP524313:VHL524313 VQL524313:VRH524313 WAH524313:WBD524313 WKD524313:WKZ524313 WTZ524313:WUV524313 H589851:Z589851 HN589849:IJ589849 RJ589849:SF589849 ABF589849:ACB589849 ALB589849:ALX589849 AUX589849:AVT589849 BET589849:BFP589849 BOP589849:BPL589849 BYL589849:BZH589849 CIH589849:CJD589849 CSD589849:CSZ589849 DBZ589849:DCV589849 DLV589849:DMR589849 DVR589849:DWN589849 EFN589849:EGJ589849 EPJ589849:EQF589849 EZF589849:FAB589849 FJB589849:FJX589849 FSX589849:FTT589849 GCT589849:GDP589849 GMP589849:GNL589849 GWL589849:GXH589849 HGH589849:HHD589849 HQD589849:HQZ589849 HZZ589849:IAV589849 IJV589849:IKR589849 ITR589849:IUN589849 JDN589849:JEJ589849 JNJ589849:JOF589849 JXF589849:JYB589849 KHB589849:KHX589849 KQX589849:KRT589849 LAT589849:LBP589849 LKP589849:LLL589849 LUL589849:LVH589849 MEH589849:MFD589849 MOD589849:MOZ589849 MXZ589849:MYV589849 NHV589849:NIR589849 NRR589849:NSN589849 OBN589849:OCJ589849 OLJ589849:OMF589849 OVF589849:OWB589849 PFB589849:PFX589849 POX589849:PPT589849 PYT589849:PZP589849 QIP589849:QJL589849 QSL589849:QTH589849 RCH589849:RDD589849 RMD589849:RMZ589849 RVZ589849:RWV589849 SFV589849:SGR589849 SPR589849:SQN589849 SZN589849:TAJ589849 TJJ589849:TKF589849 TTF589849:TUB589849 UDB589849:UDX589849 UMX589849:UNT589849 UWT589849:UXP589849 VGP589849:VHL589849 VQL589849:VRH589849 WAH589849:WBD589849 WKD589849:WKZ589849 WTZ589849:WUV589849 H655387:Z655387 HN655385:IJ655385 RJ655385:SF655385 ABF655385:ACB655385 ALB655385:ALX655385 AUX655385:AVT655385 BET655385:BFP655385 BOP655385:BPL655385 BYL655385:BZH655385 CIH655385:CJD655385 CSD655385:CSZ655385 DBZ655385:DCV655385 DLV655385:DMR655385 DVR655385:DWN655385 EFN655385:EGJ655385 EPJ655385:EQF655385 EZF655385:FAB655385 FJB655385:FJX655385 FSX655385:FTT655385 GCT655385:GDP655385 GMP655385:GNL655385 GWL655385:GXH655385 HGH655385:HHD655385 HQD655385:HQZ655385 HZZ655385:IAV655385 IJV655385:IKR655385 ITR655385:IUN655385 JDN655385:JEJ655385 JNJ655385:JOF655385 JXF655385:JYB655385 KHB655385:KHX655385 KQX655385:KRT655385 LAT655385:LBP655385 LKP655385:LLL655385 LUL655385:LVH655385 MEH655385:MFD655385 MOD655385:MOZ655385 MXZ655385:MYV655385 NHV655385:NIR655385 NRR655385:NSN655385 OBN655385:OCJ655385 OLJ655385:OMF655385 OVF655385:OWB655385 PFB655385:PFX655385 POX655385:PPT655385 PYT655385:PZP655385 QIP655385:QJL655385 QSL655385:QTH655385 RCH655385:RDD655385 RMD655385:RMZ655385 RVZ655385:RWV655385 SFV655385:SGR655385 SPR655385:SQN655385 SZN655385:TAJ655385 TJJ655385:TKF655385 TTF655385:TUB655385 UDB655385:UDX655385 UMX655385:UNT655385 UWT655385:UXP655385 VGP655385:VHL655385 VQL655385:VRH655385 WAH655385:WBD655385 WKD655385:WKZ655385 WTZ655385:WUV655385 H720923:Z720923 HN720921:IJ720921 RJ720921:SF720921 ABF720921:ACB720921 ALB720921:ALX720921 AUX720921:AVT720921 BET720921:BFP720921 BOP720921:BPL720921 BYL720921:BZH720921 CIH720921:CJD720921 CSD720921:CSZ720921 DBZ720921:DCV720921 DLV720921:DMR720921 DVR720921:DWN720921 EFN720921:EGJ720921 EPJ720921:EQF720921 EZF720921:FAB720921 FJB720921:FJX720921 FSX720921:FTT720921 GCT720921:GDP720921 GMP720921:GNL720921 GWL720921:GXH720921 HGH720921:HHD720921 HQD720921:HQZ720921 HZZ720921:IAV720921 IJV720921:IKR720921 ITR720921:IUN720921 JDN720921:JEJ720921 JNJ720921:JOF720921 JXF720921:JYB720921 KHB720921:KHX720921 KQX720921:KRT720921 LAT720921:LBP720921 LKP720921:LLL720921 LUL720921:LVH720921 MEH720921:MFD720921 MOD720921:MOZ720921 MXZ720921:MYV720921 NHV720921:NIR720921 NRR720921:NSN720921 OBN720921:OCJ720921 OLJ720921:OMF720921 OVF720921:OWB720921 PFB720921:PFX720921 POX720921:PPT720921 PYT720921:PZP720921 QIP720921:QJL720921 QSL720921:QTH720921 RCH720921:RDD720921 RMD720921:RMZ720921 RVZ720921:RWV720921 SFV720921:SGR720921 SPR720921:SQN720921 SZN720921:TAJ720921 TJJ720921:TKF720921 TTF720921:TUB720921 UDB720921:UDX720921 UMX720921:UNT720921 UWT720921:UXP720921 VGP720921:VHL720921 VQL720921:VRH720921 WAH720921:WBD720921 WKD720921:WKZ720921 WTZ720921:WUV720921 H786459:Z786459 HN786457:IJ786457 RJ786457:SF786457 ABF786457:ACB786457 ALB786457:ALX786457 AUX786457:AVT786457 BET786457:BFP786457 BOP786457:BPL786457 BYL786457:BZH786457 CIH786457:CJD786457 CSD786457:CSZ786457 DBZ786457:DCV786457 DLV786457:DMR786457 DVR786457:DWN786457 EFN786457:EGJ786457 EPJ786457:EQF786457 EZF786457:FAB786457 FJB786457:FJX786457 FSX786457:FTT786457 GCT786457:GDP786457 GMP786457:GNL786457 GWL786457:GXH786457 HGH786457:HHD786457 HQD786457:HQZ786457 HZZ786457:IAV786457 IJV786457:IKR786457 ITR786457:IUN786457 JDN786457:JEJ786457 JNJ786457:JOF786457 JXF786457:JYB786457 KHB786457:KHX786457 KQX786457:KRT786457 LAT786457:LBP786457 LKP786457:LLL786457 LUL786457:LVH786457 MEH786457:MFD786457 MOD786457:MOZ786457 MXZ786457:MYV786457 NHV786457:NIR786457 NRR786457:NSN786457 OBN786457:OCJ786457 OLJ786457:OMF786457 OVF786457:OWB786457 PFB786457:PFX786457 POX786457:PPT786457 PYT786457:PZP786457 QIP786457:QJL786457 QSL786457:QTH786457 RCH786457:RDD786457 RMD786457:RMZ786457 RVZ786457:RWV786457 SFV786457:SGR786457 SPR786457:SQN786457 SZN786457:TAJ786457 TJJ786457:TKF786457 TTF786457:TUB786457 UDB786457:UDX786457 UMX786457:UNT786457 UWT786457:UXP786457 VGP786457:VHL786457 VQL786457:VRH786457 WAH786457:WBD786457 WKD786457:WKZ786457 WTZ786457:WUV786457 H851995:Z851995 HN851993:IJ851993 RJ851993:SF851993 ABF851993:ACB851993 ALB851993:ALX851993 AUX851993:AVT851993 BET851993:BFP851993 BOP851993:BPL851993 BYL851993:BZH851993 CIH851993:CJD851993 CSD851993:CSZ851993 DBZ851993:DCV851993 DLV851993:DMR851993 DVR851993:DWN851993 EFN851993:EGJ851993 EPJ851993:EQF851993 EZF851993:FAB851993 FJB851993:FJX851993 FSX851993:FTT851993 GCT851993:GDP851993 GMP851993:GNL851993 GWL851993:GXH851993 HGH851993:HHD851993 HQD851993:HQZ851993 HZZ851993:IAV851993 IJV851993:IKR851993 ITR851993:IUN851993 JDN851993:JEJ851993 JNJ851993:JOF851993 JXF851993:JYB851993 KHB851993:KHX851993 KQX851993:KRT851993 LAT851993:LBP851993 LKP851993:LLL851993 LUL851993:LVH851993 MEH851993:MFD851993 MOD851993:MOZ851993 MXZ851993:MYV851993 NHV851993:NIR851993 NRR851993:NSN851993 OBN851993:OCJ851993 OLJ851993:OMF851993 OVF851993:OWB851993 PFB851993:PFX851993 POX851993:PPT851993 PYT851993:PZP851993 QIP851993:QJL851993 QSL851993:QTH851993 RCH851993:RDD851993 RMD851993:RMZ851993 RVZ851993:RWV851993 SFV851993:SGR851993 SPR851993:SQN851993 SZN851993:TAJ851993 TJJ851993:TKF851993 TTF851993:TUB851993 UDB851993:UDX851993 UMX851993:UNT851993 UWT851993:UXP851993 VGP851993:VHL851993 VQL851993:VRH851993 WAH851993:WBD851993 WKD851993:WKZ851993 WTZ851993:WUV851993 H917531:Z917531 HN917529:IJ917529 RJ917529:SF917529 ABF917529:ACB917529 ALB917529:ALX917529 AUX917529:AVT917529 BET917529:BFP917529 BOP917529:BPL917529 BYL917529:BZH917529 CIH917529:CJD917529 CSD917529:CSZ917529 DBZ917529:DCV917529 DLV917529:DMR917529 DVR917529:DWN917529 EFN917529:EGJ917529 EPJ917529:EQF917529 EZF917529:FAB917529 FJB917529:FJX917529 FSX917529:FTT917529 GCT917529:GDP917529 GMP917529:GNL917529 GWL917529:GXH917529 HGH917529:HHD917529 HQD917529:HQZ917529 HZZ917529:IAV917529 IJV917529:IKR917529 ITR917529:IUN917529 JDN917529:JEJ917529 JNJ917529:JOF917529 JXF917529:JYB917529 KHB917529:KHX917529 KQX917529:KRT917529 LAT917529:LBP917529 LKP917529:LLL917529 LUL917529:LVH917529 MEH917529:MFD917529 MOD917529:MOZ917529 MXZ917529:MYV917529 NHV917529:NIR917529 NRR917529:NSN917529 OBN917529:OCJ917529 OLJ917529:OMF917529 OVF917529:OWB917529 PFB917529:PFX917529 POX917529:PPT917529 PYT917529:PZP917529 QIP917529:QJL917529 QSL917529:QTH917529 RCH917529:RDD917529 RMD917529:RMZ917529 RVZ917529:RWV917529 SFV917529:SGR917529 SPR917529:SQN917529 SZN917529:TAJ917529 TJJ917529:TKF917529 TTF917529:TUB917529 UDB917529:UDX917529 UMX917529:UNT917529 UWT917529:UXP917529 VGP917529:VHL917529 VQL917529:VRH917529 WAH917529:WBD917529 WKD917529:WKZ917529 WTZ917529:WUV917529 H983067:Z983067 HN983065:IJ983065 RJ983065:SF983065 ABF983065:ACB983065 ALB983065:ALX983065 AUX983065:AVT983065 BET983065:BFP983065 BOP983065:BPL983065 BYL983065:BZH983065 CIH983065:CJD983065 CSD983065:CSZ983065 DBZ983065:DCV983065 DLV983065:DMR983065 DVR983065:DWN983065 EFN983065:EGJ983065 EPJ983065:EQF983065 EZF983065:FAB983065 FJB983065:FJX983065 FSX983065:FTT983065 GCT983065:GDP983065 GMP983065:GNL983065 GWL983065:GXH983065 HGH983065:HHD983065 HQD983065:HQZ983065 HZZ983065:IAV983065 IJV983065:IKR983065 ITR983065:IUN983065 JDN983065:JEJ983065 JNJ983065:JOF983065 JXF983065:JYB983065 KHB983065:KHX983065 KQX983065:KRT983065 LAT983065:LBP983065 LKP983065:LLL983065 LUL983065:LVH983065 MEH983065:MFD983065 MOD983065:MOZ983065 MXZ983065:MYV983065 NHV983065:NIR983065 NRR983065:NSN983065 OBN983065:OCJ983065 OLJ983065:OMF983065 OVF983065:OWB983065 PFB983065:PFX983065 POX983065:PPT983065 PYT983065:PZP983065 QIP983065:QJL983065 QSL983065:QTH983065 RCH983065:RDD983065 RMD983065:RMZ983065 RVZ983065:RWV983065 SFV983065:SGR983065 SPR983065:SQN983065 SZN983065:TAJ983065 TJJ983065:TKF983065 TTF983065:TUB983065 UDB983065:UDX983065 UMX983065:UNT983065 UWT983065:UXP983065 VGP983065:VHL983065 VQL983065:VRH983065 WAH983065:WBD983065 WKD983065:WKZ983065 WTZ983065:WUV983065 L65558:Z65559 HR65556:IJ65557 RN65556:SF65557 ABJ65556:ACB65557 ALF65556:ALX65557 AVB65556:AVT65557 BEX65556:BFP65557 BOT65556:BPL65557 BYP65556:BZH65557 CIL65556:CJD65557 CSH65556:CSZ65557 DCD65556:DCV65557 DLZ65556:DMR65557 DVV65556:DWN65557 EFR65556:EGJ65557 EPN65556:EQF65557 EZJ65556:FAB65557 FJF65556:FJX65557 FTB65556:FTT65557 GCX65556:GDP65557 GMT65556:GNL65557 GWP65556:GXH65557 HGL65556:HHD65557 HQH65556:HQZ65557 IAD65556:IAV65557 IJZ65556:IKR65557 ITV65556:IUN65557 JDR65556:JEJ65557 JNN65556:JOF65557 JXJ65556:JYB65557 KHF65556:KHX65557 KRB65556:KRT65557 LAX65556:LBP65557 LKT65556:LLL65557 LUP65556:LVH65557 MEL65556:MFD65557 MOH65556:MOZ65557 MYD65556:MYV65557 NHZ65556:NIR65557 NRV65556:NSN65557 OBR65556:OCJ65557 OLN65556:OMF65557 OVJ65556:OWB65557 PFF65556:PFX65557 PPB65556:PPT65557 PYX65556:PZP65557 QIT65556:QJL65557 QSP65556:QTH65557 RCL65556:RDD65557 RMH65556:RMZ65557 RWD65556:RWV65557 SFZ65556:SGR65557 SPV65556:SQN65557 SZR65556:TAJ65557 TJN65556:TKF65557 TTJ65556:TUB65557 UDF65556:UDX65557 UNB65556:UNT65557 UWX65556:UXP65557 VGT65556:VHL65557 VQP65556:VRH65557 WAL65556:WBD65557 WKH65556:WKZ65557 WUD65556:WUV65557 L131094:Z131095 HR131092:IJ131093 RN131092:SF131093 ABJ131092:ACB131093 ALF131092:ALX131093 AVB131092:AVT131093 BEX131092:BFP131093 BOT131092:BPL131093 BYP131092:BZH131093 CIL131092:CJD131093 CSH131092:CSZ131093 DCD131092:DCV131093 DLZ131092:DMR131093 DVV131092:DWN131093 EFR131092:EGJ131093 EPN131092:EQF131093 EZJ131092:FAB131093 FJF131092:FJX131093 FTB131092:FTT131093 GCX131092:GDP131093 GMT131092:GNL131093 GWP131092:GXH131093 HGL131092:HHD131093 HQH131092:HQZ131093 IAD131092:IAV131093 IJZ131092:IKR131093 ITV131092:IUN131093 JDR131092:JEJ131093 JNN131092:JOF131093 JXJ131092:JYB131093 KHF131092:KHX131093 KRB131092:KRT131093 LAX131092:LBP131093 LKT131092:LLL131093 LUP131092:LVH131093 MEL131092:MFD131093 MOH131092:MOZ131093 MYD131092:MYV131093 NHZ131092:NIR131093 NRV131092:NSN131093 OBR131092:OCJ131093 OLN131092:OMF131093 OVJ131092:OWB131093 PFF131092:PFX131093 PPB131092:PPT131093 PYX131092:PZP131093 QIT131092:QJL131093 QSP131092:QTH131093 RCL131092:RDD131093 RMH131092:RMZ131093 RWD131092:RWV131093 SFZ131092:SGR131093 SPV131092:SQN131093 SZR131092:TAJ131093 TJN131092:TKF131093 TTJ131092:TUB131093 UDF131092:UDX131093 UNB131092:UNT131093 UWX131092:UXP131093 VGT131092:VHL131093 VQP131092:VRH131093 WAL131092:WBD131093 WKH131092:WKZ131093 WUD131092:WUV131093 L196630:Z196631 HR196628:IJ196629 RN196628:SF196629 ABJ196628:ACB196629 ALF196628:ALX196629 AVB196628:AVT196629 BEX196628:BFP196629 BOT196628:BPL196629 BYP196628:BZH196629 CIL196628:CJD196629 CSH196628:CSZ196629 DCD196628:DCV196629 DLZ196628:DMR196629 DVV196628:DWN196629 EFR196628:EGJ196629 EPN196628:EQF196629 EZJ196628:FAB196629 FJF196628:FJX196629 FTB196628:FTT196629 GCX196628:GDP196629 GMT196628:GNL196629 GWP196628:GXH196629 HGL196628:HHD196629 HQH196628:HQZ196629 IAD196628:IAV196629 IJZ196628:IKR196629 ITV196628:IUN196629 JDR196628:JEJ196629 JNN196628:JOF196629 JXJ196628:JYB196629 KHF196628:KHX196629 KRB196628:KRT196629 LAX196628:LBP196629 LKT196628:LLL196629 LUP196628:LVH196629 MEL196628:MFD196629 MOH196628:MOZ196629 MYD196628:MYV196629 NHZ196628:NIR196629 NRV196628:NSN196629 OBR196628:OCJ196629 OLN196628:OMF196629 OVJ196628:OWB196629 PFF196628:PFX196629 PPB196628:PPT196629 PYX196628:PZP196629 QIT196628:QJL196629 QSP196628:QTH196629 RCL196628:RDD196629 RMH196628:RMZ196629 RWD196628:RWV196629 SFZ196628:SGR196629 SPV196628:SQN196629 SZR196628:TAJ196629 TJN196628:TKF196629 TTJ196628:TUB196629 UDF196628:UDX196629 UNB196628:UNT196629 UWX196628:UXP196629 VGT196628:VHL196629 VQP196628:VRH196629 WAL196628:WBD196629 WKH196628:WKZ196629 WUD196628:WUV196629 L262166:Z262167 HR262164:IJ262165 RN262164:SF262165 ABJ262164:ACB262165 ALF262164:ALX262165 AVB262164:AVT262165 BEX262164:BFP262165 BOT262164:BPL262165 BYP262164:BZH262165 CIL262164:CJD262165 CSH262164:CSZ262165 DCD262164:DCV262165 DLZ262164:DMR262165 DVV262164:DWN262165 EFR262164:EGJ262165 EPN262164:EQF262165 EZJ262164:FAB262165 FJF262164:FJX262165 FTB262164:FTT262165 GCX262164:GDP262165 GMT262164:GNL262165 GWP262164:GXH262165 HGL262164:HHD262165 HQH262164:HQZ262165 IAD262164:IAV262165 IJZ262164:IKR262165 ITV262164:IUN262165 JDR262164:JEJ262165 JNN262164:JOF262165 JXJ262164:JYB262165 KHF262164:KHX262165 KRB262164:KRT262165 LAX262164:LBP262165 LKT262164:LLL262165 LUP262164:LVH262165 MEL262164:MFD262165 MOH262164:MOZ262165 MYD262164:MYV262165 NHZ262164:NIR262165 NRV262164:NSN262165 OBR262164:OCJ262165 OLN262164:OMF262165 OVJ262164:OWB262165 PFF262164:PFX262165 PPB262164:PPT262165 PYX262164:PZP262165 QIT262164:QJL262165 QSP262164:QTH262165 RCL262164:RDD262165 RMH262164:RMZ262165 RWD262164:RWV262165 SFZ262164:SGR262165 SPV262164:SQN262165 SZR262164:TAJ262165 TJN262164:TKF262165 TTJ262164:TUB262165 UDF262164:UDX262165 UNB262164:UNT262165 UWX262164:UXP262165 VGT262164:VHL262165 VQP262164:VRH262165 WAL262164:WBD262165 WKH262164:WKZ262165 WUD262164:WUV262165 L327702:Z327703 HR327700:IJ327701 RN327700:SF327701 ABJ327700:ACB327701 ALF327700:ALX327701 AVB327700:AVT327701 BEX327700:BFP327701 BOT327700:BPL327701 BYP327700:BZH327701 CIL327700:CJD327701 CSH327700:CSZ327701 DCD327700:DCV327701 DLZ327700:DMR327701 DVV327700:DWN327701 EFR327700:EGJ327701 EPN327700:EQF327701 EZJ327700:FAB327701 FJF327700:FJX327701 FTB327700:FTT327701 GCX327700:GDP327701 GMT327700:GNL327701 GWP327700:GXH327701 HGL327700:HHD327701 HQH327700:HQZ327701 IAD327700:IAV327701 IJZ327700:IKR327701 ITV327700:IUN327701 JDR327700:JEJ327701 JNN327700:JOF327701 JXJ327700:JYB327701 KHF327700:KHX327701 KRB327700:KRT327701 LAX327700:LBP327701 LKT327700:LLL327701 LUP327700:LVH327701 MEL327700:MFD327701 MOH327700:MOZ327701 MYD327700:MYV327701 NHZ327700:NIR327701 NRV327700:NSN327701 OBR327700:OCJ327701 OLN327700:OMF327701 OVJ327700:OWB327701 PFF327700:PFX327701 PPB327700:PPT327701 PYX327700:PZP327701 QIT327700:QJL327701 QSP327700:QTH327701 RCL327700:RDD327701 RMH327700:RMZ327701 RWD327700:RWV327701 SFZ327700:SGR327701 SPV327700:SQN327701 SZR327700:TAJ327701 TJN327700:TKF327701 TTJ327700:TUB327701 UDF327700:UDX327701 UNB327700:UNT327701 UWX327700:UXP327701 VGT327700:VHL327701 VQP327700:VRH327701 WAL327700:WBD327701 WKH327700:WKZ327701 WUD327700:WUV327701 L393238:Z393239 HR393236:IJ393237 RN393236:SF393237 ABJ393236:ACB393237 ALF393236:ALX393237 AVB393236:AVT393237 BEX393236:BFP393237 BOT393236:BPL393237 BYP393236:BZH393237 CIL393236:CJD393237 CSH393236:CSZ393237 DCD393236:DCV393237 DLZ393236:DMR393237 DVV393236:DWN393237 EFR393236:EGJ393237 EPN393236:EQF393237 EZJ393236:FAB393237 FJF393236:FJX393237 FTB393236:FTT393237 GCX393236:GDP393237 GMT393236:GNL393237 GWP393236:GXH393237 HGL393236:HHD393237 HQH393236:HQZ393237 IAD393236:IAV393237 IJZ393236:IKR393237 ITV393236:IUN393237 JDR393236:JEJ393237 JNN393236:JOF393237 JXJ393236:JYB393237 KHF393236:KHX393237 KRB393236:KRT393237 LAX393236:LBP393237 LKT393236:LLL393237 LUP393236:LVH393237 MEL393236:MFD393237 MOH393236:MOZ393237 MYD393236:MYV393237 NHZ393236:NIR393237 NRV393236:NSN393237 OBR393236:OCJ393237 OLN393236:OMF393237 OVJ393236:OWB393237 PFF393236:PFX393237 PPB393236:PPT393237 PYX393236:PZP393237 QIT393236:QJL393237 QSP393236:QTH393237 RCL393236:RDD393237 RMH393236:RMZ393237 RWD393236:RWV393237 SFZ393236:SGR393237 SPV393236:SQN393237 SZR393236:TAJ393237 TJN393236:TKF393237 TTJ393236:TUB393237 UDF393236:UDX393237 UNB393236:UNT393237 UWX393236:UXP393237 VGT393236:VHL393237 VQP393236:VRH393237 WAL393236:WBD393237 WKH393236:WKZ393237 WUD393236:WUV393237 L458774:Z458775 HR458772:IJ458773 RN458772:SF458773 ABJ458772:ACB458773 ALF458772:ALX458773 AVB458772:AVT458773 BEX458772:BFP458773 BOT458772:BPL458773 BYP458772:BZH458773 CIL458772:CJD458773 CSH458772:CSZ458773 DCD458772:DCV458773 DLZ458772:DMR458773 DVV458772:DWN458773 EFR458772:EGJ458773 EPN458772:EQF458773 EZJ458772:FAB458773 FJF458772:FJX458773 FTB458772:FTT458773 GCX458772:GDP458773 GMT458772:GNL458773 GWP458772:GXH458773 HGL458772:HHD458773 HQH458772:HQZ458773 IAD458772:IAV458773 IJZ458772:IKR458773 ITV458772:IUN458773 JDR458772:JEJ458773 JNN458772:JOF458773 JXJ458772:JYB458773 KHF458772:KHX458773 KRB458772:KRT458773 LAX458772:LBP458773 LKT458772:LLL458773 LUP458772:LVH458773 MEL458772:MFD458773 MOH458772:MOZ458773 MYD458772:MYV458773 NHZ458772:NIR458773 NRV458772:NSN458773 OBR458772:OCJ458773 OLN458772:OMF458773 OVJ458772:OWB458773 PFF458772:PFX458773 PPB458772:PPT458773 PYX458772:PZP458773 QIT458772:QJL458773 QSP458772:QTH458773 RCL458772:RDD458773 RMH458772:RMZ458773 RWD458772:RWV458773 SFZ458772:SGR458773 SPV458772:SQN458773 SZR458772:TAJ458773 TJN458772:TKF458773 TTJ458772:TUB458773 UDF458772:UDX458773 UNB458772:UNT458773 UWX458772:UXP458773 VGT458772:VHL458773 VQP458772:VRH458773 WAL458772:WBD458773 WKH458772:WKZ458773 WUD458772:WUV458773 L524310:Z524311 HR524308:IJ524309 RN524308:SF524309 ABJ524308:ACB524309 ALF524308:ALX524309 AVB524308:AVT524309 BEX524308:BFP524309 BOT524308:BPL524309 BYP524308:BZH524309 CIL524308:CJD524309 CSH524308:CSZ524309 DCD524308:DCV524309 DLZ524308:DMR524309 DVV524308:DWN524309 EFR524308:EGJ524309 EPN524308:EQF524309 EZJ524308:FAB524309 FJF524308:FJX524309 FTB524308:FTT524309 GCX524308:GDP524309 GMT524308:GNL524309 GWP524308:GXH524309 HGL524308:HHD524309 HQH524308:HQZ524309 IAD524308:IAV524309 IJZ524308:IKR524309 ITV524308:IUN524309 JDR524308:JEJ524309 JNN524308:JOF524309 JXJ524308:JYB524309 KHF524308:KHX524309 KRB524308:KRT524309 LAX524308:LBP524309 LKT524308:LLL524309 LUP524308:LVH524309 MEL524308:MFD524309 MOH524308:MOZ524309 MYD524308:MYV524309 NHZ524308:NIR524309 NRV524308:NSN524309 OBR524308:OCJ524309 OLN524308:OMF524309 OVJ524308:OWB524309 PFF524308:PFX524309 PPB524308:PPT524309 PYX524308:PZP524309 QIT524308:QJL524309 QSP524308:QTH524309 RCL524308:RDD524309 RMH524308:RMZ524309 RWD524308:RWV524309 SFZ524308:SGR524309 SPV524308:SQN524309 SZR524308:TAJ524309 TJN524308:TKF524309 TTJ524308:TUB524309 UDF524308:UDX524309 UNB524308:UNT524309 UWX524308:UXP524309 VGT524308:VHL524309 VQP524308:VRH524309 WAL524308:WBD524309 WKH524308:WKZ524309 WUD524308:WUV524309 L589846:Z589847 HR589844:IJ589845 RN589844:SF589845 ABJ589844:ACB589845 ALF589844:ALX589845 AVB589844:AVT589845 BEX589844:BFP589845 BOT589844:BPL589845 BYP589844:BZH589845 CIL589844:CJD589845 CSH589844:CSZ589845 DCD589844:DCV589845 DLZ589844:DMR589845 DVV589844:DWN589845 EFR589844:EGJ589845 EPN589844:EQF589845 EZJ589844:FAB589845 FJF589844:FJX589845 FTB589844:FTT589845 GCX589844:GDP589845 GMT589844:GNL589845 GWP589844:GXH589845 HGL589844:HHD589845 HQH589844:HQZ589845 IAD589844:IAV589845 IJZ589844:IKR589845 ITV589844:IUN589845 JDR589844:JEJ589845 JNN589844:JOF589845 JXJ589844:JYB589845 KHF589844:KHX589845 KRB589844:KRT589845 LAX589844:LBP589845 LKT589844:LLL589845 LUP589844:LVH589845 MEL589844:MFD589845 MOH589844:MOZ589845 MYD589844:MYV589845 NHZ589844:NIR589845 NRV589844:NSN589845 OBR589844:OCJ589845 OLN589844:OMF589845 OVJ589844:OWB589845 PFF589844:PFX589845 PPB589844:PPT589845 PYX589844:PZP589845 QIT589844:QJL589845 QSP589844:QTH589845 RCL589844:RDD589845 RMH589844:RMZ589845 RWD589844:RWV589845 SFZ589844:SGR589845 SPV589844:SQN589845 SZR589844:TAJ589845 TJN589844:TKF589845 TTJ589844:TUB589845 UDF589844:UDX589845 UNB589844:UNT589845 UWX589844:UXP589845 VGT589844:VHL589845 VQP589844:VRH589845 WAL589844:WBD589845 WKH589844:WKZ589845 WUD589844:WUV589845 L655382:Z655383 HR655380:IJ655381 RN655380:SF655381 ABJ655380:ACB655381 ALF655380:ALX655381 AVB655380:AVT655381 BEX655380:BFP655381 BOT655380:BPL655381 BYP655380:BZH655381 CIL655380:CJD655381 CSH655380:CSZ655381 DCD655380:DCV655381 DLZ655380:DMR655381 DVV655380:DWN655381 EFR655380:EGJ655381 EPN655380:EQF655381 EZJ655380:FAB655381 FJF655380:FJX655381 FTB655380:FTT655381 GCX655380:GDP655381 GMT655380:GNL655381 GWP655380:GXH655381 HGL655380:HHD655381 HQH655380:HQZ655381 IAD655380:IAV655381 IJZ655380:IKR655381 ITV655380:IUN655381 JDR655380:JEJ655381 JNN655380:JOF655381 JXJ655380:JYB655381 KHF655380:KHX655381 KRB655380:KRT655381 LAX655380:LBP655381 LKT655380:LLL655381 LUP655380:LVH655381 MEL655380:MFD655381 MOH655380:MOZ655381 MYD655380:MYV655381 NHZ655380:NIR655381 NRV655380:NSN655381 OBR655380:OCJ655381 OLN655380:OMF655381 OVJ655380:OWB655381 PFF655380:PFX655381 PPB655380:PPT655381 PYX655380:PZP655381 QIT655380:QJL655381 QSP655380:QTH655381 RCL655380:RDD655381 RMH655380:RMZ655381 RWD655380:RWV655381 SFZ655380:SGR655381 SPV655380:SQN655381 SZR655380:TAJ655381 TJN655380:TKF655381 TTJ655380:TUB655381 UDF655380:UDX655381 UNB655380:UNT655381 UWX655380:UXP655381 VGT655380:VHL655381 VQP655380:VRH655381 WAL655380:WBD655381 WKH655380:WKZ655381 WUD655380:WUV655381 L720918:Z720919 HR720916:IJ720917 RN720916:SF720917 ABJ720916:ACB720917 ALF720916:ALX720917 AVB720916:AVT720917 BEX720916:BFP720917 BOT720916:BPL720917 BYP720916:BZH720917 CIL720916:CJD720917 CSH720916:CSZ720917 DCD720916:DCV720917 DLZ720916:DMR720917 DVV720916:DWN720917 EFR720916:EGJ720917 EPN720916:EQF720917 EZJ720916:FAB720917 FJF720916:FJX720917 FTB720916:FTT720917 GCX720916:GDP720917 GMT720916:GNL720917 GWP720916:GXH720917 HGL720916:HHD720917 HQH720916:HQZ720917 IAD720916:IAV720917 IJZ720916:IKR720917 ITV720916:IUN720917 JDR720916:JEJ720917 JNN720916:JOF720917 JXJ720916:JYB720917 KHF720916:KHX720917 KRB720916:KRT720917 LAX720916:LBP720917 LKT720916:LLL720917 LUP720916:LVH720917 MEL720916:MFD720917 MOH720916:MOZ720917 MYD720916:MYV720917 NHZ720916:NIR720917 NRV720916:NSN720917 OBR720916:OCJ720917 OLN720916:OMF720917 OVJ720916:OWB720917 PFF720916:PFX720917 PPB720916:PPT720917 PYX720916:PZP720917 QIT720916:QJL720917 QSP720916:QTH720917 RCL720916:RDD720917 RMH720916:RMZ720917 RWD720916:RWV720917 SFZ720916:SGR720917 SPV720916:SQN720917 SZR720916:TAJ720917 TJN720916:TKF720917 TTJ720916:TUB720917 UDF720916:UDX720917 UNB720916:UNT720917 UWX720916:UXP720917 VGT720916:VHL720917 VQP720916:VRH720917 WAL720916:WBD720917 WKH720916:WKZ720917 WUD720916:WUV720917 L786454:Z786455 HR786452:IJ786453 RN786452:SF786453 ABJ786452:ACB786453 ALF786452:ALX786453 AVB786452:AVT786453 BEX786452:BFP786453 BOT786452:BPL786453 BYP786452:BZH786453 CIL786452:CJD786453 CSH786452:CSZ786453 DCD786452:DCV786453 DLZ786452:DMR786453 DVV786452:DWN786453 EFR786452:EGJ786453 EPN786452:EQF786453 EZJ786452:FAB786453 FJF786452:FJX786453 FTB786452:FTT786453 GCX786452:GDP786453 GMT786452:GNL786453 GWP786452:GXH786453 HGL786452:HHD786453 HQH786452:HQZ786453 IAD786452:IAV786453 IJZ786452:IKR786453 ITV786452:IUN786453 JDR786452:JEJ786453 JNN786452:JOF786453 JXJ786452:JYB786453 KHF786452:KHX786453 KRB786452:KRT786453 LAX786452:LBP786453 LKT786452:LLL786453 LUP786452:LVH786453 MEL786452:MFD786453 MOH786452:MOZ786453 MYD786452:MYV786453 NHZ786452:NIR786453 NRV786452:NSN786453 OBR786452:OCJ786453 OLN786452:OMF786453 OVJ786452:OWB786453 PFF786452:PFX786453 PPB786452:PPT786453 PYX786452:PZP786453 QIT786452:QJL786453 QSP786452:QTH786453 RCL786452:RDD786453 RMH786452:RMZ786453 RWD786452:RWV786453 SFZ786452:SGR786453 SPV786452:SQN786453 SZR786452:TAJ786453 TJN786452:TKF786453 TTJ786452:TUB786453 UDF786452:UDX786453 UNB786452:UNT786453 UWX786452:UXP786453 VGT786452:VHL786453 VQP786452:VRH786453 WAL786452:WBD786453 WKH786452:WKZ786453 WUD786452:WUV786453 L851990:Z851991 HR851988:IJ851989 RN851988:SF851989 ABJ851988:ACB851989 ALF851988:ALX851989 AVB851988:AVT851989 BEX851988:BFP851989 BOT851988:BPL851989 BYP851988:BZH851989 CIL851988:CJD851989 CSH851988:CSZ851989 DCD851988:DCV851989 DLZ851988:DMR851989 DVV851988:DWN851989 EFR851988:EGJ851989 EPN851988:EQF851989 EZJ851988:FAB851989 FJF851988:FJX851989 FTB851988:FTT851989 GCX851988:GDP851989 GMT851988:GNL851989 GWP851988:GXH851989 HGL851988:HHD851989 HQH851988:HQZ851989 IAD851988:IAV851989 IJZ851988:IKR851989 ITV851988:IUN851989 JDR851988:JEJ851989 JNN851988:JOF851989 JXJ851988:JYB851989 KHF851988:KHX851989 KRB851988:KRT851989 LAX851988:LBP851989 LKT851988:LLL851989 LUP851988:LVH851989 MEL851988:MFD851989 MOH851988:MOZ851989 MYD851988:MYV851989 NHZ851988:NIR851989 NRV851988:NSN851989 OBR851988:OCJ851989 OLN851988:OMF851989 OVJ851988:OWB851989 PFF851988:PFX851989 PPB851988:PPT851989 PYX851988:PZP851989 QIT851988:QJL851989 QSP851988:QTH851989 RCL851988:RDD851989 RMH851988:RMZ851989 RWD851988:RWV851989 SFZ851988:SGR851989 SPV851988:SQN851989 SZR851988:TAJ851989 TJN851988:TKF851989 TTJ851988:TUB851989 UDF851988:UDX851989 UNB851988:UNT851989 UWX851988:UXP851989 VGT851988:VHL851989 VQP851988:VRH851989 WAL851988:WBD851989 WKH851988:WKZ851989 WUD851988:WUV851989 L917526:Z917527 HR917524:IJ917525 RN917524:SF917525 ABJ917524:ACB917525 ALF917524:ALX917525 AVB917524:AVT917525 BEX917524:BFP917525 BOT917524:BPL917525 BYP917524:BZH917525 CIL917524:CJD917525 CSH917524:CSZ917525 DCD917524:DCV917525 DLZ917524:DMR917525 DVV917524:DWN917525 EFR917524:EGJ917525 EPN917524:EQF917525 EZJ917524:FAB917525 FJF917524:FJX917525 FTB917524:FTT917525 GCX917524:GDP917525 GMT917524:GNL917525 GWP917524:GXH917525 HGL917524:HHD917525 HQH917524:HQZ917525 IAD917524:IAV917525 IJZ917524:IKR917525 ITV917524:IUN917525 JDR917524:JEJ917525 JNN917524:JOF917525 JXJ917524:JYB917525 KHF917524:KHX917525 KRB917524:KRT917525 LAX917524:LBP917525 LKT917524:LLL917525 LUP917524:LVH917525 MEL917524:MFD917525 MOH917524:MOZ917525 MYD917524:MYV917525 NHZ917524:NIR917525 NRV917524:NSN917525 OBR917524:OCJ917525 OLN917524:OMF917525 OVJ917524:OWB917525 PFF917524:PFX917525 PPB917524:PPT917525 PYX917524:PZP917525 QIT917524:QJL917525 QSP917524:QTH917525 RCL917524:RDD917525 RMH917524:RMZ917525 RWD917524:RWV917525 SFZ917524:SGR917525 SPV917524:SQN917525 SZR917524:TAJ917525 TJN917524:TKF917525 TTJ917524:TUB917525 UDF917524:UDX917525 UNB917524:UNT917525 UWX917524:UXP917525 VGT917524:VHL917525 VQP917524:VRH917525 WAL917524:WBD917525 WKH917524:WKZ917525 WUD917524:WUV917525 L983062:Z983063 HR983060:IJ983061 RN983060:SF983061 ABJ983060:ACB983061 ALF983060:ALX983061 AVB983060:AVT983061 BEX983060:BFP983061 BOT983060:BPL983061 BYP983060:BZH983061 CIL983060:CJD983061 CSH983060:CSZ983061 DCD983060:DCV983061 DLZ983060:DMR983061 DVV983060:DWN983061 EFR983060:EGJ983061 EPN983060:EQF983061 EZJ983060:FAB983061 FJF983060:FJX983061 FTB983060:FTT983061 GCX983060:GDP983061 GMT983060:GNL983061 GWP983060:GXH983061 HGL983060:HHD983061 HQH983060:HQZ983061 IAD983060:IAV983061 IJZ983060:IKR983061 ITV983060:IUN983061 JDR983060:JEJ983061 JNN983060:JOF983061 JXJ983060:JYB983061 KHF983060:KHX983061 KRB983060:KRT983061 LAX983060:LBP983061 LKT983060:LLL983061 LUP983060:LVH983061 MEL983060:MFD983061 MOH983060:MOZ983061 MYD983060:MYV983061 NHZ983060:NIR983061 NRV983060:NSN983061 OBR983060:OCJ983061 OLN983060:OMF983061 OVJ983060:OWB983061 PFF983060:PFX983061 PPB983060:PPT983061 PYX983060:PZP983061 QIT983060:QJL983061 QSP983060:QTH983061 RCL983060:RDD983061 RMH983060:RMZ983061 RWD983060:RWV983061 SFZ983060:SGR983061 SPV983060:SQN983061 SZR983060:TAJ983061 TJN983060:TKF983061 TTJ983060:TUB983061 UDF983060:UDX983061 UNB983060:UNT983061 UWX983060:UXP983061 VGT983060:VHL983061 VQP983060:VRH983061 WAL983060:WBD983061 WKH983060:WKZ983061 WUD983060:WUV983061 O65553:O65556 HU65551:HU65554 RQ65551:RQ65554 ABM65551:ABM65554 ALI65551:ALI65554 AVE65551:AVE65554 BFA65551:BFA65554 BOW65551:BOW65554 BYS65551:BYS65554 CIO65551:CIO65554 CSK65551:CSK65554 DCG65551:DCG65554 DMC65551:DMC65554 DVY65551:DVY65554 EFU65551:EFU65554 EPQ65551:EPQ65554 EZM65551:EZM65554 FJI65551:FJI65554 FTE65551:FTE65554 GDA65551:GDA65554 GMW65551:GMW65554 GWS65551:GWS65554 HGO65551:HGO65554 HQK65551:HQK65554 IAG65551:IAG65554 IKC65551:IKC65554 ITY65551:ITY65554 JDU65551:JDU65554 JNQ65551:JNQ65554 JXM65551:JXM65554 KHI65551:KHI65554 KRE65551:KRE65554 LBA65551:LBA65554 LKW65551:LKW65554 LUS65551:LUS65554 MEO65551:MEO65554 MOK65551:MOK65554 MYG65551:MYG65554 NIC65551:NIC65554 NRY65551:NRY65554 OBU65551:OBU65554 OLQ65551:OLQ65554 OVM65551:OVM65554 PFI65551:PFI65554 PPE65551:PPE65554 PZA65551:PZA65554 QIW65551:QIW65554 QSS65551:QSS65554 RCO65551:RCO65554 RMK65551:RMK65554 RWG65551:RWG65554 SGC65551:SGC65554 SPY65551:SPY65554 SZU65551:SZU65554 TJQ65551:TJQ65554 TTM65551:TTM65554 UDI65551:UDI65554 UNE65551:UNE65554 UXA65551:UXA65554 VGW65551:VGW65554 VQS65551:VQS65554 WAO65551:WAO65554 WKK65551:WKK65554 WUG65551:WUG65554 O131089:O131092 HU131087:HU131090 RQ131087:RQ131090 ABM131087:ABM131090 ALI131087:ALI131090 AVE131087:AVE131090 BFA131087:BFA131090 BOW131087:BOW131090 BYS131087:BYS131090 CIO131087:CIO131090 CSK131087:CSK131090 DCG131087:DCG131090 DMC131087:DMC131090 DVY131087:DVY131090 EFU131087:EFU131090 EPQ131087:EPQ131090 EZM131087:EZM131090 FJI131087:FJI131090 FTE131087:FTE131090 GDA131087:GDA131090 GMW131087:GMW131090 GWS131087:GWS131090 HGO131087:HGO131090 HQK131087:HQK131090 IAG131087:IAG131090 IKC131087:IKC131090 ITY131087:ITY131090 JDU131087:JDU131090 JNQ131087:JNQ131090 JXM131087:JXM131090 KHI131087:KHI131090 KRE131087:KRE131090 LBA131087:LBA131090 LKW131087:LKW131090 LUS131087:LUS131090 MEO131087:MEO131090 MOK131087:MOK131090 MYG131087:MYG131090 NIC131087:NIC131090 NRY131087:NRY131090 OBU131087:OBU131090 OLQ131087:OLQ131090 OVM131087:OVM131090 PFI131087:PFI131090 PPE131087:PPE131090 PZA131087:PZA131090 QIW131087:QIW131090 QSS131087:QSS131090 RCO131087:RCO131090 RMK131087:RMK131090 RWG131087:RWG131090 SGC131087:SGC131090 SPY131087:SPY131090 SZU131087:SZU131090 TJQ131087:TJQ131090 TTM131087:TTM131090 UDI131087:UDI131090 UNE131087:UNE131090 UXA131087:UXA131090 VGW131087:VGW131090 VQS131087:VQS131090 WAO131087:WAO131090 WKK131087:WKK131090 WUG131087:WUG131090 O196625:O196628 HU196623:HU196626 RQ196623:RQ196626 ABM196623:ABM196626 ALI196623:ALI196626 AVE196623:AVE196626 BFA196623:BFA196626 BOW196623:BOW196626 BYS196623:BYS196626 CIO196623:CIO196626 CSK196623:CSK196626 DCG196623:DCG196626 DMC196623:DMC196626 DVY196623:DVY196626 EFU196623:EFU196626 EPQ196623:EPQ196626 EZM196623:EZM196626 FJI196623:FJI196626 FTE196623:FTE196626 GDA196623:GDA196626 GMW196623:GMW196626 GWS196623:GWS196626 HGO196623:HGO196626 HQK196623:HQK196626 IAG196623:IAG196626 IKC196623:IKC196626 ITY196623:ITY196626 JDU196623:JDU196626 JNQ196623:JNQ196626 JXM196623:JXM196626 KHI196623:KHI196626 KRE196623:KRE196626 LBA196623:LBA196626 LKW196623:LKW196626 LUS196623:LUS196626 MEO196623:MEO196626 MOK196623:MOK196626 MYG196623:MYG196626 NIC196623:NIC196626 NRY196623:NRY196626 OBU196623:OBU196626 OLQ196623:OLQ196626 OVM196623:OVM196626 PFI196623:PFI196626 PPE196623:PPE196626 PZA196623:PZA196626 QIW196623:QIW196626 QSS196623:QSS196626 RCO196623:RCO196626 RMK196623:RMK196626 RWG196623:RWG196626 SGC196623:SGC196626 SPY196623:SPY196626 SZU196623:SZU196626 TJQ196623:TJQ196626 TTM196623:TTM196626 UDI196623:UDI196626 UNE196623:UNE196626 UXA196623:UXA196626 VGW196623:VGW196626 VQS196623:VQS196626 WAO196623:WAO196626 WKK196623:WKK196626 WUG196623:WUG196626 O262161:O262164 HU262159:HU262162 RQ262159:RQ262162 ABM262159:ABM262162 ALI262159:ALI262162 AVE262159:AVE262162 BFA262159:BFA262162 BOW262159:BOW262162 BYS262159:BYS262162 CIO262159:CIO262162 CSK262159:CSK262162 DCG262159:DCG262162 DMC262159:DMC262162 DVY262159:DVY262162 EFU262159:EFU262162 EPQ262159:EPQ262162 EZM262159:EZM262162 FJI262159:FJI262162 FTE262159:FTE262162 GDA262159:GDA262162 GMW262159:GMW262162 GWS262159:GWS262162 HGO262159:HGO262162 HQK262159:HQK262162 IAG262159:IAG262162 IKC262159:IKC262162 ITY262159:ITY262162 JDU262159:JDU262162 JNQ262159:JNQ262162 JXM262159:JXM262162 KHI262159:KHI262162 KRE262159:KRE262162 LBA262159:LBA262162 LKW262159:LKW262162 LUS262159:LUS262162 MEO262159:MEO262162 MOK262159:MOK262162 MYG262159:MYG262162 NIC262159:NIC262162 NRY262159:NRY262162 OBU262159:OBU262162 OLQ262159:OLQ262162 OVM262159:OVM262162 PFI262159:PFI262162 PPE262159:PPE262162 PZA262159:PZA262162 QIW262159:QIW262162 QSS262159:QSS262162 RCO262159:RCO262162 RMK262159:RMK262162 RWG262159:RWG262162 SGC262159:SGC262162 SPY262159:SPY262162 SZU262159:SZU262162 TJQ262159:TJQ262162 TTM262159:TTM262162 UDI262159:UDI262162 UNE262159:UNE262162 UXA262159:UXA262162 VGW262159:VGW262162 VQS262159:VQS262162 WAO262159:WAO262162 WKK262159:WKK262162 WUG262159:WUG262162 O327697:O327700 HU327695:HU327698 RQ327695:RQ327698 ABM327695:ABM327698 ALI327695:ALI327698 AVE327695:AVE327698 BFA327695:BFA327698 BOW327695:BOW327698 BYS327695:BYS327698 CIO327695:CIO327698 CSK327695:CSK327698 DCG327695:DCG327698 DMC327695:DMC327698 DVY327695:DVY327698 EFU327695:EFU327698 EPQ327695:EPQ327698 EZM327695:EZM327698 FJI327695:FJI327698 FTE327695:FTE327698 GDA327695:GDA327698 GMW327695:GMW327698 GWS327695:GWS327698 HGO327695:HGO327698 HQK327695:HQK327698 IAG327695:IAG327698 IKC327695:IKC327698 ITY327695:ITY327698 JDU327695:JDU327698 JNQ327695:JNQ327698 JXM327695:JXM327698 KHI327695:KHI327698 KRE327695:KRE327698 LBA327695:LBA327698 LKW327695:LKW327698 LUS327695:LUS327698 MEO327695:MEO327698 MOK327695:MOK327698 MYG327695:MYG327698 NIC327695:NIC327698 NRY327695:NRY327698 OBU327695:OBU327698 OLQ327695:OLQ327698 OVM327695:OVM327698 PFI327695:PFI327698 PPE327695:PPE327698 PZA327695:PZA327698 QIW327695:QIW327698 QSS327695:QSS327698 RCO327695:RCO327698 RMK327695:RMK327698 RWG327695:RWG327698 SGC327695:SGC327698 SPY327695:SPY327698 SZU327695:SZU327698 TJQ327695:TJQ327698 TTM327695:TTM327698 UDI327695:UDI327698 UNE327695:UNE327698 UXA327695:UXA327698 VGW327695:VGW327698 VQS327695:VQS327698 WAO327695:WAO327698 WKK327695:WKK327698 WUG327695:WUG327698 O393233:O393236 HU393231:HU393234 RQ393231:RQ393234 ABM393231:ABM393234 ALI393231:ALI393234 AVE393231:AVE393234 BFA393231:BFA393234 BOW393231:BOW393234 BYS393231:BYS393234 CIO393231:CIO393234 CSK393231:CSK393234 DCG393231:DCG393234 DMC393231:DMC393234 DVY393231:DVY393234 EFU393231:EFU393234 EPQ393231:EPQ393234 EZM393231:EZM393234 FJI393231:FJI393234 FTE393231:FTE393234 GDA393231:GDA393234 GMW393231:GMW393234 GWS393231:GWS393234 HGO393231:HGO393234 HQK393231:HQK393234 IAG393231:IAG393234 IKC393231:IKC393234 ITY393231:ITY393234 JDU393231:JDU393234 JNQ393231:JNQ393234 JXM393231:JXM393234 KHI393231:KHI393234 KRE393231:KRE393234 LBA393231:LBA393234 LKW393231:LKW393234 LUS393231:LUS393234 MEO393231:MEO393234 MOK393231:MOK393234 MYG393231:MYG393234 NIC393231:NIC393234 NRY393231:NRY393234 OBU393231:OBU393234 OLQ393231:OLQ393234 OVM393231:OVM393234 PFI393231:PFI393234 PPE393231:PPE393234 PZA393231:PZA393234 QIW393231:QIW393234 QSS393231:QSS393234 RCO393231:RCO393234 RMK393231:RMK393234 RWG393231:RWG393234 SGC393231:SGC393234 SPY393231:SPY393234 SZU393231:SZU393234 TJQ393231:TJQ393234 TTM393231:TTM393234 UDI393231:UDI393234 UNE393231:UNE393234 UXA393231:UXA393234 VGW393231:VGW393234 VQS393231:VQS393234 WAO393231:WAO393234 WKK393231:WKK393234 WUG393231:WUG393234 O458769:O458772 HU458767:HU458770 RQ458767:RQ458770 ABM458767:ABM458770 ALI458767:ALI458770 AVE458767:AVE458770 BFA458767:BFA458770 BOW458767:BOW458770 BYS458767:BYS458770 CIO458767:CIO458770 CSK458767:CSK458770 DCG458767:DCG458770 DMC458767:DMC458770 DVY458767:DVY458770 EFU458767:EFU458770 EPQ458767:EPQ458770 EZM458767:EZM458770 FJI458767:FJI458770 FTE458767:FTE458770 GDA458767:GDA458770 GMW458767:GMW458770 GWS458767:GWS458770 HGO458767:HGO458770 HQK458767:HQK458770 IAG458767:IAG458770 IKC458767:IKC458770 ITY458767:ITY458770 JDU458767:JDU458770 JNQ458767:JNQ458770 JXM458767:JXM458770 KHI458767:KHI458770 KRE458767:KRE458770 LBA458767:LBA458770 LKW458767:LKW458770 LUS458767:LUS458770 MEO458767:MEO458770 MOK458767:MOK458770 MYG458767:MYG458770 NIC458767:NIC458770 NRY458767:NRY458770 OBU458767:OBU458770 OLQ458767:OLQ458770 OVM458767:OVM458770 PFI458767:PFI458770 PPE458767:PPE458770 PZA458767:PZA458770 QIW458767:QIW458770 QSS458767:QSS458770 RCO458767:RCO458770 RMK458767:RMK458770 RWG458767:RWG458770 SGC458767:SGC458770 SPY458767:SPY458770 SZU458767:SZU458770 TJQ458767:TJQ458770 TTM458767:TTM458770 UDI458767:UDI458770 UNE458767:UNE458770 UXA458767:UXA458770 VGW458767:VGW458770 VQS458767:VQS458770 WAO458767:WAO458770 WKK458767:WKK458770 WUG458767:WUG458770 O524305:O524308 HU524303:HU524306 RQ524303:RQ524306 ABM524303:ABM524306 ALI524303:ALI524306 AVE524303:AVE524306 BFA524303:BFA524306 BOW524303:BOW524306 BYS524303:BYS524306 CIO524303:CIO524306 CSK524303:CSK524306 DCG524303:DCG524306 DMC524303:DMC524306 DVY524303:DVY524306 EFU524303:EFU524306 EPQ524303:EPQ524306 EZM524303:EZM524306 FJI524303:FJI524306 FTE524303:FTE524306 GDA524303:GDA524306 GMW524303:GMW524306 GWS524303:GWS524306 HGO524303:HGO524306 HQK524303:HQK524306 IAG524303:IAG524306 IKC524303:IKC524306 ITY524303:ITY524306 JDU524303:JDU524306 JNQ524303:JNQ524306 JXM524303:JXM524306 KHI524303:KHI524306 KRE524303:KRE524306 LBA524303:LBA524306 LKW524303:LKW524306 LUS524303:LUS524306 MEO524303:MEO524306 MOK524303:MOK524306 MYG524303:MYG524306 NIC524303:NIC524306 NRY524303:NRY524306 OBU524303:OBU524306 OLQ524303:OLQ524306 OVM524303:OVM524306 PFI524303:PFI524306 PPE524303:PPE524306 PZA524303:PZA524306 QIW524303:QIW524306 QSS524303:QSS524306 RCO524303:RCO524306 RMK524303:RMK524306 RWG524303:RWG524306 SGC524303:SGC524306 SPY524303:SPY524306 SZU524303:SZU524306 TJQ524303:TJQ524306 TTM524303:TTM524306 UDI524303:UDI524306 UNE524303:UNE524306 UXA524303:UXA524306 VGW524303:VGW524306 VQS524303:VQS524306 WAO524303:WAO524306 WKK524303:WKK524306 WUG524303:WUG524306 O589841:O589844 HU589839:HU589842 RQ589839:RQ589842 ABM589839:ABM589842 ALI589839:ALI589842 AVE589839:AVE589842 BFA589839:BFA589842 BOW589839:BOW589842 BYS589839:BYS589842 CIO589839:CIO589842 CSK589839:CSK589842 DCG589839:DCG589842 DMC589839:DMC589842 DVY589839:DVY589842 EFU589839:EFU589842 EPQ589839:EPQ589842 EZM589839:EZM589842 FJI589839:FJI589842 FTE589839:FTE589842 GDA589839:GDA589842 GMW589839:GMW589842 GWS589839:GWS589842 HGO589839:HGO589842 HQK589839:HQK589842 IAG589839:IAG589842 IKC589839:IKC589842 ITY589839:ITY589842 JDU589839:JDU589842 JNQ589839:JNQ589842 JXM589839:JXM589842 KHI589839:KHI589842 KRE589839:KRE589842 LBA589839:LBA589842 LKW589839:LKW589842 LUS589839:LUS589842 MEO589839:MEO589842 MOK589839:MOK589842 MYG589839:MYG589842 NIC589839:NIC589842 NRY589839:NRY589842 OBU589839:OBU589842 OLQ589839:OLQ589842 OVM589839:OVM589842 PFI589839:PFI589842 PPE589839:PPE589842 PZA589839:PZA589842 QIW589839:QIW589842 QSS589839:QSS589842 RCO589839:RCO589842 RMK589839:RMK589842 RWG589839:RWG589842 SGC589839:SGC589842 SPY589839:SPY589842 SZU589839:SZU589842 TJQ589839:TJQ589842 TTM589839:TTM589842 UDI589839:UDI589842 UNE589839:UNE589842 UXA589839:UXA589842 VGW589839:VGW589842 VQS589839:VQS589842 WAO589839:WAO589842 WKK589839:WKK589842 WUG589839:WUG589842 O655377:O655380 HU655375:HU655378 RQ655375:RQ655378 ABM655375:ABM655378 ALI655375:ALI655378 AVE655375:AVE655378 BFA655375:BFA655378 BOW655375:BOW655378 BYS655375:BYS655378 CIO655375:CIO655378 CSK655375:CSK655378 DCG655375:DCG655378 DMC655375:DMC655378 DVY655375:DVY655378 EFU655375:EFU655378 EPQ655375:EPQ655378 EZM655375:EZM655378 FJI655375:FJI655378 FTE655375:FTE655378 GDA655375:GDA655378 GMW655375:GMW655378 GWS655375:GWS655378 HGO655375:HGO655378 HQK655375:HQK655378 IAG655375:IAG655378 IKC655375:IKC655378 ITY655375:ITY655378 JDU655375:JDU655378 JNQ655375:JNQ655378 JXM655375:JXM655378 KHI655375:KHI655378 KRE655375:KRE655378 LBA655375:LBA655378 LKW655375:LKW655378 LUS655375:LUS655378 MEO655375:MEO655378 MOK655375:MOK655378 MYG655375:MYG655378 NIC655375:NIC655378 NRY655375:NRY655378 OBU655375:OBU655378 OLQ655375:OLQ655378 OVM655375:OVM655378 PFI655375:PFI655378 PPE655375:PPE655378 PZA655375:PZA655378 QIW655375:QIW655378 QSS655375:QSS655378 RCO655375:RCO655378 RMK655375:RMK655378 RWG655375:RWG655378 SGC655375:SGC655378 SPY655375:SPY655378 SZU655375:SZU655378 TJQ655375:TJQ655378 TTM655375:TTM655378 UDI655375:UDI655378 UNE655375:UNE655378 UXA655375:UXA655378 VGW655375:VGW655378 VQS655375:VQS655378 WAO655375:WAO655378 WKK655375:WKK655378 WUG655375:WUG655378 O720913:O720916 HU720911:HU720914 RQ720911:RQ720914 ABM720911:ABM720914 ALI720911:ALI720914 AVE720911:AVE720914 BFA720911:BFA720914 BOW720911:BOW720914 BYS720911:BYS720914 CIO720911:CIO720914 CSK720911:CSK720914 DCG720911:DCG720914 DMC720911:DMC720914 DVY720911:DVY720914 EFU720911:EFU720914 EPQ720911:EPQ720914 EZM720911:EZM720914 FJI720911:FJI720914 FTE720911:FTE720914 GDA720911:GDA720914 GMW720911:GMW720914 GWS720911:GWS720914 HGO720911:HGO720914 HQK720911:HQK720914 IAG720911:IAG720914 IKC720911:IKC720914 ITY720911:ITY720914 JDU720911:JDU720914 JNQ720911:JNQ720914 JXM720911:JXM720914 KHI720911:KHI720914 KRE720911:KRE720914 LBA720911:LBA720914 LKW720911:LKW720914 LUS720911:LUS720914 MEO720911:MEO720914 MOK720911:MOK720914 MYG720911:MYG720914 NIC720911:NIC720914 NRY720911:NRY720914 OBU720911:OBU720914 OLQ720911:OLQ720914 OVM720911:OVM720914 PFI720911:PFI720914 PPE720911:PPE720914 PZA720911:PZA720914 QIW720911:QIW720914 QSS720911:QSS720914 RCO720911:RCO720914 RMK720911:RMK720914 RWG720911:RWG720914 SGC720911:SGC720914 SPY720911:SPY720914 SZU720911:SZU720914 TJQ720911:TJQ720914 TTM720911:TTM720914 UDI720911:UDI720914 UNE720911:UNE720914 UXA720911:UXA720914 VGW720911:VGW720914 VQS720911:VQS720914 WAO720911:WAO720914 WKK720911:WKK720914 WUG720911:WUG720914 O786449:O786452 HU786447:HU786450 RQ786447:RQ786450 ABM786447:ABM786450 ALI786447:ALI786450 AVE786447:AVE786450 BFA786447:BFA786450 BOW786447:BOW786450 BYS786447:BYS786450 CIO786447:CIO786450 CSK786447:CSK786450 DCG786447:DCG786450 DMC786447:DMC786450 DVY786447:DVY786450 EFU786447:EFU786450 EPQ786447:EPQ786450 EZM786447:EZM786450 FJI786447:FJI786450 FTE786447:FTE786450 GDA786447:GDA786450 GMW786447:GMW786450 GWS786447:GWS786450 HGO786447:HGO786450 HQK786447:HQK786450 IAG786447:IAG786450 IKC786447:IKC786450 ITY786447:ITY786450 JDU786447:JDU786450 JNQ786447:JNQ786450 JXM786447:JXM786450 KHI786447:KHI786450 KRE786447:KRE786450 LBA786447:LBA786450 LKW786447:LKW786450 LUS786447:LUS786450 MEO786447:MEO786450 MOK786447:MOK786450 MYG786447:MYG786450 NIC786447:NIC786450 NRY786447:NRY786450 OBU786447:OBU786450 OLQ786447:OLQ786450 OVM786447:OVM786450 PFI786447:PFI786450 PPE786447:PPE786450 PZA786447:PZA786450 QIW786447:QIW786450 QSS786447:QSS786450 RCO786447:RCO786450 RMK786447:RMK786450 RWG786447:RWG786450 SGC786447:SGC786450 SPY786447:SPY786450 SZU786447:SZU786450 TJQ786447:TJQ786450 TTM786447:TTM786450 UDI786447:UDI786450 UNE786447:UNE786450 UXA786447:UXA786450 VGW786447:VGW786450 VQS786447:VQS786450 WAO786447:WAO786450 WKK786447:WKK786450 WUG786447:WUG786450 O851985:O851988 HU851983:HU851986 RQ851983:RQ851986 ABM851983:ABM851986 ALI851983:ALI851986 AVE851983:AVE851986 BFA851983:BFA851986 BOW851983:BOW851986 BYS851983:BYS851986 CIO851983:CIO851986 CSK851983:CSK851986 DCG851983:DCG851986 DMC851983:DMC851986 DVY851983:DVY851986 EFU851983:EFU851986 EPQ851983:EPQ851986 EZM851983:EZM851986 FJI851983:FJI851986 FTE851983:FTE851986 GDA851983:GDA851986 GMW851983:GMW851986 GWS851983:GWS851986 HGO851983:HGO851986 HQK851983:HQK851986 IAG851983:IAG851986 IKC851983:IKC851986 ITY851983:ITY851986 JDU851983:JDU851986 JNQ851983:JNQ851986 JXM851983:JXM851986 KHI851983:KHI851986 KRE851983:KRE851986 LBA851983:LBA851986 LKW851983:LKW851986 LUS851983:LUS851986 MEO851983:MEO851986 MOK851983:MOK851986 MYG851983:MYG851986 NIC851983:NIC851986 NRY851983:NRY851986 OBU851983:OBU851986 OLQ851983:OLQ851986 OVM851983:OVM851986 PFI851983:PFI851986 PPE851983:PPE851986 PZA851983:PZA851986 QIW851983:QIW851986 QSS851983:QSS851986 RCO851983:RCO851986 RMK851983:RMK851986 RWG851983:RWG851986 SGC851983:SGC851986 SPY851983:SPY851986 SZU851983:SZU851986 TJQ851983:TJQ851986 TTM851983:TTM851986 UDI851983:UDI851986 UNE851983:UNE851986 UXA851983:UXA851986 VGW851983:VGW851986 VQS851983:VQS851986 WAO851983:WAO851986 WKK851983:WKK851986 WUG851983:WUG851986 O917521:O917524 HU917519:HU917522 RQ917519:RQ917522 ABM917519:ABM917522 ALI917519:ALI917522 AVE917519:AVE917522 BFA917519:BFA917522 BOW917519:BOW917522 BYS917519:BYS917522 CIO917519:CIO917522 CSK917519:CSK917522 DCG917519:DCG917522 DMC917519:DMC917522 DVY917519:DVY917522 EFU917519:EFU917522 EPQ917519:EPQ917522 EZM917519:EZM917522 FJI917519:FJI917522 FTE917519:FTE917522 GDA917519:GDA917522 GMW917519:GMW917522 GWS917519:GWS917522 HGO917519:HGO917522 HQK917519:HQK917522 IAG917519:IAG917522 IKC917519:IKC917522 ITY917519:ITY917522 JDU917519:JDU917522 JNQ917519:JNQ917522 JXM917519:JXM917522 KHI917519:KHI917522 KRE917519:KRE917522 LBA917519:LBA917522 LKW917519:LKW917522 LUS917519:LUS917522 MEO917519:MEO917522 MOK917519:MOK917522 MYG917519:MYG917522 NIC917519:NIC917522 NRY917519:NRY917522 OBU917519:OBU917522 OLQ917519:OLQ917522 OVM917519:OVM917522 PFI917519:PFI917522 PPE917519:PPE917522 PZA917519:PZA917522 QIW917519:QIW917522 QSS917519:QSS917522 RCO917519:RCO917522 RMK917519:RMK917522 RWG917519:RWG917522 SGC917519:SGC917522 SPY917519:SPY917522 SZU917519:SZU917522 TJQ917519:TJQ917522 TTM917519:TTM917522 UDI917519:UDI917522 UNE917519:UNE917522 UXA917519:UXA917522 VGW917519:VGW917522 VQS917519:VQS917522 WAO917519:WAO917522 WKK917519:WKK917522 WUG917519:WUG917522 O983057:O983060 HU983055:HU983058 RQ983055:RQ983058 ABM983055:ABM983058 ALI983055:ALI983058 AVE983055:AVE983058 BFA983055:BFA983058 BOW983055:BOW983058 BYS983055:BYS983058 CIO983055:CIO983058 CSK983055:CSK983058 DCG983055:DCG983058 DMC983055:DMC983058 DVY983055:DVY983058 EFU983055:EFU983058 EPQ983055:EPQ983058 EZM983055:EZM983058 FJI983055:FJI983058 FTE983055:FTE983058 GDA983055:GDA983058 GMW983055:GMW983058 GWS983055:GWS983058 HGO983055:HGO983058 HQK983055:HQK983058 IAG983055:IAG983058 IKC983055:IKC983058 ITY983055:ITY983058 JDU983055:JDU983058 JNQ983055:JNQ983058 JXM983055:JXM983058 KHI983055:KHI983058 KRE983055:KRE983058 LBA983055:LBA983058 LKW983055:LKW983058 LUS983055:LUS983058 MEO983055:MEO983058 MOK983055:MOK983058 MYG983055:MYG983058 NIC983055:NIC983058 NRY983055:NRY983058 OBU983055:OBU983058 OLQ983055:OLQ983058 OVM983055:OVM983058 PFI983055:PFI983058 PPE983055:PPE983058 PZA983055:PZA983058 QIW983055:QIW983058 QSS983055:QSS983058 RCO983055:RCO983058 RMK983055:RMK983058 RWG983055:RWG983058 SGC983055:SGC983058 SPY983055:SPY983058 SZU983055:SZU983058 TJQ983055:TJQ983058 TTM983055:TTM983058 UDI983055:UDI983058 UNE983055:UNE983058 UXA983055:UXA983058 VGW983055:VGW983058 VQS983055:VQS983058 WAO983055:WAO983058 WKK983055:WKK983058 WUG983055:WUG983058 H65567:Z65569 HN65565:IJ65567 RJ65565:SF65567 ABF65565:ACB65567 ALB65565:ALX65567 AUX65565:AVT65567 BET65565:BFP65567 BOP65565:BPL65567 BYL65565:BZH65567 CIH65565:CJD65567 CSD65565:CSZ65567 DBZ65565:DCV65567 DLV65565:DMR65567 DVR65565:DWN65567 EFN65565:EGJ65567 EPJ65565:EQF65567 EZF65565:FAB65567 FJB65565:FJX65567 FSX65565:FTT65567 GCT65565:GDP65567 GMP65565:GNL65567 GWL65565:GXH65567 HGH65565:HHD65567 HQD65565:HQZ65567 HZZ65565:IAV65567 IJV65565:IKR65567 ITR65565:IUN65567 JDN65565:JEJ65567 JNJ65565:JOF65567 JXF65565:JYB65567 KHB65565:KHX65567 KQX65565:KRT65567 LAT65565:LBP65567 LKP65565:LLL65567 LUL65565:LVH65567 MEH65565:MFD65567 MOD65565:MOZ65567 MXZ65565:MYV65567 NHV65565:NIR65567 NRR65565:NSN65567 OBN65565:OCJ65567 OLJ65565:OMF65567 OVF65565:OWB65567 PFB65565:PFX65567 POX65565:PPT65567 PYT65565:PZP65567 QIP65565:QJL65567 QSL65565:QTH65567 RCH65565:RDD65567 RMD65565:RMZ65567 RVZ65565:RWV65567 SFV65565:SGR65567 SPR65565:SQN65567 SZN65565:TAJ65567 TJJ65565:TKF65567 TTF65565:TUB65567 UDB65565:UDX65567 UMX65565:UNT65567 UWT65565:UXP65567 VGP65565:VHL65567 VQL65565:VRH65567 WAH65565:WBD65567 WKD65565:WKZ65567 WTZ65565:WUV65567 H131103:Z131105 HN131101:IJ131103 RJ131101:SF131103 ABF131101:ACB131103 ALB131101:ALX131103 AUX131101:AVT131103 BET131101:BFP131103 BOP131101:BPL131103 BYL131101:BZH131103 CIH131101:CJD131103 CSD131101:CSZ131103 DBZ131101:DCV131103 DLV131101:DMR131103 DVR131101:DWN131103 EFN131101:EGJ131103 EPJ131101:EQF131103 EZF131101:FAB131103 FJB131101:FJX131103 FSX131101:FTT131103 GCT131101:GDP131103 GMP131101:GNL131103 GWL131101:GXH131103 HGH131101:HHD131103 HQD131101:HQZ131103 HZZ131101:IAV131103 IJV131101:IKR131103 ITR131101:IUN131103 JDN131101:JEJ131103 JNJ131101:JOF131103 JXF131101:JYB131103 KHB131101:KHX131103 KQX131101:KRT131103 LAT131101:LBP131103 LKP131101:LLL131103 LUL131101:LVH131103 MEH131101:MFD131103 MOD131101:MOZ131103 MXZ131101:MYV131103 NHV131101:NIR131103 NRR131101:NSN131103 OBN131101:OCJ131103 OLJ131101:OMF131103 OVF131101:OWB131103 PFB131101:PFX131103 POX131101:PPT131103 PYT131101:PZP131103 QIP131101:QJL131103 QSL131101:QTH131103 RCH131101:RDD131103 RMD131101:RMZ131103 RVZ131101:RWV131103 SFV131101:SGR131103 SPR131101:SQN131103 SZN131101:TAJ131103 TJJ131101:TKF131103 TTF131101:TUB131103 UDB131101:UDX131103 UMX131101:UNT131103 UWT131101:UXP131103 VGP131101:VHL131103 VQL131101:VRH131103 WAH131101:WBD131103 WKD131101:WKZ131103 WTZ131101:WUV131103 H196639:Z196641 HN196637:IJ196639 RJ196637:SF196639 ABF196637:ACB196639 ALB196637:ALX196639 AUX196637:AVT196639 BET196637:BFP196639 BOP196637:BPL196639 BYL196637:BZH196639 CIH196637:CJD196639 CSD196637:CSZ196639 DBZ196637:DCV196639 DLV196637:DMR196639 DVR196637:DWN196639 EFN196637:EGJ196639 EPJ196637:EQF196639 EZF196637:FAB196639 FJB196637:FJX196639 FSX196637:FTT196639 GCT196637:GDP196639 GMP196637:GNL196639 GWL196637:GXH196639 HGH196637:HHD196639 HQD196637:HQZ196639 HZZ196637:IAV196639 IJV196637:IKR196639 ITR196637:IUN196639 JDN196637:JEJ196639 JNJ196637:JOF196639 JXF196637:JYB196639 KHB196637:KHX196639 KQX196637:KRT196639 LAT196637:LBP196639 LKP196637:LLL196639 LUL196637:LVH196639 MEH196637:MFD196639 MOD196637:MOZ196639 MXZ196637:MYV196639 NHV196637:NIR196639 NRR196637:NSN196639 OBN196637:OCJ196639 OLJ196637:OMF196639 OVF196637:OWB196639 PFB196637:PFX196639 POX196637:PPT196639 PYT196637:PZP196639 QIP196637:QJL196639 QSL196637:QTH196639 RCH196637:RDD196639 RMD196637:RMZ196639 RVZ196637:RWV196639 SFV196637:SGR196639 SPR196637:SQN196639 SZN196637:TAJ196639 TJJ196637:TKF196639 TTF196637:TUB196639 UDB196637:UDX196639 UMX196637:UNT196639 UWT196637:UXP196639 VGP196637:VHL196639 VQL196637:VRH196639 WAH196637:WBD196639 WKD196637:WKZ196639 WTZ196637:WUV196639 H262175:Z262177 HN262173:IJ262175 RJ262173:SF262175 ABF262173:ACB262175 ALB262173:ALX262175 AUX262173:AVT262175 BET262173:BFP262175 BOP262173:BPL262175 BYL262173:BZH262175 CIH262173:CJD262175 CSD262173:CSZ262175 DBZ262173:DCV262175 DLV262173:DMR262175 DVR262173:DWN262175 EFN262173:EGJ262175 EPJ262173:EQF262175 EZF262173:FAB262175 FJB262173:FJX262175 FSX262173:FTT262175 GCT262173:GDP262175 GMP262173:GNL262175 GWL262173:GXH262175 HGH262173:HHD262175 HQD262173:HQZ262175 HZZ262173:IAV262175 IJV262173:IKR262175 ITR262173:IUN262175 JDN262173:JEJ262175 JNJ262173:JOF262175 JXF262173:JYB262175 KHB262173:KHX262175 KQX262173:KRT262175 LAT262173:LBP262175 LKP262173:LLL262175 LUL262173:LVH262175 MEH262173:MFD262175 MOD262173:MOZ262175 MXZ262173:MYV262175 NHV262173:NIR262175 NRR262173:NSN262175 OBN262173:OCJ262175 OLJ262173:OMF262175 OVF262173:OWB262175 PFB262173:PFX262175 POX262173:PPT262175 PYT262173:PZP262175 QIP262173:QJL262175 QSL262173:QTH262175 RCH262173:RDD262175 RMD262173:RMZ262175 RVZ262173:RWV262175 SFV262173:SGR262175 SPR262173:SQN262175 SZN262173:TAJ262175 TJJ262173:TKF262175 TTF262173:TUB262175 UDB262173:UDX262175 UMX262173:UNT262175 UWT262173:UXP262175 VGP262173:VHL262175 VQL262173:VRH262175 WAH262173:WBD262175 WKD262173:WKZ262175 WTZ262173:WUV262175 H327711:Z327713 HN327709:IJ327711 RJ327709:SF327711 ABF327709:ACB327711 ALB327709:ALX327711 AUX327709:AVT327711 BET327709:BFP327711 BOP327709:BPL327711 BYL327709:BZH327711 CIH327709:CJD327711 CSD327709:CSZ327711 DBZ327709:DCV327711 DLV327709:DMR327711 DVR327709:DWN327711 EFN327709:EGJ327711 EPJ327709:EQF327711 EZF327709:FAB327711 FJB327709:FJX327711 FSX327709:FTT327711 GCT327709:GDP327711 GMP327709:GNL327711 GWL327709:GXH327711 HGH327709:HHD327711 HQD327709:HQZ327711 HZZ327709:IAV327711 IJV327709:IKR327711 ITR327709:IUN327711 JDN327709:JEJ327711 JNJ327709:JOF327711 JXF327709:JYB327711 KHB327709:KHX327711 KQX327709:KRT327711 LAT327709:LBP327711 LKP327709:LLL327711 LUL327709:LVH327711 MEH327709:MFD327711 MOD327709:MOZ327711 MXZ327709:MYV327711 NHV327709:NIR327711 NRR327709:NSN327711 OBN327709:OCJ327711 OLJ327709:OMF327711 OVF327709:OWB327711 PFB327709:PFX327711 POX327709:PPT327711 PYT327709:PZP327711 QIP327709:QJL327711 QSL327709:QTH327711 RCH327709:RDD327711 RMD327709:RMZ327711 RVZ327709:RWV327711 SFV327709:SGR327711 SPR327709:SQN327711 SZN327709:TAJ327711 TJJ327709:TKF327711 TTF327709:TUB327711 UDB327709:UDX327711 UMX327709:UNT327711 UWT327709:UXP327711 VGP327709:VHL327711 VQL327709:VRH327711 WAH327709:WBD327711 WKD327709:WKZ327711 WTZ327709:WUV327711 H393247:Z393249 HN393245:IJ393247 RJ393245:SF393247 ABF393245:ACB393247 ALB393245:ALX393247 AUX393245:AVT393247 BET393245:BFP393247 BOP393245:BPL393247 BYL393245:BZH393247 CIH393245:CJD393247 CSD393245:CSZ393247 DBZ393245:DCV393247 DLV393245:DMR393247 DVR393245:DWN393247 EFN393245:EGJ393247 EPJ393245:EQF393247 EZF393245:FAB393247 FJB393245:FJX393247 FSX393245:FTT393247 GCT393245:GDP393247 GMP393245:GNL393247 GWL393245:GXH393247 HGH393245:HHD393247 HQD393245:HQZ393247 HZZ393245:IAV393247 IJV393245:IKR393247 ITR393245:IUN393247 JDN393245:JEJ393247 JNJ393245:JOF393247 JXF393245:JYB393247 KHB393245:KHX393247 KQX393245:KRT393247 LAT393245:LBP393247 LKP393245:LLL393247 LUL393245:LVH393247 MEH393245:MFD393247 MOD393245:MOZ393247 MXZ393245:MYV393247 NHV393245:NIR393247 NRR393245:NSN393247 OBN393245:OCJ393247 OLJ393245:OMF393247 OVF393245:OWB393247 PFB393245:PFX393247 POX393245:PPT393247 PYT393245:PZP393247 QIP393245:QJL393247 QSL393245:QTH393247 RCH393245:RDD393247 RMD393245:RMZ393247 RVZ393245:RWV393247 SFV393245:SGR393247 SPR393245:SQN393247 SZN393245:TAJ393247 TJJ393245:TKF393247 TTF393245:TUB393247 UDB393245:UDX393247 UMX393245:UNT393247 UWT393245:UXP393247 VGP393245:VHL393247 VQL393245:VRH393247 WAH393245:WBD393247 WKD393245:WKZ393247 WTZ393245:WUV393247 H458783:Z458785 HN458781:IJ458783 RJ458781:SF458783 ABF458781:ACB458783 ALB458781:ALX458783 AUX458781:AVT458783 BET458781:BFP458783 BOP458781:BPL458783 BYL458781:BZH458783 CIH458781:CJD458783 CSD458781:CSZ458783 DBZ458781:DCV458783 DLV458781:DMR458783 DVR458781:DWN458783 EFN458781:EGJ458783 EPJ458781:EQF458783 EZF458781:FAB458783 FJB458781:FJX458783 FSX458781:FTT458783 GCT458781:GDP458783 GMP458781:GNL458783 GWL458781:GXH458783 HGH458781:HHD458783 HQD458781:HQZ458783 HZZ458781:IAV458783 IJV458781:IKR458783 ITR458781:IUN458783 JDN458781:JEJ458783 JNJ458781:JOF458783 JXF458781:JYB458783 KHB458781:KHX458783 KQX458781:KRT458783 LAT458781:LBP458783 LKP458781:LLL458783 LUL458781:LVH458783 MEH458781:MFD458783 MOD458781:MOZ458783 MXZ458781:MYV458783 NHV458781:NIR458783 NRR458781:NSN458783 OBN458781:OCJ458783 OLJ458781:OMF458783 OVF458781:OWB458783 PFB458781:PFX458783 POX458781:PPT458783 PYT458781:PZP458783 QIP458781:QJL458783 QSL458781:QTH458783 RCH458781:RDD458783 RMD458781:RMZ458783 RVZ458781:RWV458783 SFV458781:SGR458783 SPR458781:SQN458783 SZN458781:TAJ458783 TJJ458781:TKF458783 TTF458781:TUB458783 UDB458781:UDX458783 UMX458781:UNT458783 UWT458781:UXP458783 VGP458781:VHL458783 VQL458781:VRH458783 WAH458781:WBD458783 WKD458781:WKZ458783 WTZ458781:WUV458783 H524319:Z524321 HN524317:IJ524319 RJ524317:SF524319 ABF524317:ACB524319 ALB524317:ALX524319 AUX524317:AVT524319 BET524317:BFP524319 BOP524317:BPL524319 BYL524317:BZH524319 CIH524317:CJD524319 CSD524317:CSZ524319 DBZ524317:DCV524319 DLV524317:DMR524319 DVR524317:DWN524319 EFN524317:EGJ524319 EPJ524317:EQF524319 EZF524317:FAB524319 FJB524317:FJX524319 FSX524317:FTT524319 GCT524317:GDP524319 GMP524317:GNL524319 GWL524317:GXH524319 HGH524317:HHD524319 HQD524317:HQZ524319 HZZ524317:IAV524319 IJV524317:IKR524319 ITR524317:IUN524319 JDN524317:JEJ524319 JNJ524317:JOF524319 JXF524317:JYB524319 KHB524317:KHX524319 KQX524317:KRT524319 LAT524317:LBP524319 LKP524317:LLL524319 LUL524317:LVH524319 MEH524317:MFD524319 MOD524317:MOZ524319 MXZ524317:MYV524319 NHV524317:NIR524319 NRR524317:NSN524319 OBN524317:OCJ524319 OLJ524317:OMF524319 OVF524317:OWB524319 PFB524317:PFX524319 POX524317:PPT524319 PYT524317:PZP524319 QIP524317:QJL524319 QSL524317:QTH524319 RCH524317:RDD524319 RMD524317:RMZ524319 RVZ524317:RWV524319 SFV524317:SGR524319 SPR524317:SQN524319 SZN524317:TAJ524319 TJJ524317:TKF524319 TTF524317:TUB524319 UDB524317:UDX524319 UMX524317:UNT524319 UWT524317:UXP524319 VGP524317:VHL524319 VQL524317:VRH524319 WAH524317:WBD524319 WKD524317:WKZ524319 WTZ524317:WUV524319 H589855:Z589857 HN589853:IJ589855 RJ589853:SF589855 ABF589853:ACB589855 ALB589853:ALX589855 AUX589853:AVT589855 BET589853:BFP589855 BOP589853:BPL589855 BYL589853:BZH589855 CIH589853:CJD589855 CSD589853:CSZ589855 DBZ589853:DCV589855 DLV589853:DMR589855 DVR589853:DWN589855 EFN589853:EGJ589855 EPJ589853:EQF589855 EZF589853:FAB589855 FJB589853:FJX589855 FSX589853:FTT589855 GCT589853:GDP589855 GMP589853:GNL589855 GWL589853:GXH589855 HGH589853:HHD589855 HQD589853:HQZ589855 HZZ589853:IAV589855 IJV589853:IKR589855 ITR589853:IUN589855 JDN589853:JEJ589855 JNJ589853:JOF589855 JXF589853:JYB589855 KHB589853:KHX589855 KQX589853:KRT589855 LAT589853:LBP589855 LKP589853:LLL589855 LUL589853:LVH589855 MEH589853:MFD589855 MOD589853:MOZ589855 MXZ589853:MYV589855 NHV589853:NIR589855 NRR589853:NSN589855 OBN589853:OCJ589855 OLJ589853:OMF589855 OVF589853:OWB589855 PFB589853:PFX589855 POX589853:PPT589855 PYT589853:PZP589855 QIP589853:QJL589855 QSL589853:QTH589855 RCH589853:RDD589855 RMD589853:RMZ589855 RVZ589853:RWV589855 SFV589853:SGR589855 SPR589853:SQN589855 SZN589853:TAJ589855 TJJ589853:TKF589855 TTF589853:TUB589855 UDB589853:UDX589855 UMX589853:UNT589855 UWT589853:UXP589855 VGP589853:VHL589855 VQL589853:VRH589855 WAH589853:WBD589855 WKD589853:WKZ589855 WTZ589853:WUV589855 H655391:Z655393 HN655389:IJ655391 RJ655389:SF655391 ABF655389:ACB655391 ALB655389:ALX655391 AUX655389:AVT655391 BET655389:BFP655391 BOP655389:BPL655391 BYL655389:BZH655391 CIH655389:CJD655391 CSD655389:CSZ655391 DBZ655389:DCV655391 DLV655389:DMR655391 DVR655389:DWN655391 EFN655389:EGJ655391 EPJ655389:EQF655391 EZF655389:FAB655391 FJB655389:FJX655391 FSX655389:FTT655391 GCT655389:GDP655391 GMP655389:GNL655391 GWL655389:GXH655391 HGH655389:HHD655391 HQD655389:HQZ655391 HZZ655389:IAV655391 IJV655389:IKR655391 ITR655389:IUN655391 JDN655389:JEJ655391 JNJ655389:JOF655391 JXF655389:JYB655391 KHB655389:KHX655391 KQX655389:KRT655391 LAT655389:LBP655391 LKP655389:LLL655391 LUL655389:LVH655391 MEH655389:MFD655391 MOD655389:MOZ655391 MXZ655389:MYV655391 NHV655389:NIR655391 NRR655389:NSN655391 OBN655389:OCJ655391 OLJ655389:OMF655391 OVF655389:OWB655391 PFB655389:PFX655391 POX655389:PPT655391 PYT655389:PZP655391 QIP655389:QJL655391 QSL655389:QTH655391 RCH655389:RDD655391 RMD655389:RMZ655391 RVZ655389:RWV655391 SFV655389:SGR655391 SPR655389:SQN655391 SZN655389:TAJ655391 TJJ655389:TKF655391 TTF655389:TUB655391 UDB655389:UDX655391 UMX655389:UNT655391 UWT655389:UXP655391 VGP655389:VHL655391 VQL655389:VRH655391 WAH655389:WBD655391 WKD655389:WKZ655391 WTZ655389:WUV655391 H720927:Z720929 HN720925:IJ720927 RJ720925:SF720927 ABF720925:ACB720927 ALB720925:ALX720927 AUX720925:AVT720927 BET720925:BFP720927 BOP720925:BPL720927 BYL720925:BZH720927 CIH720925:CJD720927 CSD720925:CSZ720927 DBZ720925:DCV720927 DLV720925:DMR720927 DVR720925:DWN720927 EFN720925:EGJ720927 EPJ720925:EQF720927 EZF720925:FAB720927 FJB720925:FJX720927 FSX720925:FTT720927 GCT720925:GDP720927 GMP720925:GNL720927 GWL720925:GXH720927 HGH720925:HHD720927 HQD720925:HQZ720927 HZZ720925:IAV720927 IJV720925:IKR720927 ITR720925:IUN720927 JDN720925:JEJ720927 JNJ720925:JOF720927 JXF720925:JYB720927 KHB720925:KHX720927 KQX720925:KRT720927 LAT720925:LBP720927 LKP720925:LLL720927 LUL720925:LVH720927 MEH720925:MFD720927 MOD720925:MOZ720927 MXZ720925:MYV720927 NHV720925:NIR720927 NRR720925:NSN720927 OBN720925:OCJ720927 OLJ720925:OMF720927 OVF720925:OWB720927 PFB720925:PFX720927 POX720925:PPT720927 PYT720925:PZP720927 QIP720925:QJL720927 QSL720925:QTH720927 RCH720925:RDD720927 RMD720925:RMZ720927 RVZ720925:RWV720927 SFV720925:SGR720927 SPR720925:SQN720927 SZN720925:TAJ720927 TJJ720925:TKF720927 TTF720925:TUB720927 UDB720925:UDX720927 UMX720925:UNT720927 UWT720925:UXP720927 VGP720925:VHL720927 VQL720925:VRH720927 WAH720925:WBD720927 WKD720925:WKZ720927 WTZ720925:WUV720927 H786463:Z786465 HN786461:IJ786463 RJ786461:SF786463 ABF786461:ACB786463 ALB786461:ALX786463 AUX786461:AVT786463 BET786461:BFP786463 BOP786461:BPL786463 BYL786461:BZH786463 CIH786461:CJD786463 CSD786461:CSZ786463 DBZ786461:DCV786463 DLV786461:DMR786463 DVR786461:DWN786463 EFN786461:EGJ786463 EPJ786461:EQF786463 EZF786461:FAB786463 FJB786461:FJX786463 FSX786461:FTT786463 GCT786461:GDP786463 GMP786461:GNL786463 GWL786461:GXH786463 HGH786461:HHD786463 HQD786461:HQZ786463 HZZ786461:IAV786463 IJV786461:IKR786463 ITR786461:IUN786463 JDN786461:JEJ786463 JNJ786461:JOF786463 JXF786461:JYB786463 KHB786461:KHX786463 KQX786461:KRT786463 LAT786461:LBP786463 LKP786461:LLL786463 LUL786461:LVH786463 MEH786461:MFD786463 MOD786461:MOZ786463 MXZ786461:MYV786463 NHV786461:NIR786463 NRR786461:NSN786463 OBN786461:OCJ786463 OLJ786461:OMF786463 OVF786461:OWB786463 PFB786461:PFX786463 POX786461:PPT786463 PYT786461:PZP786463 QIP786461:QJL786463 QSL786461:QTH786463 RCH786461:RDD786463 RMD786461:RMZ786463 RVZ786461:RWV786463 SFV786461:SGR786463 SPR786461:SQN786463 SZN786461:TAJ786463 TJJ786461:TKF786463 TTF786461:TUB786463 UDB786461:UDX786463 UMX786461:UNT786463 UWT786461:UXP786463 VGP786461:VHL786463 VQL786461:VRH786463 WAH786461:WBD786463 WKD786461:WKZ786463 WTZ786461:WUV786463 H851999:Z852001 HN851997:IJ851999 RJ851997:SF851999 ABF851997:ACB851999 ALB851997:ALX851999 AUX851997:AVT851999 BET851997:BFP851999 BOP851997:BPL851999 BYL851997:BZH851999 CIH851997:CJD851999 CSD851997:CSZ851999 DBZ851997:DCV851999 DLV851997:DMR851999 DVR851997:DWN851999 EFN851997:EGJ851999 EPJ851997:EQF851999 EZF851997:FAB851999 FJB851997:FJX851999 FSX851997:FTT851999 GCT851997:GDP851999 GMP851997:GNL851999 GWL851997:GXH851999 HGH851997:HHD851999 HQD851997:HQZ851999 HZZ851997:IAV851999 IJV851997:IKR851999 ITR851997:IUN851999 JDN851997:JEJ851999 JNJ851997:JOF851999 JXF851997:JYB851999 KHB851997:KHX851999 KQX851997:KRT851999 LAT851997:LBP851999 LKP851997:LLL851999 LUL851997:LVH851999 MEH851997:MFD851999 MOD851997:MOZ851999 MXZ851997:MYV851999 NHV851997:NIR851999 NRR851997:NSN851999 OBN851997:OCJ851999 OLJ851997:OMF851999 OVF851997:OWB851999 PFB851997:PFX851999 POX851997:PPT851999 PYT851997:PZP851999 QIP851997:QJL851999 QSL851997:QTH851999 RCH851997:RDD851999 RMD851997:RMZ851999 RVZ851997:RWV851999 SFV851997:SGR851999 SPR851997:SQN851999 SZN851997:TAJ851999 TJJ851997:TKF851999 TTF851997:TUB851999 UDB851997:UDX851999 UMX851997:UNT851999 UWT851997:UXP851999 VGP851997:VHL851999 VQL851997:VRH851999 WAH851997:WBD851999 WKD851997:WKZ851999 WTZ851997:WUV851999 H917535:Z917537 HN917533:IJ917535 RJ917533:SF917535 ABF917533:ACB917535 ALB917533:ALX917535 AUX917533:AVT917535 BET917533:BFP917535 BOP917533:BPL917535 BYL917533:BZH917535 CIH917533:CJD917535 CSD917533:CSZ917535 DBZ917533:DCV917535 DLV917533:DMR917535 DVR917533:DWN917535 EFN917533:EGJ917535 EPJ917533:EQF917535 EZF917533:FAB917535 FJB917533:FJX917535 FSX917533:FTT917535 GCT917533:GDP917535 GMP917533:GNL917535 GWL917533:GXH917535 HGH917533:HHD917535 HQD917533:HQZ917535 HZZ917533:IAV917535 IJV917533:IKR917535 ITR917533:IUN917535 JDN917533:JEJ917535 JNJ917533:JOF917535 JXF917533:JYB917535 KHB917533:KHX917535 KQX917533:KRT917535 LAT917533:LBP917535 LKP917533:LLL917535 LUL917533:LVH917535 MEH917533:MFD917535 MOD917533:MOZ917535 MXZ917533:MYV917535 NHV917533:NIR917535 NRR917533:NSN917535 OBN917533:OCJ917535 OLJ917533:OMF917535 OVF917533:OWB917535 PFB917533:PFX917535 POX917533:PPT917535 PYT917533:PZP917535 QIP917533:QJL917535 QSL917533:QTH917535 RCH917533:RDD917535 RMD917533:RMZ917535 RVZ917533:RWV917535 SFV917533:SGR917535 SPR917533:SQN917535 SZN917533:TAJ917535 TJJ917533:TKF917535 TTF917533:TUB917535 UDB917533:UDX917535 UMX917533:UNT917535 UWT917533:UXP917535 VGP917533:VHL917535 VQL917533:VRH917535 WAH917533:WBD917535 WKD917533:WKZ917535 WTZ917533:WUV917535 H983071:Z983073 HN983069:IJ983071 RJ983069:SF983071 ABF983069:ACB983071 ALB983069:ALX983071 AUX983069:AVT983071 BET983069:BFP983071 BOP983069:BPL983071 BYL983069:BZH983071 CIH983069:CJD983071 CSD983069:CSZ983071 DBZ983069:DCV983071 DLV983069:DMR983071 DVR983069:DWN983071 EFN983069:EGJ983071 EPJ983069:EQF983071 EZF983069:FAB983071 FJB983069:FJX983071 FSX983069:FTT983071 GCT983069:GDP983071 GMP983069:GNL983071 GWL983069:GXH983071 HGH983069:HHD983071 HQD983069:HQZ983071 HZZ983069:IAV983071 IJV983069:IKR983071 ITR983069:IUN983071 JDN983069:JEJ983071 JNJ983069:JOF983071 JXF983069:JYB983071 KHB983069:KHX983071 KQX983069:KRT983071 LAT983069:LBP983071 LKP983069:LLL983071 LUL983069:LVH983071 MEH983069:MFD983071 MOD983069:MOZ983071 MXZ983069:MYV983071 NHV983069:NIR983071 NRR983069:NSN983071 OBN983069:OCJ983071 OLJ983069:OMF983071 OVF983069:OWB983071 PFB983069:PFX983071 POX983069:PPT983071 PYT983069:PZP983071 QIP983069:QJL983071 QSL983069:QTH983071 RCH983069:RDD983071 RMD983069:RMZ983071 RVZ983069:RWV983071 SFV983069:SGR983071 SPR983069:SQN983071 SZN983069:TAJ983071 TJJ983069:TKF983071 TTF983069:TUB983071 UDB983069:UDX983071 UMX983069:UNT983071 UWT983069:UXP983071 VGP983069:VHL983071 VQL983069:VRH983071 WAH983069:WBD983071 WKD983069:WKZ983071 WTZ983069:WUV983071 O65550:O65551 HU65548:HU65549 RQ65548:RQ65549 ABM65548:ABM65549 ALI65548:ALI65549 AVE65548:AVE65549 BFA65548:BFA65549 BOW65548:BOW65549 BYS65548:BYS65549 CIO65548:CIO65549 CSK65548:CSK65549 DCG65548:DCG65549 DMC65548:DMC65549 DVY65548:DVY65549 EFU65548:EFU65549 EPQ65548:EPQ65549 EZM65548:EZM65549 FJI65548:FJI65549 FTE65548:FTE65549 GDA65548:GDA65549 GMW65548:GMW65549 GWS65548:GWS65549 HGO65548:HGO65549 HQK65548:HQK65549 IAG65548:IAG65549 IKC65548:IKC65549 ITY65548:ITY65549 JDU65548:JDU65549 JNQ65548:JNQ65549 JXM65548:JXM65549 KHI65548:KHI65549 KRE65548:KRE65549 LBA65548:LBA65549 LKW65548:LKW65549 LUS65548:LUS65549 MEO65548:MEO65549 MOK65548:MOK65549 MYG65548:MYG65549 NIC65548:NIC65549 NRY65548:NRY65549 OBU65548:OBU65549 OLQ65548:OLQ65549 OVM65548:OVM65549 PFI65548:PFI65549 PPE65548:PPE65549 PZA65548:PZA65549 QIW65548:QIW65549 QSS65548:QSS65549 RCO65548:RCO65549 RMK65548:RMK65549 RWG65548:RWG65549 SGC65548:SGC65549 SPY65548:SPY65549 SZU65548:SZU65549 TJQ65548:TJQ65549 TTM65548:TTM65549 UDI65548:UDI65549 UNE65548:UNE65549 UXA65548:UXA65549 VGW65548:VGW65549 VQS65548:VQS65549 WAO65548:WAO65549 WKK65548:WKK65549 WUG65548:WUG65549 O131086:O131087 HU131084:HU131085 RQ131084:RQ131085 ABM131084:ABM131085 ALI131084:ALI131085 AVE131084:AVE131085 BFA131084:BFA131085 BOW131084:BOW131085 BYS131084:BYS131085 CIO131084:CIO131085 CSK131084:CSK131085 DCG131084:DCG131085 DMC131084:DMC131085 DVY131084:DVY131085 EFU131084:EFU131085 EPQ131084:EPQ131085 EZM131084:EZM131085 FJI131084:FJI131085 FTE131084:FTE131085 GDA131084:GDA131085 GMW131084:GMW131085 GWS131084:GWS131085 HGO131084:HGO131085 HQK131084:HQK131085 IAG131084:IAG131085 IKC131084:IKC131085 ITY131084:ITY131085 JDU131084:JDU131085 JNQ131084:JNQ131085 JXM131084:JXM131085 KHI131084:KHI131085 KRE131084:KRE131085 LBA131084:LBA131085 LKW131084:LKW131085 LUS131084:LUS131085 MEO131084:MEO131085 MOK131084:MOK131085 MYG131084:MYG131085 NIC131084:NIC131085 NRY131084:NRY131085 OBU131084:OBU131085 OLQ131084:OLQ131085 OVM131084:OVM131085 PFI131084:PFI131085 PPE131084:PPE131085 PZA131084:PZA131085 QIW131084:QIW131085 QSS131084:QSS131085 RCO131084:RCO131085 RMK131084:RMK131085 RWG131084:RWG131085 SGC131084:SGC131085 SPY131084:SPY131085 SZU131084:SZU131085 TJQ131084:TJQ131085 TTM131084:TTM131085 UDI131084:UDI131085 UNE131084:UNE131085 UXA131084:UXA131085 VGW131084:VGW131085 VQS131084:VQS131085 WAO131084:WAO131085 WKK131084:WKK131085 WUG131084:WUG131085 O196622:O196623 HU196620:HU196621 RQ196620:RQ196621 ABM196620:ABM196621 ALI196620:ALI196621 AVE196620:AVE196621 BFA196620:BFA196621 BOW196620:BOW196621 BYS196620:BYS196621 CIO196620:CIO196621 CSK196620:CSK196621 DCG196620:DCG196621 DMC196620:DMC196621 DVY196620:DVY196621 EFU196620:EFU196621 EPQ196620:EPQ196621 EZM196620:EZM196621 FJI196620:FJI196621 FTE196620:FTE196621 GDA196620:GDA196621 GMW196620:GMW196621 GWS196620:GWS196621 HGO196620:HGO196621 HQK196620:HQK196621 IAG196620:IAG196621 IKC196620:IKC196621 ITY196620:ITY196621 JDU196620:JDU196621 JNQ196620:JNQ196621 JXM196620:JXM196621 KHI196620:KHI196621 KRE196620:KRE196621 LBA196620:LBA196621 LKW196620:LKW196621 LUS196620:LUS196621 MEO196620:MEO196621 MOK196620:MOK196621 MYG196620:MYG196621 NIC196620:NIC196621 NRY196620:NRY196621 OBU196620:OBU196621 OLQ196620:OLQ196621 OVM196620:OVM196621 PFI196620:PFI196621 PPE196620:PPE196621 PZA196620:PZA196621 QIW196620:QIW196621 QSS196620:QSS196621 RCO196620:RCO196621 RMK196620:RMK196621 RWG196620:RWG196621 SGC196620:SGC196621 SPY196620:SPY196621 SZU196620:SZU196621 TJQ196620:TJQ196621 TTM196620:TTM196621 UDI196620:UDI196621 UNE196620:UNE196621 UXA196620:UXA196621 VGW196620:VGW196621 VQS196620:VQS196621 WAO196620:WAO196621 WKK196620:WKK196621 WUG196620:WUG196621 O262158:O262159 HU262156:HU262157 RQ262156:RQ262157 ABM262156:ABM262157 ALI262156:ALI262157 AVE262156:AVE262157 BFA262156:BFA262157 BOW262156:BOW262157 BYS262156:BYS262157 CIO262156:CIO262157 CSK262156:CSK262157 DCG262156:DCG262157 DMC262156:DMC262157 DVY262156:DVY262157 EFU262156:EFU262157 EPQ262156:EPQ262157 EZM262156:EZM262157 FJI262156:FJI262157 FTE262156:FTE262157 GDA262156:GDA262157 GMW262156:GMW262157 GWS262156:GWS262157 HGO262156:HGO262157 HQK262156:HQK262157 IAG262156:IAG262157 IKC262156:IKC262157 ITY262156:ITY262157 JDU262156:JDU262157 JNQ262156:JNQ262157 JXM262156:JXM262157 KHI262156:KHI262157 KRE262156:KRE262157 LBA262156:LBA262157 LKW262156:LKW262157 LUS262156:LUS262157 MEO262156:MEO262157 MOK262156:MOK262157 MYG262156:MYG262157 NIC262156:NIC262157 NRY262156:NRY262157 OBU262156:OBU262157 OLQ262156:OLQ262157 OVM262156:OVM262157 PFI262156:PFI262157 PPE262156:PPE262157 PZA262156:PZA262157 QIW262156:QIW262157 QSS262156:QSS262157 RCO262156:RCO262157 RMK262156:RMK262157 RWG262156:RWG262157 SGC262156:SGC262157 SPY262156:SPY262157 SZU262156:SZU262157 TJQ262156:TJQ262157 TTM262156:TTM262157 UDI262156:UDI262157 UNE262156:UNE262157 UXA262156:UXA262157 VGW262156:VGW262157 VQS262156:VQS262157 WAO262156:WAO262157 WKK262156:WKK262157 WUG262156:WUG262157 O327694:O327695 HU327692:HU327693 RQ327692:RQ327693 ABM327692:ABM327693 ALI327692:ALI327693 AVE327692:AVE327693 BFA327692:BFA327693 BOW327692:BOW327693 BYS327692:BYS327693 CIO327692:CIO327693 CSK327692:CSK327693 DCG327692:DCG327693 DMC327692:DMC327693 DVY327692:DVY327693 EFU327692:EFU327693 EPQ327692:EPQ327693 EZM327692:EZM327693 FJI327692:FJI327693 FTE327692:FTE327693 GDA327692:GDA327693 GMW327692:GMW327693 GWS327692:GWS327693 HGO327692:HGO327693 HQK327692:HQK327693 IAG327692:IAG327693 IKC327692:IKC327693 ITY327692:ITY327693 JDU327692:JDU327693 JNQ327692:JNQ327693 JXM327692:JXM327693 KHI327692:KHI327693 KRE327692:KRE327693 LBA327692:LBA327693 LKW327692:LKW327693 LUS327692:LUS327693 MEO327692:MEO327693 MOK327692:MOK327693 MYG327692:MYG327693 NIC327692:NIC327693 NRY327692:NRY327693 OBU327692:OBU327693 OLQ327692:OLQ327693 OVM327692:OVM327693 PFI327692:PFI327693 PPE327692:PPE327693 PZA327692:PZA327693 QIW327692:QIW327693 QSS327692:QSS327693 RCO327692:RCO327693 RMK327692:RMK327693 RWG327692:RWG327693 SGC327692:SGC327693 SPY327692:SPY327693 SZU327692:SZU327693 TJQ327692:TJQ327693 TTM327692:TTM327693 UDI327692:UDI327693 UNE327692:UNE327693 UXA327692:UXA327693 VGW327692:VGW327693 VQS327692:VQS327693 WAO327692:WAO327693 WKK327692:WKK327693 WUG327692:WUG327693 O393230:O393231 HU393228:HU393229 RQ393228:RQ393229 ABM393228:ABM393229 ALI393228:ALI393229 AVE393228:AVE393229 BFA393228:BFA393229 BOW393228:BOW393229 BYS393228:BYS393229 CIO393228:CIO393229 CSK393228:CSK393229 DCG393228:DCG393229 DMC393228:DMC393229 DVY393228:DVY393229 EFU393228:EFU393229 EPQ393228:EPQ393229 EZM393228:EZM393229 FJI393228:FJI393229 FTE393228:FTE393229 GDA393228:GDA393229 GMW393228:GMW393229 GWS393228:GWS393229 HGO393228:HGO393229 HQK393228:HQK393229 IAG393228:IAG393229 IKC393228:IKC393229 ITY393228:ITY393229 JDU393228:JDU393229 JNQ393228:JNQ393229 JXM393228:JXM393229 KHI393228:KHI393229 KRE393228:KRE393229 LBA393228:LBA393229 LKW393228:LKW393229 LUS393228:LUS393229 MEO393228:MEO393229 MOK393228:MOK393229 MYG393228:MYG393229 NIC393228:NIC393229 NRY393228:NRY393229 OBU393228:OBU393229 OLQ393228:OLQ393229 OVM393228:OVM393229 PFI393228:PFI393229 PPE393228:PPE393229 PZA393228:PZA393229 QIW393228:QIW393229 QSS393228:QSS393229 RCO393228:RCO393229 RMK393228:RMK393229 RWG393228:RWG393229 SGC393228:SGC393229 SPY393228:SPY393229 SZU393228:SZU393229 TJQ393228:TJQ393229 TTM393228:TTM393229 UDI393228:UDI393229 UNE393228:UNE393229 UXA393228:UXA393229 VGW393228:VGW393229 VQS393228:VQS393229 WAO393228:WAO393229 WKK393228:WKK393229 WUG393228:WUG393229 O458766:O458767 HU458764:HU458765 RQ458764:RQ458765 ABM458764:ABM458765 ALI458764:ALI458765 AVE458764:AVE458765 BFA458764:BFA458765 BOW458764:BOW458765 BYS458764:BYS458765 CIO458764:CIO458765 CSK458764:CSK458765 DCG458764:DCG458765 DMC458764:DMC458765 DVY458764:DVY458765 EFU458764:EFU458765 EPQ458764:EPQ458765 EZM458764:EZM458765 FJI458764:FJI458765 FTE458764:FTE458765 GDA458764:GDA458765 GMW458764:GMW458765 GWS458764:GWS458765 HGO458764:HGO458765 HQK458764:HQK458765 IAG458764:IAG458765 IKC458764:IKC458765 ITY458764:ITY458765 JDU458764:JDU458765 JNQ458764:JNQ458765 JXM458764:JXM458765 KHI458764:KHI458765 KRE458764:KRE458765 LBA458764:LBA458765 LKW458764:LKW458765 LUS458764:LUS458765 MEO458764:MEO458765 MOK458764:MOK458765 MYG458764:MYG458765 NIC458764:NIC458765 NRY458764:NRY458765 OBU458764:OBU458765 OLQ458764:OLQ458765 OVM458764:OVM458765 PFI458764:PFI458765 PPE458764:PPE458765 PZA458764:PZA458765 QIW458764:QIW458765 QSS458764:QSS458765 RCO458764:RCO458765 RMK458764:RMK458765 RWG458764:RWG458765 SGC458764:SGC458765 SPY458764:SPY458765 SZU458764:SZU458765 TJQ458764:TJQ458765 TTM458764:TTM458765 UDI458764:UDI458765 UNE458764:UNE458765 UXA458764:UXA458765 VGW458764:VGW458765 VQS458764:VQS458765 WAO458764:WAO458765 WKK458764:WKK458765 WUG458764:WUG458765 O524302:O524303 HU524300:HU524301 RQ524300:RQ524301 ABM524300:ABM524301 ALI524300:ALI524301 AVE524300:AVE524301 BFA524300:BFA524301 BOW524300:BOW524301 BYS524300:BYS524301 CIO524300:CIO524301 CSK524300:CSK524301 DCG524300:DCG524301 DMC524300:DMC524301 DVY524300:DVY524301 EFU524300:EFU524301 EPQ524300:EPQ524301 EZM524300:EZM524301 FJI524300:FJI524301 FTE524300:FTE524301 GDA524300:GDA524301 GMW524300:GMW524301 GWS524300:GWS524301 HGO524300:HGO524301 HQK524300:HQK524301 IAG524300:IAG524301 IKC524300:IKC524301 ITY524300:ITY524301 JDU524300:JDU524301 JNQ524300:JNQ524301 JXM524300:JXM524301 KHI524300:KHI524301 KRE524300:KRE524301 LBA524300:LBA524301 LKW524300:LKW524301 LUS524300:LUS524301 MEO524300:MEO524301 MOK524300:MOK524301 MYG524300:MYG524301 NIC524300:NIC524301 NRY524300:NRY524301 OBU524300:OBU524301 OLQ524300:OLQ524301 OVM524300:OVM524301 PFI524300:PFI524301 PPE524300:PPE524301 PZA524300:PZA524301 QIW524300:QIW524301 QSS524300:QSS524301 RCO524300:RCO524301 RMK524300:RMK524301 RWG524300:RWG524301 SGC524300:SGC524301 SPY524300:SPY524301 SZU524300:SZU524301 TJQ524300:TJQ524301 TTM524300:TTM524301 UDI524300:UDI524301 UNE524300:UNE524301 UXA524300:UXA524301 VGW524300:VGW524301 VQS524300:VQS524301 WAO524300:WAO524301 WKK524300:WKK524301 WUG524300:WUG524301 O589838:O589839 HU589836:HU589837 RQ589836:RQ589837 ABM589836:ABM589837 ALI589836:ALI589837 AVE589836:AVE589837 BFA589836:BFA589837 BOW589836:BOW589837 BYS589836:BYS589837 CIO589836:CIO589837 CSK589836:CSK589837 DCG589836:DCG589837 DMC589836:DMC589837 DVY589836:DVY589837 EFU589836:EFU589837 EPQ589836:EPQ589837 EZM589836:EZM589837 FJI589836:FJI589837 FTE589836:FTE589837 GDA589836:GDA589837 GMW589836:GMW589837 GWS589836:GWS589837 HGO589836:HGO589837 HQK589836:HQK589837 IAG589836:IAG589837 IKC589836:IKC589837 ITY589836:ITY589837 JDU589836:JDU589837 JNQ589836:JNQ589837 JXM589836:JXM589837 KHI589836:KHI589837 KRE589836:KRE589837 LBA589836:LBA589837 LKW589836:LKW589837 LUS589836:LUS589837 MEO589836:MEO589837 MOK589836:MOK589837 MYG589836:MYG589837 NIC589836:NIC589837 NRY589836:NRY589837 OBU589836:OBU589837 OLQ589836:OLQ589837 OVM589836:OVM589837 PFI589836:PFI589837 PPE589836:PPE589837 PZA589836:PZA589837 QIW589836:QIW589837 QSS589836:QSS589837 RCO589836:RCO589837 RMK589836:RMK589837 RWG589836:RWG589837 SGC589836:SGC589837 SPY589836:SPY589837 SZU589836:SZU589837 TJQ589836:TJQ589837 TTM589836:TTM589837 UDI589836:UDI589837 UNE589836:UNE589837 UXA589836:UXA589837 VGW589836:VGW589837 VQS589836:VQS589837 WAO589836:WAO589837 WKK589836:WKK589837 WUG589836:WUG589837 O655374:O655375 HU655372:HU655373 RQ655372:RQ655373 ABM655372:ABM655373 ALI655372:ALI655373 AVE655372:AVE655373 BFA655372:BFA655373 BOW655372:BOW655373 BYS655372:BYS655373 CIO655372:CIO655373 CSK655372:CSK655373 DCG655372:DCG655373 DMC655372:DMC655373 DVY655372:DVY655373 EFU655372:EFU655373 EPQ655372:EPQ655373 EZM655372:EZM655373 FJI655372:FJI655373 FTE655372:FTE655373 GDA655372:GDA655373 GMW655372:GMW655373 GWS655372:GWS655373 HGO655372:HGO655373 HQK655372:HQK655373 IAG655372:IAG655373 IKC655372:IKC655373 ITY655372:ITY655373 JDU655372:JDU655373 JNQ655372:JNQ655373 JXM655372:JXM655373 KHI655372:KHI655373 KRE655372:KRE655373 LBA655372:LBA655373 LKW655372:LKW655373 LUS655372:LUS655373 MEO655372:MEO655373 MOK655372:MOK655373 MYG655372:MYG655373 NIC655372:NIC655373 NRY655372:NRY655373 OBU655372:OBU655373 OLQ655372:OLQ655373 OVM655372:OVM655373 PFI655372:PFI655373 PPE655372:PPE655373 PZA655372:PZA655373 QIW655372:QIW655373 QSS655372:QSS655373 RCO655372:RCO655373 RMK655372:RMK655373 RWG655372:RWG655373 SGC655372:SGC655373 SPY655372:SPY655373 SZU655372:SZU655373 TJQ655372:TJQ655373 TTM655372:TTM655373 UDI655372:UDI655373 UNE655372:UNE655373 UXA655372:UXA655373 VGW655372:VGW655373 VQS655372:VQS655373 WAO655372:WAO655373 WKK655372:WKK655373 WUG655372:WUG655373 O720910:O720911 HU720908:HU720909 RQ720908:RQ720909 ABM720908:ABM720909 ALI720908:ALI720909 AVE720908:AVE720909 BFA720908:BFA720909 BOW720908:BOW720909 BYS720908:BYS720909 CIO720908:CIO720909 CSK720908:CSK720909 DCG720908:DCG720909 DMC720908:DMC720909 DVY720908:DVY720909 EFU720908:EFU720909 EPQ720908:EPQ720909 EZM720908:EZM720909 FJI720908:FJI720909 FTE720908:FTE720909 GDA720908:GDA720909 GMW720908:GMW720909 GWS720908:GWS720909 HGO720908:HGO720909 HQK720908:HQK720909 IAG720908:IAG720909 IKC720908:IKC720909 ITY720908:ITY720909 JDU720908:JDU720909 JNQ720908:JNQ720909 JXM720908:JXM720909 KHI720908:KHI720909 KRE720908:KRE720909 LBA720908:LBA720909 LKW720908:LKW720909 LUS720908:LUS720909 MEO720908:MEO720909 MOK720908:MOK720909 MYG720908:MYG720909 NIC720908:NIC720909 NRY720908:NRY720909 OBU720908:OBU720909 OLQ720908:OLQ720909 OVM720908:OVM720909 PFI720908:PFI720909 PPE720908:PPE720909 PZA720908:PZA720909 QIW720908:QIW720909 QSS720908:QSS720909 RCO720908:RCO720909 RMK720908:RMK720909 RWG720908:RWG720909 SGC720908:SGC720909 SPY720908:SPY720909 SZU720908:SZU720909 TJQ720908:TJQ720909 TTM720908:TTM720909 UDI720908:UDI720909 UNE720908:UNE720909 UXA720908:UXA720909 VGW720908:VGW720909 VQS720908:VQS720909 WAO720908:WAO720909 WKK720908:WKK720909 WUG720908:WUG720909 O786446:O786447 HU786444:HU786445 RQ786444:RQ786445 ABM786444:ABM786445 ALI786444:ALI786445 AVE786444:AVE786445 BFA786444:BFA786445 BOW786444:BOW786445 BYS786444:BYS786445 CIO786444:CIO786445 CSK786444:CSK786445 DCG786444:DCG786445 DMC786444:DMC786445 DVY786444:DVY786445 EFU786444:EFU786445 EPQ786444:EPQ786445 EZM786444:EZM786445 FJI786444:FJI786445 FTE786444:FTE786445 GDA786444:GDA786445 GMW786444:GMW786445 GWS786444:GWS786445 HGO786444:HGO786445 HQK786444:HQK786445 IAG786444:IAG786445 IKC786444:IKC786445 ITY786444:ITY786445 JDU786444:JDU786445 JNQ786444:JNQ786445 JXM786444:JXM786445 KHI786444:KHI786445 KRE786444:KRE786445 LBA786444:LBA786445 LKW786444:LKW786445 LUS786444:LUS786445 MEO786444:MEO786445 MOK786444:MOK786445 MYG786444:MYG786445 NIC786444:NIC786445 NRY786444:NRY786445 OBU786444:OBU786445 OLQ786444:OLQ786445 OVM786444:OVM786445 PFI786444:PFI786445 PPE786444:PPE786445 PZA786444:PZA786445 QIW786444:QIW786445 QSS786444:QSS786445 RCO786444:RCO786445 RMK786444:RMK786445 RWG786444:RWG786445 SGC786444:SGC786445 SPY786444:SPY786445 SZU786444:SZU786445 TJQ786444:TJQ786445 TTM786444:TTM786445 UDI786444:UDI786445 UNE786444:UNE786445 UXA786444:UXA786445 VGW786444:VGW786445 VQS786444:VQS786445 WAO786444:WAO786445 WKK786444:WKK786445 WUG786444:WUG786445 O851982:O851983 HU851980:HU851981 RQ851980:RQ851981 ABM851980:ABM851981 ALI851980:ALI851981 AVE851980:AVE851981 BFA851980:BFA851981 BOW851980:BOW851981 BYS851980:BYS851981 CIO851980:CIO851981 CSK851980:CSK851981 DCG851980:DCG851981 DMC851980:DMC851981 DVY851980:DVY851981 EFU851980:EFU851981 EPQ851980:EPQ851981 EZM851980:EZM851981 FJI851980:FJI851981 FTE851980:FTE851981 GDA851980:GDA851981 GMW851980:GMW851981 GWS851980:GWS851981 HGO851980:HGO851981 HQK851980:HQK851981 IAG851980:IAG851981 IKC851980:IKC851981 ITY851980:ITY851981 JDU851980:JDU851981 JNQ851980:JNQ851981 JXM851980:JXM851981 KHI851980:KHI851981 KRE851980:KRE851981 LBA851980:LBA851981 LKW851980:LKW851981 LUS851980:LUS851981 MEO851980:MEO851981 MOK851980:MOK851981 MYG851980:MYG851981 NIC851980:NIC851981 NRY851980:NRY851981 OBU851980:OBU851981 OLQ851980:OLQ851981 OVM851980:OVM851981 PFI851980:PFI851981 PPE851980:PPE851981 PZA851980:PZA851981 QIW851980:QIW851981 QSS851980:QSS851981 RCO851980:RCO851981 RMK851980:RMK851981 RWG851980:RWG851981 SGC851980:SGC851981 SPY851980:SPY851981 SZU851980:SZU851981 TJQ851980:TJQ851981 TTM851980:TTM851981 UDI851980:UDI851981 UNE851980:UNE851981 UXA851980:UXA851981 VGW851980:VGW851981 VQS851980:VQS851981 WAO851980:WAO851981 WKK851980:WKK851981 WUG851980:WUG851981 O917518:O917519 HU917516:HU917517 RQ917516:RQ917517 ABM917516:ABM917517 ALI917516:ALI917517 AVE917516:AVE917517 BFA917516:BFA917517 BOW917516:BOW917517 BYS917516:BYS917517 CIO917516:CIO917517 CSK917516:CSK917517 DCG917516:DCG917517 DMC917516:DMC917517 DVY917516:DVY917517 EFU917516:EFU917517 EPQ917516:EPQ917517 EZM917516:EZM917517 FJI917516:FJI917517 FTE917516:FTE917517 GDA917516:GDA917517 GMW917516:GMW917517 GWS917516:GWS917517 HGO917516:HGO917517 HQK917516:HQK917517 IAG917516:IAG917517 IKC917516:IKC917517 ITY917516:ITY917517 JDU917516:JDU917517 JNQ917516:JNQ917517 JXM917516:JXM917517 KHI917516:KHI917517 KRE917516:KRE917517 LBA917516:LBA917517 LKW917516:LKW917517 LUS917516:LUS917517 MEO917516:MEO917517 MOK917516:MOK917517 MYG917516:MYG917517 NIC917516:NIC917517 NRY917516:NRY917517 OBU917516:OBU917517 OLQ917516:OLQ917517 OVM917516:OVM917517 PFI917516:PFI917517 PPE917516:PPE917517 PZA917516:PZA917517 QIW917516:QIW917517 QSS917516:QSS917517 RCO917516:RCO917517 RMK917516:RMK917517 RWG917516:RWG917517 SGC917516:SGC917517 SPY917516:SPY917517 SZU917516:SZU917517 TJQ917516:TJQ917517 TTM917516:TTM917517 UDI917516:UDI917517 UNE917516:UNE917517 UXA917516:UXA917517 VGW917516:VGW917517 VQS917516:VQS917517 WAO917516:WAO917517 WKK917516:WKK917517 WUG917516:WUG917517 O983054:O983055 HU983052:HU983053 RQ983052:RQ983053 ABM983052:ABM983053 ALI983052:ALI983053 AVE983052:AVE983053 BFA983052:BFA983053 BOW983052:BOW983053 BYS983052:BYS983053 CIO983052:CIO983053 CSK983052:CSK983053 DCG983052:DCG983053 DMC983052:DMC983053 DVY983052:DVY983053 EFU983052:EFU983053 EPQ983052:EPQ983053 EZM983052:EZM983053 FJI983052:FJI983053 FTE983052:FTE983053 GDA983052:GDA983053 GMW983052:GMW983053 GWS983052:GWS983053 HGO983052:HGO983053 HQK983052:HQK983053 IAG983052:IAG983053 IKC983052:IKC983053 ITY983052:ITY983053 JDU983052:JDU983053 JNQ983052:JNQ983053 JXM983052:JXM983053 KHI983052:KHI983053 KRE983052:KRE983053 LBA983052:LBA983053 LKW983052:LKW983053 LUS983052:LUS983053 MEO983052:MEO983053 MOK983052:MOK983053 MYG983052:MYG983053 NIC983052:NIC983053 NRY983052:NRY983053 OBU983052:OBU983053 OLQ983052:OLQ983053 OVM983052:OVM983053 PFI983052:PFI983053 PPE983052:PPE983053 PZA983052:PZA983053 QIW983052:QIW983053 QSS983052:QSS983053 RCO983052:RCO983053 RMK983052:RMK983053 RWG983052:RWG983053 SGC983052:SGC983053 SPY983052:SPY983053 SZU983052:SZU983053 TJQ983052:TJQ983053 TTM983052:TTM983053 UDI983052:UDI983053 UNE983052:UNE983053 UXA983052:UXA983053 VGW983052:VGW983053 VQS983052:VQS983053 WAO983052:WAO983053 WKK983052:WKK983053 WUG983052:WUG983053 L65544:L65546 HR65542:HR65544 RN65542:RN65544 ABJ65542:ABJ65544 ALF65542:ALF65544 AVB65542:AVB65544 BEX65542:BEX65544 BOT65542:BOT65544 BYP65542:BYP65544 CIL65542:CIL65544 CSH65542:CSH65544 DCD65542:DCD65544 DLZ65542:DLZ65544 DVV65542:DVV65544 EFR65542:EFR65544 EPN65542:EPN65544 EZJ65542:EZJ65544 FJF65542:FJF65544 FTB65542:FTB65544 GCX65542:GCX65544 GMT65542:GMT65544 GWP65542:GWP65544 HGL65542:HGL65544 HQH65542:HQH65544 IAD65542:IAD65544 IJZ65542:IJZ65544 ITV65542:ITV65544 JDR65542:JDR65544 JNN65542:JNN65544 JXJ65542:JXJ65544 KHF65542:KHF65544 KRB65542:KRB65544 LAX65542:LAX65544 LKT65542:LKT65544 LUP65542:LUP65544 MEL65542:MEL65544 MOH65542:MOH65544 MYD65542:MYD65544 NHZ65542:NHZ65544 NRV65542:NRV65544 OBR65542:OBR65544 OLN65542:OLN65544 OVJ65542:OVJ65544 PFF65542:PFF65544 PPB65542:PPB65544 PYX65542:PYX65544 QIT65542:QIT65544 QSP65542:QSP65544 RCL65542:RCL65544 RMH65542:RMH65544 RWD65542:RWD65544 SFZ65542:SFZ65544 SPV65542:SPV65544 SZR65542:SZR65544 TJN65542:TJN65544 TTJ65542:TTJ65544 UDF65542:UDF65544 UNB65542:UNB65544 UWX65542:UWX65544 VGT65542:VGT65544 VQP65542:VQP65544 WAL65542:WAL65544 WKH65542:WKH65544 WUD65542:WUD65544 L131080:L131082 HR131078:HR131080 RN131078:RN131080 ABJ131078:ABJ131080 ALF131078:ALF131080 AVB131078:AVB131080 BEX131078:BEX131080 BOT131078:BOT131080 BYP131078:BYP131080 CIL131078:CIL131080 CSH131078:CSH131080 DCD131078:DCD131080 DLZ131078:DLZ131080 DVV131078:DVV131080 EFR131078:EFR131080 EPN131078:EPN131080 EZJ131078:EZJ131080 FJF131078:FJF131080 FTB131078:FTB131080 GCX131078:GCX131080 GMT131078:GMT131080 GWP131078:GWP131080 HGL131078:HGL131080 HQH131078:HQH131080 IAD131078:IAD131080 IJZ131078:IJZ131080 ITV131078:ITV131080 JDR131078:JDR131080 JNN131078:JNN131080 JXJ131078:JXJ131080 KHF131078:KHF131080 KRB131078:KRB131080 LAX131078:LAX131080 LKT131078:LKT131080 LUP131078:LUP131080 MEL131078:MEL131080 MOH131078:MOH131080 MYD131078:MYD131080 NHZ131078:NHZ131080 NRV131078:NRV131080 OBR131078:OBR131080 OLN131078:OLN131080 OVJ131078:OVJ131080 PFF131078:PFF131080 PPB131078:PPB131080 PYX131078:PYX131080 QIT131078:QIT131080 QSP131078:QSP131080 RCL131078:RCL131080 RMH131078:RMH131080 RWD131078:RWD131080 SFZ131078:SFZ131080 SPV131078:SPV131080 SZR131078:SZR131080 TJN131078:TJN131080 TTJ131078:TTJ131080 UDF131078:UDF131080 UNB131078:UNB131080 UWX131078:UWX131080 VGT131078:VGT131080 VQP131078:VQP131080 WAL131078:WAL131080 WKH131078:WKH131080 WUD131078:WUD131080 L196616:L196618 HR196614:HR196616 RN196614:RN196616 ABJ196614:ABJ196616 ALF196614:ALF196616 AVB196614:AVB196616 BEX196614:BEX196616 BOT196614:BOT196616 BYP196614:BYP196616 CIL196614:CIL196616 CSH196614:CSH196616 DCD196614:DCD196616 DLZ196614:DLZ196616 DVV196614:DVV196616 EFR196614:EFR196616 EPN196614:EPN196616 EZJ196614:EZJ196616 FJF196614:FJF196616 FTB196614:FTB196616 GCX196614:GCX196616 GMT196614:GMT196616 GWP196614:GWP196616 HGL196614:HGL196616 HQH196614:HQH196616 IAD196614:IAD196616 IJZ196614:IJZ196616 ITV196614:ITV196616 JDR196614:JDR196616 JNN196614:JNN196616 JXJ196614:JXJ196616 KHF196614:KHF196616 KRB196614:KRB196616 LAX196614:LAX196616 LKT196614:LKT196616 LUP196614:LUP196616 MEL196614:MEL196616 MOH196614:MOH196616 MYD196614:MYD196616 NHZ196614:NHZ196616 NRV196614:NRV196616 OBR196614:OBR196616 OLN196614:OLN196616 OVJ196614:OVJ196616 PFF196614:PFF196616 PPB196614:PPB196616 PYX196614:PYX196616 QIT196614:QIT196616 QSP196614:QSP196616 RCL196614:RCL196616 RMH196614:RMH196616 RWD196614:RWD196616 SFZ196614:SFZ196616 SPV196614:SPV196616 SZR196614:SZR196616 TJN196614:TJN196616 TTJ196614:TTJ196616 UDF196614:UDF196616 UNB196614:UNB196616 UWX196614:UWX196616 VGT196614:VGT196616 VQP196614:VQP196616 WAL196614:WAL196616 WKH196614:WKH196616 WUD196614:WUD196616 L262152:L262154 HR262150:HR262152 RN262150:RN262152 ABJ262150:ABJ262152 ALF262150:ALF262152 AVB262150:AVB262152 BEX262150:BEX262152 BOT262150:BOT262152 BYP262150:BYP262152 CIL262150:CIL262152 CSH262150:CSH262152 DCD262150:DCD262152 DLZ262150:DLZ262152 DVV262150:DVV262152 EFR262150:EFR262152 EPN262150:EPN262152 EZJ262150:EZJ262152 FJF262150:FJF262152 FTB262150:FTB262152 GCX262150:GCX262152 GMT262150:GMT262152 GWP262150:GWP262152 HGL262150:HGL262152 HQH262150:HQH262152 IAD262150:IAD262152 IJZ262150:IJZ262152 ITV262150:ITV262152 JDR262150:JDR262152 JNN262150:JNN262152 JXJ262150:JXJ262152 KHF262150:KHF262152 KRB262150:KRB262152 LAX262150:LAX262152 LKT262150:LKT262152 LUP262150:LUP262152 MEL262150:MEL262152 MOH262150:MOH262152 MYD262150:MYD262152 NHZ262150:NHZ262152 NRV262150:NRV262152 OBR262150:OBR262152 OLN262150:OLN262152 OVJ262150:OVJ262152 PFF262150:PFF262152 PPB262150:PPB262152 PYX262150:PYX262152 QIT262150:QIT262152 QSP262150:QSP262152 RCL262150:RCL262152 RMH262150:RMH262152 RWD262150:RWD262152 SFZ262150:SFZ262152 SPV262150:SPV262152 SZR262150:SZR262152 TJN262150:TJN262152 TTJ262150:TTJ262152 UDF262150:UDF262152 UNB262150:UNB262152 UWX262150:UWX262152 VGT262150:VGT262152 VQP262150:VQP262152 WAL262150:WAL262152 WKH262150:WKH262152 WUD262150:WUD262152 L327688:L327690 HR327686:HR327688 RN327686:RN327688 ABJ327686:ABJ327688 ALF327686:ALF327688 AVB327686:AVB327688 BEX327686:BEX327688 BOT327686:BOT327688 BYP327686:BYP327688 CIL327686:CIL327688 CSH327686:CSH327688 DCD327686:DCD327688 DLZ327686:DLZ327688 DVV327686:DVV327688 EFR327686:EFR327688 EPN327686:EPN327688 EZJ327686:EZJ327688 FJF327686:FJF327688 FTB327686:FTB327688 GCX327686:GCX327688 GMT327686:GMT327688 GWP327686:GWP327688 HGL327686:HGL327688 HQH327686:HQH327688 IAD327686:IAD327688 IJZ327686:IJZ327688 ITV327686:ITV327688 JDR327686:JDR327688 JNN327686:JNN327688 JXJ327686:JXJ327688 KHF327686:KHF327688 KRB327686:KRB327688 LAX327686:LAX327688 LKT327686:LKT327688 LUP327686:LUP327688 MEL327686:MEL327688 MOH327686:MOH327688 MYD327686:MYD327688 NHZ327686:NHZ327688 NRV327686:NRV327688 OBR327686:OBR327688 OLN327686:OLN327688 OVJ327686:OVJ327688 PFF327686:PFF327688 PPB327686:PPB327688 PYX327686:PYX327688 QIT327686:QIT327688 QSP327686:QSP327688 RCL327686:RCL327688 RMH327686:RMH327688 RWD327686:RWD327688 SFZ327686:SFZ327688 SPV327686:SPV327688 SZR327686:SZR327688 TJN327686:TJN327688 TTJ327686:TTJ327688 UDF327686:UDF327688 UNB327686:UNB327688 UWX327686:UWX327688 VGT327686:VGT327688 VQP327686:VQP327688 WAL327686:WAL327688 WKH327686:WKH327688 WUD327686:WUD327688 L393224:L393226 HR393222:HR393224 RN393222:RN393224 ABJ393222:ABJ393224 ALF393222:ALF393224 AVB393222:AVB393224 BEX393222:BEX393224 BOT393222:BOT393224 BYP393222:BYP393224 CIL393222:CIL393224 CSH393222:CSH393224 DCD393222:DCD393224 DLZ393222:DLZ393224 DVV393222:DVV393224 EFR393222:EFR393224 EPN393222:EPN393224 EZJ393222:EZJ393224 FJF393222:FJF393224 FTB393222:FTB393224 GCX393222:GCX393224 GMT393222:GMT393224 GWP393222:GWP393224 HGL393222:HGL393224 HQH393222:HQH393224 IAD393222:IAD393224 IJZ393222:IJZ393224 ITV393222:ITV393224 JDR393222:JDR393224 JNN393222:JNN393224 JXJ393222:JXJ393224 KHF393222:KHF393224 KRB393222:KRB393224 LAX393222:LAX393224 LKT393222:LKT393224 LUP393222:LUP393224 MEL393222:MEL393224 MOH393222:MOH393224 MYD393222:MYD393224 NHZ393222:NHZ393224 NRV393222:NRV393224 OBR393222:OBR393224 OLN393222:OLN393224 OVJ393222:OVJ393224 PFF393222:PFF393224 PPB393222:PPB393224 PYX393222:PYX393224 QIT393222:QIT393224 QSP393222:QSP393224 RCL393222:RCL393224 RMH393222:RMH393224 RWD393222:RWD393224 SFZ393222:SFZ393224 SPV393222:SPV393224 SZR393222:SZR393224 TJN393222:TJN393224 TTJ393222:TTJ393224 UDF393222:UDF393224 UNB393222:UNB393224 UWX393222:UWX393224 VGT393222:VGT393224 VQP393222:VQP393224 WAL393222:WAL393224 WKH393222:WKH393224 WUD393222:WUD393224 L458760:L458762 HR458758:HR458760 RN458758:RN458760 ABJ458758:ABJ458760 ALF458758:ALF458760 AVB458758:AVB458760 BEX458758:BEX458760 BOT458758:BOT458760 BYP458758:BYP458760 CIL458758:CIL458760 CSH458758:CSH458760 DCD458758:DCD458760 DLZ458758:DLZ458760 DVV458758:DVV458760 EFR458758:EFR458760 EPN458758:EPN458760 EZJ458758:EZJ458760 FJF458758:FJF458760 FTB458758:FTB458760 GCX458758:GCX458760 GMT458758:GMT458760 GWP458758:GWP458760 HGL458758:HGL458760 HQH458758:HQH458760 IAD458758:IAD458760 IJZ458758:IJZ458760 ITV458758:ITV458760 JDR458758:JDR458760 JNN458758:JNN458760 JXJ458758:JXJ458760 KHF458758:KHF458760 KRB458758:KRB458760 LAX458758:LAX458760 LKT458758:LKT458760 LUP458758:LUP458760 MEL458758:MEL458760 MOH458758:MOH458760 MYD458758:MYD458760 NHZ458758:NHZ458760 NRV458758:NRV458760 OBR458758:OBR458760 OLN458758:OLN458760 OVJ458758:OVJ458760 PFF458758:PFF458760 PPB458758:PPB458760 PYX458758:PYX458760 QIT458758:QIT458760 QSP458758:QSP458760 RCL458758:RCL458760 RMH458758:RMH458760 RWD458758:RWD458760 SFZ458758:SFZ458760 SPV458758:SPV458760 SZR458758:SZR458760 TJN458758:TJN458760 TTJ458758:TTJ458760 UDF458758:UDF458760 UNB458758:UNB458760 UWX458758:UWX458760 VGT458758:VGT458760 VQP458758:VQP458760 WAL458758:WAL458760 WKH458758:WKH458760 WUD458758:WUD458760 L524296:L524298 HR524294:HR524296 RN524294:RN524296 ABJ524294:ABJ524296 ALF524294:ALF524296 AVB524294:AVB524296 BEX524294:BEX524296 BOT524294:BOT524296 BYP524294:BYP524296 CIL524294:CIL524296 CSH524294:CSH524296 DCD524294:DCD524296 DLZ524294:DLZ524296 DVV524294:DVV524296 EFR524294:EFR524296 EPN524294:EPN524296 EZJ524294:EZJ524296 FJF524294:FJF524296 FTB524294:FTB524296 GCX524294:GCX524296 GMT524294:GMT524296 GWP524294:GWP524296 HGL524294:HGL524296 HQH524294:HQH524296 IAD524294:IAD524296 IJZ524294:IJZ524296 ITV524294:ITV524296 JDR524294:JDR524296 JNN524294:JNN524296 JXJ524294:JXJ524296 KHF524294:KHF524296 KRB524294:KRB524296 LAX524294:LAX524296 LKT524294:LKT524296 LUP524294:LUP524296 MEL524294:MEL524296 MOH524294:MOH524296 MYD524294:MYD524296 NHZ524294:NHZ524296 NRV524294:NRV524296 OBR524294:OBR524296 OLN524294:OLN524296 OVJ524294:OVJ524296 PFF524294:PFF524296 PPB524294:PPB524296 PYX524294:PYX524296 QIT524294:QIT524296 QSP524294:QSP524296 RCL524294:RCL524296 RMH524294:RMH524296 RWD524294:RWD524296 SFZ524294:SFZ524296 SPV524294:SPV524296 SZR524294:SZR524296 TJN524294:TJN524296 TTJ524294:TTJ524296 UDF524294:UDF524296 UNB524294:UNB524296 UWX524294:UWX524296 VGT524294:VGT524296 VQP524294:VQP524296 WAL524294:WAL524296 WKH524294:WKH524296 WUD524294:WUD524296 L589832:L589834 HR589830:HR589832 RN589830:RN589832 ABJ589830:ABJ589832 ALF589830:ALF589832 AVB589830:AVB589832 BEX589830:BEX589832 BOT589830:BOT589832 BYP589830:BYP589832 CIL589830:CIL589832 CSH589830:CSH589832 DCD589830:DCD589832 DLZ589830:DLZ589832 DVV589830:DVV589832 EFR589830:EFR589832 EPN589830:EPN589832 EZJ589830:EZJ589832 FJF589830:FJF589832 FTB589830:FTB589832 GCX589830:GCX589832 GMT589830:GMT589832 GWP589830:GWP589832 HGL589830:HGL589832 HQH589830:HQH589832 IAD589830:IAD589832 IJZ589830:IJZ589832 ITV589830:ITV589832 JDR589830:JDR589832 JNN589830:JNN589832 JXJ589830:JXJ589832 KHF589830:KHF589832 KRB589830:KRB589832 LAX589830:LAX589832 LKT589830:LKT589832 LUP589830:LUP589832 MEL589830:MEL589832 MOH589830:MOH589832 MYD589830:MYD589832 NHZ589830:NHZ589832 NRV589830:NRV589832 OBR589830:OBR589832 OLN589830:OLN589832 OVJ589830:OVJ589832 PFF589830:PFF589832 PPB589830:PPB589832 PYX589830:PYX589832 QIT589830:QIT589832 QSP589830:QSP589832 RCL589830:RCL589832 RMH589830:RMH589832 RWD589830:RWD589832 SFZ589830:SFZ589832 SPV589830:SPV589832 SZR589830:SZR589832 TJN589830:TJN589832 TTJ589830:TTJ589832 UDF589830:UDF589832 UNB589830:UNB589832 UWX589830:UWX589832 VGT589830:VGT589832 VQP589830:VQP589832 WAL589830:WAL589832 WKH589830:WKH589832 WUD589830:WUD589832 L655368:L655370 HR655366:HR655368 RN655366:RN655368 ABJ655366:ABJ655368 ALF655366:ALF655368 AVB655366:AVB655368 BEX655366:BEX655368 BOT655366:BOT655368 BYP655366:BYP655368 CIL655366:CIL655368 CSH655366:CSH655368 DCD655366:DCD655368 DLZ655366:DLZ655368 DVV655366:DVV655368 EFR655366:EFR655368 EPN655366:EPN655368 EZJ655366:EZJ655368 FJF655366:FJF655368 FTB655366:FTB655368 GCX655366:GCX655368 GMT655366:GMT655368 GWP655366:GWP655368 HGL655366:HGL655368 HQH655366:HQH655368 IAD655366:IAD655368 IJZ655366:IJZ655368 ITV655366:ITV655368 JDR655366:JDR655368 JNN655366:JNN655368 JXJ655366:JXJ655368 KHF655366:KHF655368 KRB655366:KRB655368 LAX655366:LAX655368 LKT655366:LKT655368 LUP655366:LUP655368 MEL655366:MEL655368 MOH655366:MOH655368 MYD655366:MYD655368 NHZ655366:NHZ655368 NRV655366:NRV655368 OBR655366:OBR655368 OLN655366:OLN655368 OVJ655366:OVJ655368 PFF655366:PFF655368 PPB655366:PPB655368 PYX655366:PYX655368 QIT655366:QIT655368 QSP655366:QSP655368 RCL655366:RCL655368 RMH655366:RMH655368 RWD655366:RWD655368 SFZ655366:SFZ655368 SPV655366:SPV655368 SZR655366:SZR655368 TJN655366:TJN655368 TTJ655366:TTJ655368 UDF655366:UDF655368 UNB655366:UNB655368 UWX655366:UWX655368 VGT655366:VGT655368 VQP655366:VQP655368 WAL655366:WAL655368 WKH655366:WKH655368 WUD655366:WUD655368 L720904:L720906 HR720902:HR720904 RN720902:RN720904 ABJ720902:ABJ720904 ALF720902:ALF720904 AVB720902:AVB720904 BEX720902:BEX720904 BOT720902:BOT720904 BYP720902:BYP720904 CIL720902:CIL720904 CSH720902:CSH720904 DCD720902:DCD720904 DLZ720902:DLZ720904 DVV720902:DVV720904 EFR720902:EFR720904 EPN720902:EPN720904 EZJ720902:EZJ720904 FJF720902:FJF720904 FTB720902:FTB720904 GCX720902:GCX720904 GMT720902:GMT720904 GWP720902:GWP720904 HGL720902:HGL720904 HQH720902:HQH720904 IAD720902:IAD720904 IJZ720902:IJZ720904 ITV720902:ITV720904 JDR720902:JDR720904 JNN720902:JNN720904 JXJ720902:JXJ720904 KHF720902:KHF720904 KRB720902:KRB720904 LAX720902:LAX720904 LKT720902:LKT720904 LUP720902:LUP720904 MEL720902:MEL720904 MOH720902:MOH720904 MYD720902:MYD720904 NHZ720902:NHZ720904 NRV720902:NRV720904 OBR720902:OBR720904 OLN720902:OLN720904 OVJ720902:OVJ720904 PFF720902:PFF720904 PPB720902:PPB720904 PYX720902:PYX720904 QIT720902:QIT720904 QSP720902:QSP720904 RCL720902:RCL720904 RMH720902:RMH720904 RWD720902:RWD720904 SFZ720902:SFZ720904 SPV720902:SPV720904 SZR720902:SZR720904 TJN720902:TJN720904 TTJ720902:TTJ720904 UDF720902:UDF720904 UNB720902:UNB720904 UWX720902:UWX720904 VGT720902:VGT720904 VQP720902:VQP720904 WAL720902:WAL720904 WKH720902:WKH720904 WUD720902:WUD720904 L786440:L786442 HR786438:HR786440 RN786438:RN786440 ABJ786438:ABJ786440 ALF786438:ALF786440 AVB786438:AVB786440 BEX786438:BEX786440 BOT786438:BOT786440 BYP786438:BYP786440 CIL786438:CIL786440 CSH786438:CSH786440 DCD786438:DCD786440 DLZ786438:DLZ786440 DVV786438:DVV786440 EFR786438:EFR786440 EPN786438:EPN786440 EZJ786438:EZJ786440 FJF786438:FJF786440 FTB786438:FTB786440 GCX786438:GCX786440 GMT786438:GMT786440 GWP786438:GWP786440 HGL786438:HGL786440 HQH786438:HQH786440 IAD786438:IAD786440 IJZ786438:IJZ786440 ITV786438:ITV786440 JDR786438:JDR786440 JNN786438:JNN786440 JXJ786438:JXJ786440 KHF786438:KHF786440 KRB786438:KRB786440 LAX786438:LAX786440 LKT786438:LKT786440 LUP786438:LUP786440 MEL786438:MEL786440 MOH786438:MOH786440 MYD786438:MYD786440 NHZ786438:NHZ786440 NRV786438:NRV786440 OBR786438:OBR786440 OLN786438:OLN786440 OVJ786438:OVJ786440 PFF786438:PFF786440 PPB786438:PPB786440 PYX786438:PYX786440 QIT786438:QIT786440 QSP786438:QSP786440 RCL786438:RCL786440 RMH786438:RMH786440 RWD786438:RWD786440 SFZ786438:SFZ786440 SPV786438:SPV786440 SZR786438:SZR786440 TJN786438:TJN786440 TTJ786438:TTJ786440 UDF786438:UDF786440 UNB786438:UNB786440 UWX786438:UWX786440 VGT786438:VGT786440 VQP786438:VQP786440 WAL786438:WAL786440 WKH786438:WKH786440 WUD786438:WUD786440 L851976:L851978 HR851974:HR851976 RN851974:RN851976 ABJ851974:ABJ851976 ALF851974:ALF851976 AVB851974:AVB851976 BEX851974:BEX851976 BOT851974:BOT851976 BYP851974:BYP851976 CIL851974:CIL851976 CSH851974:CSH851976 DCD851974:DCD851976 DLZ851974:DLZ851976 DVV851974:DVV851976 EFR851974:EFR851976 EPN851974:EPN851976 EZJ851974:EZJ851976 FJF851974:FJF851976 FTB851974:FTB851976 GCX851974:GCX851976 GMT851974:GMT851976 GWP851974:GWP851976 HGL851974:HGL851976 HQH851974:HQH851976 IAD851974:IAD851976 IJZ851974:IJZ851976 ITV851974:ITV851976 JDR851974:JDR851976 JNN851974:JNN851976 JXJ851974:JXJ851976 KHF851974:KHF851976 KRB851974:KRB851976 LAX851974:LAX851976 LKT851974:LKT851976 LUP851974:LUP851976 MEL851974:MEL851976 MOH851974:MOH851976 MYD851974:MYD851976 NHZ851974:NHZ851976 NRV851974:NRV851976 OBR851974:OBR851976 OLN851974:OLN851976 OVJ851974:OVJ851976 PFF851974:PFF851976 PPB851974:PPB851976 PYX851974:PYX851976 QIT851974:QIT851976 QSP851974:QSP851976 RCL851974:RCL851976 RMH851974:RMH851976 RWD851974:RWD851976 SFZ851974:SFZ851976 SPV851974:SPV851976 SZR851974:SZR851976 TJN851974:TJN851976 TTJ851974:TTJ851976 UDF851974:UDF851976 UNB851974:UNB851976 UWX851974:UWX851976 VGT851974:VGT851976 VQP851974:VQP851976 WAL851974:WAL851976 WKH851974:WKH851976 WUD851974:WUD851976 L917512:L917514 HR917510:HR917512 RN917510:RN917512 ABJ917510:ABJ917512 ALF917510:ALF917512 AVB917510:AVB917512 BEX917510:BEX917512 BOT917510:BOT917512 BYP917510:BYP917512 CIL917510:CIL917512 CSH917510:CSH917512 DCD917510:DCD917512 DLZ917510:DLZ917512 DVV917510:DVV917512 EFR917510:EFR917512 EPN917510:EPN917512 EZJ917510:EZJ917512 FJF917510:FJF917512 FTB917510:FTB917512 GCX917510:GCX917512 GMT917510:GMT917512 GWP917510:GWP917512 HGL917510:HGL917512 HQH917510:HQH917512 IAD917510:IAD917512 IJZ917510:IJZ917512 ITV917510:ITV917512 JDR917510:JDR917512 JNN917510:JNN917512 JXJ917510:JXJ917512 KHF917510:KHF917512 KRB917510:KRB917512 LAX917510:LAX917512 LKT917510:LKT917512 LUP917510:LUP917512 MEL917510:MEL917512 MOH917510:MOH917512 MYD917510:MYD917512 NHZ917510:NHZ917512 NRV917510:NRV917512 OBR917510:OBR917512 OLN917510:OLN917512 OVJ917510:OVJ917512 PFF917510:PFF917512 PPB917510:PPB917512 PYX917510:PYX917512 QIT917510:QIT917512 QSP917510:QSP917512 RCL917510:RCL917512 RMH917510:RMH917512 RWD917510:RWD917512 SFZ917510:SFZ917512 SPV917510:SPV917512 SZR917510:SZR917512 TJN917510:TJN917512 TTJ917510:TTJ917512 UDF917510:UDF917512 UNB917510:UNB917512 UWX917510:UWX917512 VGT917510:VGT917512 VQP917510:VQP917512 WAL917510:WAL917512 WKH917510:WKH917512 WUD917510:WUD917512 L983048:L983050 HR983046:HR983048 RN983046:RN983048 ABJ983046:ABJ983048 ALF983046:ALF983048 AVB983046:AVB983048 BEX983046:BEX983048 BOT983046:BOT983048 BYP983046:BYP983048 CIL983046:CIL983048 CSH983046:CSH983048 DCD983046:DCD983048 DLZ983046:DLZ983048 DVV983046:DVV983048 EFR983046:EFR983048 EPN983046:EPN983048 EZJ983046:EZJ983048 FJF983046:FJF983048 FTB983046:FTB983048 GCX983046:GCX983048 GMT983046:GMT983048 GWP983046:GWP983048 HGL983046:HGL983048 HQH983046:HQH983048 IAD983046:IAD983048 IJZ983046:IJZ983048 ITV983046:ITV983048 JDR983046:JDR983048 JNN983046:JNN983048 JXJ983046:JXJ983048 KHF983046:KHF983048 KRB983046:KRB983048 LAX983046:LAX983048 LKT983046:LKT983048 LUP983046:LUP983048 MEL983046:MEL983048 MOH983046:MOH983048 MYD983046:MYD983048 NHZ983046:NHZ983048 NRV983046:NRV983048 OBR983046:OBR983048 OLN983046:OLN983048 OVJ983046:OVJ983048 PFF983046:PFF983048 PPB983046:PPB983048 PYX983046:PYX983048 QIT983046:QIT983048 QSP983046:QSP983048 RCL983046:RCL983048 RMH983046:RMH983048 RWD983046:RWD983048 SFZ983046:SFZ983048 SPV983046:SPV983048 SZR983046:SZR983048 TJN983046:TJN983048 TTJ983046:TTJ983048 UDF983046:UDF983048 UNB983046:UNB983048 UWX983046:UWX983048 VGT983046:VGT983048 VQP983046:VQP983048 WAL983046:WAL983048 WKH983046:WKH983048 WUD983046:WUD983048 M65545:N65546 HS65543:HT65544 RO65543:RP65544 ABK65543:ABL65544 ALG65543:ALH65544 AVC65543:AVD65544 BEY65543:BEZ65544 BOU65543:BOV65544 BYQ65543:BYR65544 CIM65543:CIN65544 CSI65543:CSJ65544 DCE65543:DCF65544 DMA65543:DMB65544 DVW65543:DVX65544 EFS65543:EFT65544 EPO65543:EPP65544 EZK65543:EZL65544 FJG65543:FJH65544 FTC65543:FTD65544 GCY65543:GCZ65544 GMU65543:GMV65544 GWQ65543:GWR65544 HGM65543:HGN65544 HQI65543:HQJ65544 IAE65543:IAF65544 IKA65543:IKB65544 ITW65543:ITX65544 JDS65543:JDT65544 JNO65543:JNP65544 JXK65543:JXL65544 KHG65543:KHH65544 KRC65543:KRD65544 LAY65543:LAZ65544 LKU65543:LKV65544 LUQ65543:LUR65544 MEM65543:MEN65544 MOI65543:MOJ65544 MYE65543:MYF65544 NIA65543:NIB65544 NRW65543:NRX65544 OBS65543:OBT65544 OLO65543:OLP65544 OVK65543:OVL65544 PFG65543:PFH65544 PPC65543:PPD65544 PYY65543:PYZ65544 QIU65543:QIV65544 QSQ65543:QSR65544 RCM65543:RCN65544 RMI65543:RMJ65544 RWE65543:RWF65544 SGA65543:SGB65544 SPW65543:SPX65544 SZS65543:SZT65544 TJO65543:TJP65544 TTK65543:TTL65544 UDG65543:UDH65544 UNC65543:UND65544 UWY65543:UWZ65544 VGU65543:VGV65544 VQQ65543:VQR65544 WAM65543:WAN65544 WKI65543:WKJ65544 WUE65543:WUF65544 M131081:N131082 HS131079:HT131080 RO131079:RP131080 ABK131079:ABL131080 ALG131079:ALH131080 AVC131079:AVD131080 BEY131079:BEZ131080 BOU131079:BOV131080 BYQ131079:BYR131080 CIM131079:CIN131080 CSI131079:CSJ131080 DCE131079:DCF131080 DMA131079:DMB131080 DVW131079:DVX131080 EFS131079:EFT131080 EPO131079:EPP131080 EZK131079:EZL131080 FJG131079:FJH131080 FTC131079:FTD131080 GCY131079:GCZ131080 GMU131079:GMV131080 GWQ131079:GWR131080 HGM131079:HGN131080 HQI131079:HQJ131080 IAE131079:IAF131080 IKA131079:IKB131080 ITW131079:ITX131080 JDS131079:JDT131080 JNO131079:JNP131080 JXK131079:JXL131080 KHG131079:KHH131080 KRC131079:KRD131080 LAY131079:LAZ131080 LKU131079:LKV131080 LUQ131079:LUR131080 MEM131079:MEN131080 MOI131079:MOJ131080 MYE131079:MYF131080 NIA131079:NIB131080 NRW131079:NRX131080 OBS131079:OBT131080 OLO131079:OLP131080 OVK131079:OVL131080 PFG131079:PFH131080 PPC131079:PPD131080 PYY131079:PYZ131080 QIU131079:QIV131080 QSQ131079:QSR131080 RCM131079:RCN131080 RMI131079:RMJ131080 RWE131079:RWF131080 SGA131079:SGB131080 SPW131079:SPX131080 SZS131079:SZT131080 TJO131079:TJP131080 TTK131079:TTL131080 UDG131079:UDH131080 UNC131079:UND131080 UWY131079:UWZ131080 VGU131079:VGV131080 VQQ131079:VQR131080 WAM131079:WAN131080 WKI131079:WKJ131080 WUE131079:WUF131080 M196617:N196618 HS196615:HT196616 RO196615:RP196616 ABK196615:ABL196616 ALG196615:ALH196616 AVC196615:AVD196616 BEY196615:BEZ196616 BOU196615:BOV196616 BYQ196615:BYR196616 CIM196615:CIN196616 CSI196615:CSJ196616 DCE196615:DCF196616 DMA196615:DMB196616 DVW196615:DVX196616 EFS196615:EFT196616 EPO196615:EPP196616 EZK196615:EZL196616 FJG196615:FJH196616 FTC196615:FTD196616 GCY196615:GCZ196616 GMU196615:GMV196616 GWQ196615:GWR196616 HGM196615:HGN196616 HQI196615:HQJ196616 IAE196615:IAF196616 IKA196615:IKB196616 ITW196615:ITX196616 JDS196615:JDT196616 JNO196615:JNP196616 JXK196615:JXL196616 KHG196615:KHH196616 KRC196615:KRD196616 LAY196615:LAZ196616 LKU196615:LKV196616 LUQ196615:LUR196616 MEM196615:MEN196616 MOI196615:MOJ196616 MYE196615:MYF196616 NIA196615:NIB196616 NRW196615:NRX196616 OBS196615:OBT196616 OLO196615:OLP196616 OVK196615:OVL196616 PFG196615:PFH196616 PPC196615:PPD196616 PYY196615:PYZ196616 QIU196615:QIV196616 QSQ196615:QSR196616 RCM196615:RCN196616 RMI196615:RMJ196616 RWE196615:RWF196616 SGA196615:SGB196616 SPW196615:SPX196616 SZS196615:SZT196616 TJO196615:TJP196616 TTK196615:TTL196616 UDG196615:UDH196616 UNC196615:UND196616 UWY196615:UWZ196616 VGU196615:VGV196616 VQQ196615:VQR196616 WAM196615:WAN196616 WKI196615:WKJ196616 WUE196615:WUF196616 M262153:N262154 HS262151:HT262152 RO262151:RP262152 ABK262151:ABL262152 ALG262151:ALH262152 AVC262151:AVD262152 BEY262151:BEZ262152 BOU262151:BOV262152 BYQ262151:BYR262152 CIM262151:CIN262152 CSI262151:CSJ262152 DCE262151:DCF262152 DMA262151:DMB262152 DVW262151:DVX262152 EFS262151:EFT262152 EPO262151:EPP262152 EZK262151:EZL262152 FJG262151:FJH262152 FTC262151:FTD262152 GCY262151:GCZ262152 GMU262151:GMV262152 GWQ262151:GWR262152 HGM262151:HGN262152 HQI262151:HQJ262152 IAE262151:IAF262152 IKA262151:IKB262152 ITW262151:ITX262152 JDS262151:JDT262152 JNO262151:JNP262152 JXK262151:JXL262152 KHG262151:KHH262152 KRC262151:KRD262152 LAY262151:LAZ262152 LKU262151:LKV262152 LUQ262151:LUR262152 MEM262151:MEN262152 MOI262151:MOJ262152 MYE262151:MYF262152 NIA262151:NIB262152 NRW262151:NRX262152 OBS262151:OBT262152 OLO262151:OLP262152 OVK262151:OVL262152 PFG262151:PFH262152 PPC262151:PPD262152 PYY262151:PYZ262152 QIU262151:QIV262152 QSQ262151:QSR262152 RCM262151:RCN262152 RMI262151:RMJ262152 RWE262151:RWF262152 SGA262151:SGB262152 SPW262151:SPX262152 SZS262151:SZT262152 TJO262151:TJP262152 TTK262151:TTL262152 UDG262151:UDH262152 UNC262151:UND262152 UWY262151:UWZ262152 VGU262151:VGV262152 VQQ262151:VQR262152 WAM262151:WAN262152 WKI262151:WKJ262152 WUE262151:WUF262152 M327689:N327690 HS327687:HT327688 RO327687:RP327688 ABK327687:ABL327688 ALG327687:ALH327688 AVC327687:AVD327688 BEY327687:BEZ327688 BOU327687:BOV327688 BYQ327687:BYR327688 CIM327687:CIN327688 CSI327687:CSJ327688 DCE327687:DCF327688 DMA327687:DMB327688 DVW327687:DVX327688 EFS327687:EFT327688 EPO327687:EPP327688 EZK327687:EZL327688 FJG327687:FJH327688 FTC327687:FTD327688 GCY327687:GCZ327688 GMU327687:GMV327688 GWQ327687:GWR327688 HGM327687:HGN327688 HQI327687:HQJ327688 IAE327687:IAF327688 IKA327687:IKB327688 ITW327687:ITX327688 JDS327687:JDT327688 JNO327687:JNP327688 JXK327687:JXL327688 KHG327687:KHH327688 KRC327687:KRD327688 LAY327687:LAZ327688 LKU327687:LKV327688 LUQ327687:LUR327688 MEM327687:MEN327688 MOI327687:MOJ327688 MYE327687:MYF327688 NIA327687:NIB327688 NRW327687:NRX327688 OBS327687:OBT327688 OLO327687:OLP327688 OVK327687:OVL327688 PFG327687:PFH327688 PPC327687:PPD327688 PYY327687:PYZ327688 QIU327687:QIV327688 QSQ327687:QSR327688 RCM327687:RCN327688 RMI327687:RMJ327688 RWE327687:RWF327688 SGA327687:SGB327688 SPW327687:SPX327688 SZS327687:SZT327688 TJO327687:TJP327688 TTK327687:TTL327688 UDG327687:UDH327688 UNC327687:UND327688 UWY327687:UWZ327688 VGU327687:VGV327688 VQQ327687:VQR327688 WAM327687:WAN327688 WKI327687:WKJ327688 WUE327687:WUF327688 M393225:N393226 HS393223:HT393224 RO393223:RP393224 ABK393223:ABL393224 ALG393223:ALH393224 AVC393223:AVD393224 BEY393223:BEZ393224 BOU393223:BOV393224 BYQ393223:BYR393224 CIM393223:CIN393224 CSI393223:CSJ393224 DCE393223:DCF393224 DMA393223:DMB393224 DVW393223:DVX393224 EFS393223:EFT393224 EPO393223:EPP393224 EZK393223:EZL393224 FJG393223:FJH393224 FTC393223:FTD393224 GCY393223:GCZ393224 GMU393223:GMV393224 GWQ393223:GWR393224 HGM393223:HGN393224 HQI393223:HQJ393224 IAE393223:IAF393224 IKA393223:IKB393224 ITW393223:ITX393224 JDS393223:JDT393224 JNO393223:JNP393224 JXK393223:JXL393224 KHG393223:KHH393224 KRC393223:KRD393224 LAY393223:LAZ393224 LKU393223:LKV393224 LUQ393223:LUR393224 MEM393223:MEN393224 MOI393223:MOJ393224 MYE393223:MYF393224 NIA393223:NIB393224 NRW393223:NRX393224 OBS393223:OBT393224 OLO393223:OLP393224 OVK393223:OVL393224 PFG393223:PFH393224 PPC393223:PPD393224 PYY393223:PYZ393224 QIU393223:QIV393224 QSQ393223:QSR393224 RCM393223:RCN393224 RMI393223:RMJ393224 RWE393223:RWF393224 SGA393223:SGB393224 SPW393223:SPX393224 SZS393223:SZT393224 TJO393223:TJP393224 TTK393223:TTL393224 UDG393223:UDH393224 UNC393223:UND393224 UWY393223:UWZ393224 VGU393223:VGV393224 VQQ393223:VQR393224 WAM393223:WAN393224 WKI393223:WKJ393224 WUE393223:WUF393224 M458761:N458762 HS458759:HT458760 RO458759:RP458760 ABK458759:ABL458760 ALG458759:ALH458760 AVC458759:AVD458760 BEY458759:BEZ458760 BOU458759:BOV458760 BYQ458759:BYR458760 CIM458759:CIN458760 CSI458759:CSJ458760 DCE458759:DCF458760 DMA458759:DMB458760 DVW458759:DVX458760 EFS458759:EFT458760 EPO458759:EPP458760 EZK458759:EZL458760 FJG458759:FJH458760 FTC458759:FTD458760 GCY458759:GCZ458760 GMU458759:GMV458760 GWQ458759:GWR458760 HGM458759:HGN458760 HQI458759:HQJ458760 IAE458759:IAF458760 IKA458759:IKB458760 ITW458759:ITX458760 JDS458759:JDT458760 JNO458759:JNP458760 JXK458759:JXL458760 KHG458759:KHH458760 KRC458759:KRD458760 LAY458759:LAZ458760 LKU458759:LKV458760 LUQ458759:LUR458760 MEM458759:MEN458760 MOI458759:MOJ458760 MYE458759:MYF458760 NIA458759:NIB458760 NRW458759:NRX458760 OBS458759:OBT458760 OLO458759:OLP458760 OVK458759:OVL458760 PFG458759:PFH458760 PPC458759:PPD458760 PYY458759:PYZ458760 QIU458759:QIV458760 QSQ458759:QSR458760 RCM458759:RCN458760 RMI458759:RMJ458760 RWE458759:RWF458760 SGA458759:SGB458760 SPW458759:SPX458760 SZS458759:SZT458760 TJO458759:TJP458760 TTK458759:TTL458760 UDG458759:UDH458760 UNC458759:UND458760 UWY458759:UWZ458760 VGU458759:VGV458760 VQQ458759:VQR458760 WAM458759:WAN458760 WKI458759:WKJ458760 WUE458759:WUF458760 M524297:N524298 HS524295:HT524296 RO524295:RP524296 ABK524295:ABL524296 ALG524295:ALH524296 AVC524295:AVD524296 BEY524295:BEZ524296 BOU524295:BOV524296 BYQ524295:BYR524296 CIM524295:CIN524296 CSI524295:CSJ524296 DCE524295:DCF524296 DMA524295:DMB524296 DVW524295:DVX524296 EFS524295:EFT524296 EPO524295:EPP524296 EZK524295:EZL524296 FJG524295:FJH524296 FTC524295:FTD524296 GCY524295:GCZ524296 GMU524295:GMV524296 GWQ524295:GWR524296 HGM524295:HGN524296 HQI524295:HQJ524296 IAE524295:IAF524296 IKA524295:IKB524296 ITW524295:ITX524296 JDS524295:JDT524296 JNO524295:JNP524296 JXK524295:JXL524296 KHG524295:KHH524296 KRC524295:KRD524296 LAY524295:LAZ524296 LKU524295:LKV524296 LUQ524295:LUR524296 MEM524295:MEN524296 MOI524295:MOJ524296 MYE524295:MYF524296 NIA524295:NIB524296 NRW524295:NRX524296 OBS524295:OBT524296 OLO524295:OLP524296 OVK524295:OVL524296 PFG524295:PFH524296 PPC524295:PPD524296 PYY524295:PYZ524296 QIU524295:QIV524296 QSQ524295:QSR524296 RCM524295:RCN524296 RMI524295:RMJ524296 RWE524295:RWF524296 SGA524295:SGB524296 SPW524295:SPX524296 SZS524295:SZT524296 TJO524295:TJP524296 TTK524295:TTL524296 UDG524295:UDH524296 UNC524295:UND524296 UWY524295:UWZ524296 VGU524295:VGV524296 VQQ524295:VQR524296 WAM524295:WAN524296 WKI524295:WKJ524296 WUE524295:WUF524296 M589833:N589834 HS589831:HT589832 RO589831:RP589832 ABK589831:ABL589832 ALG589831:ALH589832 AVC589831:AVD589832 BEY589831:BEZ589832 BOU589831:BOV589832 BYQ589831:BYR589832 CIM589831:CIN589832 CSI589831:CSJ589832 DCE589831:DCF589832 DMA589831:DMB589832 DVW589831:DVX589832 EFS589831:EFT589832 EPO589831:EPP589832 EZK589831:EZL589832 FJG589831:FJH589832 FTC589831:FTD589832 GCY589831:GCZ589832 GMU589831:GMV589832 GWQ589831:GWR589832 HGM589831:HGN589832 HQI589831:HQJ589832 IAE589831:IAF589832 IKA589831:IKB589832 ITW589831:ITX589832 JDS589831:JDT589832 JNO589831:JNP589832 JXK589831:JXL589832 KHG589831:KHH589832 KRC589831:KRD589832 LAY589831:LAZ589832 LKU589831:LKV589832 LUQ589831:LUR589832 MEM589831:MEN589832 MOI589831:MOJ589832 MYE589831:MYF589832 NIA589831:NIB589832 NRW589831:NRX589832 OBS589831:OBT589832 OLO589831:OLP589832 OVK589831:OVL589832 PFG589831:PFH589832 PPC589831:PPD589832 PYY589831:PYZ589832 QIU589831:QIV589832 QSQ589831:QSR589832 RCM589831:RCN589832 RMI589831:RMJ589832 RWE589831:RWF589832 SGA589831:SGB589832 SPW589831:SPX589832 SZS589831:SZT589832 TJO589831:TJP589832 TTK589831:TTL589832 UDG589831:UDH589832 UNC589831:UND589832 UWY589831:UWZ589832 VGU589831:VGV589832 VQQ589831:VQR589832 WAM589831:WAN589832 WKI589831:WKJ589832 WUE589831:WUF589832 M655369:N655370 HS655367:HT655368 RO655367:RP655368 ABK655367:ABL655368 ALG655367:ALH655368 AVC655367:AVD655368 BEY655367:BEZ655368 BOU655367:BOV655368 BYQ655367:BYR655368 CIM655367:CIN655368 CSI655367:CSJ655368 DCE655367:DCF655368 DMA655367:DMB655368 DVW655367:DVX655368 EFS655367:EFT655368 EPO655367:EPP655368 EZK655367:EZL655368 FJG655367:FJH655368 FTC655367:FTD655368 GCY655367:GCZ655368 GMU655367:GMV655368 GWQ655367:GWR655368 HGM655367:HGN655368 HQI655367:HQJ655368 IAE655367:IAF655368 IKA655367:IKB655368 ITW655367:ITX655368 JDS655367:JDT655368 JNO655367:JNP655368 JXK655367:JXL655368 KHG655367:KHH655368 KRC655367:KRD655368 LAY655367:LAZ655368 LKU655367:LKV655368 LUQ655367:LUR655368 MEM655367:MEN655368 MOI655367:MOJ655368 MYE655367:MYF655368 NIA655367:NIB655368 NRW655367:NRX655368 OBS655367:OBT655368 OLO655367:OLP655368 OVK655367:OVL655368 PFG655367:PFH655368 PPC655367:PPD655368 PYY655367:PYZ655368 QIU655367:QIV655368 QSQ655367:QSR655368 RCM655367:RCN655368 RMI655367:RMJ655368 RWE655367:RWF655368 SGA655367:SGB655368 SPW655367:SPX655368 SZS655367:SZT655368 TJO655367:TJP655368 TTK655367:TTL655368 UDG655367:UDH655368 UNC655367:UND655368 UWY655367:UWZ655368 VGU655367:VGV655368 VQQ655367:VQR655368 WAM655367:WAN655368 WKI655367:WKJ655368 WUE655367:WUF655368 M720905:N720906 HS720903:HT720904 RO720903:RP720904 ABK720903:ABL720904 ALG720903:ALH720904 AVC720903:AVD720904 BEY720903:BEZ720904 BOU720903:BOV720904 BYQ720903:BYR720904 CIM720903:CIN720904 CSI720903:CSJ720904 DCE720903:DCF720904 DMA720903:DMB720904 DVW720903:DVX720904 EFS720903:EFT720904 EPO720903:EPP720904 EZK720903:EZL720904 FJG720903:FJH720904 FTC720903:FTD720904 GCY720903:GCZ720904 GMU720903:GMV720904 GWQ720903:GWR720904 HGM720903:HGN720904 HQI720903:HQJ720904 IAE720903:IAF720904 IKA720903:IKB720904 ITW720903:ITX720904 JDS720903:JDT720904 JNO720903:JNP720904 JXK720903:JXL720904 KHG720903:KHH720904 KRC720903:KRD720904 LAY720903:LAZ720904 LKU720903:LKV720904 LUQ720903:LUR720904 MEM720903:MEN720904 MOI720903:MOJ720904 MYE720903:MYF720904 NIA720903:NIB720904 NRW720903:NRX720904 OBS720903:OBT720904 OLO720903:OLP720904 OVK720903:OVL720904 PFG720903:PFH720904 PPC720903:PPD720904 PYY720903:PYZ720904 QIU720903:QIV720904 QSQ720903:QSR720904 RCM720903:RCN720904 RMI720903:RMJ720904 RWE720903:RWF720904 SGA720903:SGB720904 SPW720903:SPX720904 SZS720903:SZT720904 TJO720903:TJP720904 TTK720903:TTL720904 UDG720903:UDH720904 UNC720903:UND720904 UWY720903:UWZ720904 VGU720903:VGV720904 VQQ720903:VQR720904 WAM720903:WAN720904 WKI720903:WKJ720904 WUE720903:WUF720904 M786441:N786442 HS786439:HT786440 RO786439:RP786440 ABK786439:ABL786440 ALG786439:ALH786440 AVC786439:AVD786440 BEY786439:BEZ786440 BOU786439:BOV786440 BYQ786439:BYR786440 CIM786439:CIN786440 CSI786439:CSJ786440 DCE786439:DCF786440 DMA786439:DMB786440 DVW786439:DVX786440 EFS786439:EFT786440 EPO786439:EPP786440 EZK786439:EZL786440 FJG786439:FJH786440 FTC786439:FTD786440 GCY786439:GCZ786440 GMU786439:GMV786440 GWQ786439:GWR786440 HGM786439:HGN786440 HQI786439:HQJ786440 IAE786439:IAF786440 IKA786439:IKB786440 ITW786439:ITX786440 JDS786439:JDT786440 JNO786439:JNP786440 JXK786439:JXL786440 KHG786439:KHH786440 KRC786439:KRD786440 LAY786439:LAZ786440 LKU786439:LKV786440 LUQ786439:LUR786440 MEM786439:MEN786440 MOI786439:MOJ786440 MYE786439:MYF786440 NIA786439:NIB786440 NRW786439:NRX786440 OBS786439:OBT786440 OLO786439:OLP786440 OVK786439:OVL786440 PFG786439:PFH786440 PPC786439:PPD786440 PYY786439:PYZ786440 QIU786439:QIV786440 QSQ786439:QSR786440 RCM786439:RCN786440 RMI786439:RMJ786440 RWE786439:RWF786440 SGA786439:SGB786440 SPW786439:SPX786440 SZS786439:SZT786440 TJO786439:TJP786440 TTK786439:TTL786440 UDG786439:UDH786440 UNC786439:UND786440 UWY786439:UWZ786440 VGU786439:VGV786440 VQQ786439:VQR786440 WAM786439:WAN786440 WKI786439:WKJ786440 WUE786439:WUF786440 M851977:N851978 HS851975:HT851976 RO851975:RP851976 ABK851975:ABL851976 ALG851975:ALH851976 AVC851975:AVD851976 BEY851975:BEZ851976 BOU851975:BOV851976 BYQ851975:BYR851976 CIM851975:CIN851976 CSI851975:CSJ851976 DCE851975:DCF851976 DMA851975:DMB851976 DVW851975:DVX851976 EFS851975:EFT851976 EPO851975:EPP851976 EZK851975:EZL851976 FJG851975:FJH851976 FTC851975:FTD851976 GCY851975:GCZ851976 GMU851975:GMV851976 GWQ851975:GWR851976 HGM851975:HGN851976 HQI851975:HQJ851976 IAE851975:IAF851976 IKA851975:IKB851976 ITW851975:ITX851976 JDS851975:JDT851976 JNO851975:JNP851976 JXK851975:JXL851976 KHG851975:KHH851976 KRC851975:KRD851976 LAY851975:LAZ851976 LKU851975:LKV851976 LUQ851975:LUR851976 MEM851975:MEN851976 MOI851975:MOJ851976 MYE851975:MYF851976 NIA851975:NIB851976 NRW851975:NRX851976 OBS851975:OBT851976 OLO851975:OLP851976 OVK851975:OVL851976 PFG851975:PFH851976 PPC851975:PPD851976 PYY851975:PYZ851976 QIU851975:QIV851976 QSQ851975:QSR851976 RCM851975:RCN851976 RMI851975:RMJ851976 RWE851975:RWF851976 SGA851975:SGB851976 SPW851975:SPX851976 SZS851975:SZT851976 TJO851975:TJP851976 TTK851975:TTL851976 UDG851975:UDH851976 UNC851975:UND851976 UWY851975:UWZ851976 VGU851975:VGV851976 VQQ851975:VQR851976 WAM851975:WAN851976 WKI851975:WKJ851976 WUE851975:WUF851976 M917513:N917514 HS917511:HT917512 RO917511:RP917512 ABK917511:ABL917512 ALG917511:ALH917512 AVC917511:AVD917512 BEY917511:BEZ917512 BOU917511:BOV917512 BYQ917511:BYR917512 CIM917511:CIN917512 CSI917511:CSJ917512 DCE917511:DCF917512 DMA917511:DMB917512 DVW917511:DVX917512 EFS917511:EFT917512 EPO917511:EPP917512 EZK917511:EZL917512 FJG917511:FJH917512 FTC917511:FTD917512 GCY917511:GCZ917512 GMU917511:GMV917512 GWQ917511:GWR917512 HGM917511:HGN917512 HQI917511:HQJ917512 IAE917511:IAF917512 IKA917511:IKB917512 ITW917511:ITX917512 JDS917511:JDT917512 JNO917511:JNP917512 JXK917511:JXL917512 KHG917511:KHH917512 KRC917511:KRD917512 LAY917511:LAZ917512 LKU917511:LKV917512 LUQ917511:LUR917512 MEM917511:MEN917512 MOI917511:MOJ917512 MYE917511:MYF917512 NIA917511:NIB917512 NRW917511:NRX917512 OBS917511:OBT917512 OLO917511:OLP917512 OVK917511:OVL917512 PFG917511:PFH917512 PPC917511:PPD917512 PYY917511:PYZ917512 QIU917511:QIV917512 QSQ917511:QSR917512 RCM917511:RCN917512 RMI917511:RMJ917512 RWE917511:RWF917512 SGA917511:SGB917512 SPW917511:SPX917512 SZS917511:SZT917512 TJO917511:TJP917512 TTK917511:TTL917512 UDG917511:UDH917512 UNC917511:UND917512 UWY917511:UWZ917512 VGU917511:VGV917512 VQQ917511:VQR917512 WAM917511:WAN917512 WKI917511:WKJ917512 WUE917511:WUF917512 M983049:N983050 HS983047:HT983048 RO983047:RP983048 ABK983047:ABL983048 ALG983047:ALH983048 AVC983047:AVD983048 BEY983047:BEZ983048 BOU983047:BOV983048 BYQ983047:BYR983048 CIM983047:CIN983048 CSI983047:CSJ983048 DCE983047:DCF983048 DMA983047:DMB983048 DVW983047:DVX983048 EFS983047:EFT983048 EPO983047:EPP983048 EZK983047:EZL983048 FJG983047:FJH983048 FTC983047:FTD983048 GCY983047:GCZ983048 GMU983047:GMV983048 GWQ983047:GWR983048 HGM983047:HGN983048 HQI983047:HQJ983048 IAE983047:IAF983048 IKA983047:IKB983048 ITW983047:ITX983048 JDS983047:JDT983048 JNO983047:JNP983048 JXK983047:JXL983048 KHG983047:KHH983048 KRC983047:KRD983048 LAY983047:LAZ983048 LKU983047:LKV983048 LUQ983047:LUR983048 MEM983047:MEN983048 MOI983047:MOJ983048 MYE983047:MYF983048 NIA983047:NIB983048 NRW983047:NRX983048 OBS983047:OBT983048 OLO983047:OLP983048 OVK983047:OVL983048 PFG983047:PFH983048 PPC983047:PPD983048 PYY983047:PYZ983048 QIU983047:QIV983048 QSQ983047:QSR983048 RCM983047:RCN983048 RMI983047:RMJ983048 RWE983047:RWF983048 SGA983047:SGB983048 SPW983047:SPX983048 SZS983047:SZT983048 TJO983047:TJP983048 TTK983047:TTL983048 UDG983047:UDH983048 UNC983047:UND983048 UWY983047:UWZ983048 VGU983047:VGV983048 VQQ983047:VQR983048 WAM983047:WAN983048 WKI983047:WKJ983048 WUE983047:WUF983048 L65542 HR65540 RN65540 ABJ65540 ALF65540 AVB65540 BEX65540 BOT65540 BYP65540 CIL65540 CSH65540 DCD65540 DLZ65540 DVV65540 EFR65540 EPN65540 EZJ65540 FJF65540 FTB65540 GCX65540 GMT65540 GWP65540 HGL65540 HQH65540 IAD65540 IJZ65540 ITV65540 JDR65540 JNN65540 JXJ65540 KHF65540 KRB65540 LAX65540 LKT65540 LUP65540 MEL65540 MOH65540 MYD65540 NHZ65540 NRV65540 OBR65540 OLN65540 OVJ65540 PFF65540 PPB65540 PYX65540 QIT65540 QSP65540 RCL65540 RMH65540 RWD65540 SFZ65540 SPV65540 SZR65540 TJN65540 TTJ65540 UDF65540 UNB65540 UWX65540 VGT65540 VQP65540 WAL65540 WKH65540 WUD65540 L131078 HR131076 RN131076 ABJ131076 ALF131076 AVB131076 BEX131076 BOT131076 BYP131076 CIL131076 CSH131076 DCD131076 DLZ131076 DVV131076 EFR131076 EPN131076 EZJ131076 FJF131076 FTB131076 GCX131076 GMT131076 GWP131076 HGL131076 HQH131076 IAD131076 IJZ131076 ITV131076 JDR131076 JNN131076 JXJ131076 KHF131076 KRB131076 LAX131076 LKT131076 LUP131076 MEL131076 MOH131076 MYD131076 NHZ131076 NRV131076 OBR131076 OLN131076 OVJ131076 PFF131076 PPB131076 PYX131076 QIT131076 QSP131076 RCL131076 RMH131076 RWD131076 SFZ131076 SPV131076 SZR131076 TJN131076 TTJ131076 UDF131076 UNB131076 UWX131076 VGT131076 VQP131076 WAL131076 WKH131076 WUD131076 L196614 HR196612 RN196612 ABJ196612 ALF196612 AVB196612 BEX196612 BOT196612 BYP196612 CIL196612 CSH196612 DCD196612 DLZ196612 DVV196612 EFR196612 EPN196612 EZJ196612 FJF196612 FTB196612 GCX196612 GMT196612 GWP196612 HGL196612 HQH196612 IAD196612 IJZ196612 ITV196612 JDR196612 JNN196612 JXJ196612 KHF196612 KRB196612 LAX196612 LKT196612 LUP196612 MEL196612 MOH196612 MYD196612 NHZ196612 NRV196612 OBR196612 OLN196612 OVJ196612 PFF196612 PPB196612 PYX196612 QIT196612 QSP196612 RCL196612 RMH196612 RWD196612 SFZ196612 SPV196612 SZR196612 TJN196612 TTJ196612 UDF196612 UNB196612 UWX196612 VGT196612 VQP196612 WAL196612 WKH196612 WUD196612 L262150 HR262148 RN262148 ABJ262148 ALF262148 AVB262148 BEX262148 BOT262148 BYP262148 CIL262148 CSH262148 DCD262148 DLZ262148 DVV262148 EFR262148 EPN262148 EZJ262148 FJF262148 FTB262148 GCX262148 GMT262148 GWP262148 HGL262148 HQH262148 IAD262148 IJZ262148 ITV262148 JDR262148 JNN262148 JXJ262148 KHF262148 KRB262148 LAX262148 LKT262148 LUP262148 MEL262148 MOH262148 MYD262148 NHZ262148 NRV262148 OBR262148 OLN262148 OVJ262148 PFF262148 PPB262148 PYX262148 QIT262148 QSP262148 RCL262148 RMH262148 RWD262148 SFZ262148 SPV262148 SZR262148 TJN262148 TTJ262148 UDF262148 UNB262148 UWX262148 VGT262148 VQP262148 WAL262148 WKH262148 WUD262148 L327686 HR327684 RN327684 ABJ327684 ALF327684 AVB327684 BEX327684 BOT327684 BYP327684 CIL327684 CSH327684 DCD327684 DLZ327684 DVV327684 EFR327684 EPN327684 EZJ327684 FJF327684 FTB327684 GCX327684 GMT327684 GWP327684 HGL327684 HQH327684 IAD327684 IJZ327684 ITV327684 JDR327684 JNN327684 JXJ327684 KHF327684 KRB327684 LAX327684 LKT327684 LUP327684 MEL327684 MOH327684 MYD327684 NHZ327684 NRV327684 OBR327684 OLN327684 OVJ327684 PFF327684 PPB327684 PYX327684 QIT327684 QSP327684 RCL327684 RMH327684 RWD327684 SFZ327684 SPV327684 SZR327684 TJN327684 TTJ327684 UDF327684 UNB327684 UWX327684 VGT327684 VQP327684 WAL327684 WKH327684 WUD327684 L393222 HR393220 RN393220 ABJ393220 ALF393220 AVB393220 BEX393220 BOT393220 BYP393220 CIL393220 CSH393220 DCD393220 DLZ393220 DVV393220 EFR393220 EPN393220 EZJ393220 FJF393220 FTB393220 GCX393220 GMT393220 GWP393220 HGL393220 HQH393220 IAD393220 IJZ393220 ITV393220 JDR393220 JNN393220 JXJ393220 KHF393220 KRB393220 LAX393220 LKT393220 LUP393220 MEL393220 MOH393220 MYD393220 NHZ393220 NRV393220 OBR393220 OLN393220 OVJ393220 PFF393220 PPB393220 PYX393220 QIT393220 QSP393220 RCL393220 RMH393220 RWD393220 SFZ393220 SPV393220 SZR393220 TJN393220 TTJ393220 UDF393220 UNB393220 UWX393220 VGT393220 VQP393220 WAL393220 WKH393220 WUD393220 L458758 HR458756 RN458756 ABJ458756 ALF458756 AVB458756 BEX458756 BOT458756 BYP458756 CIL458756 CSH458756 DCD458756 DLZ458756 DVV458756 EFR458756 EPN458756 EZJ458756 FJF458756 FTB458756 GCX458756 GMT458756 GWP458756 HGL458756 HQH458756 IAD458756 IJZ458756 ITV458756 JDR458756 JNN458756 JXJ458756 KHF458756 KRB458756 LAX458756 LKT458756 LUP458756 MEL458756 MOH458756 MYD458756 NHZ458756 NRV458756 OBR458756 OLN458756 OVJ458756 PFF458756 PPB458756 PYX458756 QIT458756 QSP458756 RCL458756 RMH458756 RWD458756 SFZ458756 SPV458756 SZR458756 TJN458756 TTJ458756 UDF458756 UNB458756 UWX458756 VGT458756 VQP458756 WAL458756 WKH458756 WUD458756 L524294 HR524292 RN524292 ABJ524292 ALF524292 AVB524292 BEX524292 BOT524292 BYP524292 CIL524292 CSH524292 DCD524292 DLZ524292 DVV524292 EFR524292 EPN524292 EZJ524292 FJF524292 FTB524292 GCX524292 GMT524292 GWP524292 HGL524292 HQH524292 IAD524292 IJZ524292 ITV524292 JDR524292 JNN524292 JXJ524292 KHF524292 KRB524292 LAX524292 LKT524292 LUP524292 MEL524292 MOH524292 MYD524292 NHZ524292 NRV524292 OBR524292 OLN524292 OVJ524292 PFF524292 PPB524292 PYX524292 QIT524292 QSP524292 RCL524292 RMH524292 RWD524292 SFZ524292 SPV524292 SZR524292 TJN524292 TTJ524292 UDF524292 UNB524292 UWX524292 VGT524292 VQP524292 WAL524292 WKH524292 WUD524292 L589830 HR589828 RN589828 ABJ589828 ALF589828 AVB589828 BEX589828 BOT589828 BYP589828 CIL589828 CSH589828 DCD589828 DLZ589828 DVV589828 EFR589828 EPN589828 EZJ589828 FJF589828 FTB589828 GCX589828 GMT589828 GWP589828 HGL589828 HQH589828 IAD589828 IJZ589828 ITV589828 JDR589828 JNN589828 JXJ589828 KHF589828 KRB589828 LAX589828 LKT589828 LUP589828 MEL589828 MOH589828 MYD589828 NHZ589828 NRV589828 OBR589828 OLN589828 OVJ589828 PFF589828 PPB589828 PYX589828 QIT589828 QSP589828 RCL589828 RMH589828 RWD589828 SFZ589828 SPV589828 SZR589828 TJN589828 TTJ589828 UDF589828 UNB589828 UWX589828 VGT589828 VQP589828 WAL589828 WKH589828 WUD589828 L655366 HR655364 RN655364 ABJ655364 ALF655364 AVB655364 BEX655364 BOT655364 BYP655364 CIL655364 CSH655364 DCD655364 DLZ655364 DVV655364 EFR655364 EPN655364 EZJ655364 FJF655364 FTB655364 GCX655364 GMT655364 GWP655364 HGL655364 HQH655364 IAD655364 IJZ655364 ITV655364 JDR655364 JNN655364 JXJ655364 KHF655364 KRB655364 LAX655364 LKT655364 LUP655364 MEL655364 MOH655364 MYD655364 NHZ655364 NRV655364 OBR655364 OLN655364 OVJ655364 PFF655364 PPB655364 PYX655364 QIT655364 QSP655364 RCL655364 RMH655364 RWD655364 SFZ655364 SPV655364 SZR655364 TJN655364 TTJ655364 UDF655364 UNB655364 UWX655364 VGT655364 VQP655364 WAL655364 WKH655364 WUD655364 L720902 HR720900 RN720900 ABJ720900 ALF720900 AVB720900 BEX720900 BOT720900 BYP720900 CIL720900 CSH720900 DCD720900 DLZ720900 DVV720900 EFR720900 EPN720900 EZJ720900 FJF720900 FTB720900 GCX720900 GMT720900 GWP720900 HGL720900 HQH720900 IAD720900 IJZ720900 ITV720900 JDR720900 JNN720900 JXJ720900 KHF720900 KRB720900 LAX720900 LKT720900 LUP720900 MEL720900 MOH720900 MYD720900 NHZ720900 NRV720900 OBR720900 OLN720900 OVJ720900 PFF720900 PPB720900 PYX720900 QIT720900 QSP720900 RCL720900 RMH720900 RWD720900 SFZ720900 SPV720900 SZR720900 TJN720900 TTJ720900 UDF720900 UNB720900 UWX720900 VGT720900 VQP720900 WAL720900 WKH720900 WUD720900 L786438 HR786436 RN786436 ABJ786436 ALF786436 AVB786436 BEX786436 BOT786436 BYP786436 CIL786436 CSH786436 DCD786436 DLZ786436 DVV786436 EFR786436 EPN786436 EZJ786436 FJF786436 FTB786436 GCX786436 GMT786436 GWP786436 HGL786436 HQH786436 IAD786436 IJZ786436 ITV786436 JDR786436 JNN786436 JXJ786436 KHF786436 KRB786436 LAX786436 LKT786436 LUP786436 MEL786436 MOH786436 MYD786436 NHZ786436 NRV786436 OBR786436 OLN786436 OVJ786436 PFF786436 PPB786436 PYX786436 QIT786436 QSP786436 RCL786436 RMH786436 RWD786436 SFZ786436 SPV786436 SZR786436 TJN786436 TTJ786436 UDF786436 UNB786436 UWX786436 VGT786436 VQP786436 WAL786436 WKH786436 WUD786436 L851974 HR851972 RN851972 ABJ851972 ALF851972 AVB851972 BEX851972 BOT851972 BYP851972 CIL851972 CSH851972 DCD851972 DLZ851972 DVV851972 EFR851972 EPN851972 EZJ851972 FJF851972 FTB851972 GCX851972 GMT851972 GWP851972 HGL851972 HQH851972 IAD851972 IJZ851972 ITV851972 JDR851972 JNN851972 JXJ851972 KHF851972 KRB851972 LAX851972 LKT851972 LUP851972 MEL851972 MOH851972 MYD851972 NHZ851972 NRV851972 OBR851972 OLN851972 OVJ851972 PFF851972 PPB851972 PYX851972 QIT851972 QSP851972 RCL851972 RMH851972 RWD851972 SFZ851972 SPV851972 SZR851972 TJN851972 TTJ851972 UDF851972 UNB851972 UWX851972 VGT851972 VQP851972 WAL851972 WKH851972 WUD851972 L917510 HR917508 RN917508 ABJ917508 ALF917508 AVB917508 BEX917508 BOT917508 BYP917508 CIL917508 CSH917508 DCD917508 DLZ917508 DVV917508 EFR917508 EPN917508 EZJ917508 FJF917508 FTB917508 GCX917508 GMT917508 GWP917508 HGL917508 HQH917508 IAD917508 IJZ917508 ITV917508 JDR917508 JNN917508 JXJ917508 KHF917508 KRB917508 LAX917508 LKT917508 LUP917508 MEL917508 MOH917508 MYD917508 NHZ917508 NRV917508 OBR917508 OLN917508 OVJ917508 PFF917508 PPB917508 PYX917508 QIT917508 QSP917508 RCL917508 RMH917508 RWD917508 SFZ917508 SPV917508 SZR917508 TJN917508 TTJ917508 UDF917508 UNB917508 UWX917508 VGT917508 VQP917508 WAL917508 WKH917508 WUD917508 L983046 HR983044 RN983044 ABJ983044 ALF983044 AVB983044 BEX983044 BOT983044 BYP983044 CIL983044 CSH983044 DCD983044 DLZ983044 DVV983044 EFR983044 EPN983044 EZJ983044 FJF983044 FTB983044 GCX983044 GMT983044 GWP983044 HGL983044 HQH983044 IAD983044 IJZ983044 ITV983044 JDR983044 JNN983044 JXJ983044 KHF983044 KRB983044 LAX983044 LKT983044 LUP983044 MEL983044 MOH983044 MYD983044 NHZ983044 NRV983044 OBR983044 OLN983044 OVJ983044 PFF983044 PPB983044 PYX983044 QIT983044 QSP983044 RCL983044 RMH983044 RWD983044 SFZ983044 SPV983044 SZR983044 TJN983044 TTJ983044 UDF983044 UNB983044 UWX983044 VGT983044 VQP983044 WAL983044 WKH983044 WUD983044 O65542:O65546 HU65540:HU65544 RQ65540:RQ65544 ABM65540:ABM65544 ALI65540:ALI65544 AVE65540:AVE65544 BFA65540:BFA65544 BOW65540:BOW65544 BYS65540:BYS65544 CIO65540:CIO65544 CSK65540:CSK65544 DCG65540:DCG65544 DMC65540:DMC65544 DVY65540:DVY65544 EFU65540:EFU65544 EPQ65540:EPQ65544 EZM65540:EZM65544 FJI65540:FJI65544 FTE65540:FTE65544 GDA65540:GDA65544 GMW65540:GMW65544 GWS65540:GWS65544 HGO65540:HGO65544 HQK65540:HQK65544 IAG65540:IAG65544 IKC65540:IKC65544 ITY65540:ITY65544 JDU65540:JDU65544 JNQ65540:JNQ65544 JXM65540:JXM65544 KHI65540:KHI65544 KRE65540:KRE65544 LBA65540:LBA65544 LKW65540:LKW65544 LUS65540:LUS65544 MEO65540:MEO65544 MOK65540:MOK65544 MYG65540:MYG65544 NIC65540:NIC65544 NRY65540:NRY65544 OBU65540:OBU65544 OLQ65540:OLQ65544 OVM65540:OVM65544 PFI65540:PFI65544 PPE65540:PPE65544 PZA65540:PZA65544 QIW65540:QIW65544 QSS65540:QSS65544 RCO65540:RCO65544 RMK65540:RMK65544 RWG65540:RWG65544 SGC65540:SGC65544 SPY65540:SPY65544 SZU65540:SZU65544 TJQ65540:TJQ65544 TTM65540:TTM65544 UDI65540:UDI65544 UNE65540:UNE65544 UXA65540:UXA65544 VGW65540:VGW65544 VQS65540:VQS65544 WAO65540:WAO65544 WKK65540:WKK65544 WUG65540:WUG65544 O131078:O131082 HU131076:HU131080 RQ131076:RQ131080 ABM131076:ABM131080 ALI131076:ALI131080 AVE131076:AVE131080 BFA131076:BFA131080 BOW131076:BOW131080 BYS131076:BYS131080 CIO131076:CIO131080 CSK131076:CSK131080 DCG131076:DCG131080 DMC131076:DMC131080 DVY131076:DVY131080 EFU131076:EFU131080 EPQ131076:EPQ131080 EZM131076:EZM131080 FJI131076:FJI131080 FTE131076:FTE131080 GDA131076:GDA131080 GMW131076:GMW131080 GWS131076:GWS131080 HGO131076:HGO131080 HQK131076:HQK131080 IAG131076:IAG131080 IKC131076:IKC131080 ITY131076:ITY131080 JDU131076:JDU131080 JNQ131076:JNQ131080 JXM131076:JXM131080 KHI131076:KHI131080 KRE131076:KRE131080 LBA131076:LBA131080 LKW131076:LKW131080 LUS131076:LUS131080 MEO131076:MEO131080 MOK131076:MOK131080 MYG131076:MYG131080 NIC131076:NIC131080 NRY131076:NRY131080 OBU131076:OBU131080 OLQ131076:OLQ131080 OVM131076:OVM131080 PFI131076:PFI131080 PPE131076:PPE131080 PZA131076:PZA131080 QIW131076:QIW131080 QSS131076:QSS131080 RCO131076:RCO131080 RMK131076:RMK131080 RWG131076:RWG131080 SGC131076:SGC131080 SPY131076:SPY131080 SZU131076:SZU131080 TJQ131076:TJQ131080 TTM131076:TTM131080 UDI131076:UDI131080 UNE131076:UNE131080 UXA131076:UXA131080 VGW131076:VGW131080 VQS131076:VQS131080 WAO131076:WAO131080 WKK131076:WKK131080 WUG131076:WUG131080 O196614:O196618 HU196612:HU196616 RQ196612:RQ196616 ABM196612:ABM196616 ALI196612:ALI196616 AVE196612:AVE196616 BFA196612:BFA196616 BOW196612:BOW196616 BYS196612:BYS196616 CIO196612:CIO196616 CSK196612:CSK196616 DCG196612:DCG196616 DMC196612:DMC196616 DVY196612:DVY196616 EFU196612:EFU196616 EPQ196612:EPQ196616 EZM196612:EZM196616 FJI196612:FJI196616 FTE196612:FTE196616 GDA196612:GDA196616 GMW196612:GMW196616 GWS196612:GWS196616 HGO196612:HGO196616 HQK196612:HQK196616 IAG196612:IAG196616 IKC196612:IKC196616 ITY196612:ITY196616 JDU196612:JDU196616 JNQ196612:JNQ196616 JXM196612:JXM196616 KHI196612:KHI196616 KRE196612:KRE196616 LBA196612:LBA196616 LKW196612:LKW196616 LUS196612:LUS196616 MEO196612:MEO196616 MOK196612:MOK196616 MYG196612:MYG196616 NIC196612:NIC196616 NRY196612:NRY196616 OBU196612:OBU196616 OLQ196612:OLQ196616 OVM196612:OVM196616 PFI196612:PFI196616 PPE196612:PPE196616 PZA196612:PZA196616 QIW196612:QIW196616 QSS196612:QSS196616 RCO196612:RCO196616 RMK196612:RMK196616 RWG196612:RWG196616 SGC196612:SGC196616 SPY196612:SPY196616 SZU196612:SZU196616 TJQ196612:TJQ196616 TTM196612:TTM196616 UDI196612:UDI196616 UNE196612:UNE196616 UXA196612:UXA196616 VGW196612:VGW196616 VQS196612:VQS196616 WAO196612:WAO196616 WKK196612:WKK196616 WUG196612:WUG196616 O262150:O262154 HU262148:HU262152 RQ262148:RQ262152 ABM262148:ABM262152 ALI262148:ALI262152 AVE262148:AVE262152 BFA262148:BFA262152 BOW262148:BOW262152 BYS262148:BYS262152 CIO262148:CIO262152 CSK262148:CSK262152 DCG262148:DCG262152 DMC262148:DMC262152 DVY262148:DVY262152 EFU262148:EFU262152 EPQ262148:EPQ262152 EZM262148:EZM262152 FJI262148:FJI262152 FTE262148:FTE262152 GDA262148:GDA262152 GMW262148:GMW262152 GWS262148:GWS262152 HGO262148:HGO262152 HQK262148:HQK262152 IAG262148:IAG262152 IKC262148:IKC262152 ITY262148:ITY262152 JDU262148:JDU262152 JNQ262148:JNQ262152 JXM262148:JXM262152 KHI262148:KHI262152 KRE262148:KRE262152 LBA262148:LBA262152 LKW262148:LKW262152 LUS262148:LUS262152 MEO262148:MEO262152 MOK262148:MOK262152 MYG262148:MYG262152 NIC262148:NIC262152 NRY262148:NRY262152 OBU262148:OBU262152 OLQ262148:OLQ262152 OVM262148:OVM262152 PFI262148:PFI262152 PPE262148:PPE262152 PZA262148:PZA262152 QIW262148:QIW262152 QSS262148:QSS262152 RCO262148:RCO262152 RMK262148:RMK262152 RWG262148:RWG262152 SGC262148:SGC262152 SPY262148:SPY262152 SZU262148:SZU262152 TJQ262148:TJQ262152 TTM262148:TTM262152 UDI262148:UDI262152 UNE262148:UNE262152 UXA262148:UXA262152 VGW262148:VGW262152 VQS262148:VQS262152 WAO262148:WAO262152 WKK262148:WKK262152 WUG262148:WUG262152 O327686:O327690 HU327684:HU327688 RQ327684:RQ327688 ABM327684:ABM327688 ALI327684:ALI327688 AVE327684:AVE327688 BFA327684:BFA327688 BOW327684:BOW327688 BYS327684:BYS327688 CIO327684:CIO327688 CSK327684:CSK327688 DCG327684:DCG327688 DMC327684:DMC327688 DVY327684:DVY327688 EFU327684:EFU327688 EPQ327684:EPQ327688 EZM327684:EZM327688 FJI327684:FJI327688 FTE327684:FTE327688 GDA327684:GDA327688 GMW327684:GMW327688 GWS327684:GWS327688 HGO327684:HGO327688 HQK327684:HQK327688 IAG327684:IAG327688 IKC327684:IKC327688 ITY327684:ITY327688 JDU327684:JDU327688 JNQ327684:JNQ327688 JXM327684:JXM327688 KHI327684:KHI327688 KRE327684:KRE327688 LBA327684:LBA327688 LKW327684:LKW327688 LUS327684:LUS327688 MEO327684:MEO327688 MOK327684:MOK327688 MYG327684:MYG327688 NIC327684:NIC327688 NRY327684:NRY327688 OBU327684:OBU327688 OLQ327684:OLQ327688 OVM327684:OVM327688 PFI327684:PFI327688 PPE327684:PPE327688 PZA327684:PZA327688 QIW327684:QIW327688 QSS327684:QSS327688 RCO327684:RCO327688 RMK327684:RMK327688 RWG327684:RWG327688 SGC327684:SGC327688 SPY327684:SPY327688 SZU327684:SZU327688 TJQ327684:TJQ327688 TTM327684:TTM327688 UDI327684:UDI327688 UNE327684:UNE327688 UXA327684:UXA327688 VGW327684:VGW327688 VQS327684:VQS327688 WAO327684:WAO327688 WKK327684:WKK327688 WUG327684:WUG327688 O393222:O393226 HU393220:HU393224 RQ393220:RQ393224 ABM393220:ABM393224 ALI393220:ALI393224 AVE393220:AVE393224 BFA393220:BFA393224 BOW393220:BOW393224 BYS393220:BYS393224 CIO393220:CIO393224 CSK393220:CSK393224 DCG393220:DCG393224 DMC393220:DMC393224 DVY393220:DVY393224 EFU393220:EFU393224 EPQ393220:EPQ393224 EZM393220:EZM393224 FJI393220:FJI393224 FTE393220:FTE393224 GDA393220:GDA393224 GMW393220:GMW393224 GWS393220:GWS393224 HGO393220:HGO393224 HQK393220:HQK393224 IAG393220:IAG393224 IKC393220:IKC393224 ITY393220:ITY393224 JDU393220:JDU393224 JNQ393220:JNQ393224 JXM393220:JXM393224 KHI393220:KHI393224 KRE393220:KRE393224 LBA393220:LBA393224 LKW393220:LKW393224 LUS393220:LUS393224 MEO393220:MEO393224 MOK393220:MOK393224 MYG393220:MYG393224 NIC393220:NIC393224 NRY393220:NRY393224 OBU393220:OBU393224 OLQ393220:OLQ393224 OVM393220:OVM393224 PFI393220:PFI393224 PPE393220:PPE393224 PZA393220:PZA393224 QIW393220:QIW393224 QSS393220:QSS393224 RCO393220:RCO393224 RMK393220:RMK393224 RWG393220:RWG393224 SGC393220:SGC393224 SPY393220:SPY393224 SZU393220:SZU393224 TJQ393220:TJQ393224 TTM393220:TTM393224 UDI393220:UDI393224 UNE393220:UNE393224 UXA393220:UXA393224 VGW393220:VGW393224 VQS393220:VQS393224 WAO393220:WAO393224 WKK393220:WKK393224 WUG393220:WUG393224 O458758:O458762 HU458756:HU458760 RQ458756:RQ458760 ABM458756:ABM458760 ALI458756:ALI458760 AVE458756:AVE458760 BFA458756:BFA458760 BOW458756:BOW458760 BYS458756:BYS458760 CIO458756:CIO458760 CSK458756:CSK458760 DCG458756:DCG458760 DMC458756:DMC458760 DVY458756:DVY458760 EFU458756:EFU458760 EPQ458756:EPQ458760 EZM458756:EZM458760 FJI458756:FJI458760 FTE458756:FTE458760 GDA458756:GDA458760 GMW458756:GMW458760 GWS458756:GWS458760 HGO458756:HGO458760 HQK458756:HQK458760 IAG458756:IAG458760 IKC458756:IKC458760 ITY458756:ITY458760 JDU458756:JDU458760 JNQ458756:JNQ458760 JXM458756:JXM458760 KHI458756:KHI458760 KRE458756:KRE458760 LBA458756:LBA458760 LKW458756:LKW458760 LUS458756:LUS458760 MEO458756:MEO458760 MOK458756:MOK458760 MYG458756:MYG458760 NIC458756:NIC458760 NRY458756:NRY458760 OBU458756:OBU458760 OLQ458756:OLQ458760 OVM458756:OVM458760 PFI458756:PFI458760 PPE458756:PPE458760 PZA458756:PZA458760 QIW458756:QIW458760 QSS458756:QSS458760 RCO458756:RCO458760 RMK458756:RMK458760 RWG458756:RWG458760 SGC458756:SGC458760 SPY458756:SPY458760 SZU458756:SZU458760 TJQ458756:TJQ458760 TTM458756:TTM458760 UDI458756:UDI458760 UNE458756:UNE458760 UXA458756:UXA458760 VGW458756:VGW458760 VQS458756:VQS458760 WAO458756:WAO458760 WKK458756:WKK458760 WUG458756:WUG458760 O524294:O524298 HU524292:HU524296 RQ524292:RQ524296 ABM524292:ABM524296 ALI524292:ALI524296 AVE524292:AVE524296 BFA524292:BFA524296 BOW524292:BOW524296 BYS524292:BYS524296 CIO524292:CIO524296 CSK524292:CSK524296 DCG524292:DCG524296 DMC524292:DMC524296 DVY524292:DVY524296 EFU524292:EFU524296 EPQ524292:EPQ524296 EZM524292:EZM524296 FJI524292:FJI524296 FTE524292:FTE524296 GDA524292:GDA524296 GMW524292:GMW524296 GWS524292:GWS524296 HGO524292:HGO524296 HQK524292:HQK524296 IAG524292:IAG524296 IKC524292:IKC524296 ITY524292:ITY524296 JDU524292:JDU524296 JNQ524292:JNQ524296 JXM524292:JXM524296 KHI524292:KHI524296 KRE524292:KRE524296 LBA524292:LBA524296 LKW524292:LKW524296 LUS524292:LUS524296 MEO524292:MEO524296 MOK524292:MOK524296 MYG524292:MYG524296 NIC524292:NIC524296 NRY524292:NRY524296 OBU524292:OBU524296 OLQ524292:OLQ524296 OVM524292:OVM524296 PFI524292:PFI524296 PPE524292:PPE524296 PZA524292:PZA524296 QIW524292:QIW524296 QSS524292:QSS524296 RCO524292:RCO524296 RMK524292:RMK524296 RWG524292:RWG524296 SGC524292:SGC524296 SPY524292:SPY524296 SZU524292:SZU524296 TJQ524292:TJQ524296 TTM524292:TTM524296 UDI524292:UDI524296 UNE524292:UNE524296 UXA524292:UXA524296 VGW524292:VGW524296 VQS524292:VQS524296 WAO524292:WAO524296 WKK524292:WKK524296 WUG524292:WUG524296 O589830:O589834 HU589828:HU589832 RQ589828:RQ589832 ABM589828:ABM589832 ALI589828:ALI589832 AVE589828:AVE589832 BFA589828:BFA589832 BOW589828:BOW589832 BYS589828:BYS589832 CIO589828:CIO589832 CSK589828:CSK589832 DCG589828:DCG589832 DMC589828:DMC589832 DVY589828:DVY589832 EFU589828:EFU589832 EPQ589828:EPQ589832 EZM589828:EZM589832 FJI589828:FJI589832 FTE589828:FTE589832 GDA589828:GDA589832 GMW589828:GMW589832 GWS589828:GWS589832 HGO589828:HGO589832 HQK589828:HQK589832 IAG589828:IAG589832 IKC589828:IKC589832 ITY589828:ITY589832 JDU589828:JDU589832 JNQ589828:JNQ589832 JXM589828:JXM589832 KHI589828:KHI589832 KRE589828:KRE589832 LBA589828:LBA589832 LKW589828:LKW589832 LUS589828:LUS589832 MEO589828:MEO589832 MOK589828:MOK589832 MYG589828:MYG589832 NIC589828:NIC589832 NRY589828:NRY589832 OBU589828:OBU589832 OLQ589828:OLQ589832 OVM589828:OVM589832 PFI589828:PFI589832 PPE589828:PPE589832 PZA589828:PZA589832 QIW589828:QIW589832 QSS589828:QSS589832 RCO589828:RCO589832 RMK589828:RMK589832 RWG589828:RWG589832 SGC589828:SGC589832 SPY589828:SPY589832 SZU589828:SZU589832 TJQ589828:TJQ589832 TTM589828:TTM589832 UDI589828:UDI589832 UNE589828:UNE589832 UXA589828:UXA589832 VGW589828:VGW589832 VQS589828:VQS589832 WAO589828:WAO589832 WKK589828:WKK589832 WUG589828:WUG589832 O655366:O655370 HU655364:HU655368 RQ655364:RQ655368 ABM655364:ABM655368 ALI655364:ALI655368 AVE655364:AVE655368 BFA655364:BFA655368 BOW655364:BOW655368 BYS655364:BYS655368 CIO655364:CIO655368 CSK655364:CSK655368 DCG655364:DCG655368 DMC655364:DMC655368 DVY655364:DVY655368 EFU655364:EFU655368 EPQ655364:EPQ655368 EZM655364:EZM655368 FJI655364:FJI655368 FTE655364:FTE655368 GDA655364:GDA655368 GMW655364:GMW655368 GWS655364:GWS655368 HGO655364:HGO655368 HQK655364:HQK655368 IAG655364:IAG655368 IKC655364:IKC655368 ITY655364:ITY655368 JDU655364:JDU655368 JNQ655364:JNQ655368 JXM655364:JXM655368 KHI655364:KHI655368 KRE655364:KRE655368 LBA655364:LBA655368 LKW655364:LKW655368 LUS655364:LUS655368 MEO655364:MEO655368 MOK655364:MOK655368 MYG655364:MYG655368 NIC655364:NIC655368 NRY655364:NRY655368 OBU655364:OBU655368 OLQ655364:OLQ655368 OVM655364:OVM655368 PFI655364:PFI655368 PPE655364:PPE655368 PZA655364:PZA655368 QIW655364:QIW655368 QSS655364:QSS655368 RCO655364:RCO655368 RMK655364:RMK655368 RWG655364:RWG655368 SGC655364:SGC655368 SPY655364:SPY655368 SZU655364:SZU655368 TJQ655364:TJQ655368 TTM655364:TTM655368 UDI655364:UDI655368 UNE655364:UNE655368 UXA655364:UXA655368 VGW655364:VGW655368 VQS655364:VQS655368 WAO655364:WAO655368 WKK655364:WKK655368 WUG655364:WUG655368 O720902:O720906 HU720900:HU720904 RQ720900:RQ720904 ABM720900:ABM720904 ALI720900:ALI720904 AVE720900:AVE720904 BFA720900:BFA720904 BOW720900:BOW720904 BYS720900:BYS720904 CIO720900:CIO720904 CSK720900:CSK720904 DCG720900:DCG720904 DMC720900:DMC720904 DVY720900:DVY720904 EFU720900:EFU720904 EPQ720900:EPQ720904 EZM720900:EZM720904 FJI720900:FJI720904 FTE720900:FTE720904 GDA720900:GDA720904 GMW720900:GMW720904 GWS720900:GWS720904 HGO720900:HGO720904 HQK720900:HQK720904 IAG720900:IAG720904 IKC720900:IKC720904 ITY720900:ITY720904 JDU720900:JDU720904 JNQ720900:JNQ720904 JXM720900:JXM720904 KHI720900:KHI720904 KRE720900:KRE720904 LBA720900:LBA720904 LKW720900:LKW720904 LUS720900:LUS720904 MEO720900:MEO720904 MOK720900:MOK720904 MYG720900:MYG720904 NIC720900:NIC720904 NRY720900:NRY720904 OBU720900:OBU720904 OLQ720900:OLQ720904 OVM720900:OVM720904 PFI720900:PFI720904 PPE720900:PPE720904 PZA720900:PZA720904 QIW720900:QIW720904 QSS720900:QSS720904 RCO720900:RCO720904 RMK720900:RMK720904 RWG720900:RWG720904 SGC720900:SGC720904 SPY720900:SPY720904 SZU720900:SZU720904 TJQ720900:TJQ720904 TTM720900:TTM720904 UDI720900:UDI720904 UNE720900:UNE720904 UXA720900:UXA720904 VGW720900:VGW720904 VQS720900:VQS720904 WAO720900:WAO720904 WKK720900:WKK720904 WUG720900:WUG720904 O786438:O786442 HU786436:HU786440 RQ786436:RQ786440 ABM786436:ABM786440 ALI786436:ALI786440 AVE786436:AVE786440 BFA786436:BFA786440 BOW786436:BOW786440 BYS786436:BYS786440 CIO786436:CIO786440 CSK786436:CSK786440 DCG786436:DCG786440 DMC786436:DMC786440 DVY786436:DVY786440 EFU786436:EFU786440 EPQ786436:EPQ786440 EZM786436:EZM786440 FJI786436:FJI786440 FTE786436:FTE786440 GDA786436:GDA786440 GMW786436:GMW786440 GWS786436:GWS786440 HGO786436:HGO786440 HQK786436:HQK786440 IAG786436:IAG786440 IKC786436:IKC786440 ITY786436:ITY786440 JDU786436:JDU786440 JNQ786436:JNQ786440 JXM786436:JXM786440 KHI786436:KHI786440 KRE786436:KRE786440 LBA786436:LBA786440 LKW786436:LKW786440 LUS786436:LUS786440 MEO786436:MEO786440 MOK786436:MOK786440 MYG786436:MYG786440 NIC786436:NIC786440 NRY786436:NRY786440 OBU786436:OBU786440 OLQ786436:OLQ786440 OVM786436:OVM786440 PFI786436:PFI786440 PPE786436:PPE786440 PZA786436:PZA786440 QIW786436:QIW786440 QSS786436:QSS786440 RCO786436:RCO786440 RMK786436:RMK786440 RWG786436:RWG786440 SGC786436:SGC786440 SPY786436:SPY786440 SZU786436:SZU786440 TJQ786436:TJQ786440 TTM786436:TTM786440 UDI786436:UDI786440 UNE786436:UNE786440 UXA786436:UXA786440 VGW786436:VGW786440 VQS786436:VQS786440 WAO786436:WAO786440 WKK786436:WKK786440 WUG786436:WUG786440 O851974:O851978 HU851972:HU851976 RQ851972:RQ851976 ABM851972:ABM851976 ALI851972:ALI851976 AVE851972:AVE851976 BFA851972:BFA851976 BOW851972:BOW851976 BYS851972:BYS851976 CIO851972:CIO851976 CSK851972:CSK851976 DCG851972:DCG851976 DMC851972:DMC851976 DVY851972:DVY851976 EFU851972:EFU851976 EPQ851972:EPQ851976 EZM851972:EZM851976 FJI851972:FJI851976 FTE851972:FTE851976 GDA851972:GDA851976 GMW851972:GMW851976 GWS851972:GWS851976 HGO851972:HGO851976 HQK851972:HQK851976 IAG851972:IAG851976 IKC851972:IKC851976 ITY851972:ITY851976 JDU851972:JDU851976 JNQ851972:JNQ851976 JXM851972:JXM851976 KHI851972:KHI851976 KRE851972:KRE851976 LBA851972:LBA851976 LKW851972:LKW851976 LUS851972:LUS851976 MEO851972:MEO851976 MOK851972:MOK851976 MYG851972:MYG851976 NIC851972:NIC851976 NRY851972:NRY851976 OBU851972:OBU851976 OLQ851972:OLQ851976 OVM851972:OVM851976 PFI851972:PFI851976 PPE851972:PPE851976 PZA851972:PZA851976 QIW851972:QIW851976 QSS851972:QSS851976 RCO851972:RCO851976 RMK851972:RMK851976 RWG851972:RWG851976 SGC851972:SGC851976 SPY851972:SPY851976 SZU851972:SZU851976 TJQ851972:TJQ851976 TTM851972:TTM851976 UDI851972:UDI851976 UNE851972:UNE851976 UXA851972:UXA851976 VGW851972:VGW851976 VQS851972:VQS851976 WAO851972:WAO851976 WKK851972:WKK851976 WUG851972:WUG851976 O917510:O917514 HU917508:HU917512 RQ917508:RQ917512 ABM917508:ABM917512 ALI917508:ALI917512 AVE917508:AVE917512 BFA917508:BFA917512 BOW917508:BOW917512 BYS917508:BYS917512 CIO917508:CIO917512 CSK917508:CSK917512 DCG917508:DCG917512 DMC917508:DMC917512 DVY917508:DVY917512 EFU917508:EFU917512 EPQ917508:EPQ917512 EZM917508:EZM917512 FJI917508:FJI917512 FTE917508:FTE917512 GDA917508:GDA917512 GMW917508:GMW917512 GWS917508:GWS917512 HGO917508:HGO917512 HQK917508:HQK917512 IAG917508:IAG917512 IKC917508:IKC917512 ITY917508:ITY917512 JDU917508:JDU917512 JNQ917508:JNQ917512 JXM917508:JXM917512 KHI917508:KHI917512 KRE917508:KRE917512 LBA917508:LBA917512 LKW917508:LKW917512 LUS917508:LUS917512 MEO917508:MEO917512 MOK917508:MOK917512 MYG917508:MYG917512 NIC917508:NIC917512 NRY917508:NRY917512 OBU917508:OBU917512 OLQ917508:OLQ917512 OVM917508:OVM917512 PFI917508:PFI917512 PPE917508:PPE917512 PZA917508:PZA917512 QIW917508:QIW917512 QSS917508:QSS917512 RCO917508:RCO917512 RMK917508:RMK917512 RWG917508:RWG917512 SGC917508:SGC917512 SPY917508:SPY917512 SZU917508:SZU917512 TJQ917508:TJQ917512 TTM917508:TTM917512 UDI917508:UDI917512 UNE917508:UNE917512 UXA917508:UXA917512 VGW917508:VGW917512 VQS917508:VQS917512 WAO917508:WAO917512 WKK917508:WKK917512 WUG917508:WUG917512 O983046:O983050 HU983044:HU983048 RQ983044:RQ983048 ABM983044:ABM983048 ALI983044:ALI983048 AVE983044:AVE983048 BFA983044:BFA983048 BOW983044:BOW983048 BYS983044:BYS983048 CIO983044:CIO983048 CSK983044:CSK983048 DCG983044:DCG983048 DMC983044:DMC983048 DVY983044:DVY983048 EFU983044:EFU983048 EPQ983044:EPQ983048 EZM983044:EZM983048 FJI983044:FJI983048 FTE983044:FTE983048 GDA983044:GDA983048 GMW983044:GMW983048 GWS983044:GWS983048 HGO983044:HGO983048 HQK983044:HQK983048 IAG983044:IAG983048 IKC983044:IKC983048 ITY983044:ITY983048 JDU983044:JDU983048 JNQ983044:JNQ983048 JXM983044:JXM983048 KHI983044:KHI983048 KRE983044:KRE983048 LBA983044:LBA983048 LKW983044:LKW983048 LUS983044:LUS983048 MEO983044:MEO983048 MOK983044:MOK983048 MYG983044:MYG983048 NIC983044:NIC983048 NRY983044:NRY983048 OBU983044:OBU983048 OLQ983044:OLQ983048 OVM983044:OVM983048 PFI983044:PFI983048 PPE983044:PPE983048 PZA983044:PZA983048 QIW983044:QIW983048 QSS983044:QSS983048 RCO983044:RCO983048 RMK983044:RMK983048 RWG983044:RWG983048 SGC983044:SGC983048 SPY983044:SPY983048 SZU983044:SZU983048 TJQ983044:TJQ983048 TTM983044:TTM983048 UDI983044:UDI983048 UNE983044:UNE983048 UXA983044:UXA983048 VGW983044:VGW983048 VQS983044:VQS983048 WAO983044:WAO983048 WKK983044:WKK983048 WUG983044:WUG983048 P65545:Z65546 HV65543:IJ65544 RR65543:SF65544 ABN65543:ACB65544 ALJ65543:ALX65544 AVF65543:AVT65544 BFB65543:BFP65544 BOX65543:BPL65544 BYT65543:BZH65544 CIP65543:CJD65544 CSL65543:CSZ65544 DCH65543:DCV65544 DMD65543:DMR65544 DVZ65543:DWN65544 EFV65543:EGJ65544 EPR65543:EQF65544 EZN65543:FAB65544 FJJ65543:FJX65544 FTF65543:FTT65544 GDB65543:GDP65544 GMX65543:GNL65544 GWT65543:GXH65544 HGP65543:HHD65544 HQL65543:HQZ65544 IAH65543:IAV65544 IKD65543:IKR65544 ITZ65543:IUN65544 JDV65543:JEJ65544 JNR65543:JOF65544 JXN65543:JYB65544 KHJ65543:KHX65544 KRF65543:KRT65544 LBB65543:LBP65544 LKX65543:LLL65544 LUT65543:LVH65544 MEP65543:MFD65544 MOL65543:MOZ65544 MYH65543:MYV65544 NID65543:NIR65544 NRZ65543:NSN65544 OBV65543:OCJ65544 OLR65543:OMF65544 OVN65543:OWB65544 PFJ65543:PFX65544 PPF65543:PPT65544 PZB65543:PZP65544 QIX65543:QJL65544 QST65543:QTH65544 RCP65543:RDD65544 RML65543:RMZ65544 RWH65543:RWV65544 SGD65543:SGR65544 SPZ65543:SQN65544 SZV65543:TAJ65544 TJR65543:TKF65544 TTN65543:TUB65544 UDJ65543:UDX65544 UNF65543:UNT65544 UXB65543:UXP65544 VGX65543:VHL65544 VQT65543:VRH65544 WAP65543:WBD65544 WKL65543:WKZ65544 WUH65543:WUV65544 P131081:Z131082 HV131079:IJ131080 RR131079:SF131080 ABN131079:ACB131080 ALJ131079:ALX131080 AVF131079:AVT131080 BFB131079:BFP131080 BOX131079:BPL131080 BYT131079:BZH131080 CIP131079:CJD131080 CSL131079:CSZ131080 DCH131079:DCV131080 DMD131079:DMR131080 DVZ131079:DWN131080 EFV131079:EGJ131080 EPR131079:EQF131080 EZN131079:FAB131080 FJJ131079:FJX131080 FTF131079:FTT131080 GDB131079:GDP131080 GMX131079:GNL131080 GWT131079:GXH131080 HGP131079:HHD131080 HQL131079:HQZ131080 IAH131079:IAV131080 IKD131079:IKR131080 ITZ131079:IUN131080 JDV131079:JEJ131080 JNR131079:JOF131080 JXN131079:JYB131080 KHJ131079:KHX131080 KRF131079:KRT131080 LBB131079:LBP131080 LKX131079:LLL131080 LUT131079:LVH131080 MEP131079:MFD131080 MOL131079:MOZ131080 MYH131079:MYV131080 NID131079:NIR131080 NRZ131079:NSN131080 OBV131079:OCJ131080 OLR131079:OMF131080 OVN131079:OWB131080 PFJ131079:PFX131080 PPF131079:PPT131080 PZB131079:PZP131080 QIX131079:QJL131080 QST131079:QTH131080 RCP131079:RDD131080 RML131079:RMZ131080 RWH131079:RWV131080 SGD131079:SGR131080 SPZ131079:SQN131080 SZV131079:TAJ131080 TJR131079:TKF131080 TTN131079:TUB131080 UDJ131079:UDX131080 UNF131079:UNT131080 UXB131079:UXP131080 VGX131079:VHL131080 VQT131079:VRH131080 WAP131079:WBD131080 WKL131079:WKZ131080 WUH131079:WUV131080 P196617:Z196618 HV196615:IJ196616 RR196615:SF196616 ABN196615:ACB196616 ALJ196615:ALX196616 AVF196615:AVT196616 BFB196615:BFP196616 BOX196615:BPL196616 BYT196615:BZH196616 CIP196615:CJD196616 CSL196615:CSZ196616 DCH196615:DCV196616 DMD196615:DMR196616 DVZ196615:DWN196616 EFV196615:EGJ196616 EPR196615:EQF196616 EZN196615:FAB196616 FJJ196615:FJX196616 FTF196615:FTT196616 GDB196615:GDP196616 GMX196615:GNL196616 GWT196615:GXH196616 HGP196615:HHD196616 HQL196615:HQZ196616 IAH196615:IAV196616 IKD196615:IKR196616 ITZ196615:IUN196616 JDV196615:JEJ196616 JNR196615:JOF196616 JXN196615:JYB196616 KHJ196615:KHX196616 KRF196615:KRT196616 LBB196615:LBP196616 LKX196615:LLL196616 LUT196615:LVH196616 MEP196615:MFD196616 MOL196615:MOZ196616 MYH196615:MYV196616 NID196615:NIR196616 NRZ196615:NSN196616 OBV196615:OCJ196616 OLR196615:OMF196616 OVN196615:OWB196616 PFJ196615:PFX196616 PPF196615:PPT196616 PZB196615:PZP196616 QIX196615:QJL196616 QST196615:QTH196616 RCP196615:RDD196616 RML196615:RMZ196616 RWH196615:RWV196616 SGD196615:SGR196616 SPZ196615:SQN196616 SZV196615:TAJ196616 TJR196615:TKF196616 TTN196615:TUB196616 UDJ196615:UDX196616 UNF196615:UNT196616 UXB196615:UXP196616 VGX196615:VHL196616 VQT196615:VRH196616 WAP196615:WBD196616 WKL196615:WKZ196616 WUH196615:WUV196616 P262153:Z262154 HV262151:IJ262152 RR262151:SF262152 ABN262151:ACB262152 ALJ262151:ALX262152 AVF262151:AVT262152 BFB262151:BFP262152 BOX262151:BPL262152 BYT262151:BZH262152 CIP262151:CJD262152 CSL262151:CSZ262152 DCH262151:DCV262152 DMD262151:DMR262152 DVZ262151:DWN262152 EFV262151:EGJ262152 EPR262151:EQF262152 EZN262151:FAB262152 FJJ262151:FJX262152 FTF262151:FTT262152 GDB262151:GDP262152 GMX262151:GNL262152 GWT262151:GXH262152 HGP262151:HHD262152 HQL262151:HQZ262152 IAH262151:IAV262152 IKD262151:IKR262152 ITZ262151:IUN262152 JDV262151:JEJ262152 JNR262151:JOF262152 JXN262151:JYB262152 KHJ262151:KHX262152 KRF262151:KRT262152 LBB262151:LBP262152 LKX262151:LLL262152 LUT262151:LVH262152 MEP262151:MFD262152 MOL262151:MOZ262152 MYH262151:MYV262152 NID262151:NIR262152 NRZ262151:NSN262152 OBV262151:OCJ262152 OLR262151:OMF262152 OVN262151:OWB262152 PFJ262151:PFX262152 PPF262151:PPT262152 PZB262151:PZP262152 QIX262151:QJL262152 QST262151:QTH262152 RCP262151:RDD262152 RML262151:RMZ262152 RWH262151:RWV262152 SGD262151:SGR262152 SPZ262151:SQN262152 SZV262151:TAJ262152 TJR262151:TKF262152 TTN262151:TUB262152 UDJ262151:UDX262152 UNF262151:UNT262152 UXB262151:UXP262152 VGX262151:VHL262152 VQT262151:VRH262152 WAP262151:WBD262152 WKL262151:WKZ262152 WUH262151:WUV262152 P327689:Z327690 HV327687:IJ327688 RR327687:SF327688 ABN327687:ACB327688 ALJ327687:ALX327688 AVF327687:AVT327688 BFB327687:BFP327688 BOX327687:BPL327688 BYT327687:BZH327688 CIP327687:CJD327688 CSL327687:CSZ327688 DCH327687:DCV327688 DMD327687:DMR327688 DVZ327687:DWN327688 EFV327687:EGJ327688 EPR327687:EQF327688 EZN327687:FAB327688 FJJ327687:FJX327688 FTF327687:FTT327688 GDB327687:GDP327688 GMX327687:GNL327688 GWT327687:GXH327688 HGP327687:HHD327688 HQL327687:HQZ327688 IAH327687:IAV327688 IKD327687:IKR327688 ITZ327687:IUN327688 JDV327687:JEJ327688 JNR327687:JOF327688 JXN327687:JYB327688 KHJ327687:KHX327688 KRF327687:KRT327688 LBB327687:LBP327688 LKX327687:LLL327688 LUT327687:LVH327688 MEP327687:MFD327688 MOL327687:MOZ327688 MYH327687:MYV327688 NID327687:NIR327688 NRZ327687:NSN327688 OBV327687:OCJ327688 OLR327687:OMF327688 OVN327687:OWB327688 PFJ327687:PFX327688 PPF327687:PPT327688 PZB327687:PZP327688 QIX327687:QJL327688 QST327687:QTH327688 RCP327687:RDD327688 RML327687:RMZ327688 RWH327687:RWV327688 SGD327687:SGR327688 SPZ327687:SQN327688 SZV327687:TAJ327688 TJR327687:TKF327688 TTN327687:TUB327688 UDJ327687:UDX327688 UNF327687:UNT327688 UXB327687:UXP327688 VGX327687:VHL327688 VQT327687:VRH327688 WAP327687:WBD327688 WKL327687:WKZ327688 WUH327687:WUV327688 P393225:Z393226 HV393223:IJ393224 RR393223:SF393224 ABN393223:ACB393224 ALJ393223:ALX393224 AVF393223:AVT393224 BFB393223:BFP393224 BOX393223:BPL393224 BYT393223:BZH393224 CIP393223:CJD393224 CSL393223:CSZ393224 DCH393223:DCV393224 DMD393223:DMR393224 DVZ393223:DWN393224 EFV393223:EGJ393224 EPR393223:EQF393224 EZN393223:FAB393224 FJJ393223:FJX393224 FTF393223:FTT393224 GDB393223:GDP393224 GMX393223:GNL393224 GWT393223:GXH393224 HGP393223:HHD393224 HQL393223:HQZ393224 IAH393223:IAV393224 IKD393223:IKR393224 ITZ393223:IUN393224 JDV393223:JEJ393224 JNR393223:JOF393224 JXN393223:JYB393224 KHJ393223:KHX393224 KRF393223:KRT393224 LBB393223:LBP393224 LKX393223:LLL393224 LUT393223:LVH393224 MEP393223:MFD393224 MOL393223:MOZ393224 MYH393223:MYV393224 NID393223:NIR393224 NRZ393223:NSN393224 OBV393223:OCJ393224 OLR393223:OMF393224 OVN393223:OWB393224 PFJ393223:PFX393224 PPF393223:PPT393224 PZB393223:PZP393224 QIX393223:QJL393224 QST393223:QTH393224 RCP393223:RDD393224 RML393223:RMZ393224 RWH393223:RWV393224 SGD393223:SGR393224 SPZ393223:SQN393224 SZV393223:TAJ393224 TJR393223:TKF393224 TTN393223:TUB393224 UDJ393223:UDX393224 UNF393223:UNT393224 UXB393223:UXP393224 VGX393223:VHL393224 VQT393223:VRH393224 WAP393223:WBD393224 WKL393223:WKZ393224 WUH393223:WUV393224 P458761:Z458762 HV458759:IJ458760 RR458759:SF458760 ABN458759:ACB458760 ALJ458759:ALX458760 AVF458759:AVT458760 BFB458759:BFP458760 BOX458759:BPL458760 BYT458759:BZH458760 CIP458759:CJD458760 CSL458759:CSZ458760 DCH458759:DCV458760 DMD458759:DMR458760 DVZ458759:DWN458760 EFV458759:EGJ458760 EPR458759:EQF458760 EZN458759:FAB458760 FJJ458759:FJX458760 FTF458759:FTT458760 GDB458759:GDP458760 GMX458759:GNL458760 GWT458759:GXH458760 HGP458759:HHD458760 HQL458759:HQZ458760 IAH458759:IAV458760 IKD458759:IKR458760 ITZ458759:IUN458760 JDV458759:JEJ458760 JNR458759:JOF458760 JXN458759:JYB458760 KHJ458759:KHX458760 KRF458759:KRT458760 LBB458759:LBP458760 LKX458759:LLL458760 LUT458759:LVH458760 MEP458759:MFD458760 MOL458759:MOZ458760 MYH458759:MYV458760 NID458759:NIR458760 NRZ458759:NSN458760 OBV458759:OCJ458760 OLR458759:OMF458760 OVN458759:OWB458760 PFJ458759:PFX458760 PPF458759:PPT458760 PZB458759:PZP458760 QIX458759:QJL458760 QST458759:QTH458760 RCP458759:RDD458760 RML458759:RMZ458760 RWH458759:RWV458760 SGD458759:SGR458760 SPZ458759:SQN458760 SZV458759:TAJ458760 TJR458759:TKF458760 TTN458759:TUB458760 UDJ458759:UDX458760 UNF458759:UNT458760 UXB458759:UXP458760 VGX458759:VHL458760 VQT458759:VRH458760 WAP458759:WBD458760 WKL458759:WKZ458760 WUH458759:WUV458760 P524297:Z524298 HV524295:IJ524296 RR524295:SF524296 ABN524295:ACB524296 ALJ524295:ALX524296 AVF524295:AVT524296 BFB524295:BFP524296 BOX524295:BPL524296 BYT524295:BZH524296 CIP524295:CJD524296 CSL524295:CSZ524296 DCH524295:DCV524296 DMD524295:DMR524296 DVZ524295:DWN524296 EFV524295:EGJ524296 EPR524295:EQF524296 EZN524295:FAB524296 FJJ524295:FJX524296 FTF524295:FTT524296 GDB524295:GDP524296 GMX524295:GNL524296 GWT524295:GXH524296 HGP524295:HHD524296 HQL524295:HQZ524296 IAH524295:IAV524296 IKD524295:IKR524296 ITZ524295:IUN524296 JDV524295:JEJ524296 JNR524295:JOF524296 JXN524295:JYB524296 KHJ524295:KHX524296 KRF524295:KRT524296 LBB524295:LBP524296 LKX524295:LLL524296 LUT524295:LVH524296 MEP524295:MFD524296 MOL524295:MOZ524296 MYH524295:MYV524296 NID524295:NIR524296 NRZ524295:NSN524296 OBV524295:OCJ524296 OLR524295:OMF524296 OVN524295:OWB524296 PFJ524295:PFX524296 PPF524295:PPT524296 PZB524295:PZP524296 QIX524295:QJL524296 QST524295:QTH524296 RCP524295:RDD524296 RML524295:RMZ524296 RWH524295:RWV524296 SGD524295:SGR524296 SPZ524295:SQN524296 SZV524295:TAJ524296 TJR524295:TKF524296 TTN524295:TUB524296 UDJ524295:UDX524296 UNF524295:UNT524296 UXB524295:UXP524296 VGX524295:VHL524296 VQT524295:VRH524296 WAP524295:WBD524296 WKL524295:WKZ524296 WUH524295:WUV524296 P589833:Z589834 HV589831:IJ589832 RR589831:SF589832 ABN589831:ACB589832 ALJ589831:ALX589832 AVF589831:AVT589832 BFB589831:BFP589832 BOX589831:BPL589832 BYT589831:BZH589832 CIP589831:CJD589832 CSL589831:CSZ589832 DCH589831:DCV589832 DMD589831:DMR589832 DVZ589831:DWN589832 EFV589831:EGJ589832 EPR589831:EQF589832 EZN589831:FAB589832 FJJ589831:FJX589832 FTF589831:FTT589832 GDB589831:GDP589832 GMX589831:GNL589832 GWT589831:GXH589832 HGP589831:HHD589832 HQL589831:HQZ589832 IAH589831:IAV589832 IKD589831:IKR589832 ITZ589831:IUN589832 JDV589831:JEJ589832 JNR589831:JOF589832 JXN589831:JYB589832 KHJ589831:KHX589832 KRF589831:KRT589832 LBB589831:LBP589832 LKX589831:LLL589832 LUT589831:LVH589832 MEP589831:MFD589832 MOL589831:MOZ589832 MYH589831:MYV589832 NID589831:NIR589832 NRZ589831:NSN589832 OBV589831:OCJ589832 OLR589831:OMF589832 OVN589831:OWB589832 PFJ589831:PFX589832 PPF589831:PPT589832 PZB589831:PZP589832 QIX589831:QJL589832 QST589831:QTH589832 RCP589831:RDD589832 RML589831:RMZ589832 RWH589831:RWV589832 SGD589831:SGR589832 SPZ589831:SQN589832 SZV589831:TAJ589832 TJR589831:TKF589832 TTN589831:TUB589832 UDJ589831:UDX589832 UNF589831:UNT589832 UXB589831:UXP589832 VGX589831:VHL589832 VQT589831:VRH589832 WAP589831:WBD589832 WKL589831:WKZ589832 WUH589831:WUV589832 P655369:Z655370 HV655367:IJ655368 RR655367:SF655368 ABN655367:ACB655368 ALJ655367:ALX655368 AVF655367:AVT655368 BFB655367:BFP655368 BOX655367:BPL655368 BYT655367:BZH655368 CIP655367:CJD655368 CSL655367:CSZ655368 DCH655367:DCV655368 DMD655367:DMR655368 DVZ655367:DWN655368 EFV655367:EGJ655368 EPR655367:EQF655368 EZN655367:FAB655368 FJJ655367:FJX655368 FTF655367:FTT655368 GDB655367:GDP655368 GMX655367:GNL655368 GWT655367:GXH655368 HGP655367:HHD655368 HQL655367:HQZ655368 IAH655367:IAV655368 IKD655367:IKR655368 ITZ655367:IUN655368 JDV655367:JEJ655368 JNR655367:JOF655368 JXN655367:JYB655368 KHJ655367:KHX655368 KRF655367:KRT655368 LBB655367:LBP655368 LKX655367:LLL655368 LUT655367:LVH655368 MEP655367:MFD655368 MOL655367:MOZ655368 MYH655367:MYV655368 NID655367:NIR655368 NRZ655367:NSN655368 OBV655367:OCJ655368 OLR655367:OMF655368 OVN655367:OWB655368 PFJ655367:PFX655368 PPF655367:PPT655368 PZB655367:PZP655368 QIX655367:QJL655368 QST655367:QTH655368 RCP655367:RDD655368 RML655367:RMZ655368 RWH655367:RWV655368 SGD655367:SGR655368 SPZ655367:SQN655368 SZV655367:TAJ655368 TJR655367:TKF655368 TTN655367:TUB655368 UDJ655367:UDX655368 UNF655367:UNT655368 UXB655367:UXP655368 VGX655367:VHL655368 VQT655367:VRH655368 WAP655367:WBD655368 WKL655367:WKZ655368 WUH655367:WUV655368 P720905:Z720906 HV720903:IJ720904 RR720903:SF720904 ABN720903:ACB720904 ALJ720903:ALX720904 AVF720903:AVT720904 BFB720903:BFP720904 BOX720903:BPL720904 BYT720903:BZH720904 CIP720903:CJD720904 CSL720903:CSZ720904 DCH720903:DCV720904 DMD720903:DMR720904 DVZ720903:DWN720904 EFV720903:EGJ720904 EPR720903:EQF720904 EZN720903:FAB720904 FJJ720903:FJX720904 FTF720903:FTT720904 GDB720903:GDP720904 GMX720903:GNL720904 GWT720903:GXH720904 HGP720903:HHD720904 HQL720903:HQZ720904 IAH720903:IAV720904 IKD720903:IKR720904 ITZ720903:IUN720904 JDV720903:JEJ720904 JNR720903:JOF720904 JXN720903:JYB720904 KHJ720903:KHX720904 KRF720903:KRT720904 LBB720903:LBP720904 LKX720903:LLL720904 LUT720903:LVH720904 MEP720903:MFD720904 MOL720903:MOZ720904 MYH720903:MYV720904 NID720903:NIR720904 NRZ720903:NSN720904 OBV720903:OCJ720904 OLR720903:OMF720904 OVN720903:OWB720904 PFJ720903:PFX720904 PPF720903:PPT720904 PZB720903:PZP720904 QIX720903:QJL720904 QST720903:QTH720904 RCP720903:RDD720904 RML720903:RMZ720904 RWH720903:RWV720904 SGD720903:SGR720904 SPZ720903:SQN720904 SZV720903:TAJ720904 TJR720903:TKF720904 TTN720903:TUB720904 UDJ720903:UDX720904 UNF720903:UNT720904 UXB720903:UXP720904 VGX720903:VHL720904 VQT720903:VRH720904 WAP720903:WBD720904 WKL720903:WKZ720904 WUH720903:WUV720904 P786441:Z786442 HV786439:IJ786440 RR786439:SF786440 ABN786439:ACB786440 ALJ786439:ALX786440 AVF786439:AVT786440 BFB786439:BFP786440 BOX786439:BPL786440 BYT786439:BZH786440 CIP786439:CJD786440 CSL786439:CSZ786440 DCH786439:DCV786440 DMD786439:DMR786440 DVZ786439:DWN786440 EFV786439:EGJ786440 EPR786439:EQF786440 EZN786439:FAB786440 FJJ786439:FJX786440 FTF786439:FTT786440 GDB786439:GDP786440 GMX786439:GNL786440 GWT786439:GXH786440 HGP786439:HHD786440 HQL786439:HQZ786440 IAH786439:IAV786440 IKD786439:IKR786440 ITZ786439:IUN786440 JDV786439:JEJ786440 JNR786439:JOF786440 JXN786439:JYB786440 KHJ786439:KHX786440 KRF786439:KRT786440 LBB786439:LBP786440 LKX786439:LLL786440 LUT786439:LVH786440 MEP786439:MFD786440 MOL786439:MOZ786440 MYH786439:MYV786440 NID786439:NIR786440 NRZ786439:NSN786440 OBV786439:OCJ786440 OLR786439:OMF786440 OVN786439:OWB786440 PFJ786439:PFX786440 PPF786439:PPT786440 PZB786439:PZP786440 QIX786439:QJL786440 QST786439:QTH786440 RCP786439:RDD786440 RML786439:RMZ786440 RWH786439:RWV786440 SGD786439:SGR786440 SPZ786439:SQN786440 SZV786439:TAJ786440 TJR786439:TKF786440 TTN786439:TUB786440 UDJ786439:UDX786440 UNF786439:UNT786440 UXB786439:UXP786440 VGX786439:VHL786440 VQT786439:VRH786440 WAP786439:WBD786440 WKL786439:WKZ786440 WUH786439:WUV786440 P851977:Z851978 HV851975:IJ851976 RR851975:SF851976 ABN851975:ACB851976 ALJ851975:ALX851976 AVF851975:AVT851976 BFB851975:BFP851976 BOX851975:BPL851976 BYT851975:BZH851976 CIP851975:CJD851976 CSL851975:CSZ851976 DCH851975:DCV851976 DMD851975:DMR851976 DVZ851975:DWN851976 EFV851975:EGJ851976 EPR851975:EQF851976 EZN851975:FAB851976 FJJ851975:FJX851976 FTF851975:FTT851976 GDB851975:GDP851976 GMX851975:GNL851976 GWT851975:GXH851976 HGP851975:HHD851976 HQL851975:HQZ851976 IAH851975:IAV851976 IKD851975:IKR851976 ITZ851975:IUN851976 JDV851975:JEJ851976 JNR851975:JOF851976 JXN851975:JYB851976 KHJ851975:KHX851976 KRF851975:KRT851976 LBB851975:LBP851976 LKX851975:LLL851976 LUT851975:LVH851976 MEP851975:MFD851976 MOL851975:MOZ851976 MYH851975:MYV851976 NID851975:NIR851976 NRZ851975:NSN851976 OBV851975:OCJ851976 OLR851975:OMF851976 OVN851975:OWB851976 PFJ851975:PFX851976 PPF851975:PPT851976 PZB851975:PZP851976 QIX851975:QJL851976 QST851975:QTH851976 RCP851975:RDD851976 RML851975:RMZ851976 RWH851975:RWV851976 SGD851975:SGR851976 SPZ851975:SQN851976 SZV851975:TAJ851976 TJR851975:TKF851976 TTN851975:TUB851976 UDJ851975:UDX851976 UNF851975:UNT851976 UXB851975:UXP851976 VGX851975:VHL851976 VQT851975:VRH851976 WAP851975:WBD851976 WKL851975:WKZ851976 WUH851975:WUV851976 P917513:Z917514 HV917511:IJ917512 RR917511:SF917512 ABN917511:ACB917512 ALJ917511:ALX917512 AVF917511:AVT917512 BFB917511:BFP917512 BOX917511:BPL917512 BYT917511:BZH917512 CIP917511:CJD917512 CSL917511:CSZ917512 DCH917511:DCV917512 DMD917511:DMR917512 DVZ917511:DWN917512 EFV917511:EGJ917512 EPR917511:EQF917512 EZN917511:FAB917512 FJJ917511:FJX917512 FTF917511:FTT917512 GDB917511:GDP917512 GMX917511:GNL917512 GWT917511:GXH917512 HGP917511:HHD917512 HQL917511:HQZ917512 IAH917511:IAV917512 IKD917511:IKR917512 ITZ917511:IUN917512 JDV917511:JEJ917512 JNR917511:JOF917512 JXN917511:JYB917512 KHJ917511:KHX917512 KRF917511:KRT917512 LBB917511:LBP917512 LKX917511:LLL917512 LUT917511:LVH917512 MEP917511:MFD917512 MOL917511:MOZ917512 MYH917511:MYV917512 NID917511:NIR917512 NRZ917511:NSN917512 OBV917511:OCJ917512 OLR917511:OMF917512 OVN917511:OWB917512 PFJ917511:PFX917512 PPF917511:PPT917512 PZB917511:PZP917512 QIX917511:QJL917512 QST917511:QTH917512 RCP917511:RDD917512 RML917511:RMZ917512 RWH917511:RWV917512 SGD917511:SGR917512 SPZ917511:SQN917512 SZV917511:TAJ917512 TJR917511:TKF917512 TTN917511:TUB917512 UDJ917511:UDX917512 UNF917511:UNT917512 UXB917511:UXP917512 VGX917511:VHL917512 VQT917511:VRH917512 WAP917511:WBD917512 WKL917511:WKZ917512 WUH917511:WUV917512 P983049:Z983050 HV983047:IJ983048 RR983047:SF983048 ABN983047:ACB983048 ALJ983047:ALX983048 AVF983047:AVT983048 BFB983047:BFP983048 BOX983047:BPL983048 BYT983047:BZH983048 CIP983047:CJD983048 CSL983047:CSZ983048 DCH983047:DCV983048 DMD983047:DMR983048 DVZ983047:DWN983048 EFV983047:EGJ983048 EPR983047:EQF983048 EZN983047:FAB983048 FJJ983047:FJX983048 FTF983047:FTT983048 GDB983047:GDP983048 GMX983047:GNL983048 GWT983047:GXH983048 HGP983047:HHD983048 HQL983047:HQZ983048 IAH983047:IAV983048 IKD983047:IKR983048 ITZ983047:IUN983048 JDV983047:JEJ983048 JNR983047:JOF983048 JXN983047:JYB983048 KHJ983047:KHX983048 KRF983047:KRT983048 LBB983047:LBP983048 LKX983047:LLL983048 LUT983047:LVH983048 MEP983047:MFD983048 MOL983047:MOZ983048 MYH983047:MYV983048 NID983047:NIR983048 NRZ983047:NSN983048 OBV983047:OCJ983048 OLR983047:OMF983048 OVN983047:OWB983048 PFJ983047:PFX983048 PPF983047:PPT983048 PZB983047:PZP983048 QIX983047:QJL983048 QST983047:QTH983048 RCP983047:RDD983048 RML983047:RMZ983048 RWH983047:RWV983048 SGD983047:SGR983048 SPZ983047:SQN983048 SZV983047:TAJ983048 TJR983047:TKF983048 TTN983047:TUB983048 UDJ983047:UDX983048 UNF983047:UNT983048 UXB983047:UXP983048 VGX983047:VHL983048 VQT983047:VRH983048 WAP983047:WBD983048 WKL983047:WKZ983048 WUH983047:WUV983048 O65537:Z65540 HU65535:IJ65538 RQ65535:SF65538 ABM65535:ACB65538 ALI65535:ALX65538 AVE65535:AVT65538 BFA65535:BFP65538 BOW65535:BPL65538 BYS65535:BZH65538 CIO65535:CJD65538 CSK65535:CSZ65538 DCG65535:DCV65538 DMC65535:DMR65538 DVY65535:DWN65538 EFU65535:EGJ65538 EPQ65535:EQF65538 EZM65535:FAB65538 FJI65535:FJX65538 FTE65535:FTT65538 GDA65535:GDP65538 GMW65535:GNL65538 GWS65535:GXH65538 HGO65535:HHD65538 HQK65535:HQZ65538 IAG65535:IAV65538 IKC65535:IKR65538 ITY65535:IUN65538 JDU65535:JEJ65538 JNQ65535:JOF65538 JXM65535:JYB65538 KHI65535:KHX65538 KRE65535:KRT65538 LBA65535:LBP65538 LKW65535:LLL65538 LUS65535:LVH65538 MEO65535:MFD65538 MOK65535:MOZ65538 MYG65535:MYV65538 NIC65535:NIR65538 NRY65535:NSN65538 OBU65535:OCJ65538 OLQ65535:OMF65538 OVM65535:OWB65538 PFI65535:PFX65538 PPE65535:PPT65538 PZA65535:PZP65538 QIW65535:QJL65538 QSS65535:QTH65538 RCO65535:RDD65538 RMK65535:RMZ65538 RWG65535:RWV65538 SGC65535:SGR65538 SPY65535:SQN65538 SZU65535:TAJ65538 TJQ65535:TKF65538 TTM65535:TUB65538 UDI65535:UDX65538 UNE65535:UNT65538 UXA65535:UXP65538 VGW65535:VHL65538 VQS65535:VRH65538 WAO65535:WBD65538 WKK65535:WKZ65538 WUG65535:WUV65538 O131073:Z131076 HU131071:IJ131074 RQ131071:SF131074 ABM131071:ACB131074 ALI131071:ALX131074 AVE131071:AVT131074 BFA131071:BFP131074 BOW131071:BPL131074 BYS131071:BZH131074 CIO131071:CJD131074 CSK131071:CSZ131074 DCG131071:DCV131074 DMC131071:DMR131074 DVY131071:DWN131074 EFU131071:EGJ131074 EPQ131071:EQF131074 EZM131071:FAB131074 FJI131071:FJX131074 FTE131071:FTT131074 GDA131071:GDP131074 GMW131071:GNL131074 GWS131071:GXH131074 HGO131071:HHD131074 HQK131071:HQZ131074 IAG131071:IAV131074 IKC131071:IKR131074 ITY131071:IUN131074 JDU131071:JEJ131074 JNQ131071:JOF131074 JXM131071:JYB131074 KHI131071:KHX131074 KRE131071:KRT131074 LBA131071:LBP131074 LKW131071:LLL131074 LUS131071:LVH131074 MEO131071:MFD131074 MOK131071:MOZ131074 MYG131071:MYV131074 NIC131071:NIR131074 NRY131071:NSN131074 OBU131071:OCJ131074 OLQ131071:OMF131074 OVM131071:OWB131074 PFI131071:PFX131074 PPE131071:PPT131074 PZA131071:PZP131074 QIW131071:QJL131074 QSS131071:QTH131074 RCO131071:RDD131074 RMK131071:RMZ131074 RWG131071:RWV131074 SGC131071:SGR131074 SPY131071:SQN131074 SZU131071:TAJ131074 TJQ131071:TKF131074 TTM131071:TUB131074 UDI131071:UDX131074 UNE131071:UNT131074 UXA131071:UXP131074 VGW131071:VHL131074 VQS131071:VRH131074 WAO131071:WBD131074 WKK131071:WKZ131074 WUG131071:WUV131074 O196609:Z196612 HU196607:IJ196610 RQ196607:SF196610 ABM196607:ACB196610 ALI196607:ALX196610 AVE196607:AVT196610 BFA196607:BFP196610 BOW196607:BPL196610 BYS196607:BZH196610 CIO196607:CJD196610 CSK196607:CSZ196610 DCG196607:DCV196610 DMC196607:DMR196610 DVY196607:DWN196610 EFU196607:EGJ196610 EPQ196607:EQF196610 EZM196607:FAB196610 FJI196607:FJX196610 FTE196607:FTT196610 GDA196607:GDP196610 GMW196607:GNL196610 GWS196607:GXH196610 HGO196607:HHD196610 HQK196607:HQZ196610 IAG196607:IAV196610 IKC196607:IKR196610 ITY196607:IUN196610 JDU196607:JEJ196610 JNQ196607:JOF196610 JXM196607:JYB196610 KHI196607:KHX196610 KRE196607:KRT196610 LBA196607:LBP196610 LKW196607:LLL196610 LUS196607:LVH196610 MEO196607:MFD196610 MOK196607:MOZ196610 MYG196607:MYV196610 NIC196607:NIR196610 NRY196607:NSN196610 OBU196607:OCJ196610 OLQ196607:OMF196610 OVM196607:OWB196610 PFI196607:PFX196610 PPE196607:PPT196610 PZA196607:PZP196610 QIW196607:QJL196610 QSS196607:QTH196610 RCO196607:RDD196610 RMK196607:RMZ196610 RWG196607:RWV196610 SGC196607:SGR196610 SPY196607:SQN196610 SZU196607:TAJ196610 TJQ196607:TKF196610 TTM196607:TUB196610 UDI196607:UDX196610 UNE196607:UNT196610 UXA196607:UXP196610 VGW196607:VHL196610 VQS196607:VRH196610 WAO196607:WBD196610 WKK196607:WKZ196610 WUG196607:WUV196610 O262145:Z262148 HU262143:IJ262146 RQ262143:SF262146 ABM262143:ACB262146 ALI262143:ALX262146 AVE262143:AVT262146 BFA262143:BFP262146 BOW262143:BPL262146 BYS262143:BZH262146 CIO262143:CJD262146 CSK262143:CSZ262146 DCG262143:DCV262146 DMC262143:DMR262146 DVY262143:DWN262146 EFU262143:EGJ262146 EPQ262143:EQF262146 EZM262143:FAB262146 FJI262143:FJX262146 FTE262143:FTT262146 GDA262143:GDP262146 GMW262143:GNL262146 GWS262143:GXH262146 HGO262143:HHD262146 HQK262143:HQZ262146 IAG262143:IAV262146 IKC262143:IKR262146 ITY262143:IUN262146 JDU262143:JEJ262146 JNQ262143:JOF262146 JXM262143:JYB262146 KHI262143:KHX262146 KRE262143:KRT262146 LBA262143:LBP262146 LKW262143:LLL262146 LUS262143:LVH262146 MEO262143:MFD262146 MOK262143:MOZ262146 MYG262143:MYV262146 NIC262143:NIR262146 NRY262143:NSN262146 OBU262143:OCJ262146 OLQ262143:OMF262146 OVM262143:OWB262146 PFI262143:PFX262146 PPE262143:PPT262146 PZA262143:PZP262146 QIW262143:QJL262146 QSS262143:QTH262146 RCO262143:RDD262146 RMK262143:RMZ262146 RWG262143:RWV262146 SGC262143:SGR262146 SPY262143:SQN262146 SZU262143:TAJ262146 TJQ262143:TKF262146 TTM262143:TUB262146 UDI262143:UDX262146 UNE262143:UNT262146 UXA262143:UXP262146 VGW262143:VHL262146 VQS262143:VRH262146 WAO262143:WBD262146 WKK262143:WKZ262146 WUG262143:WUV262146 O327681:Z327684 HU327679:IJ327682 RQ327679:SF327682 ABM327679:ACB327682 ALI327679:ALX327682 AVE327679:AVT327682 BFA327679:BFP327682 BOW327679:BPL327682 BYS327679:BZH327682 CIO327679:CJD327682 CSK327679:CSZ327682 DCG327679:DCV327682 DMC327679:DMR327682 DVY327679:DWN327682 EFU327679:EGJ327682 EPQ327679:EQF327682 EZM327679:FAB327682 FJI327679:FJX327682 FTE327679:FTT327682 GDA327679:GDP327682 GMW327679:GNL327682 GWS327679:GXH327682 HGO327679:HHD327682 HQK327679:HQZ327682 IAG327679:IAV327682 IKC327679:IKR327682 ITY327679:IUN327682 JDU327679:JEJ327682 JNQ327679:JOF327682 JXM327679:JYB327682 KHI327679:KHX327682 KRE327679:KRT327682 LBA327679:LBP327682 LKW327679:LLL327682 LUS327679:LVH327682 MEO327679:MFD327682 MOK327679:MOZ327682 MYG327679:MYV327682 NIC327679:NIR327682 NRY327679:NSN327682 OBU327679:OCJ327682 OLQ327679:OMF327682 OVM327679:OWB327682 PFI327679:PFX327682 PPE327679:PPT327682 PZA327679:PZP327682 QIW327679:QJL327682 QSS327679:QTH327682 RCO327679:RDD327682 RMK327679:RMZ327682 RWG327679:RWV327682 SGC327679:SGR327682 SPY327679:SQN327682 SZU327679:TAJ327682 TJQ327679:TKF327682 TTM327679:TUB327682 UDI327679:UDX327682 UNE327679:UNT327682 UXA327679:UXP327682 VGW327679:VHL327682 VQS327679:VRH327682 WAO327679:WBD327682 WKK327679:WKZ327682 WUG327679:WUV327682 O393217:Z393220 HU393215:IJ393218 RQ393215:SF393218 ABM393215:ACB393218 ALI393215:ALX393218 AVE393215:AVT393218 BFA393215:BFP393218 BOW393215:BPL393218 BYS393215:BZH393218 CIO393215:CJD393218 CSK393215:CSZ393218 DCG393215:DCV393218 DMC393215:DMR393218 DVY393215:DWN393218 EFU393215:EGJ393218 EPQ393215:EQF393218 EZM393215:FAB393218 FJI393215:FJX393218 FTE393215:FTT393218 GDA393215:GDP393218 GMW393215:GNL393218 GWS393215:GXH393218 HGO393215:HHD393218 HQK393215:HQZ393218 IAG393215:IAV393218 IKC393215:IKR393218 ITY393215:IUN393218 JDU393215:JEJ393218 JNQ393215:JOF393218 JXM393215:JYB393218 KHI393215:KHX393218 KRE393215:KRT393218 LBA393215:LBP393218 LKW393215:LLL393218 LUS393215:LVH393218 MEO393215:MFD393218 MOK393215:MOZ393218 MYG393215:MYV393218 NIC393215:NIR393218 NRY393215:NSN393218 OBU393215:OCJ393218 OLQ393215:OMF393218 OVM393215:OWB393218 PFI393215:PFX393218 PPE393215:PPT393218 PZA393215:PZP393218 QIW393215:QJL393218 QSS393215:QTH393218 RCO393215:RDD393218 RMK393215:RMZ393218 RWG393215:RWV393218 SGC393215:SGR393218 SPY393215:SQN393218 SZU393215:TAJ393218 TJQ393215:TKF393218 TTM393215:TUB393218 UDI393215:UDX393218 UNE393215:UNT393218 UXA393215:UXP393218 VGW393215:VHL393218 VQS393215:VRH393218 WAO393215:WBD393218 WKK393215:WKZ393218 WUG393215:WUV393218 O458753:Z458756 HU458751:IJ458754 RQ458751:SF458754 ABM458751:ACB458754 ALI458751:ALX458754 AVE458751:AVT458754 BFA458751:BFP458754 BOW458751:BPL458754 BYS458751:BZH458754 CIO458751:CJD458754 CSK458751:CSZ458754 DCG458751:DCV458754 DMC458751:DMR458754 DVY458751:DWN458754 EFU458751:EGJ458754 EPQ458751:EQF458754 EZM458751:FAB458754 FJI458751:FJX458754 FTE458751:FTT458754 GDA458751:GDP458754 GMW458751:GNL458754 GWS458751:GXH458754 HGO458751:HHD458754 HQK458751:HQZ458754 IAG458751:IAV458754 IKC458751:IKR458754 ITY458751:IUN458754 JDU458751:JEJ458754 JNQ458751:JOF458754 JXM458751:JYB458754 KHI458751:KHX458754 KRE458751:KRT458754 LBA458751:LBP458754 LKW458751:LLL458754 LUS458751:LVH458754 MEO458751:MFD458754 MOK458751:MOZ458754 MYG458751:MYV458754 NIC458751:NIR458754 NRY458751:NSN458754 OBU458751:OCJ458754 OLQ458751:OMF458754 OVM458751:OWB458754 PFI458751:PFX458754 PPE458751:PPT458754 PZA458751:PZP458754 QIW458751:QJL458754 QSS458751:QTH458754 RCO458751:RDD458754 RMK458751:RMZ458754 RWG458751:RWV458754 SGC458751:SGR458754 SPY458751:SQN458754 SZU458751:TAJ458754 TJQ458751:TKF458754 TTM458751:TUB458754 UDI458751:UDX458754 UNE458751:UNT458754 UXA458751:UXP458754 VGW458751:VHL458754 VQS458751:VRH458754 WAO458751:WBD458754 WKK458751:WKZ458754 WUG458751:WUV458754 O524289:Z524292 HU524287:IJ524290 RQ524287:SF524290 ABM524287:ACB524290 ALI524287:ALX524290 AVE524287:AVT524290 BFA524287:BFP524290 BOW524287:BPL524290 BYS524287:BZH524290 CIO524287:CJD524290 CSK524287:CSZ524290 DCG524287:DCV524290 DMC524287:DMR524290 DVY524287:DWN524290 EFU524287:EGJ524290 EPQ524287:EQF524290 EZM524287:FAB524290 FJI524287:FJX524290 FTE524287:FTT524290 GDA524287:GDP524290 GMW524287:GNL524290 GWS524287:GXH524290 HGO524287:HHD524290 HQK524287:HQZ524290 IAG524287:IAV524290 IKC524287:IKR524290 ITY524287:IUN524290 JDU524287:JEJ524290 JNQ524287:JOF524290 JXM524287:JYB524290 KHI524287:KHX524290 KRE524287:KRT524290 LBA524287:LBP524290 LKW524287:LLL524290 LUS524287:LVH524290 MEO524287:MFD524290 MOK524287:MOZ524290 MYG524287:MYV524290 NIC524287:NIR524290 NRY524287:NSN524290 OBU524287:OCJ524290 OLQ524287:OMF524290 OVM524287:OWB524290 PFI524287:PFX524290 PPE524287:PPT524290 PZA524287:PZP524290 QIW524287:QJL524290 QSS524287:QTH524290 RCO524287:RDD524290 RMK524287:RMZ524290 RWG524287:RWV524290 SGC524287:SGR524290 SPY524287:SQN524290 SZU524287:TAJ524290 TJQ524287:TKF524290 TTM524287:TUB524290 UDI524287:UDX524290 UNE524287:UNT524290 UXA524287:UXP524290 VGW524287:VHL524290 VQS524287:VRH524290 WAO524287:WBD524290 WKK524287:WKZ524290 WUG524287:WUV524290 O589825:Z589828 HU589823:IJ589826 RQ589823:SF589826 ABM589823:ACB589826 ALI589823:ALX589826 AVE589823:AVT589826 BFA589823:BFP589826 BOW589823:BPL589826 BYS589823:BZH589826 CIO589823:CJD589826 CSK589823:CSZ589826 DCG589823:DCV589826 DMC589823:DMR589826 DVY589823:DWN589826 EFU589823:EGJ589826 EPQ589823:EQF589826 EZM589823:FAB589826 FJI589823:FJX589826 FTE589823:FTT589826 GDA589823:GDP589826 GMW589823:GNL589826 GWS589823:GXH589826 HGO589823:HHD589826 HQK589823:HQZ589826 IAG589823:IAV589826 IKC589823:IKR589826 ITY589823:IUN589826 JDU589823:JEJ589826 JNQ589823:JOF589826 JXM589823:JYB589826 KHI589823:KHX589826 KRE589823:KRT589826 LBA589823:LBP589826 LKW589823:LLL589826 LUS589823:LVH589826 MEO589823:MFD589826 MOK589823:MOZ589826 MYG589823:MYV589826 NIC589823:NIR589826 NRY589823:NSN589826 OBU589823:OCJ589826 OLQ589823:OMF589826 OVM589823:OWB589826 PFI589823:PFX589826 PPE589823:PPT589826 PZA589823:PZP589826 QIW589823:QJL589826 QSS589823:QTH589826 RCO589823:RDD589826 RMK589823:RMZ589826 RWG589823:RWV589826 SGC589823:SGR589826 SPY589823:SQN589826 SZU589823:TAJ589826 TJQ589823:TKF589826 TTM589823:TUB589826 UDI589823:UDX589826 UNE589823:UNT589826 UXA589823:UXP589826 VGW589823:VHL589826 VQS589823:VRH589826 WAO589823:WBD589826 WKK589823:WKZ589826 WUG589823:WUV589826 O655361:Z655364 HU655359:IJ655362 RQ655359:SF655362 ABM655359:ACB655362 ALI655359:ALX655362 AVE655359:AVT655362 BFA655359:BFP655362 BOW655359:BPL655362 BYS655359:BZH655362 CIO655359:CJD655362 CSK655359:CSZ655362 DCG655359:DCV655362 DMC655359:DMR655362 DVY655359:DWN655362 EFU655359:EGJ655362 EPQ655359:EQF655362 EZM655359:FAB655362 FJI655359:FJX655362 FTE655359:FTT655362 GDA655359:GDP655362 GMW655359:GNL655362 GWS655359:GXH655362 HGO655359:HHD655362 HQK655359:HQZ655362 IAG655359:IAV655362 IKC655359:IKR655362 ITY655359:IUN655362 JDU655359:JEJ655362 JNQ655359:JOF655362 JXM655359:JYB655362 KHI655359:KHX655362 KRE655359:KRT655362 LBA655359:LBP655362 LKW655359:LLL655362 LUS655359:LVH655362 MEO655359:MFD655362 MOK655359:MOZ655362 MYG655359:MYV655362 NIC655359:NIR655362 NRY655359:NSN655362 OBU655359:OCJ655362 OLQ655359:OMF655362 OVM655359:OWB655362 PFI655359:PFX655362 PPE655359:PPT655362 PZA655359:PZP655362 QIW655359:QJL655362 QSS655359:QTH655362 RCO655359:RDD655362 RMK655359:RMZ655362 RWG655359:RWV655362 SGC655359:SGR655362 SPY655359:SQN655362 SZU655359:TAJ655362 TJQ655359:TKF655362 TTM655359:TUB655362 UDI655359:UDX655362 UNE655359:UNT655362 UXA655359:UXP655362 VGW655359:VHL655362 VQS655359:VRH655362 WAO655359:WBD655362 WKK655359:WKZ655362 WUG655359:WUV655362 O720897:Z720900 HU720895:IJ720898 RQ720895:SF720898 ABM720895:ACB720898 ALI720895:ALX720898 AVE720895:AVT720898 BFA720895:BFP720898 BOW720895:BPL720898 BYS720895:BZH720898 CIO720895:CJD720898 CSK720895:CSZ720898 DCG720895:DCV720898 DMC720895:DMR720898 DVY720895:DWN720898 EFU720895:EGJ720898 EPQ720895:EQF720898 EZM720895:FAB720898 FJI720895:FJX720898 FTE720895:FTT720898 GDA720895:GDP720898 GMW720895:GNL720898 GWS720895:GXH720898 HGO720895:HHD720898 HQK720895:HQZ720898 IAG720895:IAV720898 IKC720895:IKR720898 ITY720895:IUN720898 JDU720895:JEJ720898 JNQ720895:JOF720898 JXM720895:JYB720898 KHI720895:KHX720898 KRE720895:KRT720898 LBA720895:LBP720898 LKW720895:LLL720898 LUS720895:LVH720898 MEO720895:MFD720898 MOK720895:MOZ720898 MYG720895:MYV720898 NIC720895:NIR720898 NRY720895:NSN720898 OBU720895:OCJ720898 OLQ720895:OMF720898 OVM720895:OWB720898 PFI720895:PFX720898 PPE720895:PPT720898 PZA720895:PZP720898 QIW720895:QJL720898 QSS720895:QTH720898 RCO720895:RDD720898 RMK720895:RMZ720898 RWG720895:RWV720898 SGC720895:SGR720898 SPY720895:SQN720898 SZU720895:TAJ720898 TJQ720895:TKF720898 TTM720895:TUB720898 UDI720895:UDX720898 UNE720895:UNT720898 UXA720895:UXP720898 VGW720895:VHL720898 VQS720895:VRH720898 WAO720895:WBD720898 WKK720895:WKZ720898 WUG720895:WUV720898 O786433:Z786436 HU786431:IJ786434 RQ786431:SF786434 ABM786431:ACB786434 ALI786431:ALX786434 AVE786431:AVT786434 BFA786431:BFP786434 BOW786431:BPL786434 BYS786431:BZH786434 CIO786431:CJD786434 CSK786431:CSZ786434 DCG786431:DCV786434 DMC786431:DMR786434 DVY786431:DWN786434 EFU786431:EGJ786434 EPQ786431:EQF786434 EZM786431:FAB786434 FJI786431:FJX786434 FTE786431:FTT786434 GDA786431:GDP786434 GMW786431:GNL786434 GWS786431:GXH786434 HGO786431:HHD786434 HQK786431:HQZ786434 IAG786431:IAV786434 IKC786431:IKR786434 ITY786431:IUN786434 JDU786431:JEJ786434 JNQ786431:JOF786434 JXM786431:JYB786434 KHI786431:KHX786434 KRE786431:KRT786434 LBA786431:LBP786434 LKW786431:LLL786434 LUS786431:LVH786434 MEO786431:MFD786434 MOK786431:MOZ786434 MYG786431:MYV786434 NIC786431:NIR786434 NRY786431:NSN786434 OBU786431:OCJ786434 OLQ786431:OMF786434 OVM786431:OWB786434 PFI786431:PFX786434 PPE786431:PPT786434 PZA786431:PZP786434 QIW786431:QJL786434 QSS786431:QTH786434 RCO786431:RDD786434 RMK786431:RMZ786434 RWG786431:RWV786434 SGC786431:SGR786434 SPY786431:SQN786434 SZU786431:TAJ786434 TJQ786431:TKF786434 TTM786431:TUB786434 UDI786431:UDX786434 UNE786431:UNT786434 UXA786431:UXP786434 VGW786431:VHL786434 VQS786431:VRH786434 WAO786431:WBD786434 WKK786431:WKZ786434 WUG786431:WUV786434 O851969:Z851972 HU851967:IJ851970 RQ851967:SF851970 ABM851967:ACB851970 ALI851967:ALX851970 AVE851967:AVT851970 BFA851967:BFP851970 BOW851967:BPL851970 BYS851967:BZH851970 CIO851967:CJD851970 CSK851967:CSZ851970 DCG851967:DCV851970 DMC851967:DMR851970 DVY851967:DWN851970 EFU851967:EGJ851970 EPQ851967:EQF851970 EZM851967:FAB851970 FJI851967:FJX851970 FTE851967:FTT851970 GDA851967:GDP851970 GMW851967:GNL851970 GWS851967:GXH851970 HGO851967:HHD851970 HQK851967:HQZ851970 IAG851967:IAV851970 IKC851967:IKR851970 ITY851967:IUN851970 JDU851967:JEJ851970 JNQ851967:JOF851970 JXM851967:JYB851970 KHI851967:KHX851970 KRE851967:KRT851970 LBA851967:LBP851970 LKW851967:LLL851970 LUS851967:LVH851970 MEO851967:MFD851970 MOK851967:MOZ851970 MYG851967:MYV851970 NIC851967:NIR851970 NRY851967:NSN851970 OBU851967:OCJ851970 OLQ851967:OMF851970 OVM851967:OWB851970 PFI851967:PFX851970 PPE851967:PPT851970 PZA851967:PZP851970 QIW851967:QJL851970 QSS851967:QTH851970 RCO851967:RDD851970 RMK851967:RMZ851970 RWG851967:RWV851970 SGC851967:SGR851970 SPY851967:SQN851970 SZU851967:TAJ851970 TJQ851967:TKF851970 TTM851967:TUB851970 UDI851967:UDX851970 UNE851967:UNT851970 UXA851967:UXP851970 VGW851967:VHL851970 VQS851967:VRH851970 WAO851967:WBD851970 WKK851967:WKZ851970 WUG851967:WUV851970 O917505:Z917508 HU917503:IJ917506 RQ917503:SF917506 ABM917503:ACB917506 ALI917503:ALX917506 AVE917503:AVT917506 BFA917503:BFP917506 BOW917503:BPL917506 BYS917503:BZH917506 CIO917503:CJD917506 CSK917503:CSZ917506 DCG917503:DCV917506 DMC917503:DMR917506 DVY917503:DWN917506 EFU917503:EGJ917506 EPQ917503:EQF917506 EZM917503:FAB917506 FJI917503:FJX917506 FTE917503:FTT917506 GDA917503:GDP917506 GMW917503:GNL917506 GWS917503:GXH917506 HGO917503:HHD917506 HQK917503:HQZ917506 IAG917503:IAV917506 IKC917503:IKR917506 ITY917503:IUN917506 JDU917503:JEJ917506 JNQ917503:JOF917506 JXM917503:JYB917506 KHI917503:KHX917506 KRE917503:KRT917506 LBA917503:LBP917506 LKW917503:LLL917506 LUS917503:LVH917506 MEO917503:MFD917506 MOK917503:MOZ917506 MYG917503:MYV917506 NIC917503:NIR917506 NRY917503:NSN917506 OBU917503:OCJ917506 OLQ917503:OMF917506 OVM917503:OWB917506 PFI917503:PFX917506 PPE917503:PPT917506 PZA917503:PZP917506 QIW917503:QJL917506 QSS917503:QTH917506 RCO917503:RDD917506 RMK917503:RMZ917506 RWG917503:RWV917506 SGC917503:SGR917506 SPY917503:SQN917506 SZU917503:TAJ917506 TJQ917503:TKF917506 TTM917503:TUB917506 UDI917503:UDX917506 UNE917503:UNT917506 UXA917503:UXP917506 VGW917503:VHL917506 VQS917503:VRH917506 WAO917503:WBD917506 WKK917503:WKZ917506 WUG917503:WUV917506 O983041:Z983044 HU983039:IJ983042 RQ983039:SF983042 ABM983039:ACB983042 ALI983039:ALX983042 AVE983039:AVT983042 BFA983039:BFP983042 BOW983039:BPL983042 BYS983039:BZH983042 CIO983039:CJD983042 CSK983039:CSZ983042 DCG983039:DCV983042 DMC983039:DMR983042 DVY983039:DWN983042 EFU983039:EGJ983042 EPQ983039:EQF983042 EZM983039:FAB983042 FJI983039:FJX983042 FTE983039:FTT983042 GDA983039:GDP983042 GMW983039:GNL983042 GWS983039:GXH983042 HGO983039:HHD983042 HQK983039:HQZ983042 IAG983039:IAV983042 IKC983039:IKR983042 ITY983039:IUN983042 JDU983039:JEJ983042 JNQ983039:JOF983042 JXM983039:JYB983042 KHI983039:KHX983042 KRE983039:KRT983042 LBA983039:LBP983042 LKW983039:LLL983042 LUS983039:LVH983042 MEO983039:MFD983042 MOK983039:MOZ983042 MYG983039:MYV983042 NIC983039:NIR983042 NRY983039:NSN983042 OBU983039:OCJ983042 OLQ983039:OMF983042 OVM983039:OWB983042 PFI983039:PFX983042 PPE983039:PPT983042 PZA983039:PZP983042 QIW983039:QJL983042 QSS983039:QTH983042 RCO983039:RDD983042 RMK983039:RMZ983042 RWG983039:RWV983042 SGC983039:SGR983042 SPY983039:SQN983042 SZU983039:TAJ983042 TJQ983039:TKF983042 TTM983039:TUB983042 UDI983039:UDX983042 UNE983039:UNT983042 UXA983039:UXP983042 VGW983039:VHL983042 VQS983039:VRH983042 WAO983039:WBD983042 WKK983039:WKZ983042 WUG983039:WUV983042</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49ECCE-CB59-412A-8B7B-7C4915B30A82}">
  <sheetPr>
    <pageSetUpPr fitToPage="1"/>
  </sheetPr>
  <dimension ref="B1:AR192"/>
  <sheetViews>
    <sheetView showGridLines="0" view="pageBreakPreview" zoomScale="130" zoomScaleNormal="100" zoomScaleSheetLayoutView="130" workbookViewId="0">
      <selection activeCell="J10" sqref="J10:V10"/>
    </sheetView>
  </sheetViews>
  <sheetFormatPr defaultRowHeight="20.100000000000001" customHeight="1"/>
  <cols>
    <col min="1" max="1" width="1.125" style="367" customWidth="1"/>
    <col min="2" max="2" width="1.5" style="367" customWidth="1"/>
    <col min="3" max="3" width="2.5" style="367" customWidth="1"/>
    <col min="4" max="22" width="3.875" style="367" customWidth="1"/>
    <col min="23" max="23" width="1.625" style="367" customWidth="1"/>
    <col min="24" max="26" width="9" style="367" customWidth="1"/>
    <col min="27" max="27" width="9" style="309" customWidth="1"/>
    <col min="28" max="28" width="9" style="466" customWidth="1"/>
    <col min="29" max="29" width="9" style="467" customWidth="1"/>
    <col min="30" max="31" width="9" style="367" customWidth="1"/>
    <col min="32" max="42" width="9" style="367"/>
    <col min="43" max="43" width="16.875" style="367" bestFit="1" customWidth="1"/>
    <col min="44" max="44" width="13.375" style="367" customWidth="1"/>
    <col min="45" max="216" width="9" style="367"/>
    <col min="217" max="240" width="3.75" style="367" customWidth="1"/>
    <col min="241" max="249" width="9" style="367" customWidth="1"/>
    <col min="250" max="250" width="2" style="367" customWidth="1"/>
    <col min="251" max="472" width="9" style="367"/>
    <col min="473" max="496" width="3.75" style="367" customWidth="1"/>
    <col min="497" max="505" width="9" style="367" customWidth="1"/>
    <col min="506" max="506" width="2" style="367" customWidth="1"/>
    <col min="507" max="728" width="9" style="367"/>
    <col min="729" max="752" width="3.75" style="367" customWidth="1"/>
    <col min="753" max="761" width="9" style="367" customWidth="1"/>
    <col min="762" max="762" width="2" style="367" customWidth="1"/>
    <col min="763" max="984" width="9" style="367"/>
    <col min="985" max="1008" width="3.75" style="367" customWidth="1"/>
    <col min="1009" max="1017" width="9" style="367" customWidth="1"/>
    <col min="1018" max="1018" width="2" style="367" customWidth="1"/>
    <col min="1019" max="1240" width="9" style="367"/>
    <col min="1241" max="1264" width="3.75" style="367" customWidth="1"/>
    <col min="1265" max="1273" width="9" style="367" customWidth="1"/>
    <col min="1274" max="1274" width="2" style="367" customWidth="1"/>
    <col min="1275" max="1496" width="9" style="367"/>
    <col min="1497" max="1520" width="3.75" style="367" customWidth="1"/>
    <col min="1521" max="1529" width="9" style="367" customWidth="1"/>
    <col min="1530" max="1530" width="2" style="367" customWidth="1"/>
    <col min="1531" max="1752" width="9" style="367"/>
    <col min="1753" max="1776" width="3.75" style="367" customWidth="1"/>
    <col min="1777" max="1785" width="9" style="367" customWidth="1"/>
    <col min="1786" max="1786" width="2" style="367" customWidth="1"/>
    <col min="1787" max="2008" width="9" style="367"/>
    <col min="2009" max="2032" width="3.75" style="367" customWidth="1"/>
    <col min="2033" max="2041" width="9" style="367" customWidth="1"/>
    <col min="2042" max="2042" width="2" style="367" customWidth="1"/>
    <col min="2043" max="2264" width="9" style="367"/>
    <col min="2265" max="2288" width="3.75" style="367" customWidth="1"/>
    <col min="2289" max="2297" width="9" style="367" customWidth="1"/>
    <col min="2298" max="2298" width="2" style="367" customWidth="1"/>
    <col min="2299" max="2520" width="9" style="367"/>
    <col min="2521" max="2544" width="3.75" style="367" customWidth="1"/>
    <col min="2545" max="2553" width="9" style="367" customWidth="1"/>
    <col min="2554" max="2554" width="2" style="367" customWidth="1"/>
    <col min="2555" max="2776" width="9" style="367"/>
    <col min="2777" max="2800" width="3.75" style="367" customWidth="1"/>
    <col min="2801" max="2809" width="9" style="367" customWidth="1"/>
    <col min="2810" max="2810" width="2" style="367" customWidth="1"/>
    <col min="2811" max="3032" width="9" style="367"/>
    <col min="3033" max="3056" width="3.75" style="367" customWidth="1"/>
    <col min="3057" max="3065" width="9" style="367" customWidth="1"/>
    <col min="3066" max="3066" width="2" style="367" customWidth="1"/>
    <col min="3067" max="3288" width="9" style="367"/>
    <col min="3289" max="3312" width="3.75" style="367" customWidth="1"/>
    <col min="3313" max="3321" width="9" style="367" customWidth="1"/>
    <col min="3322" max="3322" width="2" style="367" customWidth="1"/>
    <col min="3323" max="3544" width="9" style="367"/>
    <col min="3545" max="3568" width="3.75" style="367" customWidth="1"/>
    <col min="3569" max="3577" width="9" style="367" customWidth="1"/>
    <col min="3578" max="3578" width="2" style="367" customWidth="1"/>
    <col min="3579" max="3800" width="9" style="367"/>
    <col min="3801" max="3824" width="3.75" style="367" customWidth="1"/>
    <col min="3825" max="3833" width="9" style="367" customWidth="1"/>
    <col min="3834" max="3834" width="2" style="367" customWidth="1"/>
    <col min="3835" max="4056" width="9" style="367"/>
    <col min="4057" max="4080" width="3.75" style="367" customWidth="1"/>
    <col min="4081" max="4089" width="9" style="367" customWidth="1"/>
    <col min="4090" max="4090" width="2" style="367" customWidth="1"/>
    <col min="4091" max="4312" width="9" style="367"/>
    <col min="4313" max="4336" width="3.75" style="367" customWidth="1"/>
    <col min="4337" max="4345" width="9" style="367" customWidth="1"/>
    <col min="4346" max="4346" width="2" style="367" customWidth="1"/>
    <col min="4347" max="4568" width="9" style="367"/>
    <col min="4569" max="4592" width="3.75" style="367" customWidth="1"/>
    <col min="4593" max="4601" width="9" style="367" customWidth="1"/>
    <col min="4602" max="4602" width="2" style="367" customWidth="1"/>
    <col min="4603" max="4824" width="9" style="367"/>
    <col min="4825" max="4848" width="3.75" style="367" customWidth="1"/>
    <col min="4849" max="4857" width="9" style="367" customWidth="1"/>
    <col min="4858" max="4858" width="2" style="367" customWidth="1"/>
    <col min="4859" max="5080" width="9" style="367"/>
    <col min="5081" max="5104" width="3.75" style="367" customWidth="1"/>
    <col min="5105" max="5113" width="9" style="367" customWidth="1"/>
    <col min="5114" max="5114" width="2" style="367" customWidth="1"/>
    <col min="5115" max="5336" width="9" style="367"/>
    <col min="5337" max="5360" width="3.75" style="367" customWidth="1"/>
    <col min="5361" max="5369" width="9" style="367" customWidth="1"/>
    <col min="5370" max="5370" width="2" style="367" customWidth="1"/>
    <col min="5371" max="5592" width="9" style="367"/>
    <col min="5593" max="5616" width="3.75" style="367" customWidth="1"/>
    <col min="5617" max="5625" width="9" style="367" customWidth="1"/>
    <col min="5626" max="5626" width="2" style="367" customWidth="1"/>
    <col min="5627" max="5848" width="9" style="367"/>
    <col min="5849" max="5872" width="3.75" style="367" customWidth="1"/>
    <col min="5873" max="5881" width="9" style="367" customWidth="1"/>
    <col min="5882" max="5882" width="2" style="367" customWidth="1"/>
    <col min="5883" max="6104" width="9" style="367"/>
    <col min="6105" max="6128" width="3.75" style="367" customWidth="1"/>
    <col min="6129" max="6137" width="9" style="367" customWidth="1"/>
    <col min="6138" max="6138" width="2" style="367" customWidth="1"/>
    <col min="6139" max="6360" width="9" style="367"/>
    <col min="6361" max="6384" width="3.75" style="367" customWidth="1"/>
    <col min="6385" max="6393" width="9" style="367" customWidth="1"/>
    <col min="6394" max="6394" width="2" style="367" customWidth="1"/>
    <col min="6395" max="6616" width="9" style="367"/>
    <col min="6617" max="6640" width="3.75" style="367" customWidth="1"/>
    <col min="6641" max="6649" width="9" style="367" customWidth="1"/>
    <col min="6650" max="6650" width="2" style="367" customWidth="1"/>
    <col min="6651" max="6872" width="9" style="367"/>
    <col min="6873" max="6896" width="3.75" style="367" customWidth="1"/>
    <col min="6897" max="6905" width="9" style="367" customWidth="1"/>
    <col min="6906" max="6906" width="2" style="367" customWidth="1"/>
    <col min="6907" max="7128" width="9" style="367"/>
    <col min="7129" max="7152" width="3.75" style="367" customWidth="1"/>
    <col min="7153" max="7161" width="9" style="367" customWidth="1"/>
    <col min="7162" max="7162" width="2" style="367" customWidth="1"/>
    <col min="7163" max="7384" width="9" style="367"/>
    <col min="7385" max="7408" width="3.75" style="367" customWidth="1"/>
    <col min="7409" max="7417" width="9" style="367" customWidth="1"/>
    <col min="7418" max="7418" width="2" style="367" customWidth="1"/>
    <col min="7419" max="7640" width="9" style="367"/>
    <col min="7641" max="7664" width="3.75" style="367" customWidth="1"/>
    <col min="7665" max="7673" width="9" style="367" customWidth="1"/>
    <col min="7674" max="7674" width="2" style="367" customWidth="1"/>
    <col min="7675" max="7896" width="9" style="367"/>
    <col min="7897" max="7920" width="3.75" style="367" customWidth="1"/>
    <col min="7921" max="7929" width="9" style="367" customWidth="1"/>
    <col min="7930" max="7930" width="2" style="367" customWidth="1"/>
    <col min="7931" max="8152" width="9" style="367"/>
    <col min="8153" max="8176" width="3.75" style="367" customWidth="1"/>
    <col min="8177" max="8185" width="9" style="367" customWidth="1"/>
    <col min="8186" max="8186" width="2" style="367" customWidth="1"/>
    <col min="8187" max="8408" width="9" style="367"/>
    <col min="8409" max="8432" width="3.75" style="367" customWidth="1"/>
    <col min="8433" max="8441" width="9" style="367" customWidth="1"/>
    <col min="8442" max="8442" width="2" style="367" customWidth="1"/>
    <col min="8443" max="8664" width="9" style="367"/>
    <col min="8665" max="8688" width="3.75" style="367" customWidth="1"/>
    <col min="8689" max="8697" width="9" style="367" customWidth="1"/>
    <col min="8698" max="8698" width="2" style="367" customWidth="1"/>
    <col min="8699" max="8920" width="9" style="367"/>
    <col min="8921" max="8944" width="3.75" style="367" customWidth="1"/>
    <col min="8945" max="8953" width="9" style="367" customWidth="1"/>
    <col min="8954" max="8954" width="2" style="367" customWidth="1"/>
    <col min="8955" max="9176" width="9" style="367"/>
    <col min="9177" max="9200" width="3.75" style="367" customWidth="1"/>
    <col min="9201" max="9209" width="9" style="367" customWidth="1"/>
    <col min="9210" max="9210" width="2" style="367" customWidth="1"/>
    <col min="9211" max="9432" width="9" style="367"/>
    <col min="9433" max="9456" width="3.75" style="367" customWidth="1"/>
    <col min="9457" max="9465" width="9" style="367" customWidth="1"/>
    <col min="9466" max="9466" width="2" style="367" customWidth="1"/>
    <col min="9467" max="9688" width="9" style="367"/>
    <col min="9689" max="9712" width="3.75" style="367" customWidth="1"/>
    <col min="9713" max="9721" width="9" style="367" customWidth="1"/>
    <col min="9722" max="9722" width="2" style="367" customWidth="1"/>
    <col min="9723" max="9944" width="9" style="367"/>
    <col min="9945" max="9968" width="3.75" style="367" customWidth="1"/>
    <col min="9969" max="9977" width="9" style="367" customWidth="1"/>
    <col min="9978" max="9978" width="2" style="367" customWidth="1"/>
    <col min="9979" max="10200" width="9" style="367"/>
    <col min="10201" max="10224" width="3.75" style="367" customWidth="1"/>
    <col min="10225" max="10233" width="9" style="367" customWidth="1"/>
    <col min="10234" max="10234" width="2" style="367" customWidth="1"/>
    <col min="10235" max="10456" width="9" style="367"/>
    <col min="10457" max="10480" width="3.75" style="367" customWidth="1"/>
    <col min="10481" max="10489" width="9" style="367" customWidth="1"/>
    <col min="10490" max="10490" width="2" style="367" customWidth="1"/>
    <col min="10491" max="10712" width="9" style="367"/>
    <col min="10713" max="10736" width="3.75" style="367" customWidth="1"/>
    <col min="10737" max="10745" width="9" style="367" customWidth="1"/>
    <col min="10746" max="10746" width="2" style="367" customWidth="1"/>
    <col min="10747" max="10968" width="9" style="367"/>
    <col min="10969" max="10992" width="3.75" style="367" customWidth="1"/>
    <col min="10993" max="11001" width="9" style="367" customWidth="1"/>
    <col min="11002" max="11002" width="2" style="367" customWidth="1"/>
    <col min="11003" max="11224" width="9" style="367"/>
    <col min="11225" max="11248" width="3.75" style="367" customWidth="1"/>
    <col min="11249" max="11257" width="9" style="367" customWidth="1"/>
    <col min="11258" max="11258" width="2" style="367" customWidth="1"/>
    <col min="11259" max="11480" width="9" style="367"/>
    <col min="11481" max="11504" width="3.75" style="367" customWidth="1"/>
    <col min="11505" max="11513" width="9" style="367" customWidth="1"/>
    <col min="11514" max="11514" width="2" style="367" customWidth="1"/>
    <col min="11515" max="11736" width="9" style="367"/>
    <col min="11737" max="11760" width="3.75" style="367" customWidth="1"/>
    <col min="11761" max="11769" width="9" style="367" customWidth="1"/>
    <col min="11770" max="11770" width="2" style="367" customWidth="1"/>
    <col min="11771" max="11992" width="9" style="367"/>
    <col min="11993" max="12016" width="3.75" style="367" customWidth="1"/>
    <col min="12017" max="12025" width="9" style="367" customWidth="1"/>
    <col min="12026" max="12026" width="2" style="367" customWidth="1"/>
    <col min="12027" max="12248" width="9" style="367"/>
    <col min="12249" max="12272" width="3.75" style="367" customWidth="1"/>
    <col min="12273" max="12281" width="9" style="367" customWidth="1"/>
    <col min="12282" max="12282" width="2" style="367" customWidth="1"/>
    <col min="12283" max="12504" width="9" style="367"/>
    <col min="12505" max="12528" width="3.75" style="367" customWidth="1"/>
    <col min="12529" max="12537" width="9" style="367" customWidth="1"/>
    <col min="12538" max="12538" width="2" style="367" customWidth="1"/>
    <col min="12539" max="12760" width="9" style="367"/>
    <col min="12761" max="12784" width="3.75" style="367" customWidth="1"/>
    <col min="12785" max="12793" width="9" style="367" customWidth="1"/>
    <col min="12794" max="12794" width="2" style="367" customWidth="1"/>
    <col min="12795" max="13016" width="9" style="367"/>
    <col min="13017" max="13040" width="3.75" style="367" customWidth="1"/>
    <col min="13041" max="13049" width="9" style="367" customWidth="1"/>
    <col min="13050" max="13050" width="2" style="367" customWidth="1"/>
    <col min="13051" max="13272" width="9" style="367"/>
    <col min="13273" max="13296" width="3.75" style="367" customWidth="1"/>
    <col min="13297" max="13305" width="9" style="367" customWidth="1"/>
    <col min="13306" max="13306" width="2" style="367" customWidth="1"/>
    <col min="13307" max="13528" width="9" style="367"/>
    <col min="13529" max="13552" width="3.75" style="367" customWidth="1"/>
    <col min="13553" max="13561" width="9" style="367" customWidth="1"/>
    <col min="13562" max="13562" width="2" style="367" customWidth="1"/>
    <col min="13563" max="13784" width="9" style="367"/>
    <col min="13785" max="13808" width="3.75" style="367" customWidth="1"/>
    <col min="13809" max="13817" width="9" style="367" customWidth="1"/>
    <col min="13818" max="13818" width="2" style="367" customWidth="1"/>
    <col min="13819" max="14040" width="9" style="367"/>
    <col min="14041" max="14064" width="3.75" style="367" customWidth="1"/>
    <col min="14065" max="14073" width="9" style="367" customWidth="1"/>
    <col min="14074" max="14074" width="2" style="367" customWidth="1"/>
    <col min="14075" max="14296" width="9" style="367"/>
    <col min="14297" max="14320" width="3.75" style="367" customWidth="1"/>
    <col min="14321" max="14329" width="9" style="367" customWidth="1"/>
    <col min="14330" max="14330" width="2" style="367" customWidth="1"/>
    <col min="14331" max="14552" width="9" style="367"/>
    <col min="14553" max="14576" width="3.75" style="367" customWidth="1"/>
    <col min="14577" max="14585" width="9" style="367" customWidth="1"/>
    <col min="14586" max="14586" width="2" style="367" customWidth="1"/>
    <col min="14587" max="14808" width="9" style="367"/>
    <col min="14809" max="14832" width="3.75" style="367" customWidth="1"/>
    <col min="14833" max="14841" width="9" style="367" customWidth="1"/>
    <col min="14842" max="14842" width="2" style="367" customWidth="1"/>
    <col min="14843" max="15064" width="9" style="367"/>
    <col min="15065" max="15088" width="3.75" style="367" customWidth="1"/>
    <col min="15089" max="15097" width="9" style="367" customWidth="1"/>
    <col min="15098" max="15098" width="2" style="367" customWidth="1"/>
    <col min="15099" max="15320" width="9" style="367"/>
    <col min="15321" max="15344" width="3.75" style="367" customWidth="1"/>
    <col min="15345" max="15353" width="9" style="367" customWidth="1"/>
    <col min="15354" max="15354" width="2" style="367" customWidth="1"/>
    <col min="15355" max="15576" width="9" style="367"/>
    <col min="15577" max="15600" width="3.75" style="367" customWidth="1"/>
    <col min="15601" max="15609" width="9" style="367" customWidth="1"/>
    <col min="15610" max="15610" width="2" style="367" customWidth="1"/>
    <col min="15611" max="15832" width="9" style="367"/>
    <col min="15833" max="15856" width="3.75" style="367" customWidth="1"/>
    <col min="15857" max="15865" width="9" style="367" customWidth="1"/>
    <col min="15866" max="15866" width="2" style="367" customWidth="1"/>
    <col min="15867" max="16088" width="9" style="367"/>
    <col min="16089" max="16112" width="3.75" style="367" customWidth="1"/>
    <col min="16113" max="16121" width="9" style="367" customWidth="1"/>
    <col min="16122" max="16122" width="2" style="367" customWidth="1"/>
    <col min="16123" max="16384" width="9" style="367"/>
  </cols>
  <sheetData>
    <row r="1" spans="2:44" ht="20.100000000000001" customHeight="1">
      <c r="B1" s="306" t="s">
        <v>769</v>
      </c>
    </row>
    <row r="2" spans="2:44" ht="20.100000000000001" customHeight="1">
      <c r="B2" s="306" t="s">
        <v>652</v>
      </c>
    </row>
    <row r="3" spans="2:44" ht="7.5" customHeight="1">
      <c r="Q3" s="368"/>
      <c r="Y3" s="368"/>
      <c r="Z3" s="369"/>
    </row>
    <row r="4" spans="2:44" ht="19.5" customHeight="1">
      <c r="B4" s="370" t="s">
        <v>1033</v>
      </c>
      <c r="D4" s="371"/>
      <c r="E4" s="371"/>
      <c r="F4" s="371"/>
      <c r="G4" s="371"/>
      <c r="H4" s="371"/>
      <c r="I4" s="371"/>
      <c r="J4" s="371"/>
      <c r="K4" s="371"/>
      <c r="L4" s="371"/>
      <c r="M4" s="371"/>
      <c r="N4" s="371"/>
      <c r="O4" s="371"/>
      <c r="P4" s="371"/>
      <c r="Q4" s="371"/>
      <c r="R4" s="371"/>
      <c r="S4" s="371"/>
      <c r="T4" s="371"/>
      <c r="U4" s="371"/>
      <c r="V4" s="371"/>
      <c r="W4" s="371"/>
      <c r="X4" s="371"/>
      <c r="Y4" s="371"/>
      <c r="Z4" s="372" t="s">
        <v>407</v>
      </c>
    </row>
    <row r="5" spans="2:44" ht="15.75" customHeight="1">
      <c r="C5" s="373"/>
      <c r="D5" s="374"/>
      <c r="E5" s="374"/>
      <c r="F5" s="374"/>
      <c r="G5" s="374"/>
      <c r="H5" s="374"/>
      <c r="I5" s="371"/>
      <c r="J5" s="371"/>
      <c r="K5" s="371"/>
      <c r="L5" s="371"/>
      <c r="M5" s="371"/>
      <c r="N5" s="371"/>
      <c r="O5" s="371"/>
      <c r="P5" s="371"/>
      <c r="Q5" s="371"/>
      <c r="R5" s="371"/>
      <c r="S5" s="371"/>
      <c r="T5" s="371"/>
      <c r="U5" s="371"/>
      <c r="V5" s="371"/>
      <c r="W5" s="371"/>
      <c r="X5" s="371"/>
      <c r="Y5" s="371"/>
    </row>
    <row r="6" spans="2:44" s="375" customFormat="1" ht="15" customHeight="1">
      <c r="C6" s="376" t="s">
        <v>497</v>
      </c>
      <c r="D6" s="377"/>
      <c r="E6" s="378"/>
      <c r="F6" s="378"/>
      <c r="G6" s="378"/>
      <c r="H6" s="378"/>
      <c r="I6" s="378"/>
      <c r="J6" s="378"/>
      <c r="K6" s="378"/>
      <c r="L6" s="378"/>
      <c r="M6" s="378"/>
      <c r="N6" s="378"/>
      <c r="O6" s="378"/>
      <c r="P6" s="378"/>
      <c r="Q6" s="378"/>
      <c r="R6" s="378"/>
      <c r="S6" s="378"/>
      <c r="T6" s="378"/>
      <c r="U6" s="379"/>
      <c r="V6" s="378"/>
      <c r="W6" s="378"/>
      <c r="X6" s="378"/>
      <c r="Y6" s="378"/>
      <c r="AA6" s="310"/>
      <c r="AB6" s="466"/>
      <c r="AC6" s="467"/>
      <c r="AQ6" s="467"/>
      <c r="AR6" s="468"/>
    </row>
    <row r="7" spans="2:44" s="382" customFormat="1" ht="21.75" customHeight="1">
      <c r="C7" s="373"/>
      <c r="D7" s="2115" t="s">
        <v>498</v>
      </c>
      <c r="E7" s="2116"/>
      <c r="F7" s="2116"/>
      <c r="G7" s="2116"/>
      <c r="H7" s="2116"/>
      <c r="I7" s="2117"/>
      <c r="J7" s="2334" t="str">
        <f>IF(入力シート!F11="","",入力シート!F11)&amp;"中層ＺＥＨ-Ｍ支援事業"</f>
        <v>中層ＺＥＨ-Ｍ支援事業</v>
      </c>
      <c r="K7" s="2334"/>
      <c r="L7" s="2334"/>
      <c r="M7" s="2334"/>
      <c r="N7" s="2334"/>
      <c r="O7" s="2334"/>
      <c r="P7" s="2334"/>
      <c r="Q7" s="2334"/>
      <c r="R7" s="2334"/>
      <c r="S7" s="2334"/>
      <c r="T7" s="2334"/>
      <c r="U7" s="2334"/>
      <c r="V7" s="2335"/>
      <c r="W7" s="366"/>
      <c r="X7" s="366"/>
      <c r="Y7" s="366"/>
      <c r="AA7" s="442"/>
      <c r="AB7" s="466"/>
      <c r="AC7" s="467"/>
    </row>
    <row r="8" spans="2:44" s="382" customFormat="1" ht="15" customHeight="1">
      <c r="C8" s="373"/>
      <c r="D8" s="383"/>
      <c r="E8" s="383"/>
      <c r="F8" s="383"/>
      <c r="G8" s="383"/>
      <c r="H8" s="383"/>
      <c r="I8" s="383"/>
      <c r="J8" s="383"/>
      <c r="K8" s="383"/>
      <c r="L8" s="383"/>
      <c r="M8" s="383"/>
      <c r="N8" s="383"/>
      <c r="O8" s="383"/>
      <c r="P8" s="383"/>
      <c r="Q8" s="383"/>
      <c r="R8" s="383"/>
      <c r="S8" s="383"/>
      <c r="T8" s="383"/>
      <c r="U8" s="383"/>
      <c r="V8" s="383"/>
      <c r="W8" s="366"/>
      <c r="X8" s="366"/>
      <c r="Y8" s="366"/>
      <c r="AA8" s="442"/>
      <c r="AB8" s="466"/>
      <c r="AC8" s="467"/>
    </row>
    <row r="9" spans="2:44" s="375" customFormat="1" ht="15">
      <c r="C9" s="376" t="s">
        <v>470</v>
      </c>
      <c r="D9" s="377"/>
      <c r="E9" s="378"/>
      <c r="F9" s="378"/>
      <c r="G9" s="378"/>
      <c r="H9" s="378"/>
      <c r="I9" s="378"/>
      <c r="J9" s="378"/>
      <c r="K9" s="378"/>
      <c r="L9" s="378"/>
      <c r="M9" s="378"/>
      <c r="N9" s="378"/>
      <c r="O9" s="378"/>
      <c r="P9" s="378"/>
      <c r="Q9" s="378"/>
      <c r="R9" s="378"/>
      <c r="S9" s="378"/>
      <c r="T9" s="378"/>
      <c r="U9" s="379"/>
      <c r="V9" s="378"/>
      <c r="W9" s="378"/>
      <c r="X9" s="378"/>
      <c r="Y9" s="378"/>
      <c r="AA9" s="310"/>
      <c r="AB9" s="466"/>
      <c r="AC9" s="467"/>
    </row>
    <row r="10" spans="2:44" s="382" customFormat="1" ht="18" customHeight="1">
      <c r="C10" s="373"/>
      <c r="D10" s="2115" t="s">
        <v>296</v>
      </c>
      <c r="E10" s="2116"/>
      <c r="F10" s="2116"/>
      <c r="G10" s="2116"/>
      <c r="H10" s="2116"/>
      <c r="I10" s="2117"/>
      <c r="J10" s="2336"/>
      <c r="K10" s="2337"/>
      <c r="L10" s="2337"/>
      <c r="M10" s="2337"/>
      <c r="N10" s="2337"/>
      <c r="O10" s="2337"/>
      <c r="P10" s="2337"/>
      <c r="Q10" s="2337"/>
      <c r="R10" s="2337"/>
      <c r="S10" s="2337"/>
      <c r="T10" s="2337"/>
      <c r="U10" s="2337"/>
      <c r="V10" s="2338"/>
      <c r="W10" s="389"/>
      <c r="X10" s="366"/>
      <c r="Y10" s="366"/>
      <c r="AA10" s="442"/>
      <c r="AB10" s="466"/>
      <c r="AC10" s="467"/>
    </row>
    <row r="11" spans="2:44" s="382" customFormat="1" ht="24.75" customHeight="1">
      <c r="C11" s="373"/>
      <c r="D11" s="2121" t="s">
        <v>535</v>
      </c>
      <c r="E11" s="2116"/>
      <c r="F11" s="2116"/>
      <c r="G11" s="2116"/>
      <c r="H11" s="2116"/>
      <c r="I11" s="2117"/>
      <c r="J11" s="2344"/>
      <c r="K11" s="2345"/>
      <c r="L11" s="2345"/>
      <c r="M11" s="2345"/>
      <c r="N11" s="2345"/>
      <c r="O11" s="2345"/>
      <c r="P11" s="2345"/>
      <c r="Q11" s="2345"/>
      <c r="R11" s="2345"/>
      <c r="S11" s="2345"/>
      <c r="T11" s="2345"/>
      <c r="U11" s="2345"/>
      <c r="V11" s="2346"/>
      <c r="W11" s="389"/>
      <c r="X11" s="366"/>
      <c r="Y11" s="366"/>
      <c r="AA11" s="442"/>
      <c r="AB11" s="466"/>
      <c r="AC11" s="467"/>
    </row>
    <row r="12" spans="2:44" s="382" customFormat="1" ht="18" customHeight="1">
      <c r="C12" s="373"/>
      <c r="D12" s="2115" t="s">
        <v>751</v>
      </c>
      <c r="E12" s="2116"/>
      <c r="F12" s="2116"/>
      <c r="G12" s="2116"/>
      <c r="H12" s="2116"/>
      <c r="I12" s="2117"/>
      <c r="J12" s="407" t="s">
        <v>248</v>
      </c>
      <c r="K12" s="445" t="s">
        <v>546</v>
      </c>
      <c r="L12" s="408"/>
      <c r="M12" s="385"/>
      <c r="N12" s="385"/>
      <c r="O12" s="409" t="s">
        <v>248</v>
      </c>
      <c r="P12" s="445" t="s">
        <v>547</v>
      </c>
      <c r="Q12" s="385"/>
      <c r="R12" s="385"/>
      <c r="S12" s="385"/>
      <c r="T12" s="385"/>
      <c r="U12" s="385"/>
      <c r="V12" s="411"/>
      <c r="W12" s="366"/>
      <c r="X12" s="366"/>
      <c r="Y12" s="366"/>
      <c r="AA12" s="442"/>
      <c r="AB12" s="469"/>
      <c r="AC12" s="467"/>
    </row>
    <row r="13" spans="2:44" s="382" customFormat="1" ht="6" customHeight="1">
      <c r="C13" s="373"/>
      <c r="D13" s="390"/>
      <c r="E13" s="390"/>
      <c r="F13" s="391"/>
      <c r="G13" s="392"/>
      <c r="H13" s="392"/>
      <c r="I13" s="392"/>
      <c r="J13" s="392"/>
      <c r="K13" s="392"/>
      <c r="L13" s="318"/>
      <c r="M13" s="318"/>
      <c r="N13" s="318"/>
      <c r="O13" s="318"/>
      <c r="P13" s="318"/>
      <c r="Q13" s="318"/>
      <c r="R13" s="318"/>
      <c r="S13" s="318"/>
      <c r="T13" s="318"/>
      <c r="U13" s="318"/>
      <c r="V13" s="318"/>
      <c r="W13" s="318"/>
      <c r="X13" s="318"/>
      <c r="Y13" s="318"/>
      <c r="AA13" s="442"/>
      <c r="AB13" s="466"/>
      <c r="AC13" s="467"/>
    </row>
    <row r="14" spans="2:44" s="382" customFormat="1" ht="18" customHeight="1">
      <c r="C14" s="373"/>
      <c r="D14" s="2115" t="s">
        <v>538</v>
      </c>
      <c r="E14" s="2116"/>
      <c r="F14" s="2116"/>
      <c r="G14" s="2116"/>
      <c r="H14" s="2116"/>
      <c r="I14" s="2117"/>
      <c r="J14" s="2115" t="s">
        <v>539</v>
      </c>
      <c r="K14" s="2117"/>
      <c r="L14" s="2345"/>
      <c r="M14" s="2345"/>
      <c r="N14" s="2345"/>
      <c r="O14" s="2345"/>
      <c r="P14" s="2345"/>
      <c r="Q14" s="2345"/>
      <c r="R14" s="2115" t="s">
        <v>540</v>
      </c>
      <c r="S14" s="2117"/>
      <c r="T14" s="2365"/>
      <c r="U14" s="2365"/>
      <c r="V14" s="443" t="s">
        <v>541</v>
      </c>
      <c r="W14" s="389"/>
      <c r="X14" s="366"/>
      <c r="Y14" s="366"/>
      <c r="AA14" s="442"/>
      <c r="AB14" s="466"/>
      <c r="AC14" s="467"/>
    </row>
    <row r="15" spans="2:44" s="382" customFormat="1" ht="18" customHeight="1">
      <c r="C15" s="373"/>
      <c r="D15" s="2115" t="s">
        <v>542</v>
      </c>
      <c r="E15" s="2116"/>
      <c r="F15" s="2116"/>
      <c r="G15" s="2116"/>
      <c r="H15" s="2116"/>
      <c r="I15" s="2117"/>
      <c r="J15" s="2115" t="s">
        <v>539</v>
      </c>
      <c r="K15" s="2117"/>
      <c r="L15" s="2345"/>
      <c r="M15" s="2345"/>
      <c r="N15" s="2345"/>
      <c r="O15" s="2345"/>
      <c r="P15" s="2345"/>
      <c r="Q15" s="2345"/>
      <c r="R15" s="2115" t="s">
        <v>540</v>
      </c>
      <c r="S15" s="2117"/>
      <c r="T15" s="2365"/>
      <c r="U15" s="2365"/>
      <c r="V15" s="443" t="s">
        <v>541</v>
      </c>
      <c r="W15" s="389"/>
      <c r="X15" s="366"/>
      <c r="Y15" s="366"/>
      <c r="AA15" s="442"/>
      <c r="AB15" s="466"/>
      <c r="AC15" s="467"/>
    </row>
    <row r="16" spans="2:44" s="382" customFormat="1" ht="18" customHeight="1">
      <c r="C16" s="373"/>
      <c r="D16" s="2115" t="s">
        <v>543</v>
      </c>
      <c r="E16" s="2116"/>
      <c r="F16" s="2116"/>
      <c r="G16" s="2116"/>
      <c r="H16" s="2116"/>
      <c r="I16" s="2117"/>
      <c r="J16" s="2115" t="s">
        <v>539</v>
      </c>
      <c r="K16" s="2117"/>
      <c r="L16" s="2345"/>
      <c r="M16" s="2345"/>
      <c r="N16" s="2345"/>
      <c r="O16" s="2345"/>
      <c r="P16" s="2345"/>
      <c r="Q16" s="2345"/>
      <c r="R16" s="2115" t="s">
        <v>540</v>
      </c>
      <c r="S16" s="2117"/>
      <c r="T16" s="2365"/>
      <c r="U16" s="2365"/>
      <c r="V16" s="443" t="s">
        <v>541</v>
      </c>
      <c r="W16" s="389"/>
      <c r="X16" s="366"/>
      <c r="Y16" s="366"/>
      <c r="AA16" s="442"/>
      <c r="AB16" s="466"/>
      <c r="AC16" s="467"/>
    </row>
    <row r="17" spans="2:44" s="382" customFormat="1" ht="18" customHeight="1">
      <c r="C17" s="373"/>
      <c r="D17" s="2121" t="s">
        <v>544</v>
      </c>
      <c r="E17" s="2116"/>
      <c r="F17" s="2116"/>
      <c r="G17" s="2116"/>
      <c r="H17" s="2116"/>
      <c r="I17" s="2117"/>
      <c r="J17" s="2357" t="str">
        <f>IF(J27=0,"",J27)</f>
        <v/>
      </c>
      <c r="K17" s="2358"/>
      <c r="L17" s="2358"/>
      <c r="M17" s="2358"/>
      <c r="N17" s="2358"/>
      <c r="O17" s="2358"/>
      <c r="P17" s="2358"/>
      <c r="Q17" s="2358"/>
      <c r="R17" s="2358"/>
      <c r="S17" s="2358"/>
      <c r="T17" s="2358"/>
      <c r="U17" s="2358"/>
      <c r="V17" s="387" t="s">
        <v>545</v>
      </c>
      <c r="W17" s="389"/>
      <c r="X17" s="366"/>
      <c r="Y17" s="366"/>
      <c r="AA17" s="442"/>
      <c r="AB17" s="466"/>
      <c r="AC17" s="467"/>
    </row>
    <row r="18" spans="2:44" s="382" customFormat="1" ht="6" customHeight="1">
      <c r="C18" s="373"/>
      <c r="D18" s="390"/>
      <c r="E18" s="390"/>
      <c r="F18" s="391"/>
      <c r="G18" s="392"/>
      <c r="H18" s="392"/>
      <c r="I18" s="392"/>
      <c r="J18" s="392"/>
      <c r="K18" s="392"/>
      <c r="L18" s="318"/>
      <c r="M18" s="318"/>
      <c r="N18" s="318"/>
      <c r="O18" s="318"/>
      <c r="P18" s="318"/>
      <c r="Q18" s="318"/>
      <c r="R18" s="318"/>
      <c r="S18" s="318"/>
      <c r="T18" s="318"/>
      <c r="U18" s="318"/>
      <c r="V18" s="318"/>
      <c r="W18" s="318"/>
      <c r="X18" s="318"/>
      <c r="Y18" s="318"/>
      <c r="AA18" s="442"/>
      <c r="AB18" s="466"/>
      <c r="AC18" s="467"/>
    </row>
    <row r="19" spans="2:44" s="382" customFormat="1" ht="18" customHeight="1">
      <c r="C19" s="373"/>
      <c r="D19" s="2121" t="s">
        <v>485</v>
      </c>
      <c r="E19" s="2116"/>
      <c r="F19" s="2116"/>
      <c r="G19" s="2116"/>
      <c r="H19" s="2116"/>
      <c r="I19" s="2117"/>
      <c r="J19" s="2344"/>
      <c r="K19" s="2345"/>
      <c r="L19" s="2345"/>
      <c r="M19" s="2345"/>
      <c r="N19" s="2345"/>
      <c r="O19" s="2345"/>
      <c r="P19" s="2345"/>
      <c r="Q19" s="2345"/>
      <c r="R19" s="2345"/>
      <c r="S19" s="2345"/>
      <c r="T19" s="2345"/>
      <c r="U19" s="2345"/>
      <c r="V19" s="2346"/>
      <c r="W19" s="389"/>
      <c r="X19" s="366"/>
      <c r="Y19" s="366"/>
      <c r="AA19" s="442"/>
      <c r="AB19" s="466"/>
      <c r="AC19" s="467"/>
    </row>
    <row r="20" spans="2:44" s="382" customFormat="1" ht="15" customHeight="1">
      <c r="C20" s="373"/>
      <c r="D20" s="390"/>
      <c r="E20" s="390"/>
      <c r="F20" s="391"/>
      <c r="G20" s="392"/>
      <c r="H20" s="392"/>
      <c r="I20" s="392"/>
      <c r="J20" s="392"/>
      <c r="K20" s="392"/>
      <c r="L20" s="318"/>
      <c r="M20" s="318"/>
      <c r="N20" s="318"/>
      <c r="O20" s="318"/>
      <c r="P20" s="318"/>
      <c r="Q20" s="318"/>
      <c r="R20" s="318"/>
      <c r="S20" s="318"/>
      <c r="T20" s="318"/>
      <c r="U20" s="318"/>
      <c r="V20" s="318"/>
      <c r="W20" s="318"/>
      <c r="X20" s="318"/>
      <c r="Y20" s="318"/>
      <c r="AA20" s="442"/>
      <c r="AB20" s="466"/>
      <c r="AC20" s="467"/>
    </row>
    <row r="21" spans="2:44" s="416" customFormat="1" ht="15" customHeight="1">
      <c r="B21" s="333"/>
      <c r="C21" s="412" t="s">
        <v>505</v>
      </c>
      <c r="D21" s="360"/>
      <c r="E21" s="360"/>
      <c r="F21" s="360"/>
      <c r="G21" s="360"/>
      <c r="H21" s="341"/>
      <c r="I21" s="335"/>
      <c r="J21" s="336"/>
      <c r="K21" s="341"/>
      <c r="L21" s="335"/>
      <c r="M21" s="341"/>
      <c r="N21" s="336"/>
      <c r="O21" s="337"/>
      <c r="P21" s="336"/>
      <c r="Q21" s="342"/>
      <c r="R21" s="343"/>
      <c r="S21" s="343"/>
      <c r="T21" s="343"/>
      <c r="U21" s="413"/>
      <c r="V21" s="413"/>
      <c r="W21" s="413"/>
      <c r="X21" s="413"/>
      <c r="Y21" s="413"/>
      <c r="Z21" s="413"/>
      <c r="AA21" s="414"/>
      <c r="AB21" s="414"/>
      <c r="AC21" s="413"/>
      <c r="AD21" s="413"/>
      <c r="AE21" s="462"/>
      <c r="AF21" s="344"/>
      <c r="AG21" s="344"/>
      <c r="AH21" s="344"/>
      <c r="AI21" s="415"/>
      <c r="AJ21" s="415"/>
      <c r="AK21" s="415"/>
      <c r="AL21" s="415"/>
      <c r="AM21" s="415"/>
      <c r="AN21" s="415"/>
      <c r="AO21" s="415"/>
      <c r="AP21" s="338"/>
      <c r="AQ21" s="338"/>
      <c r="AR21" s="332"/>
    </row>
    <row r="22" spans="2:44" s="416" customFormat="1" ht="18" customHeight="1">
      <c r="B22" s="333"/>
      <c r="C22" s="417"/>
      <c r="D22" s="2315" t="s">
        <v>478</v>
      </c>
      <c r="E22" s="2316"/>
      <c r="F22" s="2316"/>
      <c r="G22" s="2316"/>
      <c r="H22" s="2316"/>
      <c r="I22" s="2317"/>
      <c r="J22" s="2329" t="s">
        <v>486</v>
      </c>
      <c r="K22" s="2330"/>
      <c r="L22" s="2330"/>
      <c r="M22" s="2330"/>
      <c r="N22" s="2362"/>
      <c r="O22" s="2331" t="s">
        <v>479</v>
      </c>
      <c r="P22" s="2332"/>
      <c r="Q22" s="2332"/>
      <c r="R22" s="2332"/>
      <c r="S22" s="2333"/>
      <c r="T22" s="2363"/>
      <c r="U22" s="2363"/>
      <c r="V22" s="2363"/>
      <c r="W22" s="2363"/>
      <c r="X22" s="2363"/>
      <c r="Y22" s="418"/>
      <c r="Z22" s="418"/>
      <c r="AA22" s="419"/>
      <c r="AB22" s="419"/>
      <c r="AC22" s="418"/>
      <c r="AD22" s="415"/>
      <c r="AE22" s="338"/>
      <c r="AF22" s="338"/>
      <c r="AG22" s="332"/>
    </row>
    <row r="23" spans="2:44" s="416" customFormat="1" ht="18" customHeight="1">
      <c r="B23" s="333"/>
      <c r="C23" s="417"/>
      <c r="D23" s="2315" t="s">
        <v>480</v>
      </c>
      <c r="E23" s="2316"/>
      <c r="F23" s="2316"/>
      <c r="G23" s="2316"/>
      <c r="H23" s="2316"/>
      <c r="I23" s="2317"/>
      <c r="J23" s="2318"/>
      <c r="K23" s="2319"/>
      <c r="L23" s="2319"/>
      <c r="M23" s="2319"/>
      <c r="N23" s="420" t="s">
        <v>48</v>
      </c>
      <c r="O23" s="2350">
        <f>IF(AND(J23&gt;=4,J23&lt;=5),120000,IF(J23&gt;=6,150000,0))</f>
        <v>0</v>
      </c>
      <c r="P23" s="2351"/>
      <c r="Q23" s="2351"/>
      <c r="R23" s="2351"/>
      <c r="S23" s="421" t="s">
        <v>481</v>
      </c>
      <c r="T23" s="2352"/>
      <c r="U23" s="2352"/>
      <c r="V23" s="2352"/>
      <c r="W23" s="2352"/>
      <c r="X23" s="423"/>
      <c r="Y23" s="463"/>
      <c r="Z23" s="463"/>
      <c r="AA23" s="464"/>
      <c r="AB23" s="422"/>
      <c r="AC23" s="423"/>
      <c r="AD23" s="415"/>
      <c r="AE23" s="338"/>
      <c r="AF23" s="338"/>
      <c r="AG23" s="332"/>
    </row>
    <row r="24" spans="2:44" s="416" customFormat="1" ht="18" customHeight="1">
      <c r="B24" s="333"/>
      <c r="C24" s="417"/>
      <c r="D24" s="2315" t="s">
        <v>482</v>
      </c>
      <c r="E24" s="2316"/>
      <c r="F24" s="2316"/>
      <c r="G24" s="2316"/>
      <c r="H24" s="2316"/>
      <c r="I24" s="2317"/>
      <c r="J24" s="2318"/>
      <c r="K24" s="2319"/>
      <c r="L24" s="2319"/>
      <c r="M24" s="2319"/>
      <c r="N24" s="420" t="s">
        <v>48</v>
      </c>
      <c r="O24" s="2350">
        <f>IF(AND(J24&gt;=4,J24&lt;=5),120000,IF(J24&gt;=6,150000,0))</f>
        <v>0</v>
      </c>
      <c r="P24" s="2351"/>
      <c r="Q24" s="2351"/>
      <c r="R24" s="2351"/>
      <c r="S24" s="421" t="s">
        <v>481</v>
      </c>
      <c r="T24" s="2352"/>
      <c r="U24" s="2352"/>
      <c r="V24" s="2352"/>
      <c r="W24" s="2352"/>
      <c r="X24" s="423"/>
      <c r="Y24" s="463"/>
      <c r="Z24" s="463"/>
      <c r="AA24" s="464"/>
      <c r="AB24" s="422"/>
      <c r="AC24" s="423"/>
      <c r="AD24" s="415"/>
      <c r="AE24" s="338"/>
      <c r="AF24" s="338"/>
      <c r="AG24" s="332"/>
    </row>
    <row r="25" spans="2:44" s="416" customFormat="1" ht="18" customHeight="1">
      <c r="B25" s="333"/>
      <c r="C25" s="417"/>
      <c r="D25" s="2315" t="s">
        <v>483</v>
      </c>
      <c r="E25" s="2316"/>
      <c r="F25" s="2316"/>
      <c r="G25" s="2316"/>
      <c r="H25" s="2316"/>
      <c r="I25" s="2317"/>
      <c r="J25" s="2318"/>
      <c r="K25" s="2319"/>
      <c r="L25" s="2319"/>
      <c r="M25" s="2319"/>
      <c r="N25" s="420" t="s">
        <v>48</v>
      </c>
      <c r="O25" s="2350">
        <f t="shared" ref="O25" si="0">IF(AND(J25&gt;=4,J25&lt;=5),120000,IF(J25&gt;=6,150000,0))</f>
        <v>0</v>
      </c>
      <c r="P25" s="2351"/>
      <c r="Q25" s="2351"/>
      <c r="R25" s="2351"/>
      <c r="S25" s="421" t="s">
        <v>481</v>
      </c>
      <c r="T25" s="2352"/>
      <c r="U25" s="2352"/>
      <c r="V25" s="2352"/>
      <c r="W25" s="2352"/>
      <c r="X25" s="423"/>
      <c r="Y25" s="463"/>
      <c r="Z25" s="463"/>
      <c r="AA25" s="464"/>
      <c r="AB25" s="422"/>
      <c r="AC25" s="423"/>
      <c r="AD25" s="415"/>
      <c r="AE25" s="338"/>
      <c r="AF25" s="338"/>
      <c r="AG25" s="332"/>
    </row>
    <row r="26" spans="2:44" s="416" customFormat="1" ht="18" customHeight="1" thickBot="1">
      <c r="B26" s="333"/>
      <c r="C26" s="417"/>
      <c r="D26" s="2322" t="s">
        <v>669</v>
      </c>
      <c r="E26" s="2323"/>
      <c r="F26" s="2323"/>
      <c r="G26" s="2323"/>
      <c r="H26" s="2323"/>
      <c r="I26" s="2324"/>
      <c r="J26" s="2325"/>
      <c r="K26" s="2326"/>
      <c r="L26" s="2326"/>
      <c r="M26" s="2326"/>
      <c r="N26" s="485" t="s">
        <v>48</v>
      </c>
      <c r="O26" s="2355">
        <f>IF(AND(J26&gt;=4,J26&lt;=5),120000,IF(J26&gt;=6,150000,0))</f>
        <v>0</v>
      </c>
      <c r="P26" s="2356"/>
      <c r="Q26" s="2356"/>
      <c r="R26" s="2356"/>
      <c r="S26" s="486" t="s">
        <v>481</v>
      </c>
      <c r="T26" s="2352"/>
      <c r="U26" s="2352"/>
      <c r="V26" s="2352"/>
      <c r="W26" s="2352"/>
      <c r="X26" s="423"/>
      <c r="Y26" s="463"/>
      <c r="Z26" s="463"/>
      <c r="AA26" s="464"/>
      <c r="AB26" s="422"/>
      <c r="AC26" s="423"/>
      <c r="AD26" s="415"/>
      <c r="AE26" s="338"/>
      <c r="AF26" s="338"/>
      <c r="AG26" s="332"/>
    </row>
    <row r="27" spans="2:44" s="416" customFormat="1" ht="18" customHeight="1" thickTop="1">
      <c r="B27" s="333"/>
      <c r="C27" s="417"/>
      <c r="D27" s="2308" t="s">
        <v>428</v>
      </c>
      <c r="E27" s="2309"/>
      <c r="F27" s="2309"/>
      <c r="G27" s="2309"/>
      <c r="H27" s="2309"/>
      <c r="I27" s="2310"/>
      <c r="J27" s="2311">
        <f>SUM(J23:M26)</f>
        <v>0</v>
      </c>
      <c r="K27" s="2312"/>
      <c r="L27" s="2312"/>
      <c r="M27" s="2312"/>
      <c r="N27" s="424" t="s">
        <v>48</v>
      </c>
      <c r="O27" s="2353">
        <f>SUM(O23:R26)</f>
        <v>0</v>
      </c>
      <c r="P27" s="2354"/>
      <c r="Q27" s="2354"/>
      <c r="R27" s="2354"/>
      <c r="S27" s="425" t="s">
        <v>481</v>
      </c>
      <c r="T27" s="2352"/>
      <c r="U27" s="2352"/>
      <c r="V27" s="2352"/>
      <c r="W27" s="2352"/>
      <c r="X27" s="423"/>
      <c r="Y27" s="463"/>
      <c r="Z27" s="463"/>
      <c r="AA27" s="464"/>
      <c r="AB27" s="422"/>
      <c r="AC27" s="423"/>
      <c r="AD27" s="415"/>
      <c r="AE27" s="338"/>
      <c r="AF27" s="338"/>
      <c r="AG27" s="332"/>
    </row>
    <row r="28" spans="2:44" s="416" customFormat="1" ht="15" customHeight="1">
      <c r="B28" s="333"/>
      <c r="D28" s="465"/>
      <c r="E28" s="331"/>
      <c r="F28" s="331"/>
      <c r="G28" s="331"/>
      <c r="H28" s="334"/>
      <c r="I28" s="334"/>
      <c r="J28" s="335"/>
      <c r="K28" s="336"/>
      <c r="L28" s="334"/>
      <c r="M28" s="334"/>
      <c r="N28" s="335"/>
      <c r="O28" s="335"/>
      <c r="P28" s="334"/>
      <c r="Q28" s="334"/>
      <c r="R28" s="337"/>
      <c r="S28" s="335"/>
      <c r="T28" s="335"/>
      <c r="U28" s="335"/>
      <c r="V28" s="335"/>
      <c r="W28" s="335"/>
      <c r="X28" s="335"/>
      <c r="Y28" s="338"/>
      <c r="Z28" s="338"/>
      <c r="AA28" s="426"/>
      <c r="AB28" s="426"/>
      <c r="AC28" s="338"/>
      <c r="AD28" s="339"/>
      <c r="AE28" s="462"/>
      <c r="AF28" s="339"/>
      <c r="AG28" s="339"/>
      <c r="AH28" s="339"/>
      <c r="AI28" s="339"/>
      <c r="AJ28" s="339"/>
      <c r="AK28" s="339"/>
      <c r="AL28" s="339"/>
      <c r="AM28" s="339"/>
      <c r="AN28" s="340"/>
      <c r="AO28" s="340"/>
      <c r="AP28" s="340"/>
      <c r="AQ28" s="340"/>
      <c r="AR28" s="332"/>
    </row>
    <row r="29" spans="2:44" s="375" customFormat="1" ht="15">
      <c r="C29" s="376"/>
      <c r="D29" s="377"/>
      <c r="E29" s="378"/>
      <c r="F29" s="378"/>
      <c r="G29" s="378"/>
      <c r="H29" s="378"/>
      <c r="I29" s="378"/>
      <c r="J29" s="378"/>
      <c r="K29" s="378"/>
      <c r="L29" s="378"/>
      <c r="M29" s="378"/>
      <c r="N29" s="378"/>
      <c r="O29" s="378"/>
      <c r="P29" s="378"/>
      <c r="Q29" s="378"/>
      <c r="R29" s="378"/>
      <c r="S29" s="378"/>
      <c r="T29" s="378"/>
      <c r="U29" s="379"/>
      <c r="V29" s="378"/>
      <c r="W29" s="378"/>
      <c r="X29" s="378"/>
      <c r="Y29" s="378"/>
      <c r="AA29" s="310"/>
      <c r="AB29" s="466"/>
      <c r="AC29" s="467"/>
    </row>
    <row r="30" spans="2:44" s="375" customFormat="1" ht="15">
      <c r="C30" s="376"/>
      <c r="D30" s="377"/>
      <c r="E30" s="378"/>
      <c r="F30" s="378"/>
      <c r="G30" s="378"/>
      <c r="H30" s="378"/>
      <c r="I30" s="378"/>
      <c r="J30" s="378"/>
      <c r="K30" s="378"/>
      <c r="L30" s="378"/>
      <c r="M30" s="378"/>
      <c r="N30" s="378"/>
      <c r="O30" s="378"/>
      <c r="P30" s="378"/>
      <c r="Q30" s="378"/>
      <c r="R30" s="378"/>
      <c r="S30" s="378"/>
      <c r="T30" s="378"/>
      <c r="U30" s="379"/>
      <c r="V30" s="378"/>
      <c r="W30" s="378"/>
      <c r="X30" s="378"/>
      <c r="Y30" s="378"/>
      <c r="AA30" s="310"/>
      <c r="AB30" s="466"/>
      <c r="AC30" s="467"/>
    </row>
    <row r="31" spans="2:44" s="375" customFormat="1" ht="15">
      <c r="C31" s="376"/>
      <c r="D31" s="377"/>
      <c r="E31" s="378"/>
      <c r="F31" s="378"/>
      <c r="G31" s="378"/>
      <c r="H31" s="378"/>
      <c r="I31" s="378"/>
      <c r="J31" s="378"/>
      <c r="K31" s="378"/>
      <c r="L31" s="378"/>
      <c r="M31" s="378"/>
      <c r="N31" s="378"/>
      <c r="O31" s="378"/>
      <c r="P31" s="378"/>
      <c r="Q31" s="378"/>
      <c r="R31" s="378"/>
      <c r="S31" s="378"/>
      <c r="T31" s="378"/>
      <c r="U31" s="379"/>
      <c r="V31" s="378"/>
      <c r="W31" s="378"/>
      <c r="X31" s="378"/>
      <c r="Y31" s="378"/>
      <c r="AA31" s="310"/>
      <c r="AB31" s="466"/>
      <c r="AC31" s="467"/>
    </row>
    <row r="32" spans="2:44" s="375" customFormat="1" ht="15">
      <c r="C32" s="376"/>
      <c r="D32" s="377"/>
      <c r="E32" s="378"/>
      <c r="F32" s="378"/>
      <c r="G32" s="378"/>
      <c r="H32" s="378"/>
      <c r="I32" s="378"/>
      <c r="J32" s="378"/>
      <c r="K32" s="378"/>
      <c r="L32" s="378"/>
      <c r="M32" s="378"/>
      <c r="N32" s="378"/>
      <c r="O32" s="378"/>
      <c r="P32" s="378"/>
      <c r="Q32" s="378"/>
      <c r="R32" s="378"/>
      <c r="S32" s="378"/>
      <c r="T32" s="378"/>
      <c r="U32" s="379"/>
      <c r="V32" s="378"/>
      <c r="W32" s="378"/>
      <c r="X32" s="378"/>
      <c r="Y32" s="378"/>
      <c r="AA32" s="310"/>
      <c r="AB32" s="466"/>
      <c r="AC32" s="467"/>
    </row>
    <row r="33" spans="3:29" s="375" customFormat="1" ht="15">
      <c r="C33" s="376"/>
      <c r="D33" s="377"/>
      <c r="E33" s="378"/>
      <c r="F33" s="378"/>
      <c r="G33" s="378"/>
      <c r="H33" s="378"/>
      <c r="I33" s="378"/>
      <c r="J33" s="378"/>
      <c r="K33" s="378"/>
      <c r="L33" s="378"/>
      <c r="M33" s="378"/>
      <c r="N33" s="378"/>
      <c r="O33" s="378"/>
      <c r="P33" s="378"/>
      <c r="Q33" s="378"/>
      <c r="R33" s="378"/>
      <c r="S33" s="378"/>
      <c r="T33" s="378"/>
      <c r="U33" s="379"/>
      <c r="V33" s="378"/>
      <c r="W33" s="378"/>
      <c r="X33" s="378"/>
      <c r="Y33" s="378"/>
      <c r="AA33" s="310"/>
      <c r="AB33" s="466"/>
      <c r="AC33" s="467"/>
    </row>
    <row r="34" spans="3:29" s="375" customFormat="1" ht="15">
      <c r="C34" s="376"/>
      <c r="D34" s="377"/>
      <c r="E34" s="378"/>
      <c r="F34" s="378"/>
      <c r="G34" s="378"/>
      <c r="H34" s="378"/>
      <c r="I34" s="378"/>
      <c r="J34" s="378"/>
      <c r="K34" s="378"/>
      <c r="L34" s="378"/>
      <c r="M34" s="378"/>
      <c r="N34" s="378"/>
      <c r="O34" s="378"/>
      <c r="P34" s="378"/>
      <c r="Q34" s="378"/>
      <c r="R34" s="378"/>
      <c r="S34" s="378"/>
      <c r="T34" s="378"/>
      <c r="U34" s="379"/>
      <c r="V34" s="378"/>
      <c r="W34" s="378"/>
      <c r="X34" s="378"/>
      <c r="Y34" s="378"/>
      <c r="AA34" s="310"/>
      <c r="AB34" s="466"/>
      <c r="AC34" s="467"/>
    </row>
    <row r="35" spans="3:29" s="375" customFormat="1" ht="15">
      <c r="C35" s="376"/>
      <c r="D35" s="377"/>
      <c r="E35" s="378"/>
      <c r="F35" s="378"/>
      <c r="G35" s="378"/>
      <c r="H35" s="378"/>
      <c r="I35" s="378"/>
      <c r="J35" s="378"/>
      <c r="K35" s="378"/>
      <c r="L35" s="378"/>
      <c r="M35" s="378"/>
      <c r="N35" s="378"/>
      <c r="O35" s="378"/>
      <c r="P35" s="378"/>
      <c r="Q35" s="378"/>
      <c r="R35" s="378"/>
      <c r="S35" s="378"/>
      <c r="T35" s="378"/>
      <c r="U35" s="379"/>
      <c r="V35" s="378"/>
      <c r="W35" s="378"/>
      <c r="X35" s="378"/>
      <c r="Y35" s="378"/>
      <c r="AA35" s="310"/>
      <c r="AB35" s="466"/>
      <c r="AC35" s="467"/>
    </row>
    <row r="36" spans="3:29" s="375" customFormat="1" ht="15">
      <c r="C36" s="376"/>
      <c r="D36" s="377"/>
      <c r="E36" s="378"/>
      <c r="F36" s="378"/>
      <c r="G36" s="378"/>
      <c r="H36" s="378"/>
      <c r="I36" s="378"/>
      <c r="J36" s="378"/>
      <c r="K36" s="378"/>
      <c r="L36" s="378"/>
      <c r="M36" s="378"/>
      <c r="N36" s="378"/>
      <c r="O36" s="378"/>
      <c r="P36" s="378"/>
      <c r="Q36" s="378"/>
      <c r="R36" s="378"/>
      <c r="S36" s="378"/>
      <c r="T36" s="378"/>
      <c r="U36" s="379"/>
      <c r="V36" s="378"/>
      <c r="W36" s="378"/>
      <c r="X36" s="378"/>
      <c r="Y36" s="378"/>
      <c r="AA36" s="310"/>
      <c r="AB36" s="466"/>
      <c r="AC36" s="467"/>
    </row>
    <row r="37" spans="3:29" s="375" customFormat="1" ht="15">
      <c r="C37" s="376"/>
      <c r="D37" s="377"/>
      <c r="E37" s="378"/>
      <c r="F37" s="378"/>
      <c r="G37" s="378"/>
      <c r="H37" s="378"/>
      <c r="I37" s="378"/>
      <c r="J37" s="378"/>
      <c r="K37" s="378"/>
      <c r="L37" s="378"/>
      <c r="M37" s="378"/>
      <c r="N37" s="378"/>
      <c r="O37" s="378"/>
      <c r="P37" s="378"/>
      <c r="Q37" s="378"/>
      <c r="R37" s="378"/>
      <c r="S37" s="378"/>
      <c r="T37" s="378"/>
      <c r="U37" s="379"/>
      <c r="V37" s="378"/>
      <c r="W37" s="378"/>
      <c r="X37" s="378"/>
      <c r="Y37" s="378"/>
      <c r="AA37" s="310"/>
      <c r="AB37" s="466"/>
      <c r="AC37" s="467"/>
    </row>
    <row r="38" spans="3:29" s="375" customFormat="1" ht="15">
      <c r="C38" s="376"/>
      <c r="D38" s="377"/>
      <c r="E38" s="378"/>
      <c r="F38" s="378"/>
      <c r="G38" s="378"/>
      <c r="H38" s="378"/>
      <c r="I38" s="378"/>
      <c r="J38" s="378"/>
      <c r="K38" s="378"/>
      <c r="L38" s="378"/>
      <c r="M38" s="378"/>
      <c r="N38" s="378"/>
      <c r="O38" s="378"/>
      <c r="P38" s="378"/>
      <c r="Q38" s="378"/>
      <c r="R38" s="378"/>
      <c r="S38" s="378"/>
      <c r="T38" s="378"/>
      <c r="U38" s="379"/>
      <c r="V38" s="378"/>
      <c r="W38" s="378"/>
      <c r="X38" s="378"/>
      <c r="Y38" s="378"/>
      <c r="AA38" s="310"/>
      <c r="AB38" s="466"/>
      <c r="AC38" s="467"/>
    </row>
    <row r="39" spans="3:29" s="375" customFormat="1" ht="15">
      <c r="C39" s="376"/>
      <c r="D39" s="377"/>
      <c r="E39" s="378"/>
      <c r="F39" s="378"/>
      <c r="G39" s="378"/>
      <c r="H39" s="378"/>
      <c r="I39" s="378"/>
      <c r="J39" s="378"/>
      <c r="K39" s="378"/>
      <c r="L39" s="378"/>
      <c r="M39" s="378"/>
      <c r="N39" s="378"/>
      <c r="O39" s="378"/>
      <c r="P39" s="378"/>
      <c r="Q39" s="378"/>
      <c r="R39" s="378"/>
      <c r="S39" s="378"/>
      <c r="T39" s="378"/>
      <c r="U39" s="379"/>
      <c r="V39" s="378"/>
      <c r="W39" s="378"/>
      <c r="X39" s="378"/>
      <c r="Y39" s="378"/>
      <c r="AA39" s="310"/>
      <c r="AB39" s="470"/>
      <c r="AC39" s="336"/>
    </row>
    <row r="40" spans="3:29" s="375" customFormat="1" ht="15">
      <c r="C40" s="376"/>
      <c r="D40" s="377"/>
      <c r="E40" s="378"/>
      <c r="F40" s="378"/>
      <c r="G40" s="378"/>
      <c r="H40" s="378"/>
      <c r="I40" s="378"/>
      <c r="J40" s="378"/>
      <c r="K40" s="378"/>
      <c r="L40" s="378"/>
      <c r="M40" s="378"/>
      <c r="N40" s="378"/>
      <c r="O40" s="378"/>
      <c r="P40" s="378"/>
      <c r="Q40" s="378"/>
      <c r="R40" s="378"/>
      <c r="S40" s="378"/>
      <c r="T40" s="378"/>
      <c r="U40" s="379"/>
      <c r="V40" s="378"/>
      <c r="W40" s="378"/>
      <c r="X40" s="378"/>
      <c r="Y40" s="378"/>
      <c r="AA40" s="310"/>
      <c r="AB40" s="470"/>
      <c r="AC40" s="336"/>
    </row>
    <row r="41" spans="3:29" s="375" customFormat="1" ht="15">
      <c r="C41" s="376"/>
      <c r="D41" s="377"/>
      <c r="E41" s="378"/>
      <c r="F41" s="378"/>
      <c r="G41" s="378"/>
      <c r="H41" s="378"/>
      <c r="I41" s="378"/>
      <c r="J41" s="378"/>
      <c r="K41" s="378"/>
      <c r="L41" s="378"/>
      <c r="M41" s="378"/>
      <c r="N41" s="378"/>
      <c r="O41" s="378"/>
      <c r="P41" s="378"/>
      <c r="Q41" s="378"/>
      <c r="R41" s="378"/>
      <c r="S41" s="378"/>
      <c r="T41" s="378"/>
      <c r="U41" s="379"/>
      <c r="V41" s="378"/>
      <c r="W41" s="378"/>
      <c r="X41" s="378"/>
      <c r="Y41" s="378"/>
      <c r="AA41" s="310"/>
      <c r="AB41" s="470"/>
      <c r="AC41" s="336"/>
    </row>
    <row r="42" spans="3:29" s="375" customFormat="1" ht="15">
      <c r="C42" s="376"/>
      <c r="D42" s="377"/>
      <c r="E42" s="378"/>
      <c r="F42" s="378"/>
      <c r="G42" s="378"/>
      <c r="H42" s="378"/>
      <c r="I42" s="378"/>
      <c r="J42" s="378"/>
      <c r="K42" s="378"/>
      <c r="L42" s="378"/>
      <c r="M42" s="378"/>
      <c r="N42" s="378"/>
      <c r="O42" s="378"/>
      <c r="P42" s="378"/>
      <c r="Q42" s="378"/>
      <c r="R42" s="378"/>
      <c r="S42" s="378"/>
      <c r="T42" s="378"/>
      <c r="U42" s="379"/>
      <c r="V42" s="378"/>
      <c r="W42" s="378"/>
      <c r="X42" s="378"/>
      <c r="Y42" s="378"/>
      <c r="AA42" s="310"/>
      <c r="AB42" s="470"/>
      <c r="AC42" s="336"/>
    </row>
    <row r="43" spans="3:29" s="375" customFormat="1" ht="15">
      <c r="C43" s="376"/>
      <c r="D43" s="377"/>
      <c r="E43" s="378"/>
      <c r="F43" s="378"/>
      <c r="G43" s="378"/>
      <c r="H43" s="378"/>
      <c r="I43" s="378"/>
      <c r="J43" s="378"/>
      <c r="K43" s="378"/>
      <c r="L43" s="378"/>
      <c r="M43" s="378"/>
      <c r="N43" s="378"/>
      <c r="O43" s="378"/>
      <c r="P43" s="378"/>
      <c r="Q43" s="378"/>
      <c r="R43" s="378"/>
      <c r="S43" s="378"/>
      <c r="T43" s="378"/>
      <c r="U43" s="379"/>
      <c r="V43" s="378"/>
      <c r="W43" s="378"/>
      <c r="X43" s="378"/>
      <c r="Y43" s="378"/>
      <c r="AA43" s="310"/>
      <c r="AB43" s="470"/>
      <c r="AC43" s="336"/>
    </row>
    <row r="44" spans="3:29" s="375" customFormat="1" ht="15">
      <c r="C44" s="376"/>
      <c r="D44" s="377"/>
      <c r="E44" s="378"/>
      <c r="F44" s="378"/>
      <c r="G44" s="378"/>
      <c r="H44" s="378"/>
      <c r="I44" s="378"/>
      <c r="J44" s="378"/>
      <c r="K44" s="378"/>
      <c r="L44" s="378"/>
      <c r="M44" s="378"/>
      <c r="N44" s="378"/>
      <c r="O44" s="378"/>
      <c r="P44" s="378"/>
      <c r="Q44" s="378"/>
      <c r="R44" s="378"/>
      <c r="S44" s="378"/>
      <c r="T44" s="378"/>
      <c r="U44" s="379"/>
      <c r="V44" s="378"/>
      <c r="W44" s="378"/>
      <c r="X44" s="378"/>
      <c r="Y44" s="378"/>
      <c r="AA44" s="310"/>
      <c r="AB44" s="470"/>
      <c r="AC44" s="336"/>
    </row>
    <row r="45" spans="3:29" s="375" customFormat="1" ht="15">
      <c r="C45" s="376"/>
      <c r="D45" s="377"/>
      <c r="E45" s="378"/>
      <c r="F45" s="378"/>
      <c r="G45" s="378"/>
      <c r="H45" s="378"/>
      <c r="I45" s="378"/>
      <c r="J45" s="378"/>
      <c r="K45" s="378"/>
      <c r="L45" s="378"/>
      <c r="M45" s="378"/>
      <c r="N45" s="378"/>
      <c r="O45" s="378"/>
      <c r="P45" s="378"/>
      <c r="Q45" s="378"/>
      <c r="R45" s="378"/>
      <c r="S45" s="378"/>
      <c r="T45" s="378"/>
      <c r="U45" s="379"/>
      <c r="V45" s="378"/>
      <c r="W45" s="378"/>
      <c r="X45" s="378"/>
      <c r="Y45" s="378"/>
      <c r="AA45" s="310"/>
      <c r="AB45" s="470"/>
      <c r="AC45" s="336"/>
    </row>
    <row r="46" spans="3:29" s="375" customFormat="1" ht="15">
      <c r="C46" s="376"/>
      <c r="D46" s="377"/>
      <c r="E46" s="378"/>
      <c r="F46" s="378"/>
      <c r="G46" s="378"/>
      <c r="H46" s="378"/>
      <c r="I46" s="378"/>
      <c r="J46" s="378"/>
      <c r="K46" s="378"/>
      <c r="L46" s="378"/>
      <c r="M46" s="378"/>
      <c r="N46" s="378"/>
      <c r="O46" s="378"/>
      <c r="P46" s="378"/>
      <c r="Q46" s="378"/>
      <c r="R46" s="378"/>
      <c r="S46" s="378"/>
      <c r="T46" s="378"/>
      <c r="U46" s="379"/>
      <c r="V46" s="378"/>
      <c r="W46" s="378"/>
      <c r="X46" s="378"/>
      <c r="Y46" s="378"/>
      <c r="AA46" s="310"/>
      <c r="AB46" s="470"/>
      <c r="AC46" s="336"/>
    </row>
    <row r="47" spans="3:29" ht="12.75" customHeight="1">
      <c r="AB47" s="470"/>
      <c r="AC47" s="336"/>
    </row>
    <row r="48" spans="3:29" ht="20.100000000000001" customHeight="1">
      <c r="AB48" s="470"/>
      <c r="AC48" s="336"/>
    </row>
    <row r="49" spans="28:30" ht="20.100000000000001" customHeight="1">
      <c r="AB49" s="470"/>
      <c r="AC49" s="336"/>
    </row>
    <row r="50" spans="28:30" ht="20.100000000000001" customHeight="1">
      <c r="AB50" s="470"/>
      <c r="AC50" s="336"/>
    </row>
    <row r="51" spans="28:30" ht="20.100000000000001" customHeight="1">
      <c r="AB51" s="470"/>
      <c r="AC51" s="336"/>
    </row>
    <row r="52" spans="28:30" ht="20.100000000000001" customHeight="1">
      <c r="AB52" s="470"/>
      <c r="AC52" s="336"/>
      <c r="AD52" s="471"/>
    </row>
    <row r="53" spans="28:30" ht="20.100000000000001" customHeight="1">
      <c r="AB53" s="470"/>
      <c r="AC53" s="336"/>
    </row>
    <row r="54" spans="28:30" ht="20.100000000000001" customHeight="1">
      <c r="AB54" s="470"/>
      <c r="AC54" s="336"/>
    </row>
    <row r="55" spans="28:30" ht="20.100000000000001" customHeight="1">
      <c r="AB55" s="470"/>
      <c r="AC55" s="336"/>
    </row>
    <row r="56" spans="28:30" ht="20.100000000000001" customHeight="1">
      <c r="AB56" s="470"/>
      <c r="AC56" s="336"/>
    </row>
    <row r="57" spans="28:30" ht="20.100000000000001" customHeight="1">
      <c r="AB57" s="470"/>
      <c r="AC57" s="336"/>
    </row>
    <row r="58" spans="28:30" ht="20.100000000000001" customHeight="1">
      <c r="AB58" s="470"/>
      <c r="AC58" s="336"/>
    </row>
    <row r="59" spans="28:30" ht="20.100000000000001" customHeight="1">
      <c r="AB59" s="470"/>
      <c r="AC59" s="336"/>
    </row>
    <row r="60" spans="28:30" ht="20.100000000000001" customHeight="1">
      <c r="AB60" s="470"/>
      <c r="AC60" s="336"/>
    </row>
    <row r="61" spans="28:30" ht="20.100000000000001" customHeight="1">
      <c r="AB61" s="470"/>
      <c r="AC61" s="336"/>
    </row>
    <row r="62" spans="28:30" ht="20.100000000000001" customHeight="1">
      <c r="AB62" s="470"/>
      <c r="AC62" s="336"/>
    </row>
    <row r="63" spans="28:30" ht="20.100000000000001" customHeight="1">
      <c r="AB63" s="470"/>
      <c r="AC63" s="336"/>
    </row>
    <row r="64" spans="28:30" ht="20.100000000000001" customHeight="1">
      <c r="AB64" s="472"/>
      <c r="AC64" s="473"/>
    </row>
    <row r="65" spans="28:29" ht="20.100000000000001" customHeight="1">
      <c r="AB65" s="470"/>
      <c r="AC65" s="336"/>
    </row>
    <row r="66" spans="28:29" ht="20.100000000000001" customHeight="1">
      <c r="AB66" s="470"/>
      <c r="AC66" s="336"/>
    </row>
    <row r="67" spans="28:29" ht="20.100000000000001" customHeight="1">
      <c r="AB67" s="470"/>
      <c r="AC67" s="336"/>
    </row>
    <row r="68" spans="28:29" ht="20.100000000000001" customHeight="1">
      <c r="AB68" s="470"/>
      <c r="AC68" s="336"/>
    </row>
    <row r="69" spans="28:29" ht="20.100000000000001" customHeight="1">
      <c r="AB69" s="470"/>
      <c r="AC69" s="336"/>
    </row>
    <row r="70" spans="28:29" ht="20.100000000000001" customHeight="1">
      <c r="AB70" s="470"/>
      <c r="AC70" s="336"/>
    </row>
    <row r="71" spans="28:29" ht="20.100000000000001" customHeight="1">
      <c r="AB71" s="470"/>
      <c r="AC71" s="336"/>
    </row>
    <row r="72" spans="28:29" ht="20.100000000000001" customHeight="1">
      <c r="AB72" s="470"/>
      <c r="AC72" s="336"/>
    </row>
    <row r="73" spans="28:29" ht="20.100000000000001" customHeight="1">
      <c r="AB73" s="470"/>
      <c r="AC73" s="336"/>
    </row>
    <row r="81" spans="29:29" ht="20.100000000000001" customHeight="1">
      <c r="AC81" s="474"/>
    </row>
    <row r="82" spans="29:29" ht="20.100000000000001" customHeight="1">
      <c r="AC82" s="475"/>
    </row>
    <row r="146" spans="28:29" ht="20.100000000000001" customHeight="1">
      <c r="AB146" s="476"/>
      <c r="AC146" s="477"/>
    </row>
    <row r="147" spans="28:29" ht="20.100000000000001" customHeight="1">
      <c r="AB147" s="476"/>
      <c r="AC147" s="477"/>
    </row>
    <row r="148" spans="28:29" ht="20.100000000000001" customHeight="1">
      <c r="AB148" s="476"/>
      <c r="AC148" s="477"/>
    </row>
    <row r="149" spans="28:29" ht="20.100000000000001" customHeight="1">
      <c r="AB149" s="476"/>
      <c r="AC149" s="477"/>
    </row>
    <row r="150" spans="28:29" ht="20.100000000000001" customHeight="1">
      <c r="AB150" s="476"/>
      <c r="AC150" s="477"/>
    </row>
    <row r="151" spans="28:29" ht="20.100000000000001" customHeight="1">
      <c r="AB151" s="476"/>
      <c r="AC151" s="477"/>
    </row>
    <row r="152" spans="28:29" ht="20.100000000000001" customHeight="1">
      <c r="AB152" s="476"/>
      <c r="AC152" s="477"/>
    </row>
    <row r="153" spans="28:29" ht="20.100000000000001" customHeight="1">
      <c r="AB153" s="476"/>
      <c r="AC153" s="477"/>
    </row>
    <row r="154" spans="28:29" ht="20.100000000000001" customHeight="1">
      <c r="AB154" s="476"/>
      <c r="AC154" s="477"/>
    </row>
    <row r="155" spans="28:29" ht="20.100000000000001" customHeight="1">
      <c r="AB155" s="476"/>
      <c r="AC155" s="477"/>
    </row>
    <row r="156" spans="28:29" ht="20.100000000000001" customHeight="1">
      <c r="AB156" s="476"/>
      <c r="AC156" s="477"/>
    </row>
    <row r="157" spans="28:29" ht="20.100000000000001" customHeight="1">
      <c r="AB157" s="476"/>
      <c r="AC157" s="477"/>
    </row>
    <row r="158" spans="28:29" ht="20.100000000000001" customHeight="1">
      <c r="AB158" s="476"/>
      <c r="AC158" s="477"/>
    </row>
    <row r="159" spans="28:29" ht="20.100000000000001" customHeight="1">
      <c r="AB159" s="476"/>
      <c r="AC159" s="477"/>
    </row>
    <row r="160" spans="28:29" ht="20.100000000000001" customHeight="1">
      <c r="AB160" s="476"/>
      <c r="AC160" s="477"/>
    </row>
    <row r="161" spans="28:29" ht="20.100000000000001" customHeight="1">
      <c r="AB161" s="476"/>
      <c r="AC161" s="477"/>
    </row>
    <row r="162" spans="28:29" ht="20.100000000000001" customHeight="1">
      <c r="AB162" s="476"/>
      <c r="AC162" s="477"/>
    </row>
    <row r="163" spans="28:29" ht="20.100000000000001" customHeight="1">
      <c r="AB163" s="476"/>
      <c r="AC163" s="477"/>
    </row>
    <row r="164" spans="28:29" ht="20.100000000000001" customHeight="1">
      <c r="AB164" s="476"/>
      <c r="AC164" s="477"/>
    </row>
    <row r="165" spans="28:29" ht="20.100000000000001" customHeight="1">
      <c r="AB165" s="476"/>
      <c r="AC165" s="477"/>
    </row>
    <row r="166" spans="28:29" ht="20.100000000000001" customHeight="1">
      <c r="AB166" s="476"/>
      <c r="AC166" s="477"/>
    </row>
    <row r="167" spans="28:29" ht="20.100000000000001" customHeight="1">
      <c r="AB167" s="476"/>
      <c r="AC167" s="477"/>
    </row>
    <row r="168" spans="28:29" ht="20.100000000000001" customHeight="1">
      <c r="AB168" s="476"/>
      <c r="AC168" s="477"/>
    </row>
    <row r="169" spans="28:29" ht="20.100000000000001" customHeight="1">
      <c r="AB169" s="476"/>
      <c r="AC169" s="477"/>
    </row>
    <row r="170" spans="28:29" ht="20.100000000000001" customHeight="1">
      <c r="AB170" s="476"/>
      <c r="AC170" s="477"/>
    </row>
    <row r="171" spans="28:29" ht="20.100000000000001" customHeight="1">
      <c r="AB171" s="476"/>
      <c r="AC171" s="477"/>
    </row>
    <row r="172" spans="28:29" ht="20.100000000000001" customHeight="1">
      <c r="AB172" s="476"/>
      <c r="AC172" s="477"/>
    </row>
    <row r="173" spans="28:29" ht="20.100000000000001" customHeight="1">
      <c r="AB173" s="476"/>
      <c r="AC173" s="477"/>
    </row>
    <row r="174" spans="28:29" ht="20.100000000000001" customHeight="1">
      <c r="AB174" s="476"/>
      <c r="AC174" s="477"/>
    </row>
    <row r="175" spans="28:29" ht="20.100000000000001" customHeight="1">
      <c r="AB175" s="476"/>
      <c r="AC175" s="477"/>
    </row>
    <row r="176" spans="28:29" ht="20.100000000000001" customHeight="1">
      <c r="AB176" s="476"/>
      <c r="AC176" s="477"/>
    </row>
    <row r="177" spans="28:29" ht="20.100000000000001" customHeight="1">
      <c r="AB177" s="476"/>
      <c r="AC177" s="477"/>
    </row>
    <row r="178" spans="28:29" ht="20.100000000000001" customHeight="1">
      <c r="AB178" s="476"/>
      <c r="AC178" s="477"/>
    </row>
    <row r="179" spans="28:29" ht="20.100000000000001" customHeight="1">
      <c r="AB179" s="476"/>
      <c r="AC179" s="477"/>
    </row>
    <row r="180" spans="28:29" ht="20.100000000000001" customHeight="1">
      <c r="AB180" s="476"/>
      <c r="AC180" s="477"/>
    </row>
    <row r="181" spans="28:29" ht="20.100000000000001" customHeight="1">
      <c r="AB181" s="476"/>
      <c r="AC181" s="477"/>
    </row>
    <row r="182" spans="28:29" ht="20.100000000000001" customHeight="1">
      <c r="AB182" s="476"/>
      <c r="AC182" s="477"/>
    </row>
    <row r="183" spans="28:29" ht="20.100000000000001" customHeight="1">
      <c r="AB183" s="476"/>
      <c r="AC183" s="477"/>
    </row>
    <row r="184" spans="28:29" ht="20.100000000000001" customHeight="1">
      <c r="AB184" s="476"/>
      <c r="AC184" s="477"/>
    </row>
    <row r="185" spans="28:29" ht="20.100000000000001" customHeight="1">
      <c r="AB185" s="476"/>
      <c r="AC185" s="477"/>
    </row>
    <row r="186" spans="28:29" ht="20.100000000000001" customHeight="1">
      <c r="AB186" s="476"/>
      <c r="AC186" s="477"/>
    </row>
    <row r="187" spans="28:29" ht="20.100000000000001" customHeight="1">
      <c r="AB187" s="478"/>
      <c r="AC187" s="479"/>
    </row>
    <row r="188" spans="28:29" ht="20.100000000000001" customHeight="1">
      <c r="AB188" s="478"/>
      <c r="AC188" s="479"/>
    </row>
    <row r="189" spans="28:29" ht="20.100000000000001" customHeight="1">
      <c r="AB189" s="480"/>
      <c r="AC189" s="481"/>
    </row>
    <row r="190" spans="28:29" ht="20.100000000000001" customHeight="1">
      <c r="AB190" s="480"/>
      <c r="AC190" s="481"/>
    </row>
    <row r="191" spans="28:29" ht="20.100000000000001" customHeight="1">
      <c r="AB191" s="480"/>
      <c r="AC191" s="481"/>
    </row>
    <row r="192" spans="28:29" ht="20.100000000000001" customHeight="1">
      <c r="AB192" s="480"/>
      <c r="AC192" s="481"/>
    </row>
  </sheetData>
  <sheetProtection algorithmName="SHA-512" hashValue="nFPp30iIf7D8UeckCRm4l8CDxrVjQhxNZDKGUVWlDWdYhRj4iM4a7HS5TLBX+usRVk+//e7XEwXrfypvkNevYw==" saltValue="KNO6qGyVQqC+3LZqpVuKpQ==" spinCount="100000" sheet="1" formatCells="0" formatRows="0" insertRows="0" deleteRows="0" selectLockedCells="1" autoFilter="0" pivotTables="0"/>
  <mergeCells count="50">
    <mergeCell ref="T14:U14"/>
    <mergeCell ref="D7:I7"/>
    <mergeCell ref="J7:V7"/>
    <mergeCell ref="D10:I10"/>
    <mergeCell ref="J10:V10"/>
    <mergeCell ref="D11:I11"/>
    <mergeCell ref="J11:V11"/>
    <mergeCell ref="D12:I12"/>
    <mergeCell ref="D14:I14"/>
    <mergeCell ref="J14:K14"/>
    <mergeCell ref="L14:Q14"/>
    <mergeCell ref="R14:S14"/>
    <mergeCell ref="D16:I16"/>
    <mergeCell ref="J16:K16"/>
    <mergeCell ref="L16:Q16"/>
    <mergeCell ref="R16:S16"/>
    <mergeCell ref="T16:U16"/>
    <mergeCell ref="D15:I15"/>
    <mergeCell ref="J15:K15"/>
    <mergeCell ref="L15:Q15"/>
    <mergeCell ref="R15:S15"/>
    <mergeCell ref="T15:U15"/>
    <mergeCell ref="D17:I17"/>
    <mergeCell ref="J17:U17"/>
    <mergeCell ref="D19:I19"/>
    <mergeCell ref="D22:I22"/>
    <mergeCell ref="J22:N22"/>
    <mergeCell ref="O22:S22"/>
    <mergeCell ref="T22:X22"/>
    <mergeCell ref="J19:V19"/>
    <mergeCell ref="D23:I23"/>
    <mergeCell ref="J23:M23"/>
    <mergeCell ref="O23:R23"/>
    <mergeCell ref="T23:W23"/>
    <mergeCell ref="D24:I24"/>
    <mergeCell ref="J24:M24"/>
    <mergeCell ref="O24:R24"/>
    <mergeCell ref="T24:W24"/>
    <mergeCell ref="D25:I25"/>
    <mergeCell ref="J25:M25"/>
    <mergeCell ref="O25:R25"/>
    <mergeCell ref="T25:W25"/>
    <mergeCell ref="D27:I27"/>
    <mergeCell ref="J27:M27"/>
    <mergeCell ref="O27:R27"/>
    <mergeCell ref="T27:W27"/>
    <mergeCell ref="D26:I26"/>
    <mergeCell ref="J26:M26"/>
    <mergeCell ref="O26:R26"/>
    <mergeCell ref="T26:W26"/>
  </mergeCells>
  <phoneticPr fontId="18"/>
  <conditionalFormatting sqref="AC81:AC82 AB146:AC192">
    <cfRule type="expression" priority="21">
      <formula>CELL("protect",AB81)=0</formula>
    </cfRule>
  </conditionalFormatting>
  <conditionalFormatting sqref="B1:B2">
    <cfRule type="expression" dxfId="65" priority="20">
      <formula>_xlfn.ISFORMULA(B1)=TRUE</formula>
    </cfRule>
  </conditionalFormatting>
  <conditionalFormatting sqref="N23:N25">
    <cfRule type="notContainsBlanks" dxfId="64" priority="16">
      <formula>LEN(TRIM(N23))&gt;0</formula>
    </cfRule>
    <cfRule type="expression" dxfId="63" priority="17">
      <formula>$N$14="■"</formula>
    </cfRule>
    <cfRule type="expression" dxfId="62" priority="18">
      <formula>$K$14="■"</formula>
    </cfRule>
    <cfRule type="expression" dxfId="61" priority="19">
      <formula>$H$14="■"</formula>
    </cfRule>
  </conditionalFormatting>
  <conditionalFormatting sqref="J23:M25">
    <cfRule type="containsBlanks" dxfId="60" priority="15">
      <formula>LEN(TRIM(J23))=0</formula>
    </cfRule>
  </conditionalFormatting>
  <conditionalFormatting sqref="J10:V10">
    <cfRule type="containsBlanks" dxfId="59" priority="14">
      <formula>LEN(TRIM(J10))=0</formula>
    </cfRule>
  </conditionalFormatting>
  <conditionalFormatting sqref="B2 L14:Q14 T14:U14 J19">
    <cfRule type="containsBlanks" dxfId="58" priority="13">
      <formula>LEN(TRIM(B2))=0</formula>
    </cfRule>
  </conditionalFormatting>
  <conditionalFormatting sqref="J12 O12">
    <cfRule type="expression" dxfId="57" priority="11">
      <formula>$O$12="■"</formula>
    </cfRule>
    <cfRule type="expression" dxfId="56" priority="12">
      <formula>$J$12="■"</formula>
    </cfRule>
  </conditionalFormatting>
  <conditionalFormatting sqref="N26">
    <cfRule type="notContainsBlanks" dxfId="55" priority="7">
      <formula>LEN(TRIM(N26))&gt;0</formula>
    </cfRule>
    <cfRule type="expression" dxfId="54" priority="8">
      <formula>$N$14="■"</formula>
    </cfRule>
    <cfRule type="expression" dxfId="53" priority="9">
      <formula>$K$14="■"</formula>
    </cfRule>
    <cfRule type="expression" dxfId="52" priority="10">
      <formula>$H$14="■"</formula>
    </cfRule>
  </conditionalFormatting>
  <conditionalFormatting sqref="J26:M26">
    <cfRule type="containsBlanks" dxfId="51" priority="6">
      <formula>LEN(TRIM(J26))=0</formula>
    </cfRule>
  </conditionalFormatting>
  <conditionalFormatting sqref="O12:V12">
    <cfRule type="expression" dxfId="50" priority="5">
      <formula>$J$12="■"</formula>
    </cfRule>
  </conditionalFormatting>
  <conditionalFormatting sqref="J12:N12">
    <cfRule type="expression" dxfId="49" priority="4">
      <formula>$O$12="■"</formula>
    </cfRule>
  </conditionalFormatting>
  <dataValidations count="7">
    <dataValidation imeMode="on" allowBlank="1" showInputMessage="1" showErrorMessage="1" sqref="T22 O22 U21" xr:uid="{C87226DC-0A4E-4A1A-8D85-B6FE5B63DAEF}"/>
    <dataValidation type="custom" imeMode="disabled" allowBlank="1" showInputMessage="1" showErrorMessage="1" error="小数点第二位まで、三位以下四捨五入で入力して下さい。" sqref="AI21:AO21 S23:T27 AD22:AD27 AB23:AB27 O23:O27 J23:J27 X23:X27" xr:uid="{73F65FA3-65AF-4F3B-B40F-7018E568728E}">
      <formula1>J21-ROUNDDOWN(J21,2)=0</formula1>
    </dataValidation>
    <dataValidation type="custom" imeMode="disabled" allowBlank="1" showInputMessage="1" showErrorMessage="1" error="整数で入力してください。" sqref="WVG983065:WVJ983065 L65496:R65496 HR65494:HX65494 RN65494:RT65494 ABJ65494:ABP65494 ALF65494:ALL65494 AVB65494:AVH65494 BEX65494:BFD65494 BOT65494:BOZ65494 BYP65494:BYV65494 CIL65494:CIR65494 CSH65494:CSN65494 DCD65494:DCJ65494 DLZ65494:DMF65494 DVV65494:DWB65494 EFR65494:EFX65494 EPN65494:EPT65494 EZJ65494:EZP65494 FJF65494:FJL65494 FTB65494:FTH65494 GCX65494:GDD65494 GMT65494:GMZ65494 GWP65494:GWV65494 HGL65494:HGR65494 HQH65494:HQN65494 IAD65494:IAJ65494 IJZ65494:IKF65494 ITV65494:IUB65494 JDR65494:JDX65494 JNN65494:JNT65494 JXJ65494:JXP65494 KHF65494:KHL65494 KRB65494:KRH65494 LAX65494:LBD65494 LKT65494:LKZ65494 LUP65494:LUV65494 MEL65494:MER65494 MOH65494:MON65494 MYD65494:MYJ65494 NHZ65494:NIF65494 NRV65494:NSB65494 OBR65494:OBX65494 OLN65494:OLT65494 OVJ65494:OVP65494 PFF65494:PFL65494 PPB65494:PPH65494 PYX65494:PZD65494 QIT65494:QIZ65494 QSP65494:QSV65494 RCL65494:RCR65494 RMH65494:RMN65494 RWD65494:RWJ65494 SFZ65494:SGF65494 SPV65494:SQB65494 SZR65494:SZX65494 TJN65494:TJT65494 TTJ65494:TTP65494 UDF65494:UDL65494 UNB65494:UNH65494 UWX65494:UXD65494 VGT65494:VGZ65494 VQP65494:VQV65494 WAL65494:WAR65494 WKH65494:WKN65494 WUD65494:WUJ65494 L131032:R131032 HR131030:HX131030 RN131030:RT131030 ABJ131030:ABP131030 ALF131030:ALL131030 AVB131030:AVH131030 BEX131030:BFD131030 BOT131030:BOZ131030 BYP131030:BYV131030 CIL131030:CIR131030 CSH131030:CSN131030 DCD131030:DCJ131030 DLZ131030:DMF131030 DVV131030:DWB131030 EFR131030:EFX131030 EPN131030:EPT131030 EZJ131030:EZP131030 FJF131030:FJL131030 FTB131030:FTH131030 GCX131030:GDD131030 GMT131030:GMZ131030 GWP131030:GWV131030 HGL131030:HGR131030 HQH131030:HQN131030 IAD131030:IAJ131030 IJZ131030:IKF131030 ITV131030:IUB131030 JDR131030:JDX131030 JNN131030:JNT131030 JXJ131030:JXP131030 KHF131030:KHL131030 KRB131030:KRH131030 LAX131030:LBD131030 LKT131030:LKZ131030 LUP131030:LUV131030 MEL131030:MER131030 MOH131030:MON131030 MYD131030:MYJ131030 NHZ131030:NIF131030 NRV131030:NSB131030 OBR131030:OBX131030 OLN131030:OLT131030 OVJ131030:OVP131030 PFF131030:PFL131030 PPB131030:PPH131030 PYX131030:PZD131030 QIT131030:QIZ131030 QSP131030:QSV131030 RCL131030:RCR131030 RMH131030:RMN131030 RWD131030:RWJ131030 SFZ131030:SGF131030 SPV131030:SQB131030 SZR131030:SZX131030 TJN131030:TJT131030 TTJ131030:TTP131030 UDF131030:UDL131030 UNB131030:UNH131030 UWX131030:UXD131030 VGT131030:VGZ131030 VQP131030:VQV131030 WAL131030:WAR131030 WKH131030:WKN131030 WUD131030:WUJ131030 L196568:R196568 HR196566:HX196566 RN196566:RT196566 ABJ196566:ABP196566 ALF196566:ALL196566 AVB196566:AVH196566 BEX196566:BFD196566 BOT196566:BOZ196566 BYP196566:BYV196566 CIL196566:CIR196566 CSH196566:CSN196566 DCD196566:DCJ196566 DLZ196566:DMF196566 DVV196566:DWB196566 EFR196566:EFX196566 EPN196566:EPT196566 EZJ196566:EZP196566 FJF196566:FJL196566 FTB196566:FTH196566 GCX196566:GDD196566 GMT196566:GMZ196566 GWP196566:GWV196566 HGL196566:HGR196566 HQH196566:HQN196566 IAD196566:IAJ196566 IJZ196566:IKF196566 ITV196566:IUB196566 JDR196566:JDX196566 JNN196566:JNT196566 JXJ196566:JXP196566 KHF196566:KHL196566 KRB196566:KRH196566 LAX196566:LBD196566 LKT196566:LKZ196566 LUP196566:LUV196566 MEL196566:MER196566 MOH196566:MON196566 MYD196566:MYJ196566 NHZ196566:NIF196566 NRV196566:NSB196566 OBR196566:OBX196566 OLN196566:OLT196566 OVJ196566:OVP196566 PFF196566:PFL196566 PPB196566:PPH196566 PYX196566:PZD196566 QIT196566:QIZ196566 QSP196566:QSV196566 RCL196566:RCR196566 RMH196566:RMN196566 RWD196566:RWJ196566 SFZ196566:SGF196566 SPV196566:SQB196566 SZR196566:SZX196566 TJN196566:TJT196566 TTJ196566:TTP196566 UDF196566:UDL196566 UNB196566:UNH196566 UWX196566:UXD196566 VGT196566:VGZ196566 VQP196566:VQV196566 WAL196566:WAR196566 WKH196566:WKN196566 WUD196566:WUJ196566 L262104:R262104 HR262102:HX262102 RN262102:RT262102 ABJ262102:ABP262102 ALF262102:ALL262102 AVB262102:AVH262102 BEX262102:BFD262102 BOT262102:BOZ262102 BYP262102:BYV262102 CIL262102:CIR262102 CSH262102:CSN262102 DCD262102:DCJ262102 DLZ262102:DMF262102 DVV262102:DWB262102 EFR262102:EFX262102 EPN262102:EPT262102 EZJ262102:EZP262102 FJF262102:FJL262102 FTB262102:FTH262102 GCX262102:GDD262102 GMT262102:GMZ262102 GWP262102:GWV262102 HGL262102:HGR262102 HQH262102:HQN262102 IAD262102:IAJ262102 IJZ262102:IKF262102 ITV262102:IUB262102 JDR262102:JDX262102 JNN262102:JNT262102 JXJ262102:JXP262102 KHF262102:KHL262102 KRB262102:KRH262102 LAX262102:LBD262102 LKT262102:LKZ262102 LUP262102:LUV262102 MEL262102:MER262102 MOH262102:MON262102 MYD262102:MYJ262102 NHZ262102:NIF262102 NRV262102:NSB262102 OBR262102:OBX262102 OLN262102:OLT262102 OVJ262102:OVP262102 PFF262102:PFL262102 PPB262102:PPH262102 PYX262102:PZD262102 QIT262102:QIZ262102 QSP262102:QSV262102 RCL262102:RCR262102 RMH262102:RMN262102 RWD262102:RWJ262102 SFZ262102:SGF262102 SPV262102:SQB262102 SZR262102:SZX262102 TJN262102:TJT262102 TTJ262102:TTP262102 UDF262102:UDL262102 UNB262102:UNH262102 UWX262102:UXD262102 VGT262102:VGZ262102 VQP262102:VQV262102 WAL262102:WAR262102 WKH262102:WKN262102 WUD262102:WUJ262102 L327640:R327640 HR327638:HX327638 RN327638:RT327638 ABJ327638:ABP327638 ALF327638:ALL327638 AVB327638:AVH327638 BEX327638:BFD327638 BOT327638:BOZ327638 BYP327638:BYV327638 CIL327638:CIR327638 CSH327638:CSN327638 DCD327638:DCJ327638 DLZ327638:DMF327638 DVV327638:DWB327638 EFR327638:EFX327638 EPN327638:EPT327638 EZJ327638:EZP327638 FJF327638:FJL327638 FTB327638:FTH327638 GCX327638:GDD327638 GMT327638:GMZ327638 GWP327638:GWV327638 HGL327638:HGR327638 HQH327638:HQN327638 IAD327638:IAJ327638 IJZ327638:IKF327638 ITV327638:IUB327638 JDR327638:JDX327638 JNN327638:JNT327638 JXJ327638:JXP327638 KHF327638:KHL327638 KRB327638:KRH327638 LAX327638:LBD327638 LKT327638:LKZ327638 LUP327638:LUV327638 MEL327638:MER327638 MOH327638:MON327638 MYD327638:MYJ327638 NHZ327638:NIF327638 NRV327638:NSB327638 OBR327638:OBX327638 OLN327638:OLT327638 OVJ327638:OVP327638 PFF327638:PFL327638 PPB327638:PPH327638 PYX327638:PZD327638 QIT327638:QIZ327638 QSP327638:QSV327638 RCL327638:RCR327638 RMH327638:RMN327638 RWD327638:RWJ327638 SFZ327638:SGF327638 SPV327638:SQB327638 SZR327638:SZX327638 TJN327638:TJT327638 TTJ327638:TTP327638 UDF327638:UDL327638 UNB327638:UNH327638 UWX327638:UXD327638 VGT327638:VGZ327638 VQP327638:VQV327638 WAL327638:WAR327638 WKH327638:WKN327638 WUD327638:WUJ327638 L393176:R393176 HR393174:HX393174 RN393174:RT393174 ABJ393174:ABP393174 ALF393174:ALL393174 AVB393174:AVH393174 BEX393174:BFD393174 BOT393174:BOZ393174 BYP393174:BYV393174 CIL393174:CIR393174 CSH393174:CSN393174 DCD393174:DCJ393174 DLZ393174:DMF393174 DVV393174:DWB393174 EFR393174:EFX393174 EPN393174:EPT393174 EZJ393174:EZP393174 FJF393174:FJL393174 FTB393174:FTH393174 GCX393174:GDD393174 GMT393174:GMZ393174 GWP393174:GWV393174 HGL393174:HGR393174 HQH393174:HQN393174 IAD393174:IAJ393174 IJZ393174:IKF393174 ITV393174:IUB393174 JDR393174:JDX393174 JNN393174:JNT393174 JXJ393174:JXP393174 KHF393174:KHL393174 KRB393174:KRH393174 LAX393174:LBD393174 LKT393174:LKZ393174 LUP393174:LUV393174 MEL393174:MER393174 MOH393174:MON393174 MYD393174:MYJ393174 NHZ393174:NIF393174 NRV393174:NSB393174 OBR393174:OBX393174 OLN393174:OLT393174 OVJ393174:OVP393174 PFF393174:PFL393174 PPB393174:PPH393174 PYX393174:PZD393174 QIT393174:QIZ393174 QSP393174:QSV393174 RCL393174:RCR393174 RMH393174:RMN393174 RWD393174:RWJ393174 SFZ393174:SGF393174 SPV393174:SQB393174 SZR393174:SZX393174 TJN393174:TJT393174 TTJ393174:TTP393174 UDF393174:UDL393174 UNB393174:UNH393174 UWX393174:UXD393174 VGT393174:VGZ393174 VQP393174:VQV393174 WAL393174:WAR393174 WKH393174:WKN393174 WUD393174:WUJ393174 L458712:R458712 HR458710:HX458710 RN458710:RT458710 ABJ458710:ABP458710 ALF458710:ALL458710 AVB458710:AVH458710 BEX458710:BFD458710 BOT458710:BOZ458710 BYP458710:BYV458710 CIL458710:CIR458710 CSH458710:CSN458710 DCD458710:DCJ458710 DLZ458710:DMF458710 DVV458710:DWB458710 EFR458710:EFX458710 EPN458710:EPT458710 EZJ458710:EZP458710 FJF458710:FJL458710 FTB458710:FTH458710 GCX458710:GDD458710 GMT458710:GMZ458710 GWP458710:GWV458710 HGL458710:HGR458710 HQH458710:HQN458710 IAD458710:IAJ458710 IJZ458710:IKF458710 ITV458710:IUB458710 JDR458710:JDX458710 JNN458710:JNT458710 JXJ458710:JXP458710 KHF458710:KHL458710 KRB458710:KRH458710 LAX458710:LBD458710 LKT458710:LKZ458710 LUP458710:LUV458710 MEL458710:MER458710 MOH458710:MON458710 MYD458710:MYJ458710 NHZ458710:NIF458710 NRV458710:NSB458710 OBR458710:OBX458710 OLN458710:OLT458710 OVJ458710:OVP458710 PFF458710:PFL458710 PPB458710:PPH458710 PYX458710:PZD458710 QIT458710:QIZ458710 QSP458710:QSV458710 RCL458710:RCR458710 RMH458710:RMN458710 RWD458710:RWJ458710 SFZ458710:SGF458710 SPV458710:SQB458710 SZR458710:SZX458710 TJN458710:TJT458710 TTJ458710:TTP458710 UDF458710:UDL458710 UNB458710:UNH458710 UWX458710:UXD458710 VGT458710:VGZ458710 VQP458710:VQV458710 WAL458710:WAR458710 WKH458710:WKN458710 WUD458710:WUJ458710 L524248:R524248 HR524246:HX524246 RN524246:RT524246 ABJ524246:ABP524246 ALF524246:ALL524246 AVB524246:AVH524246 BEX524246:BFD524246 BOT524246:BOZ524246 BYP524246:BYV524246 CIL524246:CIR524246 CSH524246:CSN524246 DCD524246:DCJ524246 DLZ524246:DMF524246 DVV524246:DWB524246 EFR524246:EFX524246 EPN524246:EPT524246 EZJ524246:EZP524246 FJF524246:FJL524246 FTB524246:FTH524246 GCX524246:GDD524246 GMT524246:GMZ524246 GWP524246:GWV524246 HGL524246:HGR524246 HQH524246:HQN524246 IAD524246:IAJ524246 IJZ524246:IKF524246 ITV524246:IUB524246 JDR524246:JDX524246 JNN524246:JNT524246 JXJ524246:JXP524246 KHF524246:KHL524246 KRB524246:KRH524246 LAX524246:LBD524246 LKT524246:LKZ524246 LUP524246:LUV524246 MEL524246:MER524246 MOH524246:MON524246 MYD524246:MYJ524246 NHZ524246:NIF524246 NRV524246:NSB524246 OBR524246:OBX524246 OLN524246:OLT524246 OVJ524246:OVP524246 PFF524246:PFL524246 PPB524246:PPH524246 PYX524246:PZD524246 QIT524246:QIZ524246 QSP524246:QSV524246 RCL524246:RCR524246 RMH524246:RMN524246 RWD524246:RWJ524246 SFZ524246:SGF524246 SPV524246:SQB524246 SZR524246:SZX524246 TJN524246:TJT524246 TTJ524246:TTP524246 UDF524246:UDL524246 UNB524246:UNH524246 UWX524246:UXD524246 VGT524246:VGZ524246 VQP524246:VQV524246 WAL524246:WAR524246 WKH524246:WKN524246 WUD524246:WUJ524246 L589784:R589784 HR589782:HX589782 RN589782:RT589782 ABJ589782:ABP589782 ALF589782:ALL589782 AVB589782:AVH589782 BEX589782:BFD589782 BOT589782:BOZ589782 BYP589782:BYV589782 CIL589782:CIR589782 CSH589782:CSN589782 DCD589782:DCJ589782 DLZ589782:DMF589782 DVV589782:DWB589782 EFR589782:EFX589782 EPN589782:EPT589782 EZJ589782:EZP589782 FJF589782:FJL589782 FTB589782:FTH589782 GCX589782:GDD589782 GMT589782:GMZ589782 GWP589782:GWV589782 HGL589782:HGR589782 HQH589782:HQN589782 IAD589782:IAJ589782 IJZ589782:IKF589782 ITV589782:IUB589782 JDR589782:JDX589782 JNN589782:JNT589782 JXJ589782:JXP589782 KHF589782:KHL589782 KRB589782:KRH589782 LAX589782:LBD589782 LKT589782:LKZ589782 LUP589782:LUV589782 MEL589782:MER589782 MOH589782:MON589782 MYD589782:MYJ589782 NHZ589782:NIF589782 NRV589782:NSB589782 OBR589782:OBX589782 OLN589782:OLT589782 OVJ589782:OVP589782 PFF589782:PFL589782 PPB589782:PPH589782 PYX589782:PZD589782 QIT589782:QIZ589782 QSP589782:QSV589782 RCL589782:RCR589782 RMH589782:RMN589782 RWD589782:RWJ589782 SFZ589782:SGF589782 SPV589782:SQB589782 SZR589782:SZX589782 TJN589782:TJT589782 TTJ589782:TTP589782 UDF589782:UDL589782 UNB589782:UNH589782 UWX589782:UXD589782 VGT589782:VGZ589782 VQP589782:VQV589782 WAL589782:WAR589782 WKH589782:WKN589782 WUD589782:WUJ589782 L655320:R655320 HR655318:HX655318 RN655318:RT655318 ABJ655318:ABP655318 ALF655318:ALL655318 AVB655318:AVH655318 BEX655318:BFD655318 BOT655318:BOZ655318 BYP655318:BYV655318 CIL655318:CIR655318 CSH655318:CSN655318 DCD655318:DCJ655318 DLZ655318:DMF655318 DVV655318:DWB655318 EFR655318:EFX655318 EPN655318:EPT655318 EZJ655318:EZP655318 FJF655318:FJL655318 FTB655318:FTH655318 GCX655318:GDD655318 GMT655318:GMZ655318 GWP655318:GWV655318 HGL655318:HGR655318 HQH655318:HQN655318 IAD655318:IAJ655318 IJZ655318:IKF655318 ITV655318:IUB655318 JDR655318:JDX655318 JNN655318:JNT655318 JXJ655318:JXP655318 KHF655318:KHL655318 KRB655318:KRH655318 LAX655318:LBD655318 LKT655318:LKZ655318 LUP655318:LUV655318 MEL655318:MER655318 MOH655318:MON655318 MYD655318:MYJ655318 NHZ655318:NIF655318 NRV655318:NSB655318 OBR655318:OBX655318 OLN655318:OLT655318 OVJ655318:OVP655318 PFF655318:PFL655318 PPB655318:PPH655318 PYX655318:PZD655318 QIT655318:QIZ655318 QSP655318:QSV655318 RCL655318:RCR655318 RMH655318:RMN655318 RWD655318:RWJ655318 SFZ655318:SGF655318 SPV655318:SQB655318 SZR655318:SZX655318 TJN655318:TJT655318 TTJ655318:TTP655318 UDF655318:UDL655318 UNB655318:UNH655318 UWX655318:UXD655318 VGT655318:VGZ655318 VQP655318:VQV655318 WAL655318:WAR655318 WKH655318:WKN655318 WUD655318:WUJ655318 L720856:R720856 HR720854:HX720854 RN720854:RT720854 ABJ720854:ABP720854 ALF720854:ALL720854 AVB720854:AVH720854 BEX720854:BFD720854 BOT720854:BOZ720854 BYP720854:BYV720854 CIL720854:CIR720854 CSH720854:CSN720854 DCD720854:DCJ720854 DLZ720854:DMF720854 DVV720854:DWB720854 EFR720854:EFX720854 EPN720854:EPT720854 EZJ720854:EZP720854 FJF720854:FJL720854 FTB720854:FTH720854 GCX720854:GDD720854 GMT720854:GMZ720854 GWP720854:GWV720854 HGL720854:HGR720854 HQH720854:HQN720854 IAD720854:IAJ720854 IJZ720854:IKF720854 ITV720854:IUB720854 JDR720854:JDX720854 JNN720854:JNT720854 JXJ720854:JXP720854 KHF720854:KHL720854 KRB720854:KRH720854 LAX720854:LBD720854 LKT720854:LKZ720854 LUP720854:LUV720854 MEL720854:MER720854 MOH720854:MON720854 MYD720854:MYJ720854 NHZ720854:NIF720854 NRV720854:NSB720854 OBR720854:OBX720854 OLN720854:OLT720854 OVJ720854:OVP720854 PFF720854:PFL720854 PPB720854:PPH720854 PYX720854:PZD720854 QIT720854:QIZ720854 QSP720854:QSV720854 RCL720854:RCR720854 RMH720854:RMN720854 RWD720854:RWJ720854 SFZ720854:SGF720854 SPV720854:SQB720854 SZR720854:SZX720854 TJN720854:TJT720854 TTJ720854:TTP720854 UDF720854:UDL720854 UNB720854:UNH720854 UWX720854:UXD720854 VGT720854:VGZ720854 VQP720854:VQV720854 WAL720854:WAR720854 WKH720854:WKN720854 WUD720854:WUJ720854 L786392:R786392 HR786390:HX786390 RN786390:RT786390 ABJ786390:ABP786390 ALF786390:ALL786390 AVB786390:AVH786390 BEX786390:BFD786390 BOT786390:BOZ786390 BYP786390:BYV786390 CIL786390:CIR786390 CSH786390:CSN786390 DCD786390:DCJ786390 DLZ786390:DMF786390 DVV786390:DWB786390 EFR786390:EFX786390 EPN786390:EPT786390 EZJ786390:EZP786390 FJF786390:FJL786390 FTB786390:FTH786390 GCX786390:GDD786390 GMT786390:GMZ786390 GWP786390:GWV786390 HGL786390:HGR786390 HQH786390:HQN786390 IAD786390:IAJ786390 IJZ786390:IKF786390 ITV786390:IUB786390 JDR786390:JDX786390 JNN786390:JNT786390 JXJ786390:JXP786390 KHF786390:KHL786390 KRB786390:KRH786390 LAX786390:LBD786390 LKT786390:LKZ786390 LUP786390:LUV786390 MEL786390:MER786390 MOH786390:MON786390 MYD786390:MYJ786390 NHZ786390:NIF786390 NRV786390:NSB786390 OBR786390:OBX786390 OLN786390:OLT786390 OVJ786390:OVP786390 PFF786390:PFL786390 PPB786390:PPH786390 PYX786390:PZD786390 QIT786390:QIZ786390 QSP786390:QSV786390 RCL786390:RCR786390 RMH786390:RMN786390 RWD786390:RWJ786390 SFZ786390:SGF786390 SPV786390:SQB786390 SZR786390:SZX786390 TJN786390:TJT786390 TTJ786390:TTP786390 UDF786390:UDL786390 UNB786390:UNH786390 UWX786390:UXD786390 VGT786390:VGZ786390 VQP786390:VQV786390 WAL786390:WAR786390 WKH786390:WKN786390 WUD786390:WUJ786390 L851928:R851928 HR851926:HX851926 RN851926:RT851926 ABJ851926:ABP851926 ALF851926:ALL851926 AVB851926:AVH851926 BEX851926:BFD851926 BOT851926:BOZ851926 BYP851926:BYV851926 CIL851926:CIR851926 CSH851926:CSN851926 DCD851926:DCJ851926 DLZ851926:DMF851926 DVV851926:DWB851926 EFR851926:EFX851926 EPN851926:EPT851926 EZJ851926:EZP851926 FJF851926:FJL851926 FTB851926:FTH851926 GCX851926:GDD851926 GMT851926:GMZ851926 GWP851926:GWV851926 HGL851926:HGR851926 HQH851926:HQN851926 IAD851926:IAJ851926 IJZ851926:IKF851926 ITV851926:IUB851926 JDR851926:JDX851926 JNN851926:JNT851926 JXJ851926:JXP851926 KHF851926:KHL851926 KRB851926:KRH851926 LAX851926:LBD851926 LKT851926:LKZ851926 LUP851926:LUV851926 MEL851926:MER851926 MOH851926:MON851926 MYD851926:MYJ851926 NHZ851926:NIF851926 NRV851926:NSB851926 OBR851926:OBX851926 OLN851926:OLT851926 OVJ851926:OVP851926 PFF851926:PFL851926 PPB851926:PPH851926 PYX851926:PZD851926 QIT851926:QIZ851926 QSP851926:QSV851926 RCL851926:RCR851926 RMH851926:RMN851926 RWD851926:RWJ851926 SFZ851926:SGF851926 SPV851926:SQB851926 SZR851926:SZX851926 TJN851926:TJT851926 TTJ851926:TTP851926 UDF851926:UDL851926 UNB851926:UNH851926 UWX851926:UXD851926 VGT851926:VGZ851926 VQP851926:VQV851926 WAL851926:WAR851926 WKH851926:WKN851926 WUD851926:WUJ851926 L917464:R917464 HR917462:HX917462 RN917462:RT917462 ABJ917462:ABP917462 ALF917462:ALL917462 AVB917462:AVH917462 BEX917462:BFD917462 BOT917462:BOZ917462 BYP917462:BYV917462 CIL917462:CIR917462 CSH917462:CSN917462 DCD917462:DCJ917462 DLZ917462:DMF917462 DVV917462:DWB917462 EFR917462:EFX917462 EPN917462:EPT917462 EZJ917462:EZP917462 FJF917462:FJL917462 FTB917462:FTH917462 GCX917462:GDD917462 GMT917462:GMZ917462 GWP917462:GWV917462 HGL917462:HGR917462 HQH917462:HQN917462 IAD917462:IAJ917462 IJZ917462:IKF917462 ITV917462:IUB917462 JDR917462:JDX917462 JNN917462:JNT917462 JXJ917462:JXP917462 KHF917462:KHL917462 KRB917462:KRH917462 LAX917462:LBD917462 LKT917462:LKZ917462 LUP917462:LUV917462 MEL917462:MER917462 MOH917462:MON917462 MYD917462:MYJ917462 NHZ917462:NIF917462 NRV917462:NSB917462 OBR917462:OBX917462 OLN917462:OLT917462 OVJ917462:OVP917462 PFF917462:PFL917462 PPB917462:PPH917462 PYX917462:PZD917462 QIT917462:QIZ917462 QSP917462:QSV917462 RCL917462:RCR917462 RMH917462:RMN917462 RWD917462:RWJ917462 SFZ917462:SGF917462 SPV917462:SQB917462 SZR917462:SZX917462 TJN917462:TJT917462 TTJ917462:TTP917462 UDF917462:UDL917462 UNB917462:UNH917462 UWX917462:UXD917462 VGT917462:VGZ917462 VQP917462:VQV917462 WAL917462:WAR917462 WKH917462:WKN917462 WUD917462:WUJ917462 L983000:R983000 HR982998:HX982998 RN982998:RT982998 ABJ982998:ABP982998 ALF982998:ALL982998 AVB982998:AVH982998 BEX982998:BFD982998 BOT982998:BOZ982998 BYP982998:BYV982998 CIL982998:CIR982998 CSH982998:CSN982998 DCD982998:DCJ982998 DLZ982998:DMF982998 DVV982998:DWB982998 EFR982998:EFX982998 EPN982998:EPT982998 EZJ982998:EZP982998 FJF982998:FJL982998 FTB982998:FTH982998 GCX982998:GDD982998 GMT982998:GMZ982998 GWP982998:GWV982998 HGL982998:HGR982998 HQH982998:HQN982998 IAD982998:IAJ982998 IJZ982998:IKF982998 ITV982998:IUB982998 JDR982998:JDX982998 JNN982998:JNT982998 JXJ982998:JXP982998 KHF982998:KHL982998 KRB982998:KRH982998 LAX982998:LBD982998 LKT982998:LKZ982998 LUP982998:LUV982998 MEL982998:MER982998 MOH982998:MON982998 MYD982998:MYJ982998 NHZ982998:NIF982998 NRV982998:NSB982998 OBR982998:OBX982998 OLN982998:OLT982998 OVJ982998:OVP982998 PFF982998:PFL982998 PPB982998:PPH982998 PYX982998:PZD982998 QIT982998:QIZ982998 QSP982998:QSV982998 RCL982998:RCR982998 RMH982998:RMN982998 RWD982998:RWJ982998 SFZ982998:SGF982998 SPV982998:SQB982998 SZR982998:SZX982998 TJN982998:TJT982998 TTJ982998:TTP982998 UDF982998:UDL982998 UNB982998:UNH982998 UWX982998:UXD982998 VGT982998:VGZ982998 VQP982998:VQV982998 WAL982998:WAR982998 WKH982998:WKN982998 WUD982998:WUJ982998 IU65553:IX65555 SQ65553:ST65555 ACM65553:ACP65555 AMI65553:AML65555 AWE65553:AWH65555 BGA65553:BGD65555 BPW65553:BPZ65555 BZS65553:BZV65555 CJO65553:CJR65555 CTK65553:CTN65555 DDG65553:DDJ65555 DNC65553:DNF65555 DWY65553:DXB65555 EGU65553:EGX65555 EQQ65553:EQT65555 FAM65553:FAP65555 FKI65553:FKL65555 FUE65553:FUH65555 GEA65553:GED65555 GNW65553:GNZ65555 GXS65553:GXV65555 HHO65553:HHR65555 HRK65553:HRN65555 IBG65553:IBJ65555 ILC65553:ILF65555 IUY65553:IVB65555 JEU65553:JEX65555 JOQ65553:JOT65555 JYM65553:JYP65555 KII65553:KIL65555 KSE65553:KSH65555 LCA65553:LCD65555 LLW65553:LLZ65555 LVS65553:LVV65555 MFO65553:MFR65555 MPK65553:MPN65555 MZG65553:MZJ65555 NJC65553:NJF65555 NSY65553:NTB65555 OCU65553:OCX65555 OMQ65553:OMT65555 OWM65553:OWP65555 PGI65553:PGL65555 PQE65553:PQH65555 QAA65553:QAD65555 QJW65553:QJZ65555 QTS65553:QTV65555 RDO65553:RDR65555 RNK65553:RNN65555 RXG65553:RXJ65555 SHC65553:SHF65555 SQY65553:SRB65555 TAU65553:TAX65555 TKQ65553:TKT65555 TUM65553:TUP65555 UEI65553:UEL65555 UOE65553:UOH65555 UYA65553:UYD65555 VHW65553:VHZ65555 VRS65553:VRV65555 WBO65553:WBR65555 WLK65553:WLN65555 WVG65553:WVJ65555 IU131089:IX131091 SQ131089:ST131091 ACM131089:ACP131091 AMI131089:AML131091 AWE131089:AWH131091 BGA131089:BGD131091 BPW131089:BPZ131091 BZS131089:BZV131091 CJO131089:CJR131091 CTK131089:CTN131091 DDG131089:DDJ131091 DNC131089:DNF131091 DWY131089:DXB131091 EGU131089:EGX131091 EQQ131089:EQT131091 FAM131089:FAP131091 FKI131089:FKL131091 FUE131089:FUH131091 GEA131089:GED131091 GNW131089:GNZ131091 GXS131089:GXV131091 HHO131089:HHR131091 HRK131089:HRN131091 IBG131089:IBJ131091 ILC131089:ILF131091 IUY131089:IVB131091 JEU131089:JEX131091 JOQ131089:JOT131091 JYM131089:JYP131091 KII131089:KIL131091 KSE131089:KSH131091 LCA131089:LCD131091 LLW131089:LLZ131091 LVS131089:LVV131091 MFO131089:MFR131091 MPK131089:MPN131091 MZG131089:MZJ131091 NJC131089:NJF131091 NSY131089:NTB131091 OCU131089:OCX131091 OMQ131089:OMT131091 OWM131089:OWP131091 PGI131089:PGL131091 PQE131089:PQH131091 QAA131089:QAD131091 QJW131089:QJZ131091 QTS131089:QTV131091 RDO131089:RDR131091 RNK131089:RNN131091 RXG131089:RXJ131091 SHC131089:SHF131091 SQY131089:SRB131091 TAU131089:TAX131091 TKQ131089:TKT131091 TUM131089:TUP131091 UEI131089:UEL131091 UOE131089:UOH131091 UYA131089:UYD131091 VHW131089:VHZ131091 VRS131089:VRV131091 WBO131089:WBR131091 WLK131089:WLN131091 WVG131089:WVJ131091 IU196625:IX196627 SQ196625:ST196627 ACM196625:ACP196627 AMI196625:AML196627 AWE196625:AWH196627 BGA196625:BGD196627 BPW196625:BPZ196627 BZS196625:BZV196627 CJO196625:CJR196627 CTK196625:CTN196627 DDG196625:DDJ196627 DNC196625:DNF196627 DWY196625:DXB196627 EGU196625:EGX196627 EQQ196625:EQT196627 FAM196625:FAP196627 FKI196625:FKL196627 FUE196625:FUH196627 GEA196625:GED196627 GNW196625:GNZ196627 GXS196625:GXV196627 HHO196625:HHR196627 HRK196625:HRN196627 IBG196625:IBJ196627 ILC196625:ILF196627 IUY196625:IVB196627 JEU196625:JEX196627 JOQ196625:JOT196627 JYM196625:JYP196627 KII196625:KIL196627 KSE196625:KSH196627 LCA196625:LCD196627 LLW196625:LLZ196627 LVS196625:LVV196627 MFO196625:MFR196627 MPK196625:MPN196627 MZG196625:MZJ196627 NJC196625:NJF196627 NSY196625:NTB196627 OCU196625:OCX196627 OMQ196625:OMT196627 OWM196625:OWP196627 PGI196625:PGL196627 PQE196625:PQH196627 QAA196625:QAD196627 QJW196625:QJZ196627 QTS196625:QTV196627 RDO196625:RDR196627 RNK196625:RNN196627 RXG196625:RXJ196627 SHC196625:SHF196627 SQY196625:SRB196627 TAU196625:TAX196627 TKQ196625:TKT196627 TUM196625:TUP196627 UEI196625:UEL196627 UOE196625:UOH196627 UYA196625:UYD196627 VHW196625:VHZ196627 VRS196625:VRV196627 WBO196625:WBR196627 WLK196625:WLN196627 WVG196625:WVJ196627 IU262161:IX262163 SQ262161:ST262163 ACM262161:ACP262163 AMI262161:AML262163 AWE262161:AWH262163 BGA262161:BGD262163 BPW262161:BPZ262163 BZS262161:BZV262163 CJO262161:CJR262163 CTK262161:CTN262163 DDG262161:DDJ262163 DNC262161:DNF262163 DWY262161:DXB262163 EGU262161:EGX262163 EQQ262161:EQT262163 FAM262161:FAP262163 FKI262161:FKL262163 FUE262161:FUH262163 GEA262161:GED262163 GNW262161:GNZ262163 GXS262161:GXV262163 HHO262161:HHR262163 HRK262161:HRN262163 IBG262161:IBJ262163 ILC262161:ILF262163 IUY262161:IVB262163 JEU262161:JEX262163 JOQ262161:JOT262163 JYM262161:JYP262163 KII262161:KIL262163 KSE262161:KSH262163 LCA262161:LCD262163 LLW262161:LLZ262163 LVS262161:LVV262163 MFO262161:MFR262163 MPK262161:MPN262163 MZG262161:MZJ262163 NJC262161:NJF262163 NSY262161:NTB262163 OCU262161:OCX262163 OMQ262161:OMT262163 OWM262161:OWP262163 PGI262161:PGL262163 PQE262161:PQH262163 QAA262161:QAD262163 QJW262161:QJZ262163 QTS262161:QTV262163 RDO262161:RDR262163 RNK262161:RNN262163 RXG262161:RXJ262163 SHC262161:SHF262163 SQY262161:SRB262163 TAU262161:TAX262163 TKQ262161:TKT262163 TUM262161:TUP262163 UEI262161:UEL262163 UOE262161:UOH262163 UYA262161:UYD262163 VHW262161:VHZ262163 VRS262161:VRV262163 WBO262161:WBR262163 WLK262161:WLN262163 WVG262161:WVJ262163 IU327697:IX327699 SQ327697:ST327699 ACM327697:ACP327699 AMI327697:AML327699 AWE327697:AWH327699 BGA327697:BGD327699 BPW327697:BPZ327699 BZS327697:BZV327699 CJO327697:CJR327699 CTK327697:CTN327699 DDG327697:DDJ327699 DNC327697:DNF327699 DWY327697:DXB327699 EGU327697:EGX327699 EQQ327697:EQT327699 FAM327697:FAP327699 FKI327697:FKL327699 FUE327697:FUH327699 GEA327697:GED327699 GNW327697:GNZ327699 GXS327697:GXV327699 HHO327697:HHR327699 HRK327697:HRN327699 IBG327697:IBJ327699 ILC327697:ILF327699 IUY327697:IVB327699 JEU327697:JEX327699 JOQ327697:JOT327699 JYM327697:JYP327699 KII327697:KIL327699 KSE327697:KSH327699 LCA327697:LCD327699 LLW327697:LLZ327699 LVS327697:LVV327699 MFO327697:MFR327699 MPK327697:MPN327699 MZG327697:MZJ327699 NJC327697:NJF327699 NSY327697:NTB327699 OCU327697:OCX327699 OMQ327697:OMT327699 OWM327697:OWP327699 PGI327697:PGL327699 PQE327697:PQH327699 QAA327697:QAD327699 QJW327697:QJZ327699 QTS327697:QTV327699 RDO327697:RDR327699 RNK327697:RNN327699 RXG327697:RXJ327699 SHC327697:SHF327699 SQY327697:SRB327699 TAU327697:TAX327699 TKQ327697:TKT327699 TUM327697:TUP327699 UEI327697:UEL327699 UOE327697:UOH327699 UYA327697:UYD327699 VHW327697:VHZ327699 VRS327697:VRV327699 WBO327697:WBR327699 WLK327697:WLN327699 WVG327697:WVJ327699 IU393233:IX393235 SQ393233:ST393235 ACM393233:ACP393235 AMI393233:AML393235 AWE393233:AWH393235 BGA393233:BGD393235 BPW393233:BPZ393235 BZS393233:BZV393235 CJO393233:CJR393235 CTK393233:CTN393235 DDG393233:DDJ393235 DNC393233:DNF393235 DWY393233:DXB393235 EGU393233:EGX393235 EQQ393233:EQT393235 FAM393233:FAP393235 FKI393233:FKL393235 FUE393233:FUH393235 GEA393233:GED393235 GNW393233:GNZ393235 GXS393233:GXV393235 HHO393233:HHR393235 HRK393233:HRN393235 IBG393233:IBJ393235 ILC393233:ILF393235 IUY393233:IVB393235 JEU393233:JEX393235 JOQ393233:JOT393235 JYM393233:JYP393235 KII393233:KIL393235 KSE393233:KSH393235 LCA393233:LCD393235 LLW393233:LLZ393235 LVS393233:LVV393235 MFO393233:MFR393235 MPK393233:MPN393235 MZG393233:MZJ393235 NJC393233:NJF393235 NSY393233:NTB393235 OCU393233:OCX393235 OMQ393233:OMT393235 OWM393233:OWP393235 PGI393233:PGL393235 PQE393233:PQH393235 QAA393233:QAD393235 QJW393233:QJZ393235 QTS393233:QTV393235 RDO393233:RDR393235 RNK393233:RNN393235 RXG393233:RXJ393235 SHC393233:SHF393235 SQY393233:SRB393235 TAU393233:TAX393235 TKQ393233:TKT393235 TUM393233:TUP393235 UEI393233:UEL393235 UOE393233:UOH393235 UYA393233:UYD393235 VHW393233:VHZ393235 VRS393233:VRV393235 WBO393233:WBR393235 WLK393233:WLN393235 WVG393233:WVJ393235 IU458769:IX458771 SQ458769:ST458771 ACM458769:ACP458771 AMI458769:AML458771 AWE458769:AWH458771 BGA458769:BGD458771 BPW458769:BPZ458771 BZS458769:BZV458771 CJO458769:CJR458771 CTK458769:CTN458771 DDG458769:DDJ458771 DNC458769:DNF458771 DWY458769:DXB458771 EGU458769:EGX458771 EQQ458769:EQT458771 FAM458769:FAP458771 FKI458769:FKL458771 FUE458769:FUH458771 GEA458769:GED458771 GNW458769:GNZ458771 GXS458769:GXV458771 HHO458769:HHR458771 HRK458769:HRN458771 IBG458769:IBJ458771 ILC458769:ILF458771 IUY458769:IVB458771 JEU458769:JEX458771 JOQ458769:JOT458771 JYM458769:JYP458771 KII458769:KIL458771 KSE458769:KSH458771 LCA458769:LCD458771 LLW458769:LLZ458771 LVS458769:LVV458771 MFO458769:MFR458771 MPK458769:MPN458771 MZG458769:MZJ458771 NJC458769:NJF458771 NSY458769:NTB458771 OCU458769:OCX458771 OMQ458769:OMT458771 OWM458769:OWP458771 PGI458769:PGL458771 PQE458769:PQH458771 QAA458769:QAD458771 QJW458769:QJZ458771 QTS458769:QTV458771 RDO458769:RDR458771 RNK458769:RNN458771 RXG458769:RXJ458771 SHC458769:SHF458771 SQY458769:SRB458771 TAU458769:TAX458771 TKQ458769:TKT458771 TUM458769:TUP458771 UEI458769:UEL458771 UOE458769:UOH458771 UYA458769:UYD458771 VHW458769:VHZ458771 VRS458769:VRV458771 WBO458769:WBR458771 WLK458769:WLN458771 WVG458769:WVJ458771 IU524305:IX524307 SQ524305:ST524307 ACM524305:ACP524307 AMI524305:AML524307 AWE524305:AWH524307 BGA524305:BGD524307 BPW524305:BPZ524307 BZS524305:BZV524307 CJO524305:CJR524307 CTK524305:CTN524307 DDG524305:DDJ524307 DNC524305:DNF524307 DWY524305:DXB524307 EGU524305:EGX524307 EQQ524305:EQT524307 FAM524305:FAP524307 FKI524305:FKL524307 FUE524305:FUH524307 GEA524305:GED524307 GNW524305:GNZ524307 GXS524305:GXV524307 HHO524305:HHR524307 HRK524305:HRN524307 IBG524305:IBJ524307 ILC524305:ILF524307 IUY524305:IVB524307 JEU524305:JEX524307 JOQ524305:JOT524307 JYM524305:JYP524307 KII524305:KIL524307 KSE524305:KSH524307 LCA524305:LCD524307 LLW524305:LLZ524307 LVS524305:LVV524307 MFO524305:MFR524307 MPK524305:MPN524307 MZG524305:MZJ524307 NJC524305:NJF524307 NSY524305:NTB524307 OCU524305:OCX524307 OMQ524305:OMT524307 OWM524305:OWP524307 PGI524305:PGL524307 PQE524305:PQH524307 QAA524305:QAD524307 QJW524305:QJZ524307 QTS524305:QTV524307 RDO524305:RDR524307 RNK524305:RNN524307 RXG524305:RXJ524307 SHC524305:SHF524307 SQY524305:SRB524307 TAU524305:TAX524307 TKQ524305:TKT524307 TUM524305:TUP524307 UEI524305:UEL524307 UOE524305:UOH524307 UYA524305:UYD524307 VHW524305:VHZ524307 VRS524305:VRV524307 WBO524305:WBR524307 WLK524305:WLN524307 WVG524305:WVJ524307 IU589841:IX589843 SQ589841:ST589843 ACM589841:ACP589843 AMI589841:AML589843 AWE589841:AWH589843 BGA589841:BGD589843 BPW589841:BPZ589843 BZS589841:BZV589843 CJO589841:CJR589843 CTK589841:CTN589843 DDG589841:DDJ589843 DNC589841:DNF589843 DWY589841:DXB589843 EGU589841:EGX589843 EQQ589841:EQT589843 FAM589841:FAP589843 FKI589841:FKL589843 FUE589841:FUH589843 GEA589841:GED589843 GNW589841:GNZ589843 GXS589841:GXV589843 HHO589841:HHR589843 HRK589841:HRN589843 IBG589841:IBJ589843 ILC589841:ILF589843 IUY589841:IVB589843 JEU589841:JEX589843 JOQ589841:JOT589843 JYM589841:JYP589843 KII589841:KIL589843 KSE589841:KSH589843 LCA589841:LCD589843 LLW589841:LLZ589843 LVS589841:LVV589843 MFO589841:MFR589843 MPK589841:MPN589843 MZG589841:MZJ589843 NJC589841:NJF589843 NSY589841:NTB589843 OCU589841:OCX589843 OMQ589841:OMT589843 OWM589841:OWP589843 PGI589841:PGL589843 PQE589841:PQH589843 QAA589841:QAD589843 QJW589841:QJZ589843 QTS589841:QTV589843 RDO589841:RDR589843 RNK589841:RNN589843 RXG589841:RXJ589843 SHC589841:SHF589843 SQY589841:SRB589843 TAU589841:TAX589843 TKQ589841:TKT589843 TUM589841:TUP589843 UEI589841:UEL589843 UOE589841:UOH589843 UYA589841:UYD589843 VHW589841:VHZ589843 VRS589841:VRV589843 WBO589841:WBR589843 WLK589841:WLN589843 WVG589841:WVJ589843 IU655377:IX655379 SQ655377:ST655379 ACM655377:ACP655379 AMI655377:AML655379 AWE655377:AWH655379 BGA655377:BGD655379 BPW655377:BPZ655379 BZS655377:BZV655379 CJO655377:CJR655379 CTK655377:CTN655379 DDG655377:DDJ655379 DNC655377:DNF655379 DWY655377:DXB655379 EGU655377:EGX655379 EQQ655377:EQT655379 FAM655377:FAP655379 FKI655377:FKL655379 FUE655377:FUH655379 GEA655377:GED655379 GNW655377:GNZ655379 GXS655377:GXV655379 HHO655377:HHR655379 HRK655377:HRN655379 IBG655377:IBJ655379 ILC655377:ILF655379 IUY655377:IVB655379 JEU655377:JEX655379 JOQ655377:JOT655379 JYM655377:JYP655379 KII655377:KIL655379 KSE655377:KSH655379 LCA655377:LCD655379 LLW655377:LLZ655379 LVS655377:LVV655379 MFO655377:MFR655379 MPK655377:MPN655379 MZG655377:MZJ655379 NJC655377:NJF655379 NSY655377:NTB655379 OCU655377:OCX655379 OMQ655377:OMT655379 OWM655377:OWP655379 PGI655377:PGL655379 PQE655377:PQH655379 QAA655377:QAD655379 QJW655377:QJZ655379 QTS655377:QTV655379 RDO655377:RDR655379 RNK655377:RNN655379 RXG655377:RXJ655379 SHC655377:SHF655379 SQY655377:SRB655379 TAU655377:TAX655379 TKQ655377:TKT655379 TUM655377:TUP655379 UEI655377:UEL655379 UOE655377:UOH655379 UYA655377:UYD655379 VHW655377:VHZ655379 VRS655377:VRV655379 WBO655377:WBR655379 WLK655377:WLN655379 WVG655377:WVJ655379 IU720913:IX720915 SQ720913:ST720915 ACM720913:ACP720915 AMI720913:AML720915 AWE720913:AWH720915 BGA720913:BGD720915 BPW720913:BPZ720915 BZS720913:BZV720915 CJO720913:CJR720915 CTK720913:CTN720915 DDG720913:DDJ720915 DNC720913:DNF720915 DWY720913:DXB720915 EGU720913:EGX720915 EQQ720913:EQT720915 FAM720913:FAP720915 FKI720913:FKL720915 FUE720913:FUH720915 GEA720913:GED720915 GNW720913:GNZ720915 GXS720913:GXV720915 HHO720913:HHR720915 HRK720913:HRN720915 IBG720913:IBJ720915 ILC720913:ILF720915 IUY720913:IVB720915 JEU720913:JEX720915 JOQ720913:JOT720915 JYM720913:JYP720915 KII720913:KIL720915 KSE720913:KSH720915 LCA720913:LCD720915 LLW720913:LLZ720915 LVS720913:LVV720915 MFO720913:MFR720915 MPK720913:MPN720915 MZG720913:MZJ720915 NJC720913:NJF720915 NSY720913:NTB720915 OCU720913:OCX720915 OMQ720913:OMT720915 OWM720913:OWP720915 PGI720913:PGL720915 PQE720913:PQH720915 QAA720913:QAD720915 QJW720913:QJZ720915 QTS720913:QTV720915 RDO720913:RDR720915 RNK720913:RNN720915 RXG720913:RXJ720915 SHC720913:SHF720915 SQY720913:SRB720915 TAU720913:TAX720915 TKQ720913:TKT720915 TUM720913:TUP720915 UEI720913:UEL720915 UOE720913:UOH720915 UYA720913:UYD720915 VHW720913:VHZ720915 VRS720913:VRV720915 WBO720913:WBR720915 WLK720913:WLN720915 WVG720913:WVJ720915 IU786449:IX786451 SQ786449:ST786451 ACM786449:ACP786451 AMI786449:AML786451 AWE786449:AWH786451 BGA786449:BGD786451 BPW786449:BPZ786451 BZS786449:BZV786451 CJO786449:CJR786451 CTK786449:CTN786451 DDG786449:DDJ786451 DNC786449:DNF786451 DWY786449:DXB786451 EGU786449:EGX786451 EQQ786449:EQT786451 FAM786449:FAP786451 FKI786449:FKL786451 FUE786449:FUH786451 GEA786449:GED786451 GNW786449:GNZ786451 GXS786449:GXV786451 HHO786449:HHR786451 HRK786449:HRN786451 IBG786449:IBJ786451 ILC786449:ILF786451 IUY786449:IVB786451 JEU786449:JEX786451 JOQ786449:JOT786451 JYM786449:JYP786451 KII786449:KIL786451 KSE786449:KSH786451 LCA786449:LCD786451 LLW786449:LLZ786451 LVS786449:LVV786451 MFO786449:MFR786451 MPK786449:MPN786451 MZG786449:MZJ786451 NJC786449:NJF786451 NSY786449:NTB786451 OCU786449:OCX786451 OMQ786449:OMT786451 OWM786449:OWP786451 PGI786449:PGL786451 PQE786449:PQH786451 QAA786449:QAD786451 QJW786449:QJZ786451 QTS786449:QTV786451 RDO786449:RDR786451 RNK786449:RNN786451 RXG786449:RXJ786451 SHC786449:SHF786451 SQY786449:SRB786451 TAU786449:TAX786451 TKQ786449:TKT786451 TUM786449:TUP786451 UEI786449:UEL786451 UOE786449:UOH786451 UYA786449:UYD786451 VHW786449:VHZ786451 VRS786449:VRV786451 WBO786449:WBR786451 WLK786449:WLN786451 WVG786449:WVJ786451 IU851985:IX851987 SQ851985:ST851987 ACM851985:ACP851987 AMI851985:AML851987 AWE851985:AWH851987 BGA851985:BGD851987 BPW851985:BPZ851987 BZS851985:BZV851987 CJO851985:CJR851987 CTK851985:CTN851987 DDG851985:DDJ851987 DNC851985:DNF851987 DWY851985:DXB851987 EGU851985:EGX851987 EQQ851985:EQT851987 FAM851985:FAP851987 FKI851985:FKL851987 FUE851985:FUH851987 GEA851985:GED851987 GNW851985:GNZ851987 GXS851985:GXV851987 HHO851985:HHR851987 HRK851985:HRN851987 IBG851985:IBJ851987 ILC851985:ILF851987 IUY851985:IVB851987 JEU851985:JEX851987 JOQ851985:JOT851987 JYM851985:JYP851987 KII851985:KIL851987 KSE851985:KSH851987 LCA851985:LCD851987 LLW851985:LLZ851987 LVS851985:LVV851987 MFO851985:MFR851987 MPK851985:MPN851987 MZG851985:MZJ851987 NJC851985:NJF851987 NSY851985:NTB851987 OCU851985:OCX851987 OMQ851985:OMT851987 OWM851985:OWP851987 PGI851985:PGL851987 PQE851985:PQH851987 QAA851985:QAD851987 QJW851985:QJZ851987 QTS851985:QTV851987 RDO851985:RDR851987 RNK851985:RNN851987 RXG851985:RXJ851987 SHC851985:SHF851987 SQY851985:SRB851987 TAU851985:TAX851987 TKQ851985:TKT851987 TUM851985:TUP851987 UEI851985:UEL851987 UOE851985:UOH851987 UYA851985:UYD851987 VHW851985:VHZ851987 VRS851985:VRV851987 WBO851985:WBR851987 WLK851985:WLN851987 WVG851985:WVJ851987 IU917521:IX917523 SQ917521:ST917523 ACM917521:ACP917523 AMI917521:AML917523 AWE917521:AWH917523 BGA917521:BGD917523 BPW917521:BPZ917523 BZS917521:BZV917523 CJO917521:CJR917523 CTK917521:CTN917523 DDG917521:DDJ917523 DNC917521:DNF917523 DWY917521:DXB917523 EGU917521:EGX917523 EQQ917521:EQT917523 FAM917521:FAP917523 FKI917521:FKL917523 FUE917521:FUH917523 GEA917521:GED917523 GNW917521:GNZ917523 GXS917521:GXV917523 HHO917521:HHR917523 HRK917521:HRN917523 IBG917521:IBJ917523 ILC917521:ILF917523 IUY917521:IVB917523 JEU917521:JEX917523 JOQ917521:JOT917523 JYM917521:JYP917523 KII917521:KIL917523 KSE917521:KSH917523 LCA917521:LCD917523 LLW917521:LLZ917523 LVS917521:LVV917523 MFO917521:MFR917523 MPK917521:MPN917523 MZG917521:MZJ917523 NJC917521:NJF917523 NSY917521:NTB917523 OCU917521:OCX917523 OMQ917521:OMT917523 OWM917521:OWP917523 PGI917521:PGL917523 PQE917521:PQH917523 QAA917521:QAD917523 QJW917521:QJZ917523 QTS917521:QTV917523 RDO917521:RDR917523 RNK917521:RNN917523 RXG917521:RXJ917523 SHC917521:SHF917523 SQY917521:SRB917523 TAU917521:TAX917523 TKQ917521:TKT917523 TUM917521:TUP917523 UEI917521:UEL917523 UOE917521:UOH917523 UYA917521:UYD917523 VHW917521:VHZ917523 VRS917521:VRV917523 WBO917521:WBR917523 WLK917521:WLN917523 WVG917521:WVJ917523 IU983057:IX983059 SQ983057:ST983059 ACM983057:ACP983059 AMI983057:AML983059 AWE983057:AWH983059 BGA983057:BGD983059 BPW983057:BPZ983059 BZS983057:BZV983059 CJO983057:CJR983059 CTK983057:CTN983059 DDG983057:DDJ983059 DNC983057:DNF983059 DWY983057:DXB983059 EGU983057:EGX983059 EQQ983057:EQT983059 FAM983057:FAP983059 FKI983057:FKL983059 FUE983057:FUH983059 GEA983057:GED983059 GNW983057:GNZ983059 GXS983057:GXV983059 HHO983057:HHR983059 HRK983057:HRN983059 IBG983057:IBJ983059 ILC983057:ILF983059 IUY983057:IVB983059 JEU983057:JEX983059 JOQ983057:JOT983059 JYM983057:JYP983059 KII983057:KIL983059 KSE983057:KSH983059 LCA983057:LCD983059 LLW983057:LLZ983059 LVS983057:LVV983059 MFO983057:MFR983059 MPK983057:MPN983059 MZG983057:MZJ983059 NJC983057:NJF983059 NSY983057:NTB983059 OCU983057:OCX983059 OMQ983057:OMT983059 OWM983057:OWP983059 PGI983057:PGL983059 PQE983057:PQH983059 QAA983057:QAD983059 QJW983057:QJZ983059 QTS983057:QTV983059 RDO983057:RDR983059 RNK983057:RNN983059 RXG983057:RXJ983059 SHC983057:SHF983059 SQY983057:SRB983059 TAU983057:TAX983059 TKQ983057:TKT983059 TUM983057:TUP983059 UEI983057:UEL983059 UOE983057:UOH983059 UYA983057:UYD983059 VHW983057:VHZ983059 VRS983057:VRV983059 WBO983057:WBR983059 WLK983057:WLN983059 WVG983057:WVJ983059 IU65561:IX65561 SQ65561:ST65561 ACM65561:ACP65561 AMI65561:AML65561 AWE65561:AWH65561 BGA65561:BGD65561 BPW65561:BPZ65561 BZS65561:BZV65561 CJO65561:CJR65561 CTK65561:CTN65561 DDG65561:DDJ65561 DNC65561:DNF65561 DWY65561:DXB65561 EGU65561:EGX65561 EQQ65561:EQT65561 FAM65561:FAP65561 FKI65561:FKL65561 FUE65561:FUH65561 GEA65561:GED65561 GNW65561:GNZ65561 GXS65561:GXV65561 HHO65561:HHR65561 HRK65561:HRN65561 IBG65561:IBJ65561 ILC65561:ILF65561 IUY65561:IVB65561 JEU65561:JEX65561 JOQ65561:JOT65561 JYM65561:JYP65561 KII65561:KIL65561 KSE65561:KSH65561 LCA65561:LCD65561 LLW65561:LLZ65561 LVS65561:LVV65561 MFO65561:MFR65561 MPK65561:MPN65561 MZG65561:MZJ65561 NJC65561:NJF65561 NSY65561:NTB65561 OCU65561:OCX65561 OMQ65561:OMT65561 OWM65561:OWP65561 PGI65561:PGL65561 PQE65561:PQH65561 QAA65561:QAD65561 QJW65561:QJZ65561 QTS65561:QTV65561 RDO65561:RDR65561 RNK65561:RNN65561 RXG65561:RXJ65561 SHC65561:SHF65561 SQY65561:SRB65561 TAU65561:TAX65561 TKQ65561:TKT65561 TUM65561:TUP65561 UEI65561:UEL65561 UOE65561:UOH65561 UYA65561:UYD65561 VHW65561:VHZ65561 VRS65561:VRV65561 WBO65561:WBR65561 WLK65561:WLN65561 WVG65561:WVJ65561 IU131097:IX131097 SQ131097:ST131097 ACM131097:ACP131097 AMI131097:AML131097 AWE131097:AWH131097 BGA131097:BGD131097 BPW131097:BPZ131097 BZS131097:BZV131097 CJO131097:CJR131097 CTK131097:CTN131097 DDG131097:DDJ131097 DNC131097:DNF131097 DWY131097:DXB131097 EGU131097:EGX131097 EQQ131097:EQT131097 FAM131097:FAP131097 FKI131097:FKL131097 FUE131097:FUH131097 GEA131097:GED131097 GNW131097:GNZ131097 GXS131097:GXV131097 HHO131097:HHR131097 HRK131097:HRN131097 IBG131097:IBJ131097 ILC131097:ILF131097 IUY131097:IVB131097 JEU131097:JEX131097 JOQ131097:JOT131097 JYM131097:JYP131097 KII131097:KIL131097 KSE131097:KSH131097 LCA131097:LCD131097 LLW131097:LLZ131097 LVS131097:LVV131097 MFO131097:MFR131097 MPK131097:MPN131097 MZG131097:MZJ131097 NJC131097:NJF131097 NSY131097:NTB131097 OCU131097:OCX131097 OMQ131097:OMT131097 OWM131097:OWP131097 PGI131097:PGL131097 PQE131097:PQH131097 QAA131097:QAD131097 QJW131097:QJZ131097 QTS131097:QTV131097 RDO131097:RDR131097 RNK131097:RNN131097 RXG131097:RXJ131097 SHC131097:SHF131097 SQY131097:SRB131097 TAU131097:TAX131097 TKQ131097:TKT131097 TUM131097:TUP131097 UEI131097:UEL131097 UOE131097:UOH131097 UYA131097:UYD131097 VHW131097:VHZ131097 VRS131097:VRV131097 WBO131097:WBR131097 WLK131097:WLN131097 WVG131097:WVJ131097 IU196633:IX196633 SQ196633:ST196633 ACM196633:ACP196633 AMI196633:AML196633 AWE196633:AWH196633 BGA196633:BGD196633 BPW196633:BPZ196633 BZS196633:BZV196633 CJO196633:CJR196633 CTK196633:CTN196633 DDG196633:DDJ196633 DNC196633:DNF196633 DWY196633:DXB196633 EGU196633:EGX196633 EQQ196633:EQT196633 FAM196633:FAP196633 FKI196633:FKL196633 FUE196633:FUH196633 GEA196633:GED196633 GNW196633:GNZ196633 GXS196633:GXV196633 HHO196633:HHR196633 HRK196633:HRN196633 IBG196633:IBJ196633 ILC196633:ILF196633 IUY196633:IVB196633 JEU196633:JEX196633 JOQ196633:JOT196633 JYM196633:JYP196633 KII196633:KIL196633 KSE196633:KSH196633 LCA196633:LCD196633 LLW196633:LLZ196633 LVS196633:LVV196633 MFO196633:MFR196633 MPK196633:MPN196633 MZG196633:MZJ196633 NJC196633:NJF196633 NSY196633:NTB196633 OCU196633:OCX196633 OMQ196633:OMT196633 OWM196633:OWP196633 PGI196633:PGL196633 PQE196633:PQH196633 QAA196633:QAD196633 QJW196633:QJZ196633 QTS196633:QTV196633 RDO196633:RDR196633 RNK196633:RNN196633 RXG196633:RXJ196633 SHC196633:SHF196633 SQY196633:SRB196633 TAU196633:TAX196633 TKQ196633:TKT196633 TUM196633:TUP196633 UEI196633:UEL196633 UOE196633:UOH196633 UYA196633:UYD196633 VHW196633:VHZ196633 VRS196633:VRV196633 WBO196633:WBR196633 WLK196633:WLN196633 WVG196633:WVJ196633 IU262169:IX262169 SQ262169:ST262169 ACM262169:ACP262169 AMI262169:AML262169 AWE262169:AWH262169 BGA262169:BGD262169 BPW262169:BPZ262169 BZS262169:BZV262169 CJO262169:CJR262169 CTK262169:CTN262169 DDG262169:DDJ262169 DNC262169:DNF262169 DWY262169:DXB262169 EGU262169:EGX262169 EQQ262169:EQT262169 FAM262169:FAP262169 FKI262169:FKL262169 FUE262169:FUH262169 GEA262169:GED262169 GNW262169:GNZ262169 GXS262169:GXV262169 HHO262169:HHR262169 HRK262169:HRN262169 IBG262169:IBJ262169 ILC262169:ILF262169 IUY262169:IVB262169 JEU262169:JEX262169 JOQ262169:JOT262169 JYM262169:JYP262169 KII262169:KIL262169 KSE262169:KSH262169 LCA262169:LCD262169 LLW262169:LLZ262169 LVS262169:LVV262169 MFO262169:MFR262169 MPK262169:MPN262169 MZG262169:MZJ262169 NJC262169:NJF262169 NSY262169:NTB262169 OCU262169:OCX262169 OMQ262169:OMT262169 OWM262169:OWP262169 PGI262169:PGL262169 PQE262169:PQH262169 QAA262169:QAD262169 QJW262169:QJZ262169 QTS262169:QTV262169 RDO262169:RDR262169 RNK262169:RNN262169 RXG262169:RXJ262169 SHC262169:SHF262169 SQY262169:SRB262169 TAU262169:TAX262169 TKQ262169:TKT262169 TUM262169:TUP262169 UEI262169:UEL262169 UOE262169:UOH262169 UYA262169:UYD262169 VHW262169:VHZ262169 VRS262169:VRV262169 WBO262169:WBR262169 WLK262169:WLN262169 WVG262169:WVJ262169 IU327705:IX327705 SQ327705:ST327705 ACM327705:ACP327705 AMI327705:AML327705 AWE327705:AWH327705 BGA327705:BGD327705 BPW327705:BPZ327705 BZS327705:BZV327705 CJO327705:CJR327705 CTK327705:CTN327705 DDG327705:DDJ327705 DNC327705:DNF327705 DWY327705:DXB327705 EGU327705:EGX327705 EQQ327705:EQT327705 FAM327705:FAP327705 FKI327705:FKL327705 FUE327705:FUH327705 GEA327705:GED327705 GNW327705:GNZ327705 GXS327705:GXV327705 HHO327705:HHR327705 HRK327705:HRN327705 IBG327705:IBJ327705 ILC327705:ILF327705 IUY327705:IVB327705 JEU327705:JEX327705 JOQ327705:JOT327705 JYM327705:JYP327705 KII327705:KIL327705 KSE327705:KSH327705 LCA327705:LCD327705 LLW327705:LLZ327705 LVS327705:LVV327705 MFO327705:MFR327705 MPK327705:MPN327705 MZG327705:MZJ327705 NJC327705:NJF327705 NSY327705:NTB327705 OCU327705:OCX327705 OMQ327705:OMT327705 OWM327705:OWP327705 PGI327705:PGL327705 PQE327705:PQH327705 QAA327705:QAD327705 QJW327705:QJZ327705 QTS327705:QTV327705 RDO327705:RDR327705 RNK327705:RNN327705 RXG327705:RXJ327705 SHC327705:SHF327705 SQY327705:SRB327705 TAU327705:TAX327705 TKQ327705:TKT327705 TUM327705:TUP327705 UEI327705:UEL327705 UOE327705:UOH327705 UYA327705:UYD327705 VHW327705:VHZ327705 VRS327705:VRV327705 WBO327705:WBR327705 WLK327705:WLN327705 WVG327705:WVJ327705 IU393241:IX393241 SQ393241:ST393241 ACM393241:ACP393241 AMI393241:AML393241 AWE393241:AWH393241 BGA393241:BGD393241 BPW393241:BPZ393241 BZS393241:BZV393241 CJO393241:CJR393241 CTK393241:CTN393241 DDG393241:DDJ393241 DNC393241:DNF393241 DWY393241:DXB393241 EGU393241:EGX393241 EQQ393241:EQT393241 FAM393241:FAP393241 FKI393241:FKL393241 FUE393241:FUH393241 GEA393241:GED393241 GNW393241:GNZ393241 GXS393241:GXV393241 HHO393241:HHR393241 HRK393241:HRN393241 IBG393241:IBJ393241 ILC393241:ILF393241 IUY393241:IVB393241 JEU393241:JEX393241 JOQ393241:JOT393241 JYM393241:JYP393241 KII393241:KIL393241 KSE393241:KSH393241 LCA393241:LCD393241 LLW393241:LLZ393241 LVS393241:LVV393241 MFO393241:MFR393241 MPK393241:MPN393241 MZG393241:MZJ393241 NJC393241:NJF393241 NSY393241:NTB393241 OCU393241:OCX393241 OMQ393241:OMT393241 OWM393241:OWP393241 PGI393241:PGL393241 PQE393241:PQH393241 QAA393241:QAD393241 QJW393241:QJZ393241 QTS393241:QTV393241 RDO393241:RDR393241 RNK393241:RNN393241 RXG393241:RXJ393241 SHC393241:SHF393241 SQY393241:SRB393241 TAU393241:TAX393241 TKQ393241:TKT393241 TUM393241:TUP393241 UEI393241:UEL393241 UOE393241:UOH393241 UYA393241:UYD393241 VHW393241:VHZ393241 VRS393241:VRV393241 WBO393241:WBR393241 WLK393241:WLN393241 WVG393241:WVJ393241 IU458777:IX458777 SQ458777:ST458777 ACM458777:ACP458777 AMI458777:AML458777 AWE458777:AWH458777 BGA458777:BGD458777 BPW458777:BPZ458777 BZS458777:BZV458777 CJO458777:CJR458777 CTK458777:CTN458777 DDG458777:DDJ458777 DNC458777:DNF458777 DWY458777:DXB458777 EGU458777:EGX458777 EQQ458777:EQT458777 FAM458777:FAP458777 FKI458777:FKL458777 FUE458777:FUH458777 GEA458777:GED458777 GNW458777:GNZ458777 GXS458777:GXV458777 HHO458777:HHR458777 HRK458777:HRN458777 IBG458777:IBJ458777 ILC458777:ILF458777 IUY458777:IVB458777 JEU458777:JEX458777 JOQ458777:JOT458777 JYM458777:JYP458777 KII458777:KIL458777 KSE458777:KSH458777 LCA458777:LCD458777 LLW458777:LLZ458777 LVS458777:LVV458777 MFO458777:MFR458777 MPK458777:MPN458777 MZG458777:MZJ458777 NJC458777:NJF458777 NSY458777:NTB458777 OCU458777:OCX458777 OMQ458777:OMT458777 OWM458777:OWP458777 PGI458777:PGL458777 PQE458777:PQH458777 QAA458777:QAD458777 QJW458777:QJZ458777 QTS458777:QTV458777 RDO458777:RDR458777 RNK458777:RNN458777 RXG458777:RXJ458777 SHC458777:SHF458777 SQY458777:SRB458777 TAU458777:TAX458777 TKQ458777:TKT458777 TUM458777:TUP458777 UEI458777:UEL458777 UOE458777:UOH458777 UYA458777:UYD458777 VHW458777:VHZ458777 VRS458777:VRV458777 WBO458777:WBR458777 WLK458777:WLN458777 WVG458777:WVJ458777 IU524313:IX524313 SQ524313:ST524313 ACM524313:ACP524313 AMI524313:AML524313 AWE524313:AWH524313 BGA524313:BGD524313 BPW524313:BPZ524313 BZS524313:BZV524313 CJO524313:CJR524313 CTK524313:CTN524313 DDG524313:DDJ524313 DNC524313:DNF524313 DWY524313:DXB524313 EGU524313:EGX524313 EQQ524313:EQT524313 FAM524313:FAP524313 FKI524313:FKL524313 FUE524313:FUH524313 GEA524313:GED524313 GNW524313:GNZ524313 GXS524313:GXV524313 HHO524313:HHR524313 HRK524313:HRN524313 IBG524313:IBJ524313 ILC524313:ILF524313 IUY524313:IVB524313 JEU524313:JEX524313 JOQ524313:JOT524313 JYM524313:JYP524313 KII524313:KIL524313 KSE524313:KSH524313 LCA524313:LCD524313 LLW524313:LLZ524313 LVS524313:LVV524313 MFO524313:MFR524313 MPK524313:MPN524313 MZG524313:MZJ524313 NJC524313:NJF524313 NSY524313:NTB524313 OCU524313:OCX524313 OMQ524313:OMT524313 OWM524313:OWP524313 PGI524313:PGL524313 PQE524313:PQH524313 QAA524313:QAD524313 QJW524313:QJZ524313 QTS524313:QTV524313 RDO524313:RDR524313 RNK524313:RNN524313 RXG524313:RXJ524313 SHC524313:SHF524313 SQY524313:SRB524313 TAU524313:TAX524313 TKQ524313:TKT524313 TUM524313:TUP524313 UEI524313:UEL524313 UOE524313:UOH524313 UYA524313:UYD524313 VHW524313:VHZ524313 VRS524313:VRV524313 WBO524313:WBR524313 WLK524313:WLN524313 WVG524313:WVJ524313 IU589849:IX589849 SQ589849:ST589849 ACM589849:ACP589849 AMI589849:AML589849 AWE589849:AWH589849 BGA589849:BGD589849 BPW589849:BPZ589849 BZS589849:BZV589849 CJO589849:CJR589849 CTK589849:CTN589849 DDG589849:DDJ589849 DNC589849:DNF589849 DWY589849:DXB589849 EGU589849:EGX589849 EQQ589849:EQT589849 FAM589849:FAP589849 FKI589849:FKL589849 FUE589849:FUH589849 GEA589849:GED589849 GNW589849:GNZ589849 GXS589849:GXV589849 HHO589849:HHR589849 HRK589849:HRN589849 IBG589849:IBJ589849 ILC589849:ILF589849 IUY589849:IVB589849 JEU589849:JEX589849 JOQ589849:JOT589849 JYM589849:JYP589849 KII589849:KIL589849 KSE589849:KSH589849 LCA589849:LCD589849 LLW589849:LLZ589849 LVS589849:LVV589849 MFO589849:MFR589849 MPK589849:MPN589849 MZG589849:MZJ589849 NJC589849:NJF589849 NSY589849:NTB589849 OCU589849:OCX589849 OMQ589849:OMT589849 OWM589849:OWP589849 PGI589849:PGL589849 PQE589849:PQH589849 QAA589849:QAD589849 QJW589849:QJZ589849 QTS589849:QTV589849 RDO589849:RDR589849 RNK589849:RNN589849 RXG589849:RXJ589849 SHC589849:SHF589849 SQY589849:SRB589849 TAU589849:TAX589849 TKQ589849:TKT589849 TUM589849:TUP589849 UEI589849:UEL589849 UOE589849:UOH589849 UYA589849:UYD589849 VHW589849:VHZ589849 VRS589849:VRV589849 WBO589849:WBR589849 WLK589849:WLN589849 WVG589849:WVJ589849 IU655385:IX655385 SQ655385:ST655385 ACM655385:ACP655385 AMI655385:AML655385 AWE655385:AWH655385 BGA655385:BGD655385 BPW655385:BPZ655385 BZS655385:BZV655385 CJO655385:CJR655385 CTK655385:CTN655385 DDG655385:DDJ655385 DNC655385:DNF655385 DWY655385:DXB655385 EGU655385:EGX655385 EQQ655385:EQT655385 FAM655385:FAP655385 FKI655385:FKL655385 FUE655385:FUH655385 GEA655385:GED655385 GNW655385:GNZ655385 GXS655385:GXV655385 HHO655385:HHR655385 HRK655385:HRN655385 IBG655385:IBJ655385 ILC655385:ILF655385 IUY655385:IVB655385 JEU655385:JEX655385 JOQ655385:JOT655385 JYM655385:JYP655385 KII655385:KIL655385 KSE655385:KSH655385 LCA655385:LCD655385 LLW655385:LLZ655385 LVS655385:LVV655385 MFO655385:MFR655385 MPK655385:MPN655385 MZG655385:MZJ655385 NJC655385:NJF655385 NSY655385:NTB655385 OCU655385:OCX655385 OMQ655385:OMT655385 OWM655385:OWP655385 PGI655385:PGL655385 PQE655385:PQH655385 QAA655385:QAD655385 QJW655385:QJZ655385 QTS655385:QTV655385 RDO655385:RDR655385 RNK655385:RNN655385 RXG655385:RXJ655385 SHC655385:SHF655385 SQY655385:SRB655385 TAU655385:TAX655385 TKQ655385:TKT655385 TUM655385:TUP655385 UEI655385:UEL655385 UOE655385:UOH655385 UYA655385:UYD655385 VHW655385:VHZ655385 VRS655385:VRV655385 WBO655385:WBR655385 WLK655385:WLN655385 WVG655385:WVJ655385 IU720921:IX720921 SQ720921:ST720921 ACM720921:ACP720921 AMI720921:AML720921 AWE720921:AWH720921 BGA720921:BGD720921 BPW720921:BPZ720921 BZS720921:BZV720921 CJO720921:CJR720921 CTK720921:CTN720921 DDG720921:DDJ720921 DNC720921:DNF720921 DWY720921:DXB720921 EGU720921:EGX720921 EQQ720921:EQT720921 FAM720921:FAP720921 FKI720921:FKL720921 FUE720921:FUH720921 GEA720921:GED720921 GNW720921:GNZ720921 GXS720921:GXV720921 HHO720921:HHR720921 HRK720921:HRN720921 IBG720921:IBJ720921 ILC720921:ILF720921 IUY720921:IVB720921 JEU720921:JEX720921 JOQ720921:JOT720921 JYM720921:JYP720921 KII720921:KIL720921 KSE720921:KSH720921 LCA720921:LCD720921 LLW720921:LLZ720921 LVS720921:LVV720921 MFO720921:MFR720921 MPK720921:MPN720921 MZG720921:MZJ720921 NJC720921:NJF720921 NSY720921:NTB720921 OCU720921:OCX720921 OMQ720921:OMT720921 OWM720921:OWP720921 PGI720921:PGL720921 PQE720921:PQH720921 QAA720921:QAD720921 QJW720921:QJZ720921 QTS720921:QTV720921 RDO720921:RDR720921 RNK720921:RNN720921 RXG720921:RXJ720921 SHC720921:SHF720921 SQY720921:SRB720921 TAU720921:TAX720921 TKQ720921:TKT720921 TUM720921:TUP720921 UEI720921:UEL720921 UOE720921:UOH720921 UYA720921:UYD720921 VHW720921:VHZ720921 VRS720921:VRV720921 WBO720921:WBR720921 WLK720921:WLN720921 WVG720921:WVJ720921 IU786457:IX786457 SQ786457:ST786457 ACM786457:ACP786457 AMI786457:AML786457 AWE786457:AWH786457 BGA786457:BGD786457 BPW786457:BPZ786457 BZS786457:BZV786457 CJO786457:CJR786457 CTK786457:CTN786457 DDG786457:DDJ786457 DNC786457:DNF786457 DWY786457:DXB786457 EGU786457:EGX786457 EQQ786457:EQT786457 FAM786457:FAP786457 FKI786457:FKL786457 FUE786457:FUH786457 GEA786457:GED786457 GNW786457:GNZ786457 GXS786457:GXV786457 HHO786457:HHR786457 HRK786457:HRN786457 IBG786457:IBJ786457 ILC786457:ILF786457 IUY786457:IVB786457 JEU786457:JEX786457 JOQ786457:JOT786457 JYM786457:JYP786457 KII786457:KIL786457 KSE786457:KSH786457 LCA786457:LCD786457 LLW786457:LLZ786457 LVS786457:LVV786457 MFO786457:MFR786457 MPK786457:MPN786457 MZG786457:MZJ786457 NJC786457:NJF786457 NSY786457:NTB786457 OCU786457:OCX786457 OMQ786457:OMT786457 OWM786457:OWP786457 PGI786457:PGL786457 PQE786457:PQH786457 QAA786457:QAD786457 QJW786457:QJZ786457 QTS786457:QTV786457 RDO786457:RDR786457 RNK786457:RNN786457 RXG786457:RXJ786457 SHC786457:SHF786457 SQY786457:SRB786457 TAU786457:TAX786457 TKQ786457:TKT786457 TUM786457:TUP786457 UEI786457:UEL786457 UOE786457:UOH786457 UYA786457:UYD786457 VHW786457:VHZ786457 VRS786457:VRV786457 WBO786457:WBR786457 WLK786457:WLN786457 WVG786457:WVJ786457 IU851993:IX851993 SQ851993:ST851993 ACM851993:ACP851993 AMI851993:AML851993 AWE851993:AWH851993 BGA851993:BGD851993 BPW851993:BPZ851993 BZS851993:BZV851993 CJO851993:CJR851993 CTK851993:CTN851993 DDG851993:DDJ851993 DNC851993:DNF851993 DWY851993:DXB851993 EGU851993:EGX851993 EQQ851993:EQT851993 FAM851993:FAP851993 FKI851993:FKL851993 FUE851993:FUH851993 GEA851993:GED851993 GNW851993:GNZ851993 GXS851993:GXV851993 HHO851993:HHR851993 HRK851993:HRN851993 IBG851993:IBJ851993 ILC851993:ILF851993 IUY851993:IVB851993 JEU851993:JEX851993 JOQ851993:JOT851993 JYM851993:JYP851993 KII851993:KIL851993 KSE851993:KSH851993 LCA851993:LCD851993 LLW851993:LLZ851993 LVS851993:LVV851993 MFO851993:MFR851993 MPK851993:MPN851993 MZG851993:MZJ851993 NJC851993:NJF851993 NSY851993:NTB851993 OCU851993:OCX851993 OMQ851993:OMT851993 OWM851993:OWP851993 PGI851993:PGL851993 PQE851993:PQH851993 QAA851993:QAD851993 QJW851993:QJZ851993 QTS851993:QTV851993 RDO851993:RDR851993 RNK851993:RNN851993 RXG851993:RXJ851993 SHC851993:SHF851993 SQY851993:SRB851993 TAU851993:TAX851993 TKQ851993:TKT851993 TUM851993:TUP851993 UEI851993:UEL851993 UOE851993:UOH851993 UYA851993:UYD851993 VHW851993:VHZ851993 VRS851993:VRV851993 WBO851993:WBR851993 WLK851993:WLN851993 WVG851993:WVJ851993 IU917529:IX917529 SQ917529:ST917529 ACM917529:ACP917529 AMI917529:AML917529 AWE917529:AWH917529 BGA917529:BGD917529 BPW917529:BPZ917529 BZS917529:BZV917529 CJO917529:CJR917529 CTK917529:CTN917529 DDG917529:DDJ917529 DNC917529:DNF917529 DWY917529:DXB917529 EGU917529:EGX917529 EQQ917529:EQT917529 FAM917529:FAP917529 FKI917529:FKL917529 FUE917529:FUH917529 GEA917529:GED917529 GNW917529:GNZ917529 GXS917529:GXV917529 HHO917529:HHR917529 HRK917529:HRN917529 IBG917529:IBJ917529 ILC917529:ILF917529 IUY917529:IVB917529 JEU917529:JEX917529 JOQ917529:JOT917529 JYM917529:JYP917529 KII917529:KIL917529 KSE917529:KSH917529 LCA917529:LCD917529 LLW917529:LLZ917529 LVS917529:LVV917529 MFO917529:MFR917529 MPK917529:MPN917529 MZG917529:MZJ917529 NJC917529:NJF917529 NSY917529:NTB917529 OCU917529:OCX917529 OMQ917529:OMT917529 OWM917529:OWP917529 PGI917529:PGL917529 PQE917529:PQH917529 QAA917529:QAD917529 QJW917529:QJZ917529 QTS917529:QTV917529 RDO917529:RDR917529 RNK917529:RNN917529 RXG917529:RXJ917529 SHC917529:SHF917529 SQY917529:SRB917529 TAU917529:TAX917529 TKQ917529:TKT917529 TUM917529:TUP917529 UEI917529:UEL917529 UOE917529:UOH917529 UYA917529:UYD917529 VHW917529:VHZ917529 VRS917529:VRV917529 WBO917529:WBR917529 WLK917529:WLN917529 WVG917529:WVJ917529 IU983065:IX983065 SQ983065:ST983065 ACM983065:ACP983065 AMI983065:AML983065 AWE983065:AWH983065 BGA983065:BGD983065 BPW983065:BPZ983065 BZS983065:BZV983065 CJO983065:CJR983065 CTK983065:CTN983065 DDG983065:DDJ983065 DNC983065:DNF983065 DWY983065:DXB983065 EGU983065:EGX983065 EQQ983065:EQT983065 FAM983065:FAP983065 FKI983065:FKL983065 FUE983065:FUH983065 GEA983065:GED983065 GNW983065:GNZ983065 GXS983065:GXV983065 HHO983065:HHR983065 HRK983065:HRN983065 IBG983065:IBJ983065 ILC983065:ILF983065 IUY983065:IVB983065 JEU983065:JEX983065 JOQ983065:JOT983065 JYM983065:JYP983065 KII983065:KIL983065 KSE983065:KSH983065 LCA983065:LCD983065 LLW983065:LLZ983065 LVS983065:LVV983065 MFO983065:MFR983065 MPK983065:MPN983065 MZG983065:MZJ983065 NJC983065:NJF983065 NSY983065:NTB983065 OCU983065:OCX983065 OMQ983065:OMT983065 OWM983065:OWP983065 PGI983065:PGL983065 PQE983065:PQH983065 QAA983065:QAD983065 QJW983065:QJZ983065 QTS983065:QTV983065 RDO983065:RDR983065 RNK983065:RNN983065 RXG983065:RXJ983065 SHC983065:SHF983065 SQY983065:SRB983065 TAU983065:TAX983065 TKQ983065:TKT983065 TUM983065:TUP983065 UEI983065:UEL983065 UOE983065:UOH983065 UYA983065:UYD983065 VHW983065:VHZ983065 VRS983065:VRV983065 WBO983065:WBR983065 WLK983065:WLN983065" xr:uid="{C2ADC7D4-1866-4881-A5F8-855BBC271047}">
      <formula1>L65494-ROUNDDOWN(L65494,0)=0</formula1>
    </dataValidation>
    <dataValidation type="list" allowBlank="1" showInputMessage="1" showErrorMessage="1" sqref="L65485:M65485 HR65483:HS65483 RN65483:RO65483 ABJ65483:ABK65483 ALF65483:ALG65483 AVB65483:AVC65483 BEX65483:BEY65483 BOT65483:BOU65483 BYP65483:BYQ65483 CIL65483:CIM65483 CSH65483:CSI65483 DCD65483:DCE65483 DLZ65483:DMA65483 DVV65483:DVW65483 EFR65483:EFS65483 EPN65483:EPO65483 EZJ65483:EZK65483 FJF65483:FJG65483 FTB65483:FTC65483 GCX65483:GCY65483 GMT65483:GMU65483 GWP65483:GWQ65483 HGL65483:HGM65483 HQH65483:HQI65483 IAD65483:IAE65483 IJZ65483:IKA65483 ITV65483:ITW65483 JDR65483:JDS65483 JNN65483:JNO65483 JXJ65483:JXK65483 KHF65483:KHG65483 KRB65483:KRC65483 LAX65483:LAY65483 LKT65483:LKU65483 LUP65483:LUQ65483 MEL65483:MEM65483 MOH65483:MOI65483 MYD65483:MYE65483 NHZ65483:NIA65483 NRV65483:NRW65483 OBR65483:OBS65483 OLN65483:OLO65483 OVJ65483:OVK65483 PFF65483:PFG65483 PPB65483:PPC65483 PYX65483:PYY65483 QIT65483:QIU65483 QSP65483:QSQ65483 RCL65483:RCM65483 RMH65483:RMI65483 RWD65483:RWE65483 SFZ65483:SGA65483 SPV65483:SPW65483 SZR65483:SZS65483 TJN65483:TJO65483 TTJ65483:TTK65483 UDF65483:UDG65483 UNB65483:UNC65483 UWX65483:UWY65483 VGT65483:VGU65483 VQP65483:VQQ65483 WAL65483:WAM65483 WKH65483:WKI65483 WUD65483:WUE65483 L131021:M131021 HR131019:HS131019 RN131019:RO131019 ABJ131019:ABK131019 ALF131019:ALG131019 AVB131019:AVC131019 BEX131019:BEY131019 BOT131019:BOU131019 BYP131019:BYQ131019 CIL131019:CIM131019 CSH131019:CSI131019 DCD131019:DCE131019 DLZ131019:DMA131019 DVV131019:DVW131019 EFR131019:EFS131019 EPN131019:EPO131019 EZJ131019:EZK131019 FJF131019:FJG131019 FTB131019:FTC131019 GCX131019:GCY131019 GMT131019:GMU131019 GWP131019:GWQ131019 HGL131019:HGM131019 HQH131019:HQI131019 IAD131019:IAE131019 IJZ131019:IKA131019 ITV131019:ITW131019 JDR131019:JDS131019 JNN131019:JNO131019 JXJ131019:JXK131019 KHF131019:KHG131019 KRB131019:KRC131019 LAX131019:LAY131019 LKT131019:LKU131019 LUP131019:LUQ131019 MEL131019:MEM131019 MOH131019:MOI131019 MYD131019:MYE131019 NHZ131019:NIA131019 NRV131019:NRW131019 OBR131019:OBS131019 OLN131019:OLO131019 OVJ131019:OVK131019 PFF131019:PFG131019 PPB131019:PPC131019 PYX131019:PYY131019 QIT131019:QIU131019 QSP131019:QSQ131019 RCL131019:RCM131019 RMH131019:RMI131019 RWD131019:RWE131019 SFZ131019:SGA131019 SPV131019:SPW131019 SZR131019:SZS131019 TJN131019:TJO131019 TTJ131019:TTK131019 UDF131019:UDG131019 UNB131019:UNC131019 UWX131019:UWY131019 VGT131019:VGU131019 VQP131019:VQQ131019 WAL131019:WAM131019 WKH131019:WKI131019 WUD131019:WUE131019 L196557:M196557 HR196555:HS196555 RN196555:RO196555 ABJ196555:ABK196555 ALF196555:ALG196555 AVB196555:AVC196555 BEX196555:BEY196555 BOT196555:BOU196555 BYP196555:BYQ196555 CIL196555:CIM196555 CSH196555:CSI196555 DCD196555:DCE196555 DLZ196555:DMA196555 DVV196555:DVW196555 EFR196555:EFS196555 EPN196555:EPO196555 EZJ196555:EZK196555 FJF196555:FJG196555 FTB196555:FTC196555 GCX196555:GCY196555 GMT196555:GMU196555 GWP196555:GWQ196555 HGL196555:HGM196555 HQH196555:HQI196555 IAD196555:IAE196555 IJZ196555:IKA196555 ITV196555:ITW196555 JDR196555:JDS196555 JNN196555:JNO196555 JXJ196555:JXK196555 KHF196555:KHG196555 KRB196555:KRC196555 LAX196555:LAY196555 LKT196555:LKU196555 LUP196555:LUQ196555 MEL196555:MEM196555 MOH196555:MOI196555 MYD196555:MYE196555 NHZ196555:NIA196555 NRV196555:NRW196555 OBR196555:OBS196555 OLN196555:OLO196555 OVJ196555:OVK196555 PFF196555:PFG196555 PPB196555:PPC196555 PYX196555:PYY196555 QIT196555:QIU196555 QSP196555:QSQ196555 RCL196555:RCM196555 RMH196555:RMI196555 RWD196555:RWE196555 SFZ196555:SGA196555 SPV196555:SPW196555 SZR196555:SZS196555 TJN196555:TJO196555 TTJ196555:TTK196555 UDF196555:UDG196555 UNB196555:UNC196555 UWX196555:UWY196555 VGT196555:VGU196555 VQP196555:VQQ196555 WAL196555:WAM196555 WKH196555:WKI196555 WUD196555:WUE196555 L262093:M262093 HR262091:HS262091 RN262091:RO262091 ABJ262091:ABK262091 ALF262091:ALG262091 AVB262091:AVC262091 BEX262091:BEY262091 BOT262091:BOU262091 BYP262091:BYQ262091 CIL262091:CIM262091 CSH262091:CSI262091 DCD262091:DCE262091 DLZ262091:DMA262091 DVV262091:DVW262091 EFR262091:EFS262091 EPN262091:EPO262091 EZJ262091:EZK262091 FJF262091:FJG262091 FTB262091:FTC262091 GCX262091:GCY262091 GMT262091:GMU262091 GWP262091:GWQ262091 HGL262091:HGM262091 HQH262091:HQI262091 IAD262091:IAE262091 IJZ262091:IKA262091 ITV262091:ITW262091 JDR262091:JDS262091 JNN262091:JNO262091 JXJ262091:JXK262091 KHF262091:KHG262091 KRB262091:KRC262091 LAX262091:LAY262091 LKT262091:LKU262091 LUP262091:LUQ262091 MEL262091:MEM262091 MOH262091:MOI262091 MYD262091:MYE262091 NHZ262091:NIA262091 NRV262091:NRW262091 OBR262091:OBS262091 OLN262091:OLO262091 OVJ262091:OVK262091 PFF262091:PFG262091 PPB262091:PPC262091 PYX262091:PYY262091 QIT262091:QIU262091 QSP262091:QSQ262091 RCL262091:RCM262091 RMH262091:RMI262091 RWD262091:RWE262091 SFZ262091:SGA262091 SPV262091:SPW262091 SZR262091:SZS262091 TJN262091:TJO262091 TTJ262091:TTK262091 UDF262091:UDG262091 UNB262091:UNC262091 UWX262091:UWY262091 VGT262091:VGU262091 VQP262091:VQQ262091 WAL262091:WAM262091 WKH262091:WKI262091 WUD262091:WUE262091 L327629:M327629 HR327627:HS327627 RN327627:RO327627 ABJ327627:ABK327627 ALF327627:ALG327627 AVB327627:AVC327627 BEX327627:BEY327627 BOT327627:BOU327627 BYP327627:BYQ327627 CIL327627:CIM327627 CSH327627:CSI327627 DCD327627:DCE327627 DLZ327627:DMA327627 DVV327627:DVW327627 EFR327627:EFS327627 EPN327627:EPO327627 EZJ327627:EZK327627 FJF327627:FJG327627 FTB327627:FTC327627 GCX327627:GCY327627 GMT327627:GMU327627 GWP327627:GWQ327627 HGL327627:HGM327627 HQH327627:HQI327627 IAD327627:IAE327627 IJZ327627:IKA327627 ITV327627:ITW327627 JDR327627:JDS327627 JNN327627:JNO327627 JXJ327627:JXK327627 KHF327627:KHG327627 KRB327627:KRC327627 LAX327627:LAY327627 LKT327627:LKU327627 LUP327627:LUQ327627 MEL327627:MEM327627 MOH327627:MOI327627 MYD327627:MYE327627 NHZ327627:NIA327627 NRV327627:NRW327627 OBR327627:OBS327627 OLN327627:OLO327627 OVJ327627:OVK327627 PFF327627:PFG327627 PPB327627:PPC327627 PYX327627:PYY327627 QIT327627:QIU327627 QSP327627:QSQ327627 RCL327627:RCM327627 RMH327627:RMI327627 RWD327627:RWE327627 SFZ327627:SGA327627 SPV327627:SPW327627 SZR327627:SZS327627 TJN327627:TJO327627 TTJ327627:TTK327627 UDF327627:UDG327627 UNB327627:UNC327627 UWX327627:UWY327627 VGT327627:VGU327627 VQP327627:VQQ327627 WAL327627:WAM327627 WKH327627:WKI327627 WUD327627:WUE327627 L393165:M393165 HR393163:HS393163 RN393163:RO393163 ABJ393163:ABK393163 ALF393163:ALG393163 AVB393163:AVC393163 BEX393163:BEY393163 BOT393163:BOU393163 BYP393163:BYQ393163 CIL393163:CIM393163 CSH393163:CSI393163 DCD393163:DCE393163 DLZ393163:DMA393163 DVV393163:DVW393163 EFR393163:EFS393163 EPN393163:EPO393163 EZJ393163:EZK393163 FJF393163:FJG393163 FTB393163:FTC393163 GCX393163:GCY393163 GMT393163:GMU393163 GWP393163:GWQ393163 HGL393163:HGM393163 HQH393163:HQI393163 IAD393163:IAE393163 IJZ393163:IKA393163 ITV393163:ITW393163 JDR393163:JDS393163 JNN393163:JNO393163 JXJ393163:JXK393163 KHF393163:KHG393163 KRB393163:KRC393163 LAX393163:LAY393163 LKT393163:LKU393163 LUP393163:LUQ393163 MEL393163:MEM393163 MOH393163:MOI393163 MYD393163:MYE393163 NHZ393163:NIA393163 NRV393163:NRW393163 OBR393163:OBS393163 OLN393163:OLO393163 OVJ393163:OVK393163 PFF393163:PFG393163 PPB393163:PPC393163 PYX393163:PYY393163 QIT393163:QIU393163 QSP393163:QSQ393163 RCL393163:RCM393163 RMH393163:RMI393163 RWD393163:RWE393163 SFZ393163:SGA393163 SPV393163:SPW393163 SZR393163:SZS393163 TJN393163:TJO393163 TTJ393163:TTK393163 UDF393163:UDG393163 UNB393163:UNC393163 UWX393163:UWY393163 VGT393163:VGU393163 VQP393163:VQQ393163 WAL393163:WAM393163 WKH393163:WKI393163 WUD393163:WUE393163 L458701:M458701 HR458699:HS458699 RN458699:RO458699 ABJ458699:ABK458699 ALF458699:ALG458699 AVB458699:AVC458699 BEX458699:BEY458699 BOT458699:BOU458699 BYP458699:BYQ458699 CIL458699:CIM458699 CSH458699:CSI458699 DCD458699:DCE458699 DLZ458699:DMA458699 DVV458699:DVW458699 EFR458699:EFS458699 EPN458699:EPO458699 EZJ458699:EZK458699 FJF458699:FJG458699 FTB458699:FTC458699 GCX458699:GCY458699 GMT458699:GMU458699 GWP458699:GWQ458699 HGL458699:HGM458699 HQH458699:HQI458699 IAD458699:IAE458699 IJZ458699:IKA458699 ITV458699:ITW458699 JDR458699:JDS458699 JNN458699:JNO458699 JXJ458699:JXK458699 KHF458699:KHG458699 KRB458699:KRC458699 LAX458699:LAY458699 LKT458699:LKU458699 LUP458699:LUQ458699 MEL458699:MEM458699 MOH458699:MOI458699 MYD458699:MYE458699 NHZ458699:NIA458699 NRV458699:NRW458699 OBR458699:OBS458699 OLN458699:OLO458699 OVJ458699:OVK458699 PFF458699:PFG458699 PPB458699:PPC458699 PYX458699:PYY458699 QIT458699:QIU458699 QSP458699:QSQ458699 RCL458699:RCM458699 RMH458699:RMI458699 RWD458699:RWE458699 SFZ458699:SGA458699 SPV458699:SPW458699 SZR458699:SZS458699 TJN458699:TJO458699 TTJ458699:TTK458699 UDF458699:UDG458699 UNB458699:UNC458699 UWX458699:UWY458699 VGT458699:VGU458699 VQP458699:VQQ458699 WAL458699:WAM458699 WKH458699:WKI458699 WUD458699:WUE458699 L524237:M524237 HR524235:HS524235 RN524235:RO524235 ABJ524235:ABK524235 ALF524235:ALG524235 AVB524235:AVC524235 BEX524235:BEY524235 BOT524235:BOU524235 BYP524235:BYQ524235 CIL524235:CIM524235 CSH524235:CSI524235 DCD524235:DCE524235 DLZ524235:DMA524235 DVV524235:DVW524235 EFR524235:EFS524235 EPN524235:EPO524235 EZJ524235:EZK524235 FJF524235:FJG524235 FTB524235:FTC524235 GCX524235:GCY524235 GMT524235:GMU524235 GWP524235:GWQ524235 HGL524235:HGM524235 HQH524235:HQI524235 IAD524235:IAE524235 IJZ524235:IKA524235 ITV524235:ITW524235 JDR524235:JDS524235 JNN524235:JNO524235 JXJ524235:JXK524235 KHF524235:KHG524235 KRB524235:KRC524235 LAX524235:LAY524235 LKT524235:LKU524235 LUP524235:LUQ524235 MEL524235:MEM524235 MOH524235:MOI524235 MYD524235:MYE524235 NHZ524235:NIA524235 NRV524235:NRW524235 OBR524235:OBS524235 OLN524235:OLO524235 OVJ524235:OVK524235 PFF524235:PFG524235 PPB524235:PPC524235 PYX524235:PYY524235 QIT524235:QIU524235 QSP524235:QSQ524235 RCL524235:RCM524235 RMH524235:RMI524235 RWD524235:RWE524235 SFZ524235:SGA524235 SPV524235:SPW524235 SZR524235:SZS524235 TJN524235:TJO524235 TTJ524235:TTK524235 UDF524235:UDG524235 UNB524235:UNC524235 UWX524235:UWY524235 VGT524235:VGU524235 VQP524235:VQQ524235 WAL524235:WAM524235 WKH524235:WKI524235 WUD524235:WUE524235 L589773:M589773 HR589771:HS589771 RN589771:RO589771 ABJ589771:ABK589771 ALF589771:ALG589771 AVB589771:AVC589771 BEX589771:BEY589771 BOT589771:BOU589771 BYP589771:BYQ589771 CIL589771:CIM589771 CSH589771:CSI589771 DCD589771:DCE589771 DLZ589771:DMA589771 DVV589771:DVW589771 EFR589771:EFS589771 EPN589771:EPO589771 EZJ589771:EZK589771 FJF589771:FJG589771 FTB589771:FTC589771 GCX589771:GCY589771 GMT589771:GMU589771 GWP589771:GWQ589771 HGL589771:HGM589771 HQH589771:HQI589771 IAD589771:IAE589771 IJZ589771:IKA589771 ITV589771:ITW589771 JDR589771:JDS589771 JNN589771:JNO589771 JXJ589771:JXK589771 KHF589771:KHG589771 KRB589771:KRC589771 LAX589771:LAY589771 LKT589771:LKU589771 LUP589771:LUQ589771 MEL589771:MEM589771 MOH589771:MOI589771 MYD589771:MYE589771 NHZ589771:NIA589771 NRV589771:NRW589771 OBR589771:OBS589771 OLN589771:OLO589771 OVJ589771:OVK589771 PFF589771:PFG589771 PPB589771:PPC589771 PYX589771:PYY589771 QIT589771:QIU589771 QSP589771:QSQ589771 RCL589771:RCM589771 RMH589771:RMI589771 RWD589771:RWE589771 SFZ589771:SGA589771 SPV589771:SPW589771 SZR589771:SZS589771 TJN589771:TJO589771 TTJ589771:TTK589771 UDF589771:UDG589771 UNB589771:UNC589771 UWX589771:UWY589771 VGT589771:VGU589771 VQP589771:VQQ589771 WAL589771:WAM589771 WKH589771:WKI589771 WUD589771:WUE589771 L655309:M655309 HR655307:HS655307 RN655307:RO655307 ABJ655307:ABK655307 ALF655307:ALG655307 AVB655307:AVC655307 BEX655307:BEY655307 BOT655307:BOU655307 BYP655307:BYQ655307 CIL655307:CIM655307 CSH655307:CSI655307 DCD655307:DCE655307 DLZ655307:DMA655307 DVV655307:DVW655307 EFR655307:EFS655307 EPN655307:EPO655307 EZJ655307:EZK655307 FJF655307:FJG655307 FTB655307:FTC655307 GCX655307:GCY655307 GMT655307:GMU655307 GWP655307:GWQ655307 HGL655307:HGM655307 HQH655307:HQI655307 IAD655307:IAE655307 IJZ655307:IKA655307 ITV655307:ITW655307 JDR655307:JDS655307 JNN655307:JNO655307 JXJ655307:JXK655307 KHF655307:KHG655307 KRB655307:KRC655307 LAX655307:LAY655307 LKT655307:LKU655307 LUP655307:LUQ655307 MEL655307:MEM655307 MOH655307:MOI655307 MYD655307:MYE655307 NHZ655307:NIA655307 NRV655307:NRW655307 OBR655307:OBS655307 OLN655307:OLO655307 OVJ655307:OVK655307 PFF655307:PFG655307 PPB655307:PPC655307 PYX655307:PYY655307 QIT655307:QIU655307 QSP655307:QSQ655307 RCL655307:RCM655307 RMH655307:RMI655307 RWD655307:RWE655307 SFZ655307:SGA655307 SPV655307:SPW655307 SZR655307:SZS655307 TJN655307:TJO655307 TTJ655307:TTK655307 UDF655307:UDG655307 UNB655307:UNC655307 UWX655307:UWY655307 VGT655307:VGU655307 VQP655307:VQQ655307 WAL655307:WAM655307 WKH655307:WKI655307 WUD655307:WUE655307 L720845:M720845 HR720843:HS720843 RN720843:RO720843 ABJ720843:ABK720843 ALF720843:ALG720843 AVB720843:AVC720843 BEX720843:BEY720843 BOT720843:BOU720843 BYP720843:BYQ720843 CIL720843:CIM720843 CSH720843:CSI720843 DCD720843:DCE720843 DLZ720843:DMA720843 DVV720843:DVW720843 EFR720843:EFS720843 EPN720843:EPO720843 EZJ720843:EZK720843 FJF720843:FJG720843 FTB720843:FTC720843 GCX720843:GCY720843 GMT720843:GMU720843 GWP720843:GWQ720843 HGL720843:HGM720843 HQH720843:HQI720843 IAD720843:IAE720843 IJZ720843:IKA720843 ITV720843:ITW720843 JDR720843:JDS720843 JNN720843:JNO720843 JXJ720843:JXK720843 KHF720843:KHG720843 KRB720843:KRC720843 LAX720843:LAY720843 LKT720843:LKU720843 LUP720843:LUQ720843 MEL720843:MEM720843 MOH720843:MOI720843 MYD720843:MYE720843 NHZ720843:NIA720843 NRV720843:NRW720843 OBR720843:OBS720843 OLN720843:OLO720843 OVJ720843:OVK720843 PFF720843:PFG720843 PPB720843:PPC720843 PYX720843:PYY720843 QIT720843:QIU720843 QSP720843:QSQ720843 RCL720843:RCM720843 RMH720843:RMI720843 RWD720843:RWE720843 SFZ720843:SGA720843 SPV720843:SPW720843 SZR720843:SZS720843 TJN720843:TJO720843 TTJ720843:TTK720843 UDF720843:UDG720843 UNB720843:UNC720843 UWX720843:UWY720843 VGT720843:VGU720843 VQP720843:VQQ720843 WAL720843:WAM720843 WKH720843:WKI720843 WUD720843:WUE720843 L786381:M786381 HR786379:HS786379 RN786379:RO786379 ABJ786379:ABK786379 ALF786379:ALG786379 AVB786379:AVC786379 BEX786379:BEY786379 BOT786379:BOU786379 BYP786379:BYQ786379 CIL786379:CIM786379 CSH786379:CSI786379 DCD786379:DCE786379 DLZ786379:DMA786379 DVV786379:DVW786379 EFR786379:EFS786379 EPN786379:EPO786379 EZJ786379:EZK786379 FJF786379:FJG786379 FTB786379:FTC786379 GCX786379:GCY786379 GMT786379:GMU786379 GWP786379:GWQ786379 HGL786379:HGM786379 HQH786379:HQI786379 IAD786379:IAE786379 IJZ786379:IKA786379 ITV786379:ITW786379 JDR786379:JDS786379 JNN786379:JNO786379 JXJ786379:JXK786379 KHF786379:KHG786379 KRB786379:KRC786379 LAX786379:LAY786379 LKT786379:LKU786379 LUP786379:LUQ786379 MEL786379:MEM786379 MOH786379:MOI786379 MYD786379:MYE786379 NHZ786379:NIA786379 NRV786379:NRW786379 OBR786379:OBS786379 OLN786379:OLO786379 OVJ786379:OVK786379 PFF786379:PFG786379 PPB786379:PPC786379 PYX786379:PYY786379 QIT786379:QIU786379 QSP786379:QSQ786379 RCL786379:RCM786379 RMH786379:RMI786379 RWD786379:RWE786379 SFZ786379:SGA786379 SPV786379:SPW786379 SZR786379:SZS786379 TJN786379:TJO786379 TTJ786379:TTK786379 UDF786379:UDG786379 UNB786379:UNC786379 UWX786379:UWY786379 VGT786379:VGU786379 VQP786379:VQQ786379 WAL786379:WAM786379 WKH786379:WKI786379 WUD786379:WUE786379 L851917:M851917 HR851915:HS851915 RN851915:RO851915 ABJ851915:ABK851915 ALF851915:ALG851915 AVB851915:AVC851915 BEX851915:BEY851915 BOT851915:BOU851915 BYP851915:BYQ851915 CIL851915:CIM851915 CSH851915:CSI851915 DCD851915:DCE851915 DLZ851915:DMA851915 DVV851915:DVW851915 EFR851915:EFS851915 EPN851915:EPO851915 EZJ851915:EZK851915 FJF851915:FJG851915 FTB851915:FTC851915 GCX851915:GCY851915 GMT851915:GMU851915 GWP851915:GWQ851915 HGL851915:HGM851915 HQH851915:HQI851915 IAD851915:IAE851915 IJZ851915:IKA851915 ITV851915:ITW851915 JDR851915:JDS851915 JNN851915:JNO851915 JXJ851915:JXK851915 KHF851915:KHG851915 KRB851915:KRC851915 LAX851915:LAY851915 LKT851915:LKU851915 LUP851915:LUQ851915 MEL851915:MEM851915 MOH851915:MOI851915 MYD851915:MYE851915 NHZ851915:NIA851915 NRV851915:NRW851915 OBR851915:OBS851915 OLN851915:OLO851915 OVJ851915:OVK851915 PFF851915:PFG851915 PPB851915:PPC851915 PYX851915:PYY851915 QIT851915:QIU851915 QSP851915:QSQ851915 RCL851915:RCM851915 RMH851915:RMI851915 RWD851915:RWE851915 SFZ851915:SGA851915 SPV851915:SPW851915 SZR851915:SZS851915 TJN851915:TJO851915 TTJ851915:TTK851915 UDF851915:UDG851915 UNB851915:UNC851915 UWX851915:UWY851915 VGT851915:VGU851915 VQP851915:VQQ851915 WAL851915:WAM851915 WKH851915:WKI851915 WUD851915:WUE851915 L917453:M917453 HR917451:HS917451 RN917451:RO917451 ABJ917451:ABK917451 ALF917451:ALG917451 AVB917451:AVC917451 BEX917451:BEY917451 BOT917451:BOU917451 BYP917451:BYQ917451 CIL917451:CIM917451 CSH917451:CSI917451 DCD917451:DCE917451 DLZ917451:DMA917451 DVV917451:DVW917451 EFR917451:EFS917451 EPN917451:EPO917451 EZJ917451:EZK917451 FJF917451:FJG917451 FTB917451:FTC917451 GCX917451:GCY917451 GMT917451:GMU917451 GWP917451:GWQ917451 HGL917451:HGM917451 HQH917451:HQI917451 IAD917451:IAE917451 IJZ917451:IKA917451 ITV917451:ITW917451 JDR917451:JDS917451 JNN917451:JNO917451 JXJ917451:JXK917451 KHF917451:KHG917451 KRB917451:KRC917451 LAX917451:LAY917451 LKT917451:LKU917451 LUP917451:LUQ917451 MEL917451:MEM917451 MOH917451:MOI917451 MYD917451:MYE917451 NHZ917451:NIA917451 NRV917451:NRW917451 OBR917451:OBS917451 OLN917451:OLO917451 OVJ917451:OVK917451 PFF917451:PFG917451 PPB917451:PPC917451 PYX917451:PYY917451 QIT917451:QIU917451 QSP917451:QSQ917451 RCL917451:RCM917451 RMH917451:RMI917451 RWD917451:RWE917451 SFZ917451:SGA917451 SPV917451:SPW917451 SZR917451:SZS917451 TJN917451:TJO917451 TTJ917451:TTK917451 UDF917451:UDG917451 UNB917451:UNC917451 UWX917451:UWY917451 VGT917451:VGU917451 VQP917451:VQQ917451 WAL917451:WAM917451 WKH917451:WKI917451 WUD917451:WUE917451 L982989:M982989 HR982987:HS982987 RN982987:RO982987 ABJ982987:ABK982987 ALF982987:ALG982987 AVB982987:AVC982987 BEX982987:BEY982987 BOT982987:BOU982987 BYP982987:BYQ982987 CIL982987:CIM982987 CSH982987:CSI982987 DCD982987:DCE982987 DLZ982987:DMA982987 DVV982987:DVW982987 EFR982987:EFS982987 EPN982987:EPO982987 EZJ982987:EZK982987 FJF982987:FJG982987 FTB982987:FTC982987 GCX982987:GCY982987 GMT982987:GMU982987 GWP982987:GWQ982987 HGL982987:HGM982987 HQH982987:HQI982987 IAD982987:IAE982987 IJZ982987:IKA982987 ITV982987:ITW982987 JDR982987:JDS982987 JNN982987:JNO982987 JXJ982987:JXK982987 KHF982987:KHG982987 KRB982987:KRC982987 LAX982987:LAY982987 LKT982987:LKU982987 LUP982987:LUQ982987 MEL982987:MEM982987 MOH982987:MOI982987 MYD982987:MYE982987 NHZ982987:NIA982987 NRV982987:NRW982987 OBR982987:OBS982987 OLN982987:OLO982987 OVJ982987:OVK982987 PFF982987:PFG982987 PPB982987:PPC982987 PYX982987:PYY982987 QIT982987:QIU982987 QSP982987:QSQ982987 RCL982987:RCM982987 RMH982987:RMI982987 RWD982987:RWE982987 SFZ982987:SGA982987 SPV982987:SPW982987 SZR982987:SZS982987 TJN982987:TJO982987 TTJ982987:TTK982987 UDF982987:UDG982987 UNB982987:UNC982987 UWX982987:UWY982987 VGT982987:VGU982987 VQP982987:VQQ982987 WAL982987:WAM982987 WKH982987:WKI982987 WUD982987:WUE982987 H21 J12 H28 O12 P28 L28 K21" xr:uid="{388E0C60-A6BB-4D37-A525-B25E6B530E3D}">
      <formula1>"□,■"</formula1>
    </dataValidation>
    <dataValidation type="list" allowBlank="1" showInputMessage="1" showErrorMessage="1" sqref="WUD982993:WUJ982993 L65491:R65491 HR65489:HX65489 RN65489:RT65489 ABJ65489:ABP65489 ALF65489:ALL65489 AVB65489:AVH65489 BEX65489:BFD65489 BOT65489:BOZ65489 BYP65489:BYV65489 CIL65489:CIR65489 CSH65489:CSN65489 DCD65489:DCJ65489 DLZ65489:DMF65489 DVV65489:DWB65489 EFR65489:EFX65489 EPN65489:EPT65489 EZJ65489:EZP65489 FJF65489:FJL65489 FTB65489:FTH65489 GCX65489:GDD65489 GMT65489:GMZ65489 GWP65489:GWV65489 HGL65489:HGR65489 HQH65489:HQN65489 IAD65489:IAJ65489 IJZ65489:IKF65489 ITV65489:IUB65489 JDR65489:JDX65489 JNN65489:JNT65489 JXJ65489:JXP65489 KHF65489:KHL65489 KRB65489:KRH65489 LAX65489:LBD65489 LKT65489:LKZ65489 LUP65489:LUV65489 MEL65489:MER65489 MOH65489:MON65489 MYD65489:MYJ65489 NHZ65489:NIF65489 NRV65489:NSB65489 OBR65489:OBX65489 OLN65489:OLT65489 OVJ65489:OVP65489 PFF65489:PFL65489 PPB65489:PPH65489 PYX65489:PZD65489 QIT65489:QIZ65489 QSP65489:QSV65489 RCL65489:RCR65489 RMH65489:RMN65489 RWD65489:RWJ65489 SFZ65489:SGF65489 SPV65489:SQB65489 SZR65489:SZX65489 TJN65489:TJT65489 TTJ65489:TTP65489 UDF65489:UDL65489 UNB65489:UNH65489 UWX65489:UXD65489 VGT65489:VGZ65489 VQP65489:VQV65489 WAL65489:WAR65489 WKH65489:WKN65489 WUD65489:WUJ65489 L131027:R131027 HR131025:HX131025 RN131025:RT131025 ABJ131025:ABP131025 ALF131025:ALL131025 AVB131025:AVH131025 BEX131025:BFD131025 BOT131025:BOZ131025 BYP131025:BYV131025 CIL131025:CIR131025 CSH131025:CSN131025 DCD131025:DCJ131025 DLZ131025:DMF131025 DVV131025:DWB131025 EFR131025:EFX131025 EPN131025:EPT131025 EZJ131025:EZP131025 FJF131025:FJL131025 FTB131025:FTH131025 GCX131025:GDD131025 GMT131025:GMZ131025 GWP131025:GWV131025 HGL131025:HGR131025 HQH131025:HQN131025 IAD131025:IAJ131025 IJZ131025:IKF131025 ITV131025:IUB131025 JDR131025:JDX131025 JNN131025:JNT131025 JXJ131025:JXP131025 KHF131025:KHL131025 KRB131025:KRH131025 LAX131025:LBD131025 LKT131025:LKZ131025 LUP131025:LUV131025 MEL131025:MER131025 MOH131025:MON131025 MYD131025:MYJ131025 NHZ131025:NIF131025 NRV131025:NSB131025 OBR131025:OBX131025 OLN131025:OLT131025 OVJ131025:OVP131025 PFF131025:PFL131025 PPB131025:PPH131025 PYX131025:PZD131025 QIT131025:QIZ131025 QSP131025:QSV131025 RCL131025:RCR131025 RMH131025:RMN131025 RWD131025:RWJ131025 SFZ131025:SGF131025 SPV131025:SQB131025 SZR131025:SZX131025 TJN131025:TJT131025 TTJ131025:TTP131025 UDF131025:UDL131025 UNB131025:UNH131025 UWX131025:UXD131025 VGT131025:VGZ131025 VQP131025:VQV131025 WAL131025:WAR131025 WKH131025:WKN131025 WUD131025:WUJ131025 L196563:R196563 HR196561:HX196561 RN196561:RT196561 ABJ196561:ABP196561 ALF196561:ALL196561 AVB196561:AVH196561 BEX196561:BFD196561 BOT196561:BOZ196561 BYP196561:BYV196561 CIL196561:CIR196561 CSH196561:CSN196561 DCD196561:DCJ196561 DLZ196561:DMF196561 DVV196561:DWB196561 EFR196561:EFX196561 EPN196561:EPT196561 EZJ196561:EZP196561 FJF196561:FJL196561 FTB196561:FTH196561 GCX196561:GDD196561 GMT196561:GMZ196561 GWP196561:GWV196561 HGL196561:HGR196561 HQH196561:HQN196561 IAD196561:IAJ196561 IJZ196561:IKF196561 ITV196561:IUB196561 JDR196561:JDX196561 JNN196561:JNT196561 JXJ196561:JXP196561 KHF196561:KHL196561 KRB196561:KRH196561 LAX196561:LBD196561 LKT196561:LKZ196561 LUP196561:LUV196561 MEL196561:MER196561 MOH196561:MON196561 MYD196561:MYJ196561 NHZ196561:NIF196561 NRV196561:NSB196561 OBR196561:OBX196561 OLN196561:OLT196561 OVJ196561:OVP196561 PFF196561:PFL196561 PPB196561:PPH196561 PYX196561:PZD196561 QIT196561:QIZ196561 QSP196561:QSV196561 RCL196561:RCR196561 RMH196561:RMN196561 RWD196561:RWJ196561 SFZ196561:SGF196561 SPV196561:SQB196561 SZR196561:SZX196561 TJN196561:TJT196561 TTJ196561:TTP196561 UDF196561:UDL196561 UNB196561:UNH196561 UWX196561:UXD196561 VGT196561:VGZ196561 VQP196561:VQV196561 WAL196561:WAR196561 WKH196561:WKN196561 WUD196561:WUJ196561 L262099:R262099 HR262097:HX262097 RN262097:RT262097 ABJ262097:ABP262097 ALF262097:ALL262097 AVB262097:AVH262097 BEX262097:BFD262097 BOT262097:BOZ262097 BYP262097:BYV262097 CIL262097:CIR262097 CSH262097:CSN262097 DCD262097:DCJ262097 DLZ262097:DMF262097 DVV262097:DWB262097 EFR262097:EFX262097 EPN262097:EPT262097 EZJ262097:EZP262097 FJF262097:FJL262097 FTB262097:FTH262097 GCX262097:GDD262097 GMT262097:GMZ262097 GWP262097:GWV262097 HGL262097:HGR262097 HQH262097:HQN262097 IAD262097:IAJ262097 IJZ262097:IKF262097 ITV262097:IUB262097 JDR262097:JDX262097 JNN262097:JNT262097 JXJ262097:JXP262097 KHF262097:KHL262097 KRB262097:KRH262097 LAX262097:LBD262097 LKT262097:LKZ262097 LUP262097:LUV262097 MEL262097:MER262097 MOH262097:MON262097 MYD262097:MYJ262097 NHZ262097:NIF262097 NRV262097:NSB262097 OBR262097:OBX262097 OLN262097:OLT262097 OVJ262097:OVP262097 PFF262097:PFL262097 PPB262097:PPH262097 PYX262097:PZD262097 QIT262097:QIZ262097 QSP262097:QSV262097 RCL262097:RCR262097 RMH262097:RMN262097 RWD262097:RWJ262097 SFZ262097:SGF262097 SPV262097:SQB262097 SZR262097:SZX262097 TJN262097:TJT262097 TTJ262097:TTP262097 UDF262097:UDL262097 UNB262097:UNH262097 UWX262097:UXD262097 VGT262097:VGZ262097 VQP262097:VQV262097 WAL262097:WAR262097 WKH262097:WKN262097 WUD262097:WUJ262097 L327635:R327635 HR327633:HX327633 RN327633:RT327633 ABJ327633:ABP327633 ALF327633:ALL327633 AVB327633:AVH327633 BEX327633:BFD327633 BOT327633:BOZ327633 BYP327633:BYV327633 CIL327633:CIR327633 CSH327633:CSN327633 DCD327633:DCJ327633 DLZ327633:DMF327633 DVV327633:DWB327633 EFR327633:EFX327633 EPN327633:EPT327633 EZJ327633:EZP327633 FJF327633:FJL327633 FTB327633:FTH327633 GCX327633:GDD327633 GMT327633:GMZ327633 GWP327633:GWV327633 HGL327633:HGR327633 HQH327633:HQN327633 IAD327633:IAJ327633 IJZ327633:IKF327633 ITV327633:IUB327633 JDR327633:JDX327633 JNN327633:JNT327633 JXJ327633:JXP327633 KHF327633:KHL327633 KRB327633:KRH327633 LAX327633:LBD327633 LKT327633:LKZ327633 LUP327633:LUV327633 MEL327633:MER327633 MOH327633:MON327633 MYD327633:MYJ327633 NHZ327633:NIF327633 NRV327633:NSB327633 OBR327633:OBX327633 OLN327633:OLT327633 OVJ327633:OVP327633 PFF327633:PFL327633 PPB327633:PPH327633 PYX327633:PZD327633 QIT327633:QIZ327633 QSP327633:QSV327633 RCL327633:RCR327633 RMH327633:RMN327633 RWD327633:RWJ327633 SFZ327633:SGF327633 SPV327633:SQB327633 SZR327633:SZX327633 TJN327633:TJT327633 TTJ327633:TTP327633 UDF327633:UDL327633 UNB327633:UNH327633 UWX327633:UXD327633 VGT327633:VGZ327633 VQP327633:VQV327633 WAL327633:WAR327633 WKH327633:WKN327633 WUD327633:WUJ327633 L393171:R393171 HR393169:HX393169 RN393169:RT393169 ABJ393169:ABP393169 ALF393169:ALL393169 AVB393169:AVH393169 BEX393169:BFD393169 BOT393169:BOZ393169 BYP393169:BYV393169 CIL393169:CIR393169 CSH393169:CSN393169 DCD393169:DCJ393169 DLZ393169:DMF393169 DVV393169:DWB393169 EFR393169:EFX393169 EPN393169:EPT393169 EZJ393169:EZP393169 FJF393169:FJL393169 FTB393169:FTH393169 GCX393169:GDD393169 GMT393169:GMZ393169 GWP393169:GWV393169 HGL393169:HGR393169 HQH393169:HQN393169 IAD393169:IAJ393169 IJZ393169:IKF393169 ITV393169:IUB393169 JDR393169:JDX393169 JNN393169:JNT393169 JXJ393169:JXP393169 KHF393169:KHL393169 KRB393169:KRH393169 LAX393169:LBD393169 LKT393169:LKZ393169 LUP393169:LUV393169 MEL393169:MER393169 MOH393169:MON393169 MYD393169:MYJ393169 NHZ393169:NIF393169 NRV393169:NSB393169 OBR393169:OBX393169 OLN393169:OLT393169 OVJ393169:OVP393169 PFF393169:PFL393169 PPB393169:PPH393169 PYX393169:PZD393169 QIT393169:QIZ393169 QSP393169:QSV393169 RCL393169:RCR393169 RMH393169:RMN393169 RWD393169:RWJ393169 SFZ393169:SGF393169 SPV393169:SQB393169 SZR393169:SZX393169 TJN393169:TJT393169 TTJ393169:TTP393169 UDF393169:UDL393169 UNB393169:UNH393169 UWX393169:UXD393169 VGT393169:VGZ393169 VQP393169:VQV393169 WAL393169:WAR393169 WKH393169:WKN393169 WUD393169:WUJ393169 L458707:R458707 HR458705:HX458705 RN458705:RT458705 ABJ458705:ABP458705 ALF458705:ALL458705 AVB458705:AVH458705 BEX458705:BFD458705 BOT458705:BOZ458705 BYP458705:BYV458705 CIL458705:CIR458705 CSH458705:CSN458705 DCD458705:DCJ458705 DLZ458705:DMF458705 DVV458705:DWB458705 EFR458705:EFX458705 EPN458705:EPT458705 EZJ458705:EZP458705 FJF458705:FJL458705 FTB458705:FTH458705 GCX458705:GDD458705 GMT458705:GMZ458705 GWP458705:GWV458705 HGL458705:HGR458705 HQH458705:HQN458705 IAD458705:IAJ458705 IJZ458705:IKF458705 ITV458705:IUB458705 JDR458705:JDX458705 JNN458705:JNT458705 JXJ458705:JXP458705 KHF458705:KHL458705 KRB458705:KRH458705 LAX458705:LBD458705 LKT458705:LKZ458705 LUP458705:LUV458705 MEL458705:MER458705 MOH458705:MON458705 MYD458705:MYJ458705 NHZ458705:NIF458705 NRV458705:NSB458705 OBR458705:OBX458705 OLN458705:OLT458705 OVJ458705:OVP458705 PFF458705:PFL458705 PPB458705:PPH458705 PYX458705:PZD458705 QIT458705:QIZ458705 QSP458705:QSV458705 RCL458705:RCR458705 RMH458705:RMN458705 RWD458705:RWJ458705 SFZ458705:SGF458705 SPV458705:SQB458705 SZR458705:SZX458705 TJN458705:TJT458705 TTJ458705:TTP458705 UDF458705:UDL458705 UNB458705:UNH458705 UWX458705:UXD458705 VGT458705:VGZ458705 VQP458705:VQV458705 WAL458705:WAR458705 WKH458705:WKN458705 WUD458705:WUJ458705 L524243:R524243 HR524241:HX524241 RN524241:RT524241 ABJ524241:ABP524241 ALF524241:ALL524241 AVB524241:AVH524241 BEX524241:BFD524241 BOT524241:BOZ524241 BYP524241:BYV524241 CIL524241:CIR524241 CSH524241:CSN524241 DCD524241:DCJ524241 DLZ524241:DMF524241 DVV524241:DWB524241 EFR524241:EFX524241 EPN524241:EPT524241 EZJ524241:EZP524241 FJF524241:FJL524241 FTB524241:FTH524241 GCX524241:GDD524241 GMT524241:GMZ524241 GWP524241:GWV524241 HGL524241:HGR524241 HQH524241:HQN524241 IAD524241:IAJ524241 IJZ524241:IKF524241 ITV524241:IUB524241 JDR524241:JDX524241 JNN524241:JNT524241 JXJ524241:JXP524241 KHF524241:KHL524241 KRB524241:KRH524241 LAX524241:LBD524241 LKT524241:LKZ524241 LUP524241:LUV524241 MEL524241:MER524241 MOH524241:MON524241 MYD524241:MYJ524241 NHZ524241:NIF524241 NRV524241:NSB524241 OBR524241:OBX524241 OLN524241:OLT524241 OVJ524241:OVP524241 PFF524241:PFL524241 PPB524241:PPH524241 PYX524241:PZD524241 QIT524241:QIZ524241 QSP524241:QSV524241 RCL524241:RCR524241 RMH524241:RMN524241 RWD524241:RWJ524241 SFZ524241:SGF524241 SPV524241:SQB524241 SZR524241:SZX524241 TJN524241:TJT524241 TTJ524241:TTP524241 UDF524241:UDL524241 UNB524241:UNH524241 UWX524241:UXD524241 VGT524241:VGZ524241 VQP524241:VQV524241 WAL524241:WAR524241 WKH524241:WKN524241 WUD524241:WUJ524241 L589779:R589779 HR589777:HX589777 RN589777:RT589777 ABJ589777:ABP589777 ALF589777:ALL589777 AVB589777:AVH589777 BEX589777:BFD589777 BOT589777:BOZ589777 BYP589777:BYV589777 CIL589777:CIR589777 CSH589777:CSN589777 DCD589777:DCJ589777 DLZ589777:DMF589777 DVV589777:DWB589777 EFR589777:EFX589777 EPN589777:EPT589777 EZJ589777:EZP589777 FJF589777:FJL589777 FTB589777:FTH589777 GCX589777:GDD589777 GMT589777:GMZ589777 GWP589777:GWV589777 HGL589777:HGR589777 HQH589777:HQN589777 IAD589777:IAJ589777 IJZ589777:IKF589777 ITV589777:IUB589777 JDR589777:JDX589777 JNN589777:JNT589777 JXJ589777:JXP589777 KHF589777:KHL589777 KRB589777:KRH589777 LAX589777:LBD589777 LKT589777:LKZ589777 LUP589777:LUV589777 MEL589777:MER589777 MOH589777:MON589777 MYD589777:MYJ589777 NHZ589777:NIF589777 NRV589777:NSB589777 OBR589777:OBX589777 OLN589777:OLT589777 OVJ589777:OVP589777 PFF589777:PFL589777 PPB589777:PPH589777 PYX589777:PZD589777 QIT589777:QIZ589777 QSP589777:QSV589777 RCL589777:RCR589777 RMH589777:RMN589777 RWD589777:RWJ589777 SFZ589777:SGF589777 SPV589777:SQB589777 SZR589777:SZX589777 TJN589777:TJT589777 TTJ589777:TTP589777 UDF589777:UDL589777 UNB589777:UNH589777 UWX589777:UXD589777 VGT589777:VGZ589777 VQP589777:VQV589777 WAL589777:WAR589777 WKH589777:WKN589777 WUD589777:WUJ589777 L655315:R655315 HR655313:HX655313 RN655313:RT655313 ABJ655313:ABP655313 ALF655313:ALL655313 AVB655313:AVH655313 BEX655313:BFD655313 BOT655313:BOZ655313 BYP655313:BYV655313 CIL655313:CIR655313 CSH655313:CSN655313 DCD655313:DCJ655313 DLZ655313:DMF655313 DVV655313:DWB655313 EFR655313:EFX655313 EPN655313:EPT655313 EZJ655313:EZP655313 FJF655313:FJL655313 FTB655313:FTH655313 GCX655313:GDD655313 GMT655313:GMZ655313 GWP655313:GWV655313 HGL655313:HGR655313 HQH655313:HQN655313 IAD655313:IAJ655313 IJZ655313:IKF655313 ITV655313:IUB655313 JDR655313:JDX655313 JNN655313:JNT655313 JXJ655313:JXP655313 KHF655313:KHL655313 KRB655313:KRH655313 LAX655313:LBD655313 LKT655313:LKZ655313 LUP655313:LUV655313 MEL655313:MER655313 MOH655313:MON655313 MYD655313:MYJ655313 NHZ655313:NIF655313 NRV655313:NSB655313 OBR655313:OBX655313 OLN655313:OLT655313 OVJ655313:OVP655313 PFF655313:PFL655313 PPB655313:PPH655313 PYX655313:PZD655313 QIT655313:QIZ655313 QSP655313:QSV655313 RCL655313:RCR655313 RMH655313:RMN655313 RWD655313:RWJ655313 SFZ655313:SGF655313 SPV655313:SQB655313 SZR655313:SZX655313 TJN655313:TJT655313 TTJ655313:TTP655313 UDF655313:UDL655313 UNB655313:UNH655313 UWX655313:UXD655313 VGT655313:VGZ655313 VQP655313:VQV655313 WAL655313:WAR655313 WKH655313:WKN655313 WUD655313:WUJ655313 L720851:R720851 HR720849:HX720849 RN720849:RT720849 ABJ720849:ABP720849 ALF720849:ALL720849 AVB720849:AVH720849 BEX720849:BFD720849 BOT720849:BOZ720849 BYP720849:BYV720849 CIL720849:CIR720849 CSH720849:CSN720849 DCD720849:DCJ720849 DLZ720849:DMF720849 DVV720849:DWB720849 EFR720849:EFX720849 EPN720849:EPT720849 EZJ720849:EZP720849 FJF720849:FJL720849 FTB720849:FTH720849 GCX720849:GDD720849 GMT720849:GMZ720849 GWP720849:GWV720849 HGL720849:HGR720849 HQH720849:HQN720849 IAD720849:IAJ720849 IJZ720849:IKF720849 ITV720849:IUB720849 JDR720849:JDX720849 JNN720849:JNT720849 JXJ720849:JXP720849 KHF720849:KHL720849 KRB720849:KRH720849 LAX720849:LBD720849 LKT720849:LKZ720849 LUP720849:LUV720849 MEL720849:MER720849 MOH720849:MON720849 MYD720849:MYJ720849 NHZ720849:NIF720849 NRV720849:NSB720849 OBR720849:OBX720849 OLN720849:OLT720849 OVJ720849:OVP720849 PFF720849:PFL720849 PPB720849:PPH720849 PYX720849:PZD720849 QIT720849:QIZ720849 QSP720849:QSV720849 RCL720849:RCR720849 RMH720849:RMN720849 RWD720849:RWJ720849 SFZ720849:SGF720849 SPV720849:SQB720849 SZR720849:SZX720849 TJN720849:TJT720849 TTJ720849:TTP720849 UDF720849:UDL720849 UNB720849:UNH720849 UWX720849:UXD720849 VGT720849:VGZ720849 VQP720849:VQV720849 WAL720849:WAR720849 WKH720849:WKN720849 WUD720849:WUJ720849 L786387:R786387 HR786385:HX786385 RN786385:RT786385 ABJ786385:ABP786385 ALF786385:ALL786385 AVB786385:AVH786385 BEX786385:BFD786385 BOT786385:BOZ786385 BYP786385:BYV786385 CIL786385:CIR786385 CSH786385:CSN786385 DCD786385:DCJ786385 DLZ786385:DMF786385 DVV786385:DWB786385 EFR786385:EFX786385 EPN786385:EPT786385 EZJ786385:EZP786385 FJF786385:FJL786385 FTB786385:FTH786385 GCX786385:GDD786385 GMT786385:GMZ786385 GWP786385:GWV786385 HGL786385:HGR786385 HQH786385:HQN786385 IAD786385:IAJ786385 IJZ786385:IKF786385 ITV786385:IUB786385 JDR786385:JDX786385 JNN786385:JNT786385 JXJ786385:JXP786385 KHF786385:KHL786385 KRB786385:KRH786385 LAX786385:LBD786385 LKT786385:LKZ786385 LUP786385:LUV786385 MEL786385:MER786385 MOH786385:MON786385 MYD786385:MYJ786385 NHZ786385:NIF786385 NRV786385:NSB786385 OBR786385:OBX786385 OLN786385:OLT786385 OVJ786385:OVP786385 PFF786385:PFL786385 PPB786385:PPH786385 PYX786385:PZD786385 QIT786385:QIZ786385 QSP786385:QSV786385 RCL786385:RCR786385 RMH786385:RMN786385 RWD786385:RWJ786385 SFZ786385:SGF786385 SPV786385:SQB786385 SZR786385:SZX786385 TJN786385:TJT786385 TTJ786385:TTP786385 UDF786385:UDL786385 UNB786385:UNH786385 UWX786385:UXD786385 VGT786385:VGZ786385 VQP786385:VQV786385 WAL786385:WAR786385 WKH786385:WKN786385 WUD786385:WUJ786385 L851923:R851923 HR851921:HX851921 RN851921:RT851921 ABJ851921:ABP851921 ALF851921:ALL851921 AVB851921:AVH851921 BEX851921:BFD851921 BOT851921:BOZ851921 BYP851921:BYV851921 CIL851921:CIR851921 CSH851921:CSN851921 DCD851921:DCJ851921 DLZ851921:DMF851921 DVV851921:DWB851921 EFR851921:EFX851921 EPN851921:EPT851921 EZJ851921:EZP851921 FJF851921:FJL851921 FTB851921:FTH851921 GCX851921:GDD851921 GMT851921:GMZ851921 GWP851921:GWV851921 HGL851921:HGR851921 HQH851921:HQN851921 IAD851921:IAJ851921 IJZ851921:IKF851921 ITV851921:IUB851921 JDR851921:JDX851921 JNN851921:JNT851921 JXJ851921:JXP851921 KHF851921:KHL851921 KRB851921:KRH851921 LAX851921:LBD851921 LKT851921:LKZ851921 LUP851921:LUV851921 MEL851921:MER851921 MOH851921:MON851921 MYD851921:MYJ851921 NHZ851921:NIF851921 NRV851921:NSB851921 OBR851921:OBX851921 OLN851921:OLT851921 OVJ851921:OVP851921 PFF851921:PFL851921 PPB851921:PPH851921 PYX851921:PZD851921 QIT851921:QIZ851921 QSP851921:QSV851921 RCL851921:RCR851921 RMH851921:RMN851921 RWD851921:RWJ851921 SFZ851921:SGF851921 SPV851921:SQB851921 SZR851921:SZX851921 TJN851921:TJT851921 TTJ851921:TTP851921 UDF851921:UDL851921 UNB851921:UNH851921 UWX851921:UXD851921 VGT851921:VGZ851921 VQP851921:VQV851921 WAL851921:WAR851921 WKH851921:WKN851921 WUD851921:WUJ851921 L917459:R917459 HR917457:HX917457 RN917457:RT917457 ABJ917457:ABP917457 ALF917457:ALL917457 AVB917457:AVH917457 BEX917457:BFD917457 BOT917457:BOZ917457 BYP917457:BYV917457 CIL917457:CIR917457 CSH917457:CSN917457 DCD917457:DCJ917457 DLZ917457:DMF917457 DVV917457:DWB917457 EFR917457:EFX917457 EPN917457:EPT917457 EZJ917457:EZP917457 FJF917457:FJL917457 FTB917457:FTH917457 GCX917457:GDD917457 GMT917457:GMZ917457 GWP917457:GWV917457 HGL917457:HGR917457 HQH917457:HQN917457 IAD917457:IAJ917457 IJZ917457:IKF917457 ITV917457:IUB917457 JDR917457:JDX917457 JNN917457:JNT917457 JXJ917457:JXP917457 KHF917457:KHL917457 KRB917457:KRH917457 LAX917457:LBD917457 LKT917457:LKZ917457 LUP917457:LUV917457 MEL917457:MER917457 MOH917457:MON917457 MYD917457:MYJ917457 NHZ917457:NIF917457 NRV917457:NSB917457 OBR917457:OBX917457 OLN917457:OLT917457 OVJ917457:OVP917457 PFF917457:PFL917457 PPB917457:PPH917457 PYX917457:PZD917457 QIT917457:QIZ917457 QSP917457:QSV917457 RCL917457:RCR917457 RMH917457:RMN917457 RWD917457:RWJ917457 SFZ917457:SGF917457 SPV917457:SQB917457 SZR917457:SZX917457 TJN917457:TJT917457 TTJ917457:TTP917457 UDF917457:UDL917457 UNB917457:UNH917457 UWX917457:UXD917457 VGT917457:VGZ917457 VQP917457:VQV917457 WAL917457:WAR917457 WKH917457:WKN917457 WUD917457:WUJ917457 L982995:R982995 HR982993:HX982993 RN982993:RT982993 ABJ982993:ABP982993 ALF982993:ALL982993 AVB982993:AVH982993 BEX982993:BFD982993 BOT982993:BOZ982993 BYP982993:BYV982993 CIL982993:CIR982993 CSH982993:CSN982993 DCD982993:DCJ982993 DLZ982993:DMF982993 DVV982993:DWB982993 EFR982993:EFX982993 EPN982993:EPT982993 EZJ982993:EZP982993 FJF982993:FJL982993 FTB982993:FTH982993 GCX982993:GDD982993 GMT982993:GMZ982993 GWP982993:GWV982993 HGL982993:HGR982993 HQH982993:HQN982993 IAD982993:IAJ982993 IJZ982993:IKF982993 ITV982993:IUB982993 JDR982993:JDX982993 JNN982993:JNT982993 JXJ982993:JXP982993 KHF982993:KHL982993 KRB982993:KRH982993 LAX982993:LBD982993 LKT982993:LKZ982993 LUP982993:LUV982993 MEL982993:MER982993 MOH982993:MON982993 MYD982993:MYJ982993 NHZ982993:NIF982993 NRV982993:NSB982993 OBR982993:OBX982993 OLN982993:OLT982993 OVJ982993:OVP982993 PFF982993:PFL982993 PPB982993:PPH982993 PYX982993:PZD982993 QIT982993:QIZ982993 QSP982993:QSV982993 RCL982993:RCR982993 RMH982993:RMN982993 RWD982993:RWJ982993 SFZ982993:SGF982993 SPV982993:SQB982993 SZR982993:SZX982993 TJN982993:TJT982993 TTJ982993:TTP982993 UDF982993:UDL982993 UNB982993:UNH982993 UWX982993:UXD982993 VGT982993:VGZ982993 VQP982993:VQV982993 WAL982993:WAR982993 WKH982993:WKN982993" xr:uid="{24DA0550-AC22-45F8-88F2-DC39620A80A8}">
      <formula1>"専用,ハイブリット"</formula1>
    </dataValidation>
    <dataValidation type="list" allowBlank="1" showInputMessage="1" showErrorMessage="1" sqref="Z65573 IF65571 SB65571 ABX65571 ALT65571 AVP65571 BFL65571 BPH65571 BZD65571 CIZ65571 CSV65571 DCR65571 DMN65571 DWJ65571 EGF65571 EQB65571 EZX65571 FJT65571 FTP65571 GDL65571 GNH65571 GXD65571 HGZ65571 HQV65571 IAR65571 IKN65571 IUJ65571 JEF65571 JOB65571 JXX65571 KHT65571 KRP65571 LBL65571 LLH65571 LVD65571 MEZ65571 MOV65571 MYR65571 NIN65571 NSJ65571 OCF65571 OMB65571 OVX65571 PFT65571 PPP65571 PZL65571 QJH65571 QTD65571 RCZ65571 RMV65571 RWR65571 SGN65571 SQJ65571 TAF65571 TKB65571 TTX65571 UDT65571 UNP65571 UXL65571 VHH65571 VRD65571 WAZ65571 WKV65571 WUR65571 Z131109 IF131107 SB131107 ABX131107 ALT131107 AVP131107 BFL131107 BPH131107 BZD131107 CIZ131107 CSV131107 DCR131107 DMN131107 DWJ131107 EGF131107 EQB131107 EZX131107 FJT131107 FTP131107 GDL131107 GNH131107 GXD131107 HGZ131107 HQV131107 IAR131107 IKN131107 IUJ131107 JEF131107 JOB131107 JXX131107 KHT131107 KRP131107 LBL131107 LLH131107 LVD131107 MEZ131107 MOV131107 MYR131107 NIN131107 NSJ131107 OCF131107 OMB131107 OVX131107 PFT131107 PPP131107 PZL131107 QJH131107 QTD131107 RCZ131107 RMV131107 RWR131107 SGN131107 SQJ131107 TAF131107 TKB131107 TTX131107 UDT131107 UNP131107 UXL131107 VHH131107 VRD131107 WAZ131107 WKV131107 WUR131107 Z196645 IF196643 SB196643 ABX196643 ALT196643 AVP196643 BFL196643 BPH196643 BZD196643 CIZ196643 CSV196643 DCR196643 DMN196643 DWJ196643 EGF196643 EQB196643 EZX196643 FJT196643 FTP196643 GDL196643 GNH196643 GXD196643 HGZ196643 HQV196643 IAR196643 IKN196643 IUJ196643 JEF196643 JOB196643 JXX196643 KHT196643 KRP196643 LBL196643 LLH196643 LVD196643 MEZ196643 MOV196643 MYR196643 NIN196643 NSJ196643 OCF196643 OMB196643 OVX196643 PFT196643 PPP196643 PZL196643 QJH196643 QTD196643 RCZ196643 RMV196643 RWR196643 SGN196643 SQJ196643 TAF196643 TKB196643 TTX196643 UDT196643 UNP196643 UXL196643 VHH196643 VRD196643 WAZ196643 WKV196643 WUR196643 Z262181 IF262179 SB262179 ABX262179 ALT262179 AVP262179 BFL262179 BPH262179 BZD262179 CIZ262179 CSV262179 DCR262179 DMN262179 DWJ262179 EGF262179 EQB262179 EZX262179 FJT262179 FTP262179 GDL262179 GNH262179 GXD262179 HGZ262179 HQV262179 IAR262179 IKN262179 IUJ262179 JEF262179 JOB262179 JXX262179 KHT262179 KRP262179 LBL262179 LLH262179 LVD262179 MEZ262179 MOV262179 MYR262179 NIN262179 NSJ262179 OCF262179 OMB262179 OVX262179 PFT262179 PPP262179 PZL262179 QJH262179 QTD262179 RCZ262179 RMV262179 RWR262179 SGN262179 SQJ262179 TAF262179 TKB262179 TTX262179 UDT262179 UNP262179 UXL262179 VHH262179 VRD262179 WAZ262179 WKV262179 WUR262179 Z327717 IF327715 SB327715 ABX327715 ALT327715 AVP327715 BFL327715 BPH327715 BZD327715 CIZ327715 CSV327715 DCR327715 DMN327715 DWJ327715 EGF327715 EQB327715 EZX327715 FJT327715 FTP327715 GDL327715 GNH327715 GXD327715 HGZ327715 HQV327715 IAR327715 IKN327715 IUJ327715 JEF327715 JOB327715 JXX327715 KHT327715 KRP327715 LBL327715 LLH327715 LVD327715 MEZ327715 MOV327715 MYR327715 NIN327715 NSJ327715 OCF327715 OMB327715 OVX327715 PFT327715 PPP327715 PZL327715 QJH327715 QTD327715 RCZ327715 RMV327715 RWR327715 SGN327715 SQJ327715 TAF327715 TKB327715 TTX327715 UDT327715 UNP327715 UXL327715 VHH327715 VRD327715 WAZ327715 WKV327715 WUR327715 Z393253 IF393251 SB393251 ABX393251 ALT393251 AVP393251 BFL393251 BPH393251 BZD393251 CIZ393251 CSV393251 DCR393251 DMN393251 DWJ393251 EGF393251 EQB393251 EZX393251 FJT393251 FTP393251 GDL393251 GNH393251 GXD393251 HGZ393251 HQV393251 IAR393251 IKN393251 IUJ393251 JEF393251 JOB393251 JXX393251 KHT393251 KRP393251 LBL393251 LLH393251 LVD393251 MEZ393251 MOV393251 MYR393251 NIN393251 NSJ393251 OCF393251 OMB393251 OVX393251 PFT393251 PPP393251 PZL393251 QJH393251 QTD393251 RCZ393251 RMV393251 RWR393251 SGN393251 SQJ393251 TAF393251 TKB393251 TTX393251 UDT393251 UNP393251 UXL393251 VHH393251 VRD393251 WAZ393251 WKV393251 WUR393251 Z458789 IF458787 SB458787 ABX458787 ALT458787 AVP458787 BFL458787 BPH458787 BZD458787 CIZ458787 CSV458787 DCR458787 DMN458787 DWJ458787 EGF458787 EQB458787 EZX458787 FJT458787 FTP458787 GDL458787 GNH458787 GXD458787 HGZ458787 HQV458787 IAR458787 IKN458787 IUJ458787 JEF458787 JOB458787 JXX458787 KHT458787 KRP458787 LBL458787 LLH458787 LVD458787 MEZ458787 MOV458787 MYR458787 NIN458787 NSJ458787 OCF458787 OMB458787 OVX458787 PFT458787 PPP458787 PZL458787 QJH458787 QTD458787 RCZ458787 RMV458787 RWR458787 SGN458787 SQJ458787 TAF458787 TKB458787 TTX458787 UDT458787 UNP458787 UXL458787 VHH458787 VRD458787 WAZ458787 WKV458787 WUR458787 Z524325 IF524323 SB524323 ABX524323 ALT524323 AVP524323 BFL524323 BPH524323 BZD524323 CIZ524323 CSV524323 DCR524323 DMN524323 DWJ524323 EGF524323 EQB524323 EZX524323 FJT524323 FTP524323 GDL524323 GNH524323 GXD524323 HGZ524323 HQV524323 IAR524323 IKN524323 IUJ524323 JEF524323 JOB524323 JXX524323 KHT524323 KRP524323 LBL524323 LLH524323 LVD524323 MEZ524323 MOV524323 MYR524323 NIN524323 NSJ524323 OCF524323 OMB524323 OVX524323 PFT524323 PPP524323 PZL524323 QJH524323 QTD524323 RCZ524323 RMV524323 RWR524323 SGN524323 SQJ524323 TAF524323 TKB524323 TTX524323 UDT524323 UNP524323 UXL524323 VHH524323 VRD524323 WAZ524323 WKV524323 WUR524323 Z589861 IF589859 SB589859 ABX589859 ALT589859 AVP589859 BFL589859 BPH589859 BZD589859 CIZ589859 CSV589859 DCR589859 DMN589859 DWJ589859 EGF589859 EQB589859 EZX589859 FJT589859 FTP589859 GDL589859 GNH589859 GXD589859 HGZ589859 HQV589859 IAR589859 IKN589859 IUJ589859 JEF589859 JOB589859 JXX589859 KHT589859 KRP589859 LBL589859 LLH589859 LVD589859 MEZ589859 MOV589859 MYR589859 NIN589859 NSJ589859 OCF589859 OMB589859 OVX589859 PFT589859 PPP589859 PZL589859 QJH589859 QTD589859 RCZ589859 RMV589859 RWR589859 SGN589859 SQJ589859 TAF589859 TKB589859 TTX589859 UDT589859 UNP589859 UXL589859 VHH589859 VRD589859 WAZ589859 WKV589859 WUR589859 Z655397 IF655395 SB655395 ABX655395 ALT655395 AVP655395 BFL655395 BPH655395 BZD655395 CIZ655395 CSV655395 DCR655395 DMN655395 DWJ655395 EGF655395 EQB655395 EZX655395 FJT655395 FTP655395 GDL655395 GNH655395 GXD655395 HGZ655395 HQV655395 IAR655395 IKN655395 IUJ655395 JEF655395 JOB655395 JXX655395 KHT655395 KRP655395 LBL655395 LLH655395 LVD655395 MEZ655395 MOV655395 MYR655395 NIN655395 NSJ655395 OCF655395 OMB655395 OVX655395 PFT655395 PPP655395 PZL655395 QJH655395 QTD655395 RCZ655395 RMV655395 RWR655395 SGN655395 SQJ655395 TAF655395 TKB655395 TTX655395 UDT655395 UNP655395 UXL655395 VHH655395 VRD655395 WAZ655395 WKV655395 WUR655395 Z720933 IF720931 SB720931 ABX720931 ALT720931 AVP720931 BFL720931 BPH720931 BZD720931 CIZ720931 CSV720931 DCR720931 DMN720931 DWJ720931 EGF720931 EQB720931 EZX720931 FJT720931 FTP720931 GDL720931 GNH720931 GXD720931 HGZ720931 HQV720931 IAR720931 IKN720931 IUJ720931 JEF720931 JOB720931 JXX720931 KHT720931 KRP720931 LBL720931 LLH720931 LVD720931 MEZ720931 MOV720931 MYR720931 NIN720931 NSJ720931 OCF720931 OMB720931 OVX720931 PFT720931 PPP720931 PZL720931 QJH720931 QTD720931 RCZ720931 RMV720931 RWR720931 SGN720931 SQJ720931 TAF720931 TKB720931 TTX720931 UDT720931 UNP720931 UXL720931 VHH720931 VRD720931 WAZ720931 WKV720931 WUR720931 Z786469 IF786467 SB786467 ABX786467 ALT786467 AVP786467 BFL786467 BPH786467 BZD786467 CIZ786467 CSV786467 DCR786467 DMN786467 DWJ786467 EGF786467 EQB786467 EZX786467 FJT786467 FTP786467 GDL786467 GNH786467 GXD786467 HGZ786467 HQV786467 IAR786467 IKN786467 IUJ786467 JEF786467 JOB786467 JXX786467 KHT786467 KRP786467 LBL786467 LLH786467 LVD786467 MEZ786467 MOV786467 MYR786467 NIN786467 NSJ786467 OCF786467 OMB786467 OVX786467 PFT786467 PPP786467 PZL786467 QJH786467 QTD786467 RCZ786467 RMV786467 RWR786467 SGN786467 SQJ786467 TAF786467 TKB786467 TTX786467 UDT786467 UNP786467 UXL786467 VHH786467 VRD786467 WAZ786467 WKV786467 WUR786467 Z852005 IF852003 SB852003 ABX852003 ALT852003 AVP852003 BFL852003 BPH852003 BZD852003 CIZ852003 CSV852003 DCR852003 DMN852003 DWJ852003 EGF852003 EQB852003 EZX852003 FJT852003 FTP852003 GDL852003 GNH852003 GXD852003 HGZ852003 HQV852003 IAR852003 IKN852003 IUJ852003 JEF852003 JOB852003 JXX852003 KHT852003 KRP852003 LBL852003 LLH852003 LVD852003 MEZ852003 MOV852003 MYR852003 NIN852003 NSJ852003 OCF852003 OMB852003 OVX852003 PFT852003 PPP852003 PZL852003 QJH852003 QTD852003 RCZ852003 RMV852003 RWR852003 SGN852003 SQJ852003 TAF852003 TKB852003 TTX852003 UDT852003 UNP852003 UXL852003 VHH852003 VRD852003 WAZ852003 WKV852003 WUR852003 Z917541 IF917539 SB917539 ABX917539 ALT917539 AVP917539 BFL917539 BPH917539 BZD917539 CIZ917539 CSV917539 DCR917539 DMN917539 DWJ917539 EGF917539 EQB917539 EZX917539 FJT917539 FTP917539 GDL917539 GNH917539 GXD917539 HGZ917539 HQV917539 IAR917539 IKN917539 IUJ917539 JEF917539 JOB917539 JXX917539 KHT917539 KRP917539 LBL917539 LLH917539 LVD917539 MEZ917539 MOV917539 MYR917539 NIN917539 NSJ917539 OCF917539 OMB917539 OVX917539 PFT917539 PPP917539 PZL917539 QJH917539 QTD917539 RCZ917539 RMV917539 RWR917539 SGN917539 SQJ917539 TAF917539 TKB917539 TTX917539 UDT917539 UNP917539 UXL917539 VHH917539 VRD917539 WAZ917539 WKV917539 WUR917539 Z983077 IF983075 SB983075 ABX983075 ALT983075 AVP983075 BFL983075 BPH983075 BZD983075 CIZ983075 CSV983075 DCR983075 DMN983075 DWJ983075 EGF983075 EQB983075 EZX983075 FJT983075 FTP983075 GDL983075 GNH983075 GXD983075 HGZ983075 HQV983075 IAR983075 IKN983075 IUJ983075 JEF983075 JOB983075 JXX983075 KHT983075 KRP983075 LBL983075 LLH983075 LVD983075 MEZ983075 MOV983075 MYR983075 NIN983075 NSJ983075 OCF983075 OMB983075 OVX983075 PFT983075 PPP983075 PZL983075 QJH983075 QTD983075 RCZ983075 RMV983075 RWR983075 SGN983075 SQJ983075 TAF983075 TKB983075 TTX983075 UDT983075 UNP983075 UXL983075 VHH983075 VRD983075 WAZ983075 WKV983075 WUR983075 Z65571 IF65569 SB65569 ABX65569 ALT65569 AVP65569 BFL65569 BPH65569 BZD65569 CIZ65569 CSV65569 DCR65569 DMN65569 DWJ65569 EGF65569 EQB65569 EZX65569 FJT65569 FTP65569 GDL65569 GNH65569 GXD65569 HGZ65569 HQV65569 IAR65569 IKN65569 IUJ65569 JEF65569 JOB65569 JXX65569 KHT65569 KRP65569 LBL65569 LLH65569 LVD65569 MEZ65569 MOV65569 MYR65569 NIN65569 NSJ65569 OCF65569 OMB65569 OVX65569 PFT65569 PPP65569 PZL65569 QJH65569 QTD65569 RCZ65569 RMV65569 RWR65569 SGN65569 SQJ65569 TAF65569 TKB65569 TTX65569 UDT65569 UNP65569 UXL65569 VHH65569 VRD65569 WAZ65569 WKV65569 WUR65569 Z131107 IF131105 SB131105 ABX131105 ALT131105 AVP131105 BFL131105 BPH131105 BZD131105 CIZ131105 CSV131105 DCR131105 DMN131105 DWJ131105 EGF131105 EQB131105 EZX131105 FJT131105 FTP131105 GDL131105 GNH131105 GXD131105 HGZ131105 HQV131105 IAR131105 IKN131105 IUJ131105 JEF131105 JOB131105 JXX131105 KHT131105 KRP131105 LBL131105 LLH131105 LVD131105 MEZ131105 MOV131105 MYR131105 NIN131105 NSJ131105 OCF131105 OMB131105 OVX131105 PFT131105 PPP131105 PZL131105 QJH131105 QTD131105 RCZ131105 RMV131105 RWR131105 SGN131105 SQJ131105 TAF131105 TKB131105 TTX131105 UDT131105 UNP131105 UXL131105 VHH131105 VRD131105 WAZ131105 WKV131105 WUR131105 Z196643 IF196641 SB196641 ABX196641 ALT196641 AVP196641 BFL196641 BPH196641 BZD196641 CIZ196641 CSV196641 DCR196641 DMN196641 DWJ196641 EGF196641 EQB196641 EZX196641 FJT196641 FTP196641 GDL196641 GNH196641 GXD196641 HGZ196641 HQV196641 IAR196641 IKN196641 IUJ196641 JEF196641 JOB196641 JXX196641 KHT196641 KRP196641 LBL196641 LLH196641 LVD196641 MEZ196641 MOV196641 MYR196641 NIN196641 NSJ196641 OCF196641 OMB196641 OVX196641 PFT196641 PPP196641 PZL196641 QJH196641 QTD196641 RCZ196641 RMV196641 RWR196641 SGN196641 SQJ196641 TAF196641 TKB196641 TTX196641 UDT196641 UNP196641 UXL196641 VHH196641 VRD196641 WAZ196641 WKV196641 WUR196641 Z262179 IF262177 SB262177 ABX262177 ALT262177 AVP262177 BFL262177 BPH262177 BZD262177 CIZ262177 CSV262177 DCR262177 DMN262177 DWJ262177 EGF262177 EQB262177 EZX262177 FJT262177 FTP262177 GDL262177 GNH262177 GXD262177 HGZ262177 HQV262177 IAR262177 IKN262177 IUJ262177 JEF262177 JOB262177 JXX262177 KHT262177 KRP262177 LBL262177 LLH262177 LVD262177 MEZ262177 MOV262177 MYR262177 NIN262177 NSJ262177 OCF262177 OMB262177 OVX262177 PFT262177 PPP262177 PZL262177 QJH262177 QTD262177 RCZ262177 RMV262177 RWR262177 SGN262177 SQJ262177 TAF262177 TKB262177 TTX262177 UDT262177 UNP262177 UXL262177 VHH262177 VRD262177 WAZ262177 WKV262177 WUR262177 Z327715 IF327713 SB327713 ABX327713 ALT327713 AVP327713 BFL327713 BPH327713 BZD327713 CIZ327713 CSV327713 DCR327713 DMN327713 DWJ327713 EGF327713 EQB327713 EZX327713 FJT327713 FTP327713 GDL327713 GNH327713 GXD327713 HGZ327713 HQV327713 IAR327713 IKN327713 IUJ327713 JEF327713 JOB327713 JXX327713 KHT327713 KRP327713 LBL327713 LLH327713 LVD327713 MEZ327713 MOV327713 MYR327713 NIN327713 NSJ327713 OCF327713 OMB327713 OVX327713 PFT327713 PPP327713 PZL327713 QJH327713 QTD327713 RCZ327713 RMV327713 RWR327713 SGN327713 SQJ327713 TAF327713 TKB327713 TTX327713 UDT327713 UNP327713 UXL327713 VHH327713 VRD327713 WAZ327713 WKV327713 WUR327713 Z393251 IF393249 SB393249 ABX393249 ALT393249 AVP393249 BFL393249 BPH393249 BZD393249 CIZ393249 CSV393249 DCR393249 DMN393249 DWJ393249 EGF393249 EQB393249 EZX393249 FJT393249 FTP393249 GDL393249 GNH393249 GXD393249 HGZ393249 HQV393249 IAR393249 IKN393249 IUJ393249 JEF393249 JOB393249 JXX393249 KHT393249 KRP393249 LBL393249 LLH393249 LVD393249 MEZ393249 MOV393249 MYR393249 NIN393249 NSJ393249 OCF393249 OMB393249 OVX393249 PFT393249 PPP393249 PZL393249 QJH393249 QTD393249 RCZ393249 RMV393249 RWR393249 SGN393249 SQJ393249 TAF393249 TKB393249 TTX393249 UDT393249 UNP393249 UXL393249 VHH393249 VRD393249 WAZ393249 WKV393249 WUR393249 Z458787 IF458785 SB458785 ABX458785 ALT458785 AVP458785 BFL458785 BPH458785 BZD458785 CIZ458785 CSV458785 DCR458785 DMN458785 DWJ458785 EGF458785 EQB458785 EZX458785 FJT458785 FTP458785 GDL458785 GNH458785 GXD458785 HGZ458785 HQV458785 IAR458785 IKN458785 IUJ458785 JEF458785 JOB458785 JXX458785 KHT458785 KRP458785 LBL458785 LLH458785 LVD458785 MEZ458785 MOV458785 MYR458785 NIN458785 NSJ458785 OCF458785 OMB458785 OVX458785 PFT458785 PPP458785 PZL458785 QJH458785 QTD458785 RCZ458785 RMV458785 RWR458785 SGN458785 SQJ458785 TAF458785 TKB458785 TTX458785 UDT458785 UNP458785 UXL458785 VHH458785 VRD458785 WAZ458785 WKV458785 WUR458785 Z524323 IF524321 SB524321 ABX524321 ALT524321 AVP524321 BFL524321 BPH524321 BZD524321 CIZ524321 CSV524321 DCR524321 DMN524321 DWJ524321 EGF524321 EQB524321 EZX524321 FJT524321 FTP524321 GDL524321 GNH524321 GXD524321 HGZ524321 HQV524321 IAR524321 IKN524321 IUJ524321 JEF524321 JOB524321 JXX524321 KHT524321 KRP524321 LBL524321 LLH524321 LVD524321 MEZ524321 MOV524321 MYR524321 NIN524321 NSJ524321 OCF524321 OMB524321 OVX524321 PFT524321 PPP524321 PZL524321 QJH524321 QTD524321 RCZ524321 RMV524321 RWR524321 SGN524321 SQJ524321 TAF524321 TKB524321 TTX524321 UDT524321 UNP524321 UXL524321 VHH524321 VRD524321 WAZ524321 WKV524321 WUR524321 Z589859 IF589857 SB589857 ABX589857 ALT589857 AVP589857 BFL589857 BPH589857 BZD589857 CIZ589857 CSV589857 DCR589857 DMN589857 DWJ589857 EGF589857 EQB589857 EZX589857 FJT589857 FTP589857 GDL589857 GNH589857 GXD589857 HGZ589857 HQV589857 IAR589857 IKN589857 IUJ589857 JEF589857 JOB589857 JXX589857 KHT589857 KRP589857 LBL589857 LLH589857 LVD589857 MEZ589857 MOV589857 MYR589857 NIN589857 NSJ589857 OCF589857 OMB589857 OVX589857 PFT589857 PPP589857 PZL589857 QJH589857 QTD589857 RCZ589857 RMV589857 RWR589857 SGN589857 SQJ589857 TAF589857 TKB589857 TTX589857 UDT589857 UNP589857 UXL589857 VHH589857 VRD589857 WAZ589857 WKV589857 WUR589857 Z655395 IF655393 SB655393 ABX655393 ALT655393 AVP655393 BFL655393 BPH655393 BZD655393 CIZ655393 CSV655393 DCR655393 DMN655393 DWJ655393 EGF655393 EQB655393 EZX655393 FJT655393 FTP655393 GDL655393 GNH655393 GXD655393 HGZ655393 HQV655393 IAR655393 IKN655393 IUJ655393 JEF655393 JOB655393 JXX655393 KHT655393 KRP655393 LBL655393 LLH655393 LVD655393 MEZ655393 MOV655393 MYR655393 NIN655393 NSJ655393 OCF655393 OMB655393 OVX655393 PFT655393 PPP655393 PZL655393 QJH655393 QTD655393 RCZ655393 RMV655393 RWR655393 SGN655393 SQJ655393 TAF655393 TKB655393 TTX655393 UDT655393 UNP655393 UXL655393 VHH655393 VRD655393 WAZ655393 WKV655393 WUR655393 Z720931 IF720929 SB720929 ABX720929 ALT720929 AVP720929 BFL720929 BPH720929 BZD720929 CIZ720929 CSV720929 DCR720929 DMN720929 DWJ720929 EGF720929 EQB720929 EZX720929 FJT720929 FTP720929 GDL720929 GNH720929 GXD720929 HGZ720929 HQV720929 IAR720929 IKN720929 IUJ720929 JEF720929 JOB720929 JXX720929 KHT720929 KRP720929 LBL720929 LLH720929 LVD720929 MEZ720929 MOV720929 MYR720929 NIN720929 NSJ720929 OCF720929 OMB720929 OVX720929 PFT720929 PPP720929 PZL720929 QJH720929 QTD720929 RCZ720929 RMV720929 RWR720929 SGN720929 SQJ720929 TAF720929 TKB720929 TTX720929 UDT720929 UNP720929 UXL720929 VHH720929 VRD720929 WAZ720929 WKV720929 WUR720929 Z786467 IF786465 SB786465 ABX786465 ALT786465 AVP786465 BFL786465 BPH786465 BZD786465 CIZ786465 CSV786465 DCR786465 DMN786465 DWJ786465 EGF786465 EQB786465 EZX786465 FJT786465 FTP786465 GDL786465 GNH786465 GXD786465 HGZ786465 HQV786465 IAR786465 IKN786465 IUJ786465 JEF786465 JOB786465 JXX786465 KHT786465 KRP786465 LBL786465 LLH786465 LVD786465 MEZ786465 MOV786465 MYR786465 NIN786465 NSJ786465 OCF786465 OMB786465 OVX786465 PFT786465 PPP786465 PZL786465 QJH786465 QTD786465 RCZ786465 RMV786465 RWR786465 SGN786465 SQJ786465 TAF786465 TKB786465 TTX786465 UDT786465 UNP786465 UXL786465 VHH786465 VRD786465 WAZ786465 WKV786465 WUR786465 Z852003 IF852001 SB852001 ABX852001 ALT852001 AVP852001 BFL852001 BPH852001 BZD852001 CIZ852001 CSV852001 DCR852001 DMN852001 DWJ852001 EGF852001 EQB852001 EZX852001 FJT852001 FTP852001 GDL852001 GNH852001 GXD852001 HGZ852001 HQV852001 IAR852001 IKN852001 IUJ852001 JEF852001 JOB852001 JXX852001 KHT852001 KRP852001 LBL852001 LLH852001 LVD852001 MEZ852001 MOV852001 MYR852001 NIN852001 NSJ852001 OCF852001 OMB852001 OVX852001 PFT852001 PPP852001 PZL852001 QJH852001 QTD852001 RCZ852001 RMV852001 RWR852001 SGN852001 SQJ852001 TAF852001 TKB852001 TTX852001 UDT852001 UNP852001 UXL852001 VHH852001 VRD852001 WAZ852001 WKV852001 WUR852001 Z917539 IF917537 SB917537 ABX917537 ALT917537 AVP917537 BFL917537 BPH917537 BZD917537 CIZ917537 CSV917537 DCR917537 DMN917537 DWJ917537 EGF917537 EQB917537 EZX917537 FJT917537 FTP917537 GDL917537 GNH917537 GXD917537 HGZ917537 HQV917537 IAR917537 IKN917537 IUJ917537 JEF917537 JOB917537 JXX917537 KHT917537 KRP917537 LBL917537 LLH917537 LVD917537 MEZ917537 MOV917537 MYR917537 NIN917537 NSJ917537 OCF917537 OMB917537 OVX917537 PFT917537 PPP917537 PZL917537 QJH917537 QTD917537 RCZ917537 RMV917537 RWR917537 SGN917537 SQJ917537 TAF917537 TKB917537 TTX917537 UDT917537 UNP917537 UXL917537 VHH917537 VRD917537 WAZ917537 WKV917537 WUR917537 Z983075 IF983073 SB983073 ABX983073 ALT983073 AVP983073 BFL983073 BPH983073 BZD983073 CIZ983073 CSV983073 DCR983073 DMN983073 DWJ983073 EGF983073 EQB983073 EZX983073 FJT983073 FTP983073 GDL983073 GNH983073 GXD983073 HGZ983073 HQV983073 IAR983073 IKN983073 IUJ983073 JEF983073 JOB983073 JXX983073 KHT983073 KRP983073 LBL983073 LLH983073 LVD983073 MEZ983073 MOV983073 MYR983073 NIN983073 NSJ983073 OCF983073 OMB983073 OVX983073 PFT983073 PPP983073 PZL983073 QJH983073 QTD983073 RCZ983073 RMV983073 RWR983073 SGN983073 SQJ983073 TAF983073 TKB983073 TTX983073 UDT983073 UNP983073 UXL983073 VHH983073 VRD983073 WAZ983073 WKV983073 WUR983073" xr:uid="{CAD10878-16AE-433D-B273-0740D10C5998}">
      <formula1>"無,有"</formula1>
    </dataValidation>
    <dataValidation type="custom" imeMode="disabled" allowBlank="1" showInputMessage="1" showErrorMessage="1" error="小数点以下は第一位まで、二位以下切り捨てで入力して下さい。" sqref="L65488:R65488 HR65486:HX65486 RN65486:RT65486 ABJ65486:ABP65486 ALF65486:ALL65486 AVB65486:AVH65486 BEX65486:BFD65486 BOT65486:BOZ65486 BYP65486:BYV65486 CIL65486:CIR65486 CSH65486:CSN65486 DCD65486:DCJ65486 DLZ65486:DMF65486 DVV65486:DWB65486 EFR65486:EFX65486 EPN65486:EPT65486 EZJ65486:EZP65486 FJF65486:FJL65486 FTB65486:FTH65486 GCX65486:GDD65486 GMT65486:GMZ65486 GWP65486:GWV65486 HGL65486:HGR65486 HQH65486:HQN65486 IAD65486:IAJ65486 IJZ65486:IKF65486 ITV65486:IUB65486 JDR65486:JDX65486 JNN65486:JNT65486 JXJ65486:JXP65486 KHF65486:KHL65486 KRB65486:KRH65486 LAX65486:LBD65486 LKT65486:LKZ65486 LUP65486:LUV65486 MEL65486:MER65486 MOH65486:MON65486 MYD65486:MYJ65486 NHZ65486:NIF65486 NRV65486:NSB65486 OBR65486:OBX65486 OLN65486:OLT65486 OVJ65486:OVP65486 PFF65486:PFL65486 PPB65486:PPH65486 PYX65486:PZD65486 QIT65486:QIZ65486 QSP65486:QSV65486 RCL65486:RCR65486 RMH65486:RMN65486 RWD65486:RWJ65486 SFZ65486:SGF65486 SPV65486:SQB65486 SZR65486:SZX65486 TJN65486:TJT65486 TTJ65486:TTP65486 UDF65486:UDL65486 UNB65486:UNH65486 UWX65486:UXD65486 VGT65486:VGZ65486 VQP65486:VQV65486 WAL65486:WAR65486 WKH65486:WKN65486 WUD65486:WUJ65486 L131024:R131024 HR131022:HX131022 RN131022:RT131022 ABJ131022:ABP131022 ALF131022:ALL131022 AVB131022:AVH131022 BEX131022:BFD131022 BOT131022:BOZ131022 BYP131022:BYV131022 CIL131022:CIR131022 CSH131022:CSN131022 DCD131022:DCJ131022 DLZ131022:DMF131022 DVV131022:DWB131022 EFR131022:EFX131022 EPN131022:EPT131022 EZJ131022:EZP131022 FJF131022:FJL131022 FTB131022:FTH131022 GCX131022:GDD131022 GMT131022:GMZ131022 GWP131022:GWV131022 HGL131022:HGR131022 HQH131022:HQN131022 IAD131022:IAJ131022 IJZ131022:IKF131022 ITV131022:IUB131022 JDR131022:JDX131022 JNN131022:JNT131022 JXJ131022:JXP131022 KHF131022:KHL131022 KRB131022:KRH131022 LAX131022:LBD131022 LKT131022:LKZ131022 LUP131022:LUV131022 MEL131022:MER131022 MOH131022:MON131022 MYD131022:MYJ131022 NHZ131022:NIF131022 NRV131022:NSB131022 OBR131022:OBX131022 OLN131022:OLT131022 OVJ131022:OVP131022 PFF131022:PFL131022 PPB131022:PPH131022 PYX131022:PZD131022 QIT131022:QIZ131022 QSP131022:QSV131022 RCL131022:RCR131022 RMH131022:RMN131022 RWD131022:RWJ131022 SFZ131022:SGF131022 SPV131022:SQB131022 SZR131022:SZX131022 TJN131022:TJT131022 TTJ131022:TTP131022 UDF131022:UDL131022 UNB131022:UNH131022 UWX131022:UXD131022 VGT131022:VGZ131022 VQP131022:VQV131022 WAL131022:WAR131022 WKH131022:WKN131022 WUD131022:WUJ131022 L196560:R196560 HR196558:HX196558 RN196558:RT196558 ABJ196558:ABP196558 ALF196558:ALL196558 AVB196558:AVH196558 BEX196558:BFD196558 BOT196558:BOZ196558 BYP196558:BYV196558 CIL196558:CIR196558 CSH196558:CSN196558 DCD196558:DCJ196558 DLZ196558:DMF196558 DVV196558:DWB196558 EFR196558:EFX196558 EPN196558:EPT196558 EZJ196558:EZP196558 FJF196558:FJL196558 FTB196558:FTH196558 GCX196558:GDD196558 GMT196558:GMZ196558 GWP196558:GWV196558 HGL196558:HGR196558 HQH196558:HQN196558 IAD196558:IAJ196558 IJZ196558:IKF196558 ITV196558:IUB196558 JDR196558:JDX196558 JNN196558:JNT196558 JXJ196558:JXP196558 KHF196558:KHL196558 KRB196558:KRH196558 LAX196558:LBD196558 LKT196558:LKZ196558 LUP196558:LUV196558 MEL196558:MER196558 MOH196558:MON196558 MYD196558:MYJ196558 NHZ196558:NIF196558 NRV196558:NSB196558 OBR196558:OBX196558 OLN196558:OLT196558 OVJ196558:OVP196558 PFF196558:PFL196558 PPB196558:PPH196558 PYX196558:PZD196558 QIT196558:QIZ196558 QSP196558:QSV196558 RCL196558:RCR196558 RMH196558:RMN196558 RWD196558:RWJ196558 SFZ196558:SGF196558 SPV196558:SQB196558 SZR196558:SZX196558 TJN196558:TJT196558 TTJ196558:TTP196558 UDF196558:UDL196558 UNB196558:UNH196558 UWX196558:UXD196558 VGT196558:VGZ196558 VQP196558:VQV196558 WAL196558:WAR196558 WKH196558:WKN196558 WUD196558:WUJ196558 L262096:R262096 HR262094:HX262094 RN262094:RT262094 ABJ262094:ABP262094 ALF262094:ALL262094 AVB262094:AVH262094 BEX262094:BFD262094 BOT262094:BOZ262094 BYP262094:BYV262094 CIL262094:CIR262094 CSH262094:CSN262094 DCD262094:DCJ262094 DLZ262094:DMF262094 DVV262094:DWB262094 EFR262094:EFX262094 EPN262094:EPT262094 EZJ262094:EZP262094 FJF262094:FJL262094 FTB262094:FTH262094 GCX262094:GDD262094 GMT262094:GMZ262094 GWP262094:GWV262094 HGL262094:HGR262094 HQH262094:HQN262094 IAD262094:IAJ262094 IJZ262094:IKF262094 ITV262094:IUB262094 JDR262094:JDX262094 JNN262094:JNT262094 JXJ262094:JXP262094 KHF262094:KHL262094 KRB262094:KRH262094 LAX262094:LBD262094 LKT262094:LKZ262094 LUP262094:LUV262094 MEL262094:MER262094 MOH262094:MON262094 MYD262094:MYJ262094 NHZ262094:NIF262094 NRV262094:NSB262094 OBR262094:OBX262094 OLN262094:OLT262094 OVJ262094:OVP262094 PFF262094:PFL262094 PPB262094:PPH262094 PYX262094:PZD262094 QIT262094:QIZ262094 QSP262094:QSV262094 RCL262094:RCR262094 RMH262094:RMN262094 RWD262094:RWJ262094 SFZ262094:SGF262094 SPV262094:SQB262094 SZR262094:SZX262094 TJN262094:TJT262094 TTJ262094:TTP262094 UDF262094:UDL262094 UNB262094:UNH262094 UWX262094:UXD262094 VGT262094:VGZ262094 VQP262094:VQV262094 WAL262094:WAR262094 WKH262094:WKN262094 WUD262094:WUJ262094 L327632:R327632 HR327630:HX327630 RN327630:RT327630 ABJ327630:ABP327630 ALF327630:ALL327630 AVB327630:AVH327630 BEX327630:BFD327630 BOT327630:BOZ327630 BYP327630:BYV327630 CIL327630:CIR327630 CSH327630:CSN327630 DCD327630:DCJ327630 DLZ327630:DMF327630 DVV327630:DWB327630 EFR327630:EFX327630 EPN327630:EPT327630 EZJ327630:EZP327630 FJF327630:FJL327630 FTB327630:FTH327630 GCX327630:GDD327630 GMT327630:GMZ327630 GWP327630:GWV327630 HGL327630:HGR327630 HQH327630:HQN327630 IAD327630:IAJ327630 IJZ327630:IKF327630 ITV327630:IUB327630 JDR327630:JDX327630 JNN327630:JNT327630 JXJ327630:JXP327630 KHF327630:KHL327630 KRB327630:KRH327630 LAX327630:LBD327630 LKT327630:LKZ327630 LUP327630:LUV327630 MEL327630:MER327630 MOH327630:MON327630 MYD327630:MYJ327630 NHZ327630:NIF327630 NRV327630:NSB327630 OBR327630:OBX327630 OLN327630:OLT327630 OVJ327630:OVP327630 PFF327630:PFL327630 PPB327630:PPH327630 PYX327630:PZD327630 QIT327630:QIZ327630 QSP327630:QSV327630 RCL327630:RCR327630 RMH327630:RMN327630 RWD327630:RWJ327630 SFZ327630:SGF327630 SPV327630:SQB327630 SZR327630:SZX327630 TJN327630:TJT327630 TTJ327630:TTP327630 UDF327630:UDL327630 UNB327630:UNH327630 UWX327630:UXD327630 VGT327630:VGZ327630 VQP327630:VQV327630 WAL327630:WAR327630 WKH327630:WKN327630 WUD327630:WUJ327630 L393168:R393168 HR393166:HX393166 RN393166:RT393166 ABJ393166:ABP393166 ALF393166:ALL393166 AVB393166:AVH393166 BEX393166:BFD393166 BOT393166:BOZ393166 BYP393166:BYV393166 CIL393166:CIR393166 CSH393166:CSN393166 DCD393166:DCJ393166 DLZ393166:DMF393166 DVV393166:DWB393166 EFR393166:EFX393166 EPN393166:EPT393166 EZJ393166:EZP393166 FJF393166:FJL393166 FTB393166:FTH393166 GCX393166:GDD393166 GMT393166:GMZ393166 GWP393166:GWV393166 HGL393166:HGR393166 HQH393166:HQN393166 IAD393166:IAJ393166 IJZ393166:IKF393166 ITV393166:IUB393166 JDR393166:JDX393166 JNN393166:JNT393166 JXJ393166:JXP393166 KHF393166:KHL393166 KRB393166:KRH393166 LAX393166:LBD393166 LKT393166:LKZ393166 LUP393166:LUV393166 MEL393166:MER393166 MOH393166:MON393166 MYD393166:MYJ393166 NHZ393166:NIF393166 NRV393166:NSB393166 OBR393166:OBX393166 OLN393166:OLT393166 OVJ393166:OVP393166 PFF393166:PFL393166 PPB393166:PPH393166 PYX393166:PZD393166 QIT393166:QIZ393166 QSP393166:QSV393166 RCL393166:RCR393166 RMH393166:RMN393166 RWD393166:RWJ393166 SFZ393166:SGF393166 SPV393166:SQB393166 SZR393166:SZX393166 TJN393166:TJT393166 TTJ393166:TTP393166 UDF393166:UDL393166 UNB393166:UNH393166 UWX393166:UXD393166 VGT393166:VGZ393166 VQP393166:VQV393166 WAL393166:WAR393166 WKH393166:WKN393166 WUD393166:WUJ393166 L458704:R458704 HR458702:HX458702 RN458702:RT458702 ABJ458702:ABP458702 ALF458702:ALL458702 AVB458702:AVH458702 BEX458702:BFD458702 BOT458702:BOZ458702 BYP458702:BYV458702 CIL458702:CIR458702 CSH458702:CSN458702 DCD458702:DCJ458702 DLZ458702:DMF458702 DVV458702:DWB458702 EFR458702:EFX458702 EPN458702:EPT458702 EZJ458702:EZP458702 FJF458702:FJL458702 FTB458702:FTH458702 GCX458702:GDD458702 GMT458702:GMZ458702 GWP458702:GWV458702 HGL458702:HGR458702 HQH458702:HQN458702 IAD458702:IAJ458702 IJZ458702:IKF458702 ITV458702:IUB458702 JDR458702:JDX458702 JNN458702:JNT458702 JXJ458702:JXP458702 KHF458702:KHL458702 KRB458702:KRH458702 LAX458702:LBD458702 LKT458702:LKZ458702 LUP458702:LUV458702 MEL458702:MER458702 MOH458702:MON458702 MYD458702:MYJ458702 NHZ458702:NIF458702 NRV458702:NSB458702 OBR458702:OBX458702 OLN458702:OLT458702 OVJ458702:OVP458702 PFF458702:PFL458702 PPB458702:PPH458702 PYX458702:PZD458702 QIT458702:QIZ458702 QSP458702:QSV458702 RCL458702:RCR458702 RMH458702:RMN458702 RWD458702:RWJ458702 SFZ458702:SGF458702 SPV458702:SQB458702 SZR458702:SZX458702 TJN458702:TJT458702 TTJ458702:TTP458702 UDF458702:UDL458702 UNB458702:UNH458702 UWX458702:UXD458702 VGT458702:VGZ458702 VQP458702:VQV458702 WAL458702:WAR458702 WKH458702:WKN458702 WUD458702:WUJ458702 L524240:R524240 HR524238:HX524238 RN524238:RT524238 ABJ524238:ABP524238 ALF524238:ALL524238 AVB524238:AVH524238 BEX524238:BFD524238 BOT524238:BOZ524238 BYP524238:BYV524238 CIL524238:CIR524238 CSH524238:CSN524238 DCD524238:DCJ524238 DLZ524238:DMF524238 DVV524238:DWB524238 EFR524238:EFX524238 EPN524238:EPT524238 EZJ524238:EZP524238 FJF524238:FJL524238 FTB524238:FTH524238 GCX524238:GDD524238 GMT524238:GMZ524238 GWP524238:GWV524238 HGL524238:HGR524238 HQH524238:HQN524238 IAD524238:IAJ524238 IJZ524238:IKF524238 ITV524238:IUB524238 JDR524238:JDX524238 JNN524238:JNT524238 JXJ524238:JXP524238 KHF524238:KHL524238 KRB524238:KRH524238 LAX524238:LBD524238 LKT524238:LKZ524238 LUP524238:LUV524238 MEL524238:MER524238 MOH524238:MON524238 MYD524238:MYJ524238 NHZ524238:NIF524238 NRV524238:NSB524238 OBR524238:OBX524238 OLN524238:OLT524238 OVJ524238:OVP524238 PFF524238:PFL524238 PPB524238:PPH524238 PYX524238:PZD524238 QIT524238:QIZ524238 QSP524238:QSV524238 RCL524238:RCR524238 RMH524238:RMN524238 RWD524238:RWJ524238 SFZ524238:SGF524238 SPV524238:SQB524238 SZR524238:SZX524238 TJN524238:TJT524238 TTJ524238:TTP524238 UDF524238:UDL524238 UNB524238:UNH524238 UWX524238:UXD524238 VGT524238:VGZ524238 VQP524238:VQV524238 WAL524238:WAR524238 WKH524238:WKN524238 WUD524238:WUJ524238 L589776:R589776 HR589774:HX589774 RN589774:RT589774 ABJ589774:ABP589774 ALF589774:ALL589774 AVB589774:AVH589774 BEX589774:BFD589774 BOT589774:BOZ589774 BYP589774:BYV589774 CIL589774:CIR589774 CSH589774:CSN589774 DCD589774:DCJ589774 DLZ589774:DMF589774 DVV589774:DWB589774 EFR589774:EFX589774 EPN589774:EPT589774 EZJ589774:EZP589774 FJF589774:FJL589774 FTB589774:FTH589774 GCX589774:GDD589774 GMT589774:GMZ589774 GWP589774:GWV589774 HGL589774:HGR589774 HQH589774:HQN589774 IAD589774:IAJ589774 IJZ589774:IKF589774 ITV589774:IUB589774 JDR589774:JDX589774 JNN589774:JNT589774 JXJ589774:JXP589774 KHF589774:KHL589774 KRB589774:KRH589774 LAX589774:LBD589774 LKT589774:LKZ589774 LUP589774:LUV589774 MEL589774:MER589774 MOH589774:MON589774 MYD589774:MYJ589774 NHZ589774:NIF589774 NRV589774:NSB589774 OBR589774:OBX589774 OLN589774:OLT589774 OVJ589774:OVP589774 PFF589774:PFL589774 PPB589774:PPH589774 PYX589774:PZD589774 QIT589774:QIZ589774 QSP589774:QSV589774 RCL589774:RCR589774 RMH589774:RMN589774 RWD589774:RWJ589774 SFZ589774:SGF589774 SPV589774:SQB589774 SZR589774:SZX589774 TJN589774:TJT589774 TTJ589774:TTP589774 UDF589774:UDL589774 UNB589774:UNH589774 UWX589774:UXD589774 VGT589774:VGZ589774 VQP589774:VQV589774 WAL589774:WAR589774 WKH589774:WKN589774 WUD589774:WUJ589774 L655312:R655312 HR655310:HX655310 RN655310:RT655310 ABJ655310:ABP655310 ALF655310:ALL655310 AVB655310:AVH655310 BEX655310:BFD655310 BOT655310:BOZ655310 BYP655310:BYV655310 CIL655310:CIR655310 CSH655310:CSN655310 DCD655310:DCJ655310 DLZ655310:DMF655310 DVV655310:DWB655310 EFR655310:EFX655310 EPN655310:EPT655310 EZJ655310:EZP655310 FJF655310:FJL655310 FTB655310:FTH655310 GCX655310:GDD655310 GMT655310:GMZ655310 GWP655310:GWV655310 HGL655310:HGR655310 HQH655310:HQN655310 IAD655310:IAJ655310 IJZ655310:IKF655310 ITV655310:IUB655310 JDR655310:JDX655310 JNN655310:JNT655310 JXJ655310:JXP655310 KHF655310:KHL655310 KRB655310:KRH655310 LAX655310:LBD655310 LKT655310:LKZ655310 LUP655310:LUV655310 MEL655310:MER655310 MOH655310:MON655310 MYD655310:MYJ655310 NHZ655310:NIF655310 NRV655310:NSB655310 OBR655310:OBX655310 OLN655310:OLT655310 OVJ655310:OVP655310 PFF655310:PFL655310 PPB655310:PPH655310 PYX655310:PZD655310 QIT655310:QIZ655310 QSP655310:QSV655310 RCL655310:RCR655310 RMH655310:RMN655310 RWD655310:RWJ655310 SFZ655310:SGF655310 SPV655310:SQB655310 SZR655310:SZX655310 TJN655310:TJT655310 TTJ655310:TTP655310 UDF655310:UDL655310 UNB655310:UNH655310 UWX655310:UXD655310 VGT655310:VGZ655310 VQP655310:VQV655310 WAL655310:WAR655310 WKH655310:WKN655310 WUD655310:WUJ655310 L720848:R720848 HR720846:HX720846 RN720846:RT720846 ABJ720846:ABP720846 ALF720846:ALL720846 AVB720846:AVH720846 BEX720846:BFD720846 BOT720846:BOZ720846 BYP720846:BYV720846 CIL720846:CIR720846 CSH720846:CSN720846 DCD720846:DCJ720846 DLZ720846:DMF720846 DVV720846:DWB720846 EFR720846:EFX720846 EPN720846:EPT720846 EZJ720846:EZP720846 FJF720846:FJL720846 FTB720846:FTH720846 GCX720846:GDD720846 GMT720846:GMZ720846 GWP720846:GWV720846 HGL720846:HGR720846 HQH720846:HQN720846 IAD720846:IAJ720846 IJZ720846:IKF720846 ITV720846:IUB720846 JDR720846:JDX720846 JNN720846:JNT720846 JXJ720846:JXP720846 KHF720846:KHL720846 KRB720846:KRH720846 LAX720846:LBD720846 LKT720846:LKZ720846 LUP720846:LUV720846 MEL720846:MER720846 MOH720846:MON720846 MYD720846:MYJ720846 NHZ720846:NIF720846 NRV720846:NSB720846 OBR720846:OBX720846 OLN720846:OLT720846 OVJ720846:OVP720846 PFF720846:PFL720846 PPB720846:PPH720846 PYX720846:PZD720846 QIT720846:QIZ720846 QSP720846:QSV720846 RCL720846:RCR720846 RMH720846:RMN720846 RWD720846:RWJ720846 SFZ720846:SGF720846 SPV720846:SQB720846 SZR720846:SZX720846 TJN720846:TJT720846 TTJ720846:TTP720846 UDF720846:UDL720846 UNB720846:UNH720846 UWX720846:UXD720846 VGT720846:VGZ720846 VQP720846:VQV720846 WAL720846:WAR720846 WKH720846:WKN720846 WUD720846:WUJ720846 L786384:R786384 HR786382:HX786382 RN786382:RT786382 ABJ786382:ABP786382 ALF786382:ALL786382 AVB786382:AVH786382 BEX786382:BFD786382 BOT786382:BOZ786382 BYP786382:BYV786382 CIL786382:CIR786382 CSH786382:CSN786382 DCD786382:DCJ786382 DLZ786382:DMF786382 DVV786382:DWB786382 EFR786382:EFX786382 EPN786382:EPT786382 EZJ786382:EZP786382 FJF786382:FJL786382 FTB786382:FTH786382 GCX786382:GDD786382 GMT786382:GMZ786382 GWP786382:GWV786382 HGL786382:HGR786382 HQH786382:HQN786382 IAD786382:IAJ786382 IJZ786382:IKF786382 ITV786382:IUB786382 JDR786382:JDX786382 JNN786382:JNT786382 JXJ786382:JXP786382 KHF786382:KHL786382 KRB786382:KRH786382 LAX786382:LBD786382 LKT786382:LKZ786382 LUP786382:LUV786382 MEL786382:MER786382 MOH786382:MON786382 MYD786382:MYJ786382 NHZ786382:NIF786382 NRV786382:NSB786382 OBR786382:OBX786382 OLN786382:OLT786382 OVJ786382:OVP786382 PFF786382:PFL786382 PPB786382:PPH786382 PYX786382:PZD786382 QIT786382:QIZ786382 QSP786382:QSV786382 RCL786382:RCR786382 RMH786382:RMN786382 RWD786382:RWJ786382 SFZ786382:SGF786382 SPV786382:SQB786382 SZR786382:SZX786382 TJN786382:TJT786382 TTJ786382:TTP786382 UDF786382:UDL786382 UNB786382:UNH786382 UWX786382:UXD786382 VGT786382:VGZ786382 VQP786382:VQV786382 WAL786382:WAR786382 WKH786382:WKN786382 WUD786382:WUJ786382 L851920:R851920 HR851918:HX851918 RN851918:RT851918 ABJ851918:ABP851918 ALF851918:ALL851918 AVB851918:AVH851918 BEX851918:BFD851918 BOT851918:BOZ851918 BYP851918:BYV851918 CIL851918:CIR851918 CSH851918:CSN851918 DCD851918:DCJ851918 DLZ851918:DMF851918 DVV851918:DWB851918 EFR851918:EFX851918 EPN851918:EPT851918 EZJ851918:EZP851918 FJF851918:FJL851918 FTB851918:FTH851918 GCX851918:GDD851918 GMT851918:GMZ851918 GWP851918:GWV851918 HGL851918:HGR851918 HQH851918:HQN851918 IAD851918:IAJ851918 IJZ851918:IKF851918 ITV851918:IUB851918 JDR851918:JDX851918 JNN851918:JNT851918 JXJ851918:JXP851918 KHF851918:KHL851918 KRB851918:KRH851918 LAX851918:LBD851918 LKT851918:LKZ851918 LUP851918:LUV851918 MEL851918:MER851918 MOH851918:MON851918 MYD851918:MYJ851918 NHZ851918:NIF851918 NRV851918:NSB851918 OBR851918:OBX851918 OLN851918:OLT851918 OVJ851918:OVP851918 PFF851918:PFL851918 PPB851918:PPH851918 PYX851918:PZD851918 QIT851918:QIZ851918 QSP851918:QSV851918 RCL851918:RCR851918 RMH851918:RMN851918 RWD851918:RWJ851918 SFZ851918:SGF851918 SPV851918:SQB851918 SZR851918:SZX851918 TJN851918:TJT851918 TTJ851918:TTP851918 UDF851918:UDL851918 UNB851918:UNH851918 UWX851918:UXD851918 VGT851918:VGZ851918 VQP851918:VQV851918 WAL851918:WAR851918 WKH851918:WKN851918 WUD851918:WUJ851918 L917456:R917456 HR917454:HX917454 RN917454:RT917454 ABJ917454:ABP917454 ALF917454:ALL917454 AVB917454:AVH917454 BEX917454:BFD917454 BOT917454:BOZ917454 BYP917454:BYV917454 CIL917454:CIR917454 CSH917454:CSN917454 DCD917454:DCJ917454 DLZ917454:DMF917454 DVV917454:DWB917454 EFR917454:EFX917454 EPN917454:EPT917454 EZJ917454:EZP917454 FJF917454:FJL917454 FTB917454:FTH917454 GCX917454:GDD917454 GMT917454:GMZ917454 GWP917454:GWV917454 HGL917454:HGR917454 HQH917454:HQN917454 IAD917454:IAJ917454 IJZ917454:IKF917454 ITV917454:IUB917454 JDR917454:JDX917454 JNN917454:JNT917454 JXJ917454:JXP917454 KHF917454:KHL917454 KRB917454:KRH917454 LAX917454:LBD917454 LKT917454:LKZ917454 LUP917454:LUV917454 MEL917454:MER917454 MOH917454:MON917454 MYD917454:MYJ917454 NHZ917454:NIF917454 NRV917454:NSB917454 OBR917454:OBX917454 OLN917454:OLT917454 OVJ917454:OVP917454 PFF917454:PFL917454 PPB917454:PPH917454 PYX917454:PZD917454 QIT917454:QIZ917454 QSP917454:QSV917454 RCL917454:RCR917454 RMH917454:RMN917454 RWD917454:RWJ917454 SFZ917454:SGF917454 SPV917454:SQB917454 SZR917454:SZX917454 TJN917454:TJT917454 TTJ917454:TTP917454 UDF917454:UDL917454 UNB917454:UNH917454 UWX917454:UXD917454 VGT917454:VGZ917454 VQP917454:VQV917454 WAL917454:WAR917454 WKH917454:WKN917454 WUD917454:WUJ917454 L982992:R982992 HR982990:HX982990 RN982990:RT982990 ABJ982990:ABP982990 ALF982990:ALL982990 AVB982990:AVH982990 BEX982990:BFD982990 BOT982990:BOZ982990 BYP982990:BYV982990 CIL982990:CIR982990 CSH982990:CSN982990 DCD982990:DCJ982990 DLZ982990:DMF982990 DVV982990:DWB982990 EFR982990:EFX982990 EPN982990:EPT982990 EZJ982990:EZP982990 FJF982990:FJL982990 FTB982990:FTH982990 GCX982990:GDD982990 GMT982990:GMZ982990 GWP982990:GWV982990 HGL982990:HGR982990 HQH982990:HQN982990 IAD982990:IAJ982990 IJZ982990:IKF982990 ITV982990:IUB982990 JDR982990:JDX982990 JNN982990:JNT982990 JXJ982990:JXP982990 KHF982990:KHL982990 KRB982990:KRH982990 LAX982990:LBD982990 LKT982990:LKZ982990 LUP982990:LUV982990 MEL982990:MER982990 MOH982990:MON982990 MYD982990:MYJ982990 NHZ982990:NIF982990 NRV982990:NSB982990 OBR982990:OBX982990 OLN982990:OLT982990 OVJ982990:OVP982990 PFF982990:PFL982990 PPB982990:PPH982990 PYX982990:PZD982990 QIT982990:QIZ982990 QSP982990:QSV982990 RCL982990:RCR982990 RMH982990:RMN982990 RWD982990:RWJ982990 SFZ982990:SGF982990 SPV982990:SQB982990 SZR982990:SZX982990 TJN982990:TJT982990 TTJ982990:TTP982990 UDF982990:UDL982990 UNB982990:UNH982990 UWX982990:UXD982990 VGT982990:VGZ982990 VQP982990:VQV982990 WAL982990:WAR982990 WKH982990:WKN982990 WUD982990:WUJ982990" xr:uid="{BDC09D69-D284-4923-B798-DDAC9E99B70D}">
      <formula1>L65486-ROUNDDOWN(L65486,1)=0</formula1>
    </dataValidation>
  </dataValidations>
  <printOptions horizontalCentered="1"/>
  <pageMargins left="0.51181102362204722" right="0.11811023622047245" top="0.35433070866141736" bottom="0.35433070866141736" header="0.31496062992125984" footer="0.11811023622047245"/>
  <pageSetup paperSize="9" orientation="portrait" r:id="rId1"/>
  <headerFooter scaleWithDoc="0">
    <oddFooter>&amp;R&amp;K00-044R5中層ZEH-M_ver.1.2</oddFooter>
  </headerFooter>
  <extLst>
    <ext xmlns:x14="http://schemas.microsoft.com/office/spreadsheetml/2009/9/main" uri="{78C0D931-6437-407d-A8EE-F0AAD7539E65}">
      <x14:conditionalFormattings>
        <x14:conditionalFormatting xmlns:xm="http://schemas.microsoft.com/office/excel/2006/main">
          <x14:cfRule type="expression" priority="1" id="{2ED1F05B-DD67-4741-AFB4-CF6DE90FCA04}">
            <xm:f>入力シート!$F$13="3年度事業（1年目）"</xm:f>
            <x14:dxf>
              <fill>
                <patternFill>
                  <bgColor theme="0" tint="-0.499984740745262"/>
                </patternFill>
              </fill>
            </x14:dxf>
          </x14:cfRule>
          <xm:sqref>J26:M26</xm:sqref>
        </x14:conditionalFormatting>
        <x14:conditionalFormatting xmlns:xm="http://schemas.microsoft.com/office/excel/2006/main">
          <x14:cfRule type="expression" priority="3" id="{E1555279-28CE-44D0-827D-6B63BD094D2C}">
            <xm:f>入力シート!$F$13="単年度事業"</xm:f>
            <x14:dxf>
              <fill>
                <patternFill>
                  <bgColor theme="0" tint="-0.499984740745262"/>
                </patternFill>
              </fill>
            </x14:dxf>
          </x14:cfRule>
          <xm:sqref>J24:M26</xm:sqref>
        </x14:conditionalFormatting>
        <x14:conditionalFormatting xmlns:xm="http://schemas.microsoft.com/office/excel/2006/main">
          <x14:cfRule type="expression" priority="2" id="{4EB5E317-6390-4D7D-903F-67AB8F828CA1}">
            <xm:f>入力シート!$F$13="2年度事業（1年目）"</xm:f>
            <x14:dxf>
              <fill>
                <patternFill>
                  <bgColor theme="0" tint="-0.499984740745262"/>
                </patternFill>
              </fill>
            </x14:dxf>
          </x14:cfRule>
          <xm:sqref>J25:M26</xm:sqref>
        </x14:conditionalFormatting>
      </x14:conditionalFormattings>
    </ext>
    <ext xmlns:x14="http://schemas.microsoft.com/office/spreadsheetml/2009/9/main" uri="{CCE6A557-97BC-4b89-ADB6-D9C93CAAB3DF}">
      <x14:dataValidations xmlns:xm="http://schemas.microsoft.com/office/excel/2006/main" count="2">
        <x14:dataValidation imeMode="hiragana" allowBlank="1" showInputMessage="1" showErrorMessage="1" xr:uid="{1BB9E492-A906-410B-A794-5EDF7F22F052}">
          <xm:sqref>L65548:Z65549 HR65546:IJ65547 RN65546:SF65547 ABJ65546:ACB65547 ALF65546:ALX65547 AVB65546:AVT65547 BEX65546:BFP65547 BOT65546:BPL65547 BYP65546:BZH65547 CIL65546:CJD65547 CSH65546:CSZ65547 DCD65546:DCV65547 DLZ65546:DMR65547 DVV65546:DWN65547 EFR65546:EGJ65547 EPN65546:EQF65547 EZJ65546:FAB65547 FJF65546:FJX65547 FTB65546:FTT65547 GCX65546:GDP65547 GMT65546:GNL65547 GWP65546:GXH65547 HGL65546:HHD65547 HQH65546:HQZ65547 IAD65546:IAV65547 IJZ65546:IKR65547 ITV65546:IUN65547 JDR65546:JEJ65547 JNN65546:JOF65547 JXJ65546:JYB65547 KHF65546:KHX65547 KRB65546:KRT65547 LAX65546:LBP65547 LKT65546:LLL65547 LUP65546:LVH65547 MEL65546:MFD65547 MOH65546:MOZ65547 MYD65546:MYV65547 NHZ65546:NIR65547 NRV65546:NSN65547 OBR65546:OCJ65547 OLN65546:OMF65547 OVJ65546:OWB65547 PFF65546:PFX65547 PPB65546:PPT65547 PYX65546:PZP65547 QIT65546:QJL65547 QSP65546:QTH65547 RCL65546:RDD65547 RMH65546:RMZ65547 RWD65546:RWV65547 SFZ65546:SGR65547 SPV65546:SQN65547 SZR65546:TAJ65547 TJN65546:TKF65547 TTJ65546:TUB65547 UDF65546:UDX65547 UNB65546:UNT65547 UWX65546:UXP65547 VGT65546:VHL65547 VQP65546:VRH65547 WAL65546:WBD65547 WKH65546:WKZ65547 WUD65546:WUV65547 L131084:Z131085 HR131082:IJ131083 RN131082:SF131083 ABJ131082:ACB131083 ALF131082:ALX131083 AVB131082:AVT131083 BEX131082:BFP131083 BOT131082:BPL131083 BYP131082:BZH131083 CIL131082:CJD131083 CSH131082:CSZ131083 DCD131082:DCV131083 DLZ131082:DMR131083 DVV131082:DWN131083 EFR131082:EGJ131083 EPN131082:EQF131083 EZJ131082:FAB131083 FJF131082:FJX131083 FTB131082:FTT131083 GCX131082:GDP131083 GMT131082:GNL131083 GWP131082:GXH131083 HGL131082:HHD131083 HQH131082:HQZ131083 IAD131082:IAV131083 IJZ131082:IKR131083 ITV131082:IUN131083 JDR131082:JEJ131083 JNN131082:JOF131083 JXJ131082:JYB131083 KHF131082:KHX131083 KRB131082:KRT131083 LAX131082:LBP131083 LKT131082:LLL131083 LUP131082:LVH131083 MEL131082:MFD131083 MOH131082:MOZ131083 MYD131082:MYV131083 NHZ131082:NIR131083 NRV131082:NSN131083 OBR131082:OCJ131083 OLN131082:OMF131083 OVJ131082:OWB131083 PFF131082:PFX131083 PPB131082:PPT131083 PYX131082:PZP131083 QIT131082:QJL131083 QSP131082:QTH131083 RCL131082:RDD131083 RMH131082:RMZ131083 RWD131082:RWV131083 SFZ131082:SGR131083 SPV131082:SQN131083 SZR131082:TAJ131083 TJN131082:TKF131083 TTJ131082:TUB131083 UDF131082:UDX131083 UNB131082:UNT131083 UWX131082:UXP131083 VGT131082:VHL131083 VQP131082:VRH131083 WAL131082:WBD131083 WKH131082:WKZ131083 WUD131082:WUV131083 L196620:Z196621 HR196618:IJ196619 RN196618:SF196619 ABJ196618:ACB196619 ALF196618:ALX196619 AVB196618:AVT196619 BEX196618:BFP196619 BOT196618:BPL196619 BYP196618:BZH196619 CIL196618:CJD196619 CSH196618:CSZ196619 DCD196618:DCV196619 DLZ196618:DMR196619 DVV196618:DWN196619 EFR196618:EGJ196619 EPN196618:EQF196619 EZJ196618:FAB196619 FJF196618:FJX196619 FTB196618:FTT196619 GCX196618:GDP196619 GMT196618:GNL196619 GWP196618:GXH196619 HGL196618:HHD196619 HQH196618:HQZ196619 IAD196618:IAV196619 IJZ196618:IKR196619 ITV196618:IUN196619 JDR196618:JEJ196619 JNN196618:JOF196619 JXJ196618:JYB196619 KHF196618:KHX196619 KRB196618:KRT196619 LAX196618:LBP196619 LKT196618:LLL196619 LUP196618:LVH196619 MEL196618:MFD196619 MOH196618:MOZ196619 MYD196618:MYV196619 NHZ196618:NIR196619 NRV196618:NSN196619 OBR196618:OCJ196619 OLN196618:OMF196619 OVJ196618:OWB196619 PFF196618:PFX196619 PPB196618:PPT196619 PYX196618:PZP196619 QIT196618:QJL196619 QSP196618:QTH196619 RCL196618:RDD196619 RMH196618:RMZ196619 RWD196618:RWV196619 SFZ196618:SGR196619 SPV196618:SQN196619 SZR196618:TAJ196619 TJN196618:TKF196619 TTJ196618:TUB196619 UDF196618:UDX196619 UNB196618:UNT196619 UWX196618:UXP196619 VGT196618:VHL196619 VQP196618:VRH196619 WAL196618:WBD196619 WKH196618:WKZ196619 WUD196618:WUV196619 L262156:Z262157 HR262154:IJ262155 RN262154:SF262155 ABJ262154:ACB262155 ALF262154:ALX262155 AVB262154:AVT262155 BEX262154:BFP262155 BOT262154:BPL262155 BYP262154:BZH262155 CIL262154:CJD262155 CSH262154:CSZ262155 DCD262154:DCV262155 DLZ262154:DMR262155 DVV262154:DWN262155 EFR262154:EGJ262155 EPN262154:EQF262155 EZJ262154:FAB262155 FJF262154:FJX262155 FTB262154:FTT262155 GCX262154:GDP262155 GMT262154:GNL262155 GWP262154:GXH262155 HGL262154:HHD262155 HQH262154:HQZ262155 IAD262154:IAV262155 IJZ262154:IKR262155 ITV262154:IUN262155 JDR262154:JEJ262155 JNN262154:JOF262155 JXJ262154:JYB262155 KHF262154:KHX262155 KRB262154:KRT262155 LAX262154:LBP262155 LKT262154:LLL262155 LUP262154:LVH262155 MEL262154:MFD262155 MOH262154:MOZ262155 MYD262154:MYV262155 NHZ262154:NIR262155 NRV262154:NSN262155 OBR262154:OCJ262155 OLN262154:OMF262155 OVJ262154:OWB262155 PFF262154:PFX262155 PPB262154:PPT262155 PYX262154:PZP262155 QIT262154:QJL262155 QSP262154:QTH262155 RCL262154:RDD262155 RMH262154:RMZ262155 RWD262154:RWV262155 SFZ262154:SGR262155 SPV262154:SQN262155 SZR262154:TAJ262155 TJN262154:TKF262155 TTJ262154:TUB262155 UDF262154:UDX262155 UNB262154:UNT262155 UWX262154:UXP262155 VGT262154:VHL262155 VQP262154:VRH262155 WAL262154:WBD262155 WKH262154:WKZ262155 WUD262154:WUV262155 L327692:Z327693 HR327690:IJ327691 RN327690:SF327691 ABJ327690:ACB327691 ALF327690:ALX327691 AVB327690:AVT327691 BEX327690:BFP327691 BOT327690:BPL327691 BYP327690:BZH327691 CIL327690:CJD327691 CSH327690:CSZ327691 DCD327690:DCV327691 DLZ327690:DMR327691 DVV327690:DWN327691 EFR327690:EGJ327691 EPN327690:EQF327691 EZJ327690:FAB327691 FJF327690:FJX327691 FTB327690:FTT327691 GCX327690:GDP327691 GMT327690:GNL327691 GWP327690:GXH327691 HGL327690:HHD327691 HQH327690:HQZ327691 IAD327690:IAV327691 IJZ327690:IKR327691 ITV327690:IUN327691 JDR327690:JEJ327691 JNN327690:JOF327691 JXJ327690:JYB327691 KHF327690:KHX327691 KRB327690:KRT327691 LAX327690:LBP327691 LKT327690:LLL327691 LUP327690:LVH327691 MEL327690:MFD327691 MOH327690:MOZ327691 MYD327690:MYV327691 NHZ327690:NIR327691 NRV327690:NSN327691 OBR327690:OCJ327691 OLN327690:OMF327691 OVJ327690:OWB327691 PFF327690:PFX327691 PPB327690:PPT327691 PYX327690:PZP327691 QIT327690:QJL327691 QSP327690:QTH327691 RCL327690:RDD327691 RMH327690:RMZ327691 RWD327690:RWV327691 SFZ327690:SGR327691 SPV327690:SQN327691 SZR327690:TAJ327691 TJN327690:TKF327691 TTJ327690:TUB327691 UDF327690:UDX327691 UNB327690:UNT327691 UWX327690:UXP327691 VGT327690:VHL327691 VQP327690:VRH327691 WAL327690:WBD327691 WKH327690:WKZ327691 WUD327690:WUV327691 L393228:Z393229 HR393226:IJ393227 RN393226:SF393227 ABJ393226:ACB393227 ALF393226:ALX393227 AVB393226:AVT393227 BEX393226:BFP393227 BOT393226:BPL393227 BYP393226:BZH393227 CIL393226:CJD393227 CSH393226:CSZ393227 DCD393226:DCV393227 DLZ393226:DMR393227 DVV393226:DWN393227 EFR393226:EGJ393227 EPN393226:EQF393227 EZJ393226:FAB393227 FJF393226:FJX393227 FTB393226:FTT393227 GCX393226:GDP393227 GMT393226:GNL393227 GWP393226:GXH393227 HGL393226:HHD393227 HQH393226:HQZ393227 IAD393226:IAV393227 IJZ393226:IKR393227 ITV393226:IUN393227 JDR393226:JEJ393227 JNN393226:JOF393227 JXJ393226:JYB393227 KHF393226:KHX393227 KRB393226:KRT393227 LAX393226:LBP393227 LKT393226:LLL393227 LUP393226:LVH393227 MEL393226:MFD393227 MOH393226:MOZ393227 MYD393226:MYV393227 NHZ393226:NIR393227 NRV393226:NSN393227 OBR393226:OCJ393227 OLN393226:OMF393227 OVJ393226:OWB393227 PFF393226:PFX393227 PPB393226:PPT393227 PYX393226:PZP393227 QIT393226:QJL393227 QSP393226:QTH393227 RCL393226:RDD393227 RMH393226:RMZ393227 RWD393226:RWV393227 SFZ393226:SGR393227 SPV393226:SQN393227 SZR393226:TAJ393227 TJN393226:TKF393227 TTJ393226:TUB393227 UDF393226:UDX393227 UNB393226:UNT393227 UWX393226:UXP393227 VGT393226:VHL393227 VQP393226:VRH393227 WAL393226:WBD393227 WKH393226:WKZ393227 WUD393226:WUV393227 L458764:Z458765 HR458762:IJ458763 RN458762:SF458763 ABJ458762:ACB458763 ALF458762:ALX458763 AVB458762:AVT458763 BEX458762:BFP458763 BOT458762:BPL458763 BYP458762:BZH458763 CIL458762:CJD458763 CSH458762:CSZ458763 DCD458762:DCV458763 DLZ458762:DMR458763 DVV458762:DWN458763 EFR458762:EGJ458763 EPN458762:EQF458763 EZJ458762:FAB458763 FJF458762:FJX458763 FTB458762:FTT458763 GCX458762:GDP458763 GMT458762:GNL458763 GWP458762:GXH458763 HGL458762:HHD458763 HQH458762:HQZ458763 IAD458762:IAV458763 IJZ458762:IKR458763 ITV458762:IUN458763 JDR458762:JEJ458763 JNN458762:JOF458763 JXJ458762:JYB458763 KHF458762:KHX458763 KRB458762:KRT458763 LAX458762:LBP458763 LKT458762:LLL458763 LUP458762:LVH458763 MEL458762:MFD458763 MOH458762:MOZ458763 MYD458762:MYV458763 NHZ458762:NIR458763 NRV458762:NSN458763 OBR458762:OCJ458763 OLN458762:OMF458763 OVJ458762:OWB458763 PFF458762:PFX458763 PPB458762:PPT458763 PYX458762:PZP458763 QIT458762:QJL458763 QSP458762:QTH458763 RCL458762:RDD458763 RMH458762:RMZ458763 RWD458762:RWV458763 SFZ458762:SGR458763 SPV458762:SQN458763 SZR458762:TAJ458763 TJN458762:TKF458763 TTJ458762:TUB458763 UDF458762:UDX458763 UNB458762:UNT458763 UWX458762:UXP458763 VGT458762:VHL458763 VQP458762:VRH458763 WAL458762:WBD458763 WKH458762:WKZ458763 WUD458762:WUV458763 L524300:Z524301 HR524298:IJ524299 RN524298:SF524299 ABJ524298:ACB524299 ALF524298:ALX524299 AVB524298:AVT524299 BEX524298:BFP524299 BOT524298:BPL524299 BYP524298:BZH524299 CIL524298:CJD524299 CSH524298:CSZ524299 DCD524298:DCV524299 DLZ524298:DMR524299 DVV524298:DWN524299 EFR524298:EGJ524299 EPN524298:EQF524299 EZJ524298:FAB524299 FJF524298:FJX524299 FTB524298:FTT524299 GCX524298:GDP524299 GMT524298:GNL524299 GWP524298:GXH524299 HGL524298:HHD524299 HQH524298:HQZ524299 IAD524298:IAV524299 IJZ524298:IKR524299 ITV524298:IUN524299 JDR524298:JEJ524299 JNN524298:JOF524299 JXJ524298:JYB524299 KHF524298:KHX524299 KRB524298:KRT524299 LAX524298:LBP524299 LKT524298:LLL524299 LUP524298:LVH524299 MEL524298:MFD524299 MOH524298:MOZ524299 MYD524298:MYV524299 NHZ524298:NIR524299 NRV524298:NSN524299 OBR524298:OCJ524299 OLN524298:OMF524299 OVJ524298:OWB524299 PFF524298:PFX524299 PPB524298:PPT524299 PYX524298:PZP524299 QIT524298:QJL524299 QSP524298:QTH524299 RCL524298:RDD524299 RMH524298:RMZ524299 RWD524298:RWV524299 SFZ524298:SGR524299 SPV524298:SQN524299 SZR524298:TAJ524299 TJN524298:TKF524299 TTJ524298:TUB524299 UDF524298:UDX524299 UNB524298:UNT524299 UWX524298:UXP524299 VGT524298:VHL524299 VQP524298:VRH524299 WAL524298:WBD524299 WKH524298:WKZ524299 WUD524298:WUV524299 L589836:Z589837 HR589834:IJ589835 RN589834:SF589835 ABJ589834:ACB589835 ALF589834:ALX589835 AVB589834:AVT589835 BEX589834:BFP589835 BOT589834:BPL589835 BYP589834:BZH589835 CIL589834:CJD589835 CSH589834:CSZ589835 DCD589834:DCV589835 DLZ589834:DMR589835 DVV589834:DWN589835 EFR589834:EGJ589835 EPN589834:EQF589835 EZJ589834:FAB589835 FJF589834:FJX589835 FTB589834:FTT589835 GCX589834:GDP589835 GMT589834:GNL589835 GWP589834:GXH589835 HGL589834:HHD589835 HQH589834:HQZ589835 IAD589834:IAV589835 IJZ589834:IKR589835 ITV589834:IUN589835 JDR589834:JEJ589835 JNN589834:JOF589835 JXJ589834:JYB589835 KHF589834:KHX589835 KRB589834:KRT589835 LAX589834:LBP589835 LKT589834:LLL589835 LUP589834:LVH589835 MEL589834:MFD589835 MOH589834:MOZ589835 MYD589834:MYV589835 NHZ589834:NIR589835 NRV589834:NSN589835 OBR589834:OCJ589835 OLN589834:OMF589835 OVJ589834:OWB589835 PFF589834:PFX589835 PPB589834:PPT589835 PYX589834:PZP589835 QIT589834:QJL589835 QSP589834:QTH589835 RCL589834:RDD589835 RMH589834:RMZ589835 RWD589834:RWV589835 SFZ589834:SGR589835 SPV589834:SQN589835 SZR589834:TAJ589835 TJN589834:TKF589835 TTJ589834:TUB589835 UDF589834:UDX589835 UNB589834:UNT589835 UWX589834:UXP589835 VGT589834:VHL589835 VQP589834:VRH589835 WAL589834:WBD589835 WKH589834:WKZ589835 WUD589834:WUV589835 L655372:Z655373 HR655370:IJ655371 RN655370:SF655371 ABJ655370:ACB655371 ALF655370:ALX655371 AVB655370:AVT655371 BEX655370:BFP655371 BOT655370:BPL655371 BYP655370:BZH655371 CIL655370:CJD655371 CSH655370:CSZ655371 DCD655370:DCV655371 DLZ655370:DMR655371 DVV655370:DWN655371 EFR655370:EGJ655371 EPN655370:EQF655371 EZJ655370:FAB655371 FJF655370:FJX655371 FTB655370:FTT655371 GCX655370:GDP655371 GMT655370:GNL655371 GWP655370:GXH655371 HGL655370:HHD655371 HQH655370:HQZ655371 IAD655370:IAV655371 IJZ655370:IKR655371 ITV655370:IUN655371 JDR655370:JEJ655371 JNN655370:JOF655371 JXJ655370:JYB655371 KHF655370:KHX655371 KRB655370:KRT655371 LAX655370:LBP655371 LKT655370:LLL655371 LUP655370:LVH655371 MEL655370:MFD655371 MOH655370:MOZ655371 MYD655370:MYV655371 NHZ655370:NIR655371 NRV655370:NSN655371 OBR655370:OCJ655371 OLN655370:OMF655371 OVJ655370:OWB655371 PFF655370:PFX655371 PPB655370:PPT655371 PYX655370:PZP655371 QIT655370:QJL655371 QSP655370:QTH655371 RCL655370:RDD655371 RMH655370:RMZ655371 RWD655370:RWV655371 SFZ655370:SGR655371 SPV655370:SQN655371 SZR655370:TAJ655371 TJN655370:TKF655371 TTJ655370:TUB655371 UDF655370:UDX655371 UNB655370:UNT655371 UWX655370:UXP655371 VGT655370:VHL655371 VQP655370:VRH655371 WAL655370:WBD655371 WKH655370:WKZ655371 WUD655370:WUV655371 L720908:Z720909 HR720906:IJ720907 RN720906:SF720907 ABJ720906:ACB720907 ALF720906:ALX720907 AVB720906:AVT720907 BEX720906:BFP720907 BOT720906:BPL720907 BYP720906:BZH720907 CIL720906:CJD720907 CSH720906:CSZ720907 DCD720906:DCV720907 DLZ720906:DMR720907 DVV720906:DWN720907 EFR720906:EGJ720907 EPN720906:EQF720907 EZJ720906:FAB720907 FJF720906:FJX720907 FTB720906:FTT720907 GCX720906:GDP720907 GMT720906:GNL720907 GWP720906:GXH720907 HGL720906:HHD720907 HQH720906:HQZ720907 IAD720906:IAV720907 IJZ720906:IKR720907 ITV720906:IUN720907 JDR720906:JEJ720907 JNN720906:JOF720907 JXJ720906:JYB720907 KHF720906:KHX720907 KRB720906:KRT720907 LAX720906:LBP720907 LKT720906:LLL720907 LUP720906:LVH720907 MEL720906:MFD720907 MOH720906:MOZ720907 MYD720906:MYV720907 NHZ720906:NIR720907 NRV720906:NSN720907 OBR720906:OCJ720907 OLN720906:OMF720907 OVJ720906:OWB720907 PFF720906:PFX720907 PPB720906:PPT720907 PYX720906:PZP720907 QIT720906:QJL720907 QSP720906:QTH720907 RCL720906:RDD720907 RMH720906:RMZ720907 RWD720906:RWV720907 SFZ720906:SGR720907 SPV720906:SQN720907 SZR720906:TAJ720907 TJN720906:TKF720907 TTJ720906:TUB720907 UDF720906:UDX720907 UNB720906:UNT720907 UWX720906:UXP720907 VGT720906:VHL720907 VQP720906:VRH720907 WAL720906:WBD720907 WKH720906:WKZ720907 WUD720906:WUV720907 L786444:Z786445 HR786442:IJ786443 RN786442:SF786443 ABJ786442:ACB786443 ALF786442:ALX786443 AVB786442:AVT786443 BEX786442:BFP786443 BOT786442:BPL786443 BYP786442:BZH786443 CIL786442:CJD786443 CSH786442:CSZ786443 DCD786442:DCV786443 DLZ786442:DMR786443 DVV786442:DWN786443 EFR786442:EGJ786443 EPN786442:EQF786443 EZJ786442:FAB786443 FJF786442:FJX786443 FTB786442:FTT786443 GCX786442:GDP786443 GMT786442:GNL786443 GWP786442:GXH786443 HGL786442:HHD786443 HQH786442:HQZ786443 IAD786442:IAV786443 IJZ786442:IKR786443 ITV786442:IUN786443 JDR786442:JEJ786443 JNN786442:JOF786443 JXJ786442:JYB786443 KHF786442:KHX786443 KRB786442:KRT786443 LAX786442:LBP786443 LKT786442:LLL786443 LUP786442:LVH786443 MEL786442:MFD786443 MOH786442:MOZ786443 MYD786442:MYV786443 NHZ786442:NIR786443 NRV786442:NSN786443 OBR786442:OCJ786443 OLN786442:OMF786443 OVJ786442:OWB786443 PFF786442:PFX786443 PPB786442:PPT786443 PYX786442:PZP786443 QIT786442:QJL786443 QSP786442:QTH786443 RCL786442:RDD786443 RMH786442:RMZ786443 RWD786442:RWV786443 SFZ786442:SGR786443 SPV786442:SQN786443 SZR786442:TAJ786443 TJN786442:TKF786443 TTJ786442:TUB786443 UDF786442:UDX786443 UNB786442:UNT786443 UWX786442:UXP786443 VGT786442:VHL786443 VQP786442:VRH786443 WAL786442:WBD786443 WKH786442:WKZ786443 WUD786442:WUV786443 L851980:Z851981 HR851978:IJ851979 RN851978:SF851979 ABJ851978:ACB851979 ALF851978:ALX851979 AVB851978:AVT851979 BEX851978:BFP851979 BOT851978:BPL851979 BYP851978:BZH851979 CIL851978:CJD851979 CSH851978:CSZ851979 DCD851978:DCV851979 DLZ851978:DMR851979 DVV851978:DWN851979 EFR851978:EGJ851979 EPN851978:EQF851979 EZJ851978:FAB851979 FJF851978:FJX851979 FTB851978:FTT851979 GCX851978:GDP851979 GMT851978:GNL851979 GWP851978:GXH851979 HGL851978:HHD851979 HQH851978:HQZ851979 IAD851978:IAV851979 IJZ851978:IKR851979 ITV851978:IUN851979 JDR851978:JEJ851979 JNN851978:JOF851979 JXJ851978:JYB851979 KHF851978:KHX851979 KRB851978:KRT851979 LAX851978:LBP851979 LKT851978:LLL851979 LUP851978:LVH851979 MEL851978:MFD851979 MOH851978:MOZ851979 MYD851978:MYV851979 NHZ851978:NIR851979 NRV851978:NSN851979 OBR851978:OCJ851979 OLN851978:OMF851979 OVJ851978:OWB851979 PFF851978:PFX851979 PPB851978:PPT851979 PYX851978:PZP851979 QIT851978:QJL851979 QSP851978:QTH851979 RCL851978:RDD851979 RMH851978:RMZ851979 RWD851978:RWV851979 SFZ851978:SGR851979 SPV851978:SQN851979 SZR851978:TAJ851979 TJN851978:TKF851979 TTJ851978:TUB851979 UDF851978:UDX851979 UNB851978:UNT851979 UWX851978:UXP851979 VGT851978:VHL851979 VQP851978:VRH851979 WAL851978:WBD851979 WKH851978:WKZ851979 WUD851978:WUV851979 L917516:Z917517 HR917514:IJ917515 RN917514:SF917515 ABJ917514:ACB917515 ALF917514:ALX917515 AVB917514:AVT917515 BEX917514:BFP917515 BOT917514:BPL917515 BYP917514:BZH917515 CIL917514:CJD917515 CSH917514:CSZ917515 DCD917514:DCV917515 DLZ917514:DMR917515 DVV917514:DWN917515 EFR917514:EGJ917515 EPN917514:EQF917515 EZJ917514:FAB917515 FJF917514:FJX917515 FTB917514:FTT917515 GCX917514:GDP917515 GMT917514:GNL917515 GWP917514:GXH917515 HGL917514:HHD917515 HQH917514:HQZ917515 IAD917514:IAV917515 IJZ917514:IKR917515 ITV917514:IUN917515 JDR917514:JEJ917515 JNN917514:JOF917515 JXJ917514:JYB917515 KHF917514:KHX917515 KRB917514:KRT917515 LAX917514:LBP917515 LKT917514:LLL917515 LUP917514:LVH917515 MEL917514:MFD917515 MOH917514:MOZ917515 MYD917514:MYV917515 NHZ917514:NIR917515 NRV917514:NSN917515 OBR917514:OCJ917515 OLN917514:OMF917515 OVJ917514:OWB917515 PFF917514:PFX917515 PPB917514:PPT917515 PYX917514:PZP917515 QIT917514:QJL917515 QSP917514:QTH917515 RCL917514:RDD917515 RMH917514:RMZ917515 RWD917514:RWV917515 SFZ917514:SGR917515 SPV917514:SQN917515 SZR917514:TAJ917515 TJN917514:TKF917515 TTJ917514:TUB917515 UDF917514:UDX917515 UNB917514:UNT917515 UWX917514:UXP917515 VGT917514:VHL917515 VQP917514:VRH917515 WAL917514:WBD917515 WKH917514:WKZ917515 WUD917514:WUV917515 L983052:Z983053 HR983050:IJ983051 RN983050:SF983051 ABJ983050:ACB983051 ALF983050:ALX983051 AVB983050:AVT983051 BEX983050:BFP983051 BOT983050:BPL983051 BYP983050:BZH983051 CIL983050:CJD983051 CSH983050:CSZ983051 DCD983050:DCV983051 DLZ983050:DMR983051 DVV983050:DWN983051 EFR983050:EGJ983051 EPN983050:EQF983051 EZJ983050:FAB983051 FJF983050:FJX983051 FTB983050:FTT983051 GCX983050:GDP983051 GMT983050:GNL983051 GWP983050:GXH983051 HGL983050:HHD983051 HQH983050:HQZ983051 IAD983050:IAV983051 IJZ983050:IKR983051 ITV983050:IUN983051 JDR983050:JEJ983051 JNN983050:JOF983051 JXJ983050:JYB983051 KHF983050:KHX983051 KRB983050:KRT983051 LAX983050:LBP983051 LKT983050:LLL983051 LUP983050:LVH983051 MEL983050:MFD983051 MOH983050:MOZ983051 MYD983050:MYV983051 NHZ983050:NIR983051 NRV983050:NSN983051 OBR983050:OCJ983051 OLN983050:OMF983051 OVJ983050:OWB983051 PFF983050:PFX983051 PPB983050:PPT983051 PYX983050:PZP983051 QIT983050:QJL983051 QSP983050:QTH983051 RCL983050:RDD983051 RMH983050:RMZ983051 RWD983050:RWV983051 SFZ983050:SGR983051 SPV983050:SQN983051 SZR983050:TAJ983051 TJN983050:TKF983051 TTJ983050:TUB983051 UDF983050:UDX983051 UNB983050:UNT983051 UWX983050:UXP983051 VGT983050:VHL983051 VQP983050:VRH983051 WAL983050:WBD983051 WKH983050:WKZ983051 WUD983050:WUV983051 H65563:Z65563 HN65561:IJ65561 RJ65561:SF65561 ABF65561:ACB65561 ALB65561:ALX65561 AUX65561:AVT65561 BET65561:BFP65561 BOP65561:BPL65561 BYL65561:BZH65561 CIH65561:CJD65561 CSD65561:CSZ65561 DBZ65561:DCV65561 DLV65561:DMR65561 DVR65561:DWN65561 EFN65561:EGJ65561 EPJ65561:EQF65561 EZF65561:FAB65561 FJB65561:FJX65561 FSX65561:FTT65561 GCT65561:GDP65561 GMP65561:GNL65561 GWL65561:GXH65561 HGH65561:HHD65561 HQD65561:HQZ65561 HZZ65561:IAV65561 IJV65561:IKR65561 ITR65561:IUN65561 JDN65561:JEJ65561 JNJ65561:JOF65561 JXF65561:JYB65561 KHB65561:KHX65561 KQX65561:KRT65561 LAT65561:LBP65561 LKP65561:LLL65561 LUL65561:LVH65561 MEH65561:MFD65561 MOD65561:MOZ65561 MXZ65561:MYV65561 NHV65561:NIR65561 NRR65561:NSN65561 OBN65561:OCJ65561 OLJ65561:OMF65561 OVF65561:OWB65561 PFB65561:PFX65561 POX65561:PPT65561 PYT65561:PZP65561 QIP65561:QJL65561 QSL65561:QTH65561 RCH65561:RDD65561 RMD65561:RMZ65561 RVZ65561:RWV65561 SFV65561:SGR65561 SPR65561:SQN65561 SZN65561:TAJ65561 TJJ65561:TKF65561 TTF65561:TUB65561 UDB65561:UDX65561 UMX65561:UNT65561 UWT65561:UXP65561 VGP65561:VHL65561 VQL65561:VRH65561 WAH65561:WBD65561 WKD65561:WKZ65561 WTZ65561:WUV65561 H131099:Z131099 HN131097:IJ131097 RJ131097:SF131097 ABF131097:ACB131097 ALB131097:ALX131097 AUX131097:AVT131097 BET131097:BFP131097 BOP131097:BPL131097 BYL131097:BZH131097 CIH131097:CJD131097 CSD131097:CSZ131097 DBZ131097:DCV131097 DLV131097:DMR131097 DVR131097:DWN131097 EFN131097:EGJ131097 EPJ131097:EQF131097 EZF131097:FAB131097 FJB131097:FJX131097 FSX131097:FTT131097 GCT131097:GDP131097 GMP131097:GNL131097 GWL131097:GXH131097 HGH131097:HHD131097 HQD131097:HQZ131097 HZZ131097:IAV131097 IJV131097:IKR131097 ITR131097:IUN131097 JDN131097:JEJ131097 JNJ131097:JOF131097 JXF131097:JYB131097 KHB131097:KHX131097 KQX131097:KRT131097 LAT131097:LBP131097 LKP131097:LLL131097 LUL131097:LVH131097 MEH131097:MFD131097 MOD131097:MOZ131097 MXZ131097:MYV131097 NHV131097:NIR131097 NRR131097:NSN131097 OBN131097:OCJ131097 OLJ131097:OMF131097 OVF131097:OWB131097 PFB131097:PFX131097 POX131097:PPT131097 PYT131097:PZP131097 QIP131097:QJL131097 QSL131097:QTH131097 RCH131097:RDD131097 RMD131097:RMZ131097 RVZ131097:RWV131097 SFV131097:SGR131097 SPR131097:SQN131097 SZN131097:TAJ131097 TJJ131097:TKF131097 TTF131097:TUB131097 UDB131097:UDX131097 UMX131097:UNT131097 UWT131097:UXP131097 VGP131097:VHL131097 VQL131097:VRH131097 WAH131097:WBD131097 WKD131097:WKZ131097 WTZ131097:WUV131097 H196635:Z196635 HN196633:IJ196633 RJ196633:SF196633 ABF196633:ACB196633 ALB196633:ALX196633 AUX196633:AVT196633 BET196633:BFP196633 BOP196633:BPL196633 BYL196633:BZH196633 CIH196633:CJD196633 CSD196633:CSZ196633 DBZ196633:DCV196633 DLV196633:DMR196633 DVR196633:DWN196633 EFN196633:EGJ196633 EPJ196633:EQF196633 EZF196633:FAB196633 FJB196633:FJX196633 FSX196633:FTT196633 GCT196633:GDP196633 GMP196633:GNL196633 GWL196633:GXH196633 HGH196633:HHD196633 HQD196633:HQZ196633 HZZ196633:IAV196633 IJV196633:IKR196633 ITR196633:IUN196633 JDN196633:JEJ196633 JNJ196633:JOF196633 JXF196633:JYB196633 KHB196633:KHX196633 KQX196633:KRT196633 LAT196633:LBP196633 LKP196633:LLL196633 LUL196633:LVH196633 MEH196633:MFD196633 MOD196633:MOZ196633 MXZ196633:MYV196633 NHV196633:NIR196633 NRR196633:NSN196633 OBN196633:OCJ196633 OLJ196633:OMF196633 OVF196633:OWB196633 PFB196633:PFX196633 POX196633:PPT196633 PYT196633:PZP196633 QIP196633:QJL196633 QSL196633:QTH196633 RCH196633:RDD196633 RMD196633:RMZ196633 RVZ196633:RWV196633 SFV196633:SGR196633 SPR196633:SQN196633 SZN196633:TAJ196633 TJJ196633:TKF196633 TTF196633:TUB196633 UDB196633:UDX196633 UMX196633:UNT196633 UWT196633:UXP196633 VGP196633:VHL196633 VQL196633:VRH196633 WAH196633:WBD196633 WKD196633:WKZ196633 WTZ196633:WUV196633 H262171:Z262171 HN262169:IJ262169 RJ262169:SF262169 ABF262169:ACB262169 ALB262169:ALX262169 AUX262169:AVT262169 BET262169:BFP262169 BOP262169:BPL262169 BYL262169:BZH262169 CIH262169:CJD262169 CSD262169:CSZ262169 DBZ262169:DCV262169 DLV262169:DMR262169 DVR262169:DWN262169 EFN262169:EGJ262169 EPJ262169:EQF262169 EZF262169:FAB262169 FJB262169:FJX262169 FSX262169:FTT262169 GCT262169:GDP262169 GMP262169:GNL262169 GWL262169:GXH262169 HGH262169:HHD262169 HQD262169:HQZ262169 HZZ262169:IAV262169 IJV262169:IKR262169 ITR262169:IUN262169 JDN262169:JEJ262169 JNJ262169:JOF262169 JXF262169:JYB262169 KHB262169:KHX262169 KQX262169:KRT262169 LAT262169:LBP262169 LKP262169:LLL262169 LUL262169:LVH262169 MEH262169:MFD262169 MOD262169:MOZ262169 MXZ262169:MYV262169 NHV262169:NIR262169 NRR262169:NSN262169 OBN262169:OCJ262169 OLJ262169:OMF262169 OVF262169:OWB262169 PFB262169:PFX262169 POX262169:PPT262169 PYT262169:PZP262169 QIP262169:QJL262169 QSL262169:QTH262169 RCH262169:RDD262169 RMD262169:RMZ262169 RVZ262169:RWV262169 SFV262169:SGR262169 SPR262169:SQN262169 SZN262169:TAJ262169 TJJ262169:TKF262169 TTF262169:TUB262169 UDB262169:UDX262169 UMX262169:UNT262169 UWT262169:UXP262169 VGP262169:VHL262169 VQL262169:VRH262169 WAH262169:WBD262169 WKD262169:WKZ262169 WTZ262169:WUV262169 H327707:Z327707 HN327705:IJ327705 RJ327705:SF327705 ABF327705:ACB327705 ALB327705:ALX327705 AUX327705:AVT327705 BET327705:BFP327705 BOP327705:BPL327705 BYL327705:BZH327705 CIH327705:CJD327705 CSD327705:CSZ327705 DBZ327705:DCV327705 DLV327705:DMR327705 DVR327705:DWN327705 EFN327705:EGJ327705 EPJ327705:EQF327705 EZF327705:FAB327705 FJB327705:FJX327705 FSX327705:FTT327705 GCT327705:GDP327705 GMP327705:GNL327705 GWL327705:GXH327705 HGH327705:HHD327705 HQD327705:HQZ327705 HZZ327705:IAV327705 IJV327705:IKR327705 ITR327705:IUN327705 JDN327705:JEJ327705 JNJ327705:JOF327705 JXF327705:JYB327705 KHB327705:KHX327705 KQX327705:KRT327705 LAT327705:LBP327705 LKP327705:LLL327705 LUL327705:LVH327705 MEH327705:MFD327705 MOD327705:MOZ327705 MXZ327705:MYV327705 NHV327705:NIR327705 NRR327705:NSN327705 OBN327705:OCJ327705 OLJ327705:OMF327705 OVF327705:OWB327705 PFB327705:PFX327705 POX327705:PPT327705 PYT327705:PZP327705 QIP327705:QJL327705 QSL327705:QTH327705 RCH327705:RDD327705 RMD327705:RMZ327705 RVZ327705:RWV327705 SFV327705:SGR327705 SPR327705:SQN327705 SZN327705:TAJ327705 TJJ327705:TKF327705 TTF327705:TUB327705 UDB327705:UDX327705 UMX327705:UNT327705 UWT327705:UXP327705 VGP327705:VHL327705 VQL327705:VRH327705 WAH327705:WBD327705 WKD327705:WKZ327705 WTZ327705:WUV327705 H393243:Z393243 HN393241:IJ393241 RJ393241:SF393241 ABF393241:ACB393241 ALB393241:ALX393241 AUX393241:AVT393241 BET393241:BFP393241 BOP393241:BPL393241 BYL393241:BZH393241 CIH393241:CJD393241 CSD393241:CSZ393241 DBZ393241:DCV393241 DLV393241:DMR393241 DVR393241:DWN393241 EFN393241:EGJ393241 EPJ393241:EQF393241 EZF393241:FAB393241 FJB393241:FJX393241 FSX393241:FTT393241 GCT393241:GDP393241 GMP393241:GNL393241 GWL393241:GXH393241 HGH393241:HHD393241 HQD393241:HQZ393241 HZZ393241:IAV393241 IJV393241:IKR393241 ITR393241:IUN393241 JDN393241:JEJ393241 JNJ393241:JOF393241 JXF393241:JYB393241 KHB393241:KHX393241 KQX393241:KRT393241 LAT393241:LBP393241 LKP393241:LLL393241 LUL393241:LVH393241 MEH393241:MFD393241 MOD393241:MOZ393241 MXZ393241:MYV393241 NHV393241:NIR393241 NRR393241:NSN393241 OBN393241:OCJ393241 OLJ393241:OMF393241 OVF393241:OWB393241 PFB393241:PFX393241 POX393241:PPT393241 PYT393241:PZP393241 QIP393241:QJL393241 QSL393241:QTH393241 RCH393241:RDD393241 RMD393241:RMZ393241 RVZ393241:RWV393241 SFV393241:SGR393241 SPR393241:SQN393241 SZN393241:TAJ393241 TJJ393241:TKF393241 TTF393241:TUB393241 UDB393241:UDX393241 UMX393241:UNT393241 UWT393241:UXP393241 VGP393241:VHL393241 VQL393241:VRH393241 WAH393241:WBD393241 WKD393241:WKZ393241 WTZ393241:WUV393241 H458779:Z458779 HN458777:IJ458777 RJ458777:SF458777 ABF458777:ACB458777 ALB458777:ALX458777 AUX458777:AVT458777 BET458777:BFP458777 BOP458777:BPL458777 BYL458777:BZH458777 CIH458777:CJD458777 CSD458777:CSZ458777 DBZ458777:DCV458777 DLV458777:DMR458777 DVR458777:DWN458777 EFN458777:EGJ458777 EPJ458777:EQF458777 EZF458777:FAB458777 FJB458777:FJX458777 FSX458777:FTT458777 GCT458777:GDP458777 GMP458777:GNL458777 GWL458777:GXH458777 HGH458777:HHD458777 HQD458777:HQZ458777 HZZ458777:IAV458777 IJV458777:IKR458777 ITR458777:IUN458777 JDN458777:JEJ458777 JNJ458777:JOF458777 JXF458777:JYB458777 KHB458777:KHX458777 KQX458777:KRT458777 LAT458777:LBP458777 LKP458777:LLL458777 LUL458777:LVH458777 MEH458777:MFD458777 MOD458777:MOZ458777 MXZ458777:MYV458777 NHV458777:NIR458777 NRR458777:NSN458777 OBN458777:OCJ458777 OLJ458777:OMF458777 OVF458777:OWB458777 PFB458777:PFX458777 POX458777:PPT458777 PYT458777:PZP458777 QIP458777:QJL458777 QSL458777:QTH458777 RCH458777:RDD458777 RMD458777:RMZ458777 RVZ458777:RWV458777 SFV458777:SGR458777 SPR458777:SQN458777 SZN458777:TAJ458777 TJJ458777:TKF458777 TTF458777:TUB458777 UDB458777:UDX458777 UMX458777:UNT458777 UWT458777:UXP458777 VGP458777:VHL458777 VQL458777:VRH458777 WAH458777:WBD458777 WKD458777:WKZ458777 WTZ458777:WUV458777 H524315:Z524315 HN524313:IJ524313 RJ524313:SF524313 ABF524313:ACB524313 ALB524313:ALX524313 AUX524313:AVT524313 BET524313:BFP524313 BOP524313:BPL524313 BYL524313:BZH524313 CIH524313:CJD524313 CSD524313:CSZ524313 DBZ524313:DCV524313 DLV524313:DMR524313 DVR524313:DWN524313 EFN524313:EGJ524313 EPJ524313:EQF524313 EZF524313:FAB524313 FJB524313:FJX524313 FSX524313:FTT524313 GCT524313:GDP524313 GMP524313:GNL524313 GWL524313:GXH524313 HGH524313:HHD524313 HQD524313:HQZ524313 HZZ524313:IAV524313 IJV524313:IKR524313 ITR524313:IUN524313 JDN524313:JEJ524313 JNJ524313:JOF524313 JXF524313:JYB524313 KHB524313:KHX524313 KQX524313:KRT524313 LAT524313:LBP524313 LKP524313:LLL524313 LUL524313:LVH524313 MEH524313:MFD524313 MOD524313:MOZ524313 MXZ524313:MYV524313 NHV524313:NIR524313 NRR524313:NSN524313 OBN524313:OCJ524313 OLJ524313:OMF524313 OVF524313:OWB524313 PFB524313:PFX524313 POX524313:PPT524313 PYT524313:PZP524313 QIP524313:QJL524313 QSL524313:QTH524313 RCH524313:RDD524313 RMD524313:RMZ524313 RVZ524313:RWV524313 SFV524313:SGR524313 SPR524313:SQN524313 SZN524313:TAJ524313 TJJ524313:TKF524313 TTF524313:TUB524313 UDB524313:UDX524313 UMX524313:UNT524313 UWT524313:UXP524313 VGP524313:VHL524313 VQL524313:VRH524313 WAH524313:WBD524313 WKD524313:WKZ524313 WTZ524313:WUV524313 H589851:Z589851 HN589849:IJ589849 RJ589849:SF589849 ABF589849:ACB589849 ALB589849:ALX589849 AUX589849:AVT589849 BET589849:BFP589849 BOP589849:BPL589849 BYL589849:BZH589849 CIH589849:CJD589849 CSD589849:CSZ589849 DBZ589849:DCV589849 DLV589849:DMR589849 DVR589849:DWN589849 EFN589849:EGJ589849 EPJ589849:EQF589849 EZF589849:FAB589849 FJB589849:FJX589849 FSX589849:FTT589849 GCT589849:GDP589849 GMP589849:GNL589849 GWL589849:GXH589849 HGH589849:HHD589849 HQD589849:HQZ589849 HZZ589849:IAV589849 IJV589849:IKR589849 ITR589849:IUN589849 JDN589849:JEJ589849 JNJ589849:JOF589849 JXF589849:JYB589849 KHB589849:KHX589849 KQX589849:KRT589849 LAT589849:LBP589849 LKP589849:LLL589849 LUL589849:LVH589849 MEH589849:MFD589849 MOD589849:MOZ589849 MXZ589849:MYV589849 NHV589849:NIR589849 NRR589849:NSN589849 OBN589849:OCJ589849 OLJ589849:OMF589849 OVF589849:OWB589849 PFB589849:PFX589849 POX589849:PPT589849 PYT589849:PZP589849 QIP589849:QJL589849 QSL589849:QTH589849 RCH589849:RDD589849 RMD589849:RMZ589849 RVZ589849:RWV589849 SFV589849:SGR589849 SPR589849:SQN589849 SZN589849:TAJ589849 TJJ589849:TKF589849 TTF589849:TUB589849 UDB589849:UDX589849 UMX589849:UNT589849 UWT589849:UXP589849 VGP589849:VHL589849 VQL589849:VRH589849 WAH589849:WBD589849 WKD589849:WKZ589849 WTZ589849:WUV589849 H655387:Z655387 HN655385:IJ655385 RJ655385:SF655385 ABF655385:ACB655385 ALB655385:ALX655385 AUX655385:AVT655385 BET655385:BFP655385 BOP655385:BPL655385 BYL655385:BZH655385 CIH655385:CJD655385 CSD655385:CSZ655385 DBZ655385:DCV655385 DLV655385:DMR655385 DVR655385:DWN655385 EFN655385:EGJ655385 EPJ655385:EQF655385 EZF655385:FAB655385 FJB655385:FJX655385 FSX655385:FTT655385 GCT655385:GDP655385 GMP655385:GNL655385 GWL655385:GXH655385 HGH655385:HHD655385 HQD655385:HQZ655385 HZZ655385:IAV655385 IJV655385:IKR655385 ITR655385:IUN655385 JDN655385:JEJ655385 JNJ655385:JOF655385 JXF655385:JYB655385 KHB655385:KHX655385 KQX655385:KRT655385 LAT655385:LBP655385 LKP655385:LLL655385 LUL655385:LVH655385 MEH655385:MFD655385 MOD655385:MOZ655385 MXZ655385:MYV655385 NHV655385:NIR655385 NRR655385:NSN655385 OBN655385:OCJ655385 OLJ655385:OMF655385 OVF655385:OWB655385 PFB655385:PFX655385 POX655385:PPT655385 PYT655385:PZP655385 QIP655385:QJL655385 QSL655385:QTH655385 RCH655385:RDD655385 RMD655385:RMZ655385 RVZ655385:RWV655385 SFV655385:SGR655385 SPR655385:SQN655385 SZN655385:TAJ655385 TJJ655385:TKF655385 TTF655385:TUB655385 UDB655385:UDX655385 UMX655385:UNT655385 UWT655385:UXP655385 VGP655385:VHL655385 VQL655385:VRH655385 WAH655385:WBD655385 WKD655385:WKZ655385 WTZ655385:WUV655385 H720923:Z720923 HN720921:IJ720921 RJ720921:SF720921 ABF720921:ACB720921 ALB720921:ALX720921 AUX720921:AVT720921 BET720921:BFP720921 BOP720921:BPL720921 BYL720921:BZH720921 CIH720921:CJD720921 CSD720921:CSZ720921 DBZ720921:DCV720921 DLV720921:DMR720921 DVR720921:DWN720921 EFN720921:EGJ720921 EPJ720921:EQF720921 EZF720921:FAB720921 FJB720921:FJX720921 FSX720921:FTT720921 GCT720921:GDP720921 GMP720921:GNL720921 GWL720921:GXH720921 HGH720921:HHD720921 HQD720921:HQZ720921 HZZ720921:IAV720921 IJV720921:IKR720921 ITR720921:IUN720921 JDN720921:JEJ720921 JNJ720921:JOF720921 JXF720921:JYB720921 KHB720921:KHX720921 KQX720921:KRT720921 LAT720921:LBP720921 LKP720921:LLL720921 LUL720921:LVH720921 MEH720921:MFD720921 MOD720921:MOZ720921 MXZ720921:MYV720921 NHV720921:NIR720921 NRR720921:NSN720921 OBN720921:OCJ720921 OLJ720921:OMF720921 OVF720921:OWB720921 PFB720921:PFX720921 POX720921:PPT720921 PYT720921:PZP720921 QIP720921:QJL720921 QSL720921:QTH720921 RCH720921:RDD720921 RMD720921:RMZ720921 RVZ720921:RWV720921 SFV720921:SGR720921 SPR720921:SQN720921 SZN720921:TAJ720921 TJJ720921:TKF720921 TTF720921:TUB720921 UDB720921:UDX720921 UMX720921:UNT720921 UWT720921:UXP720921 VGP720921:VHL720921 VQL720921:VRH720921 WAH720921:WBD720921 WKD720921:WKZ720921 WTZ720921:WUV720921 H786459:Z786459 HN786457:IJ786457 RJ786457:SF786457 ABF786457:ACB786457 ALB786457:ALX786457 AUX786457:AVT786457 BET786457:BFP786457 BOP786457:BPL786457 BYL786457:BZH786457 CIH786457:CJD786457 CSD786457:CSZ786457 DBZ786457:DCV786457 DLV786457:DMR786457 DVR786457:DWN786457 EFN786457:EGJ786457 EPJ786457:EQF786457 EZF786457:FAB786457 FJB786457:FJX786457 FSX786457:FTT786457 GCT786457:GDP786457 GMP786457:GNL786457 GWL786457:GXH786457 HGH786457:HHD786457 HQD786457:HQZ786457 HZZ786457:IAV786457 IJV786457:IKR786457 ITR786457:IUN786457 JDN786457:JEJ786457 JNJ786457:JOF786457 JXF786457:JYB786457 KHB786457:KHX786457 KQX786457:KRT786457 LAT786457:LBP786457 LKP786457:LLL786457 LUL786457:LVH786457 MEH786457:MFD786457 MOD786457:MOZ786457 MXZ786457:MYV786457 NHV786457:NIR786457 NRR786457:NSN786457 OBN786457:OCJ786457 OLJ786457:OMF786457 OVF786457:OWB786457 PFB786457:PFX786457 POX786457:PPT786457 PYT786457:PZP786457 QIP786457:QJL786457 QSL786457:QTH786457 RCH786457:RDD786457 RMD786457:RMZ786457 RVZ786457:RWV786457 SFV786457:SGR786457 SPR786457:SQN786457 SZN786457:TAJ786457 TJJ786457:TKF786457 TTF786457:TUB786457 UDB786457:UDX786457 UMX786457:UNT786457 UWT786457:UXP786457 VGP786457:VHL786457 VQL786457:VRH786457 WAH786457:WBD786457 WKD786457:WKZ786457 WTZ786457:WUV786457 H851995:Z851995 HN851993:IJ851993 RJ851993:SF851993 ABF851993:ACB851993 ALB851993:ALX851993 AUX851993:AVT851993 BET851993:BFP851993 BOP851993:BPL851993 BYL851993:BZH851993 CIH851993:CJD851993 CSD851993:CSZ851993 DBZ851993:DCV851993 DLV851993:DMR851993 DVR851993:DWN851993 EFN851993:EGJ851993 EPJ851993:EQF851993 EZF851993:FAB851993 FJB851993:FJX851993 FSX851993:FTT851993 GCT851993:GDP851993 GMP851993:GNL851993 GWL851993:GXH851993 HGH851993:HHD851993 HQD851993:HQZ851993 HZZ851993:IAV851993 IJV851993:IKR851993 ITR851993:IUN851993 JDN851993:JEJ851993 JNJ851993:JOF851993 JXF851993:JYB851993 KHB851993:KHX851993 KQX851993:KRT851993 LAT851993:LBP851993 LKP851993:LLL851993 LUL851993:LVH851993 MEH851993:MFD851993 MOD851993:MOZ851993 MXZ851993:MYV851993 NHV851993:NIR851993 NRR851993:NSN851993 OBN851993:OCJ851993 OLJ851993:OMF851993 OVF851993:OWB851993 PFB851993:PFX851993 POX851993:PPT851993 PYT851993:PZP851993 QIP851993:QJL851993 QSL851993:QTH851993 RCH851993:RDD851993 RMD851993:RMZ851993 RVZ851993:RWV851993 SFV851993:SGR851993 SPR851993:SQN851993 SZN851993:TAJ851993 TJJ851993:TKF851993 TTF851993:TUB851993 UDB851993:UDX851993 UMX851993:UNT851993 UWT851993:UXP851993 VGP851993:VHL851993 VQL851993:VRH851993 WAH851993:WBD851993 WKD851993:WKZ851993 WTZ851993:WUV851993 H917531:Z917531 HN917529:IJ917529 RJ917529:SF917529 ABF917529:ACB917529 ALB917529:ALX917529 AUX917529:AVT917529 BET917529:BFP917529 BOP917529:BPL917529 BYL917529:BZH917529 CIH917529:CJD917529 CSD917529:CSZ917529 DBZ917529:DCV917529 DLV917529:DMR917529 DVR917529:DWN917529 EFN917529:EGJ917529 EPJ917529:EQF917529 EZF917529:FAB917529 FJB917529:FJX917529 FSX917529:FTT917529 GCT917529:GDP917529 GMP917529:GNL917529 GWL917529:GXH917529 HGH917529:HHD917529 HQD917529:HQZ917529 HZZ917529:IAV917529 IJV917529:IKR917529 ITR917529:IUN917529 JDN917529:JEJ917529 JNJ917529:JOF917529 JXF917529:JYB917529 KHB917529:KHX917529 KQX917529:KRT917529 LAT917529:LBP917529 LKP917529:LLL917529 LUL917529:LVH917529 MEH917529:MFD917529 MOD917529:MOZ917529 MXZ917529:MYV917529 NHV917529:NIR917529 NRR917529:NSN917529 OBN917529:OCJ917529 OLJ917529:OMF917529 OVF917529:OWB917529 PFB917529:PFX917529 POX917529:PPT917529 PYT917529:PZP917529 QIP917529:QJL917529 QSL917529:QTH917529 RCH917529:RDD917529 RMD917529:RMZ917529 RVZ917529:RWV917529 SFV917529:SGR917529 SPR917529:SQN917529 SZN917529:TAJ917529 TJJ917529:TKF917529 TTF917529:TUB917529 UDB917529:UDX917529 UMX917529:UNT917529 UWT917529:UXP917529 VGP917529:VHL917529 VQL917529:VRH917529 WAH917529:WBD917529 WKD917529:WKZ917529 WTZ917529:WUV917529 H983067:Z983067 HN983065:IJ983065 RJ983065:SF983065 ABF983065:ACB983065 ALB983065:ALX983065 AUX983065:AVT983065 BET983065:BFP983065 BOP983065:BPL983065 BYL983065:BZH983065 CIH983065:CJD983065 CSD983065:CSZ983065 DBZ983065:DCV983065 DLV983065:DMR983065 DVR983065:DWN983065 EFN983065:EGJ983065 EPJ983065:EQF983065 EZF983065:FAB983065 FJB983065:FJX983065 FSX983065:FTT983065 GCT983065:GDP983065 GMP983065:GNL983065 GWL983065:GXH983065 HGH983065:HHD983065 HQD983065:HQZ983065 HZZ983065:IAV983065 IJV983065:IKR983065 ITR983065:IUN983065 JDN983065:JEJ983065 JNJ983065:JOF983065 JXF983065:JYB983065 KHB983065:KHX983065 KQX983065:KRT983065 LAT983065:LBP983065 LKP983065:LLL983065 LUL983065:LVH983065 MEH983065:MFD983065 MOD983065:MOZ983065 MXZ983065:MYV983065 NHV983065:NIR983065 NRR983065:NSN983065 OBN983065:OCJ983065 OLJ983065:OMF983065 OVF983065:OWB983065 PFB983065:PFX983065 POX983065:PPT983065 PYT983065:PZP983065 QIP983065:QJL983065 QSL983065:QTH983065 RCH983065:RDD983065 RMD983065:RMZ983065 RVZ983065:RWV983065 SFV983065:SGR983065 SPR983065:SQN983065 SZN983065:TAJ983065 TJJ983065:TKF983065 TTF983065:TUB983065 UDB983065:UDX983065 UMX983065:UNT983065 UWT983065:UXP983065 VGP983065:VHL983065 VQL983065:VRH983065 WAH983065:WBD983065 WKD983065:WKZ983065 WTZ983065:WUV983065 L65558:Z65559 HR65556:IJ65557 RN65556:SF65557 ABJ65556:ACB65557 ALF65556:ALX65557 AVB65556:AVT65557 BEX65556:BFP65557 BOT65556:BPL65557 BYP65556:BZH65557 CIL65556:CJD65557 CSH65556:CSZ65557 DCD65556:DCV65557 DLZ65556:DMR65557 DVV65556:DWN65557 EFR65556:EGJ65557 EPN65556:EQF65557 EZJ65556:FAB65557 FJF65556:FJX65557 FTB65556:FTT65557 GCX65556:GDP65557 GMT65556:GNL65557 GWP65556:GXH65557 HGL65556:HHD65557 HQH65556:HQZ65557 IAD65556:IAV65557 IJZ65556:IKR65557 ITV65556:IUN65557 JDR65556:JEJ65557 JNN65556:JOF65557 JXJ65556:JYB65557 KHF65556:KHX65557 KRB65556:KRT65557 LAX65556:LBP65557 LKT65556:LLL65557 LUP65556:LVH65557 MEL65556:MFD65557 MOH65556:MOZ65557 MYD65556:MYV65557 NHZ65556:NIR65557 NRV65556:NSN65557 OBR65556:OCJ65557 OLN65556:OMF65557 OVJ65556:OWB65557 PFF65556:PFX65557 PPB65556:PPT65557 PYX65556:PZP65557 QIT65556:QJL65557 QSP65556:QTH65557 RCL65556:RDD65557 RMH65556:RMZ65557 RWD65556:RWV65557 SFZ65556:SGR65557 SPV65556:SQN65557 SZR65556:TAJ65557 TJN65556:TKF65557 TTJ65556:TUB65557 UDF65556:UDX65557 UNB65556:UNT65557 UWX65556:UXP65557 VGT65556:VHL65557 VQP65556:VRH65557 WAL65556:WBD65557 WKH65556:WKZ65557 WUD65556:WUV65557 L131094:Z131095 HR131092:IJ131093 RN131092:SF131093 ABJ131092:ACB131093 ALF131092:ALX131093 AVB131092:AVT131093 BEX131092:BFP131093 BOT131092:BPL131093 BYP131092:BZH131093 CIL131092:CJD131093 CSH131092:CSZ131093 DCD131092:DCV131093 DLZ131092:DMR131093 DVV131092:DWN131093 EFR131092:EGJ131093 EPN131092:EQF131093 EZJ131092:FAB131093 FJF131092:FJX131093 FTB131092:FTT131093 GCX131092:GDP131093 GMT131092:GNL131093 GWP131092:GXH131093 HGL131092:HHD131093 HQH131092:HQZ131093 IAD131092:IAV131093 IJZ131092:IKR131093 ITV131092:IUN131093 JDR131092:JEJ131093 JNN131092:JOF131093 JXJ131092:JYB131093 KHF131092:KHX131093 KRB131092:KRT131093 LAX131092:LBP131093 LKT131092:LLL131093 LUP131092:LVH131093 MEL131092:MFD131093 MOH131092:MOZ131093 MYD131092:MYV131093 NHZ131092:NIR131093 NRV131092:NSN131093 OBR131092:OCJ131093 OLN131092:OMF131093 OVJ131092:OWB131093 PFF131092:PFX131093 PPB131092:PPT131093 PYX131092:PZP131093 QIT131092:QJL131093 QSP131092:QTH131093 RCL131092:RDD131093 RMH131092:RMZ131093 RWD131092:RWV131093 SFZ131092:SGR131093 SPV131092:SQN131093 SZR131092:TAJ131093 TJN131092:TKF131093 TTJ131092:TUB131093 UDF131092:UDX131093 UNB131092:UNT131093 UWX131092:UXP131093 VGT131092:VHL131093 VQP131092:VRH131093 WAL131092:WBD131093 WKH131092:WKZ131093 WUD131092:WUV131093 L196630:Z196631 HR196628:IJ196629 RN196628:SF196629 ABJ196628:ACB196629 ALF196628:ALX196629 AVB196628:AVT196629 BEX196628:BFP196629 BOT196628:BPL196629 BYP196628:BZH196629 CIL196628:CJD196629 CSH196628:CSZ196629 DCD196628:DCV196629 DLZ196628:DMR196629 DVV196628:DWN196629 EFR196628:EGJ196629 EPN196628:EQF196629 EZJ196628:FAB196629 FJF196628:FJX196629 FTB196628:FTT196629 GCX196628:GDP196629 GMT196628:GNL196629 GWP196628:GXH196629 HGL196628:HHD196629 HQH196628:HQZ196629 IAD196628:IAV196629 IJZ196628:IKR196629 ITV196628:IUN196629 JDR196628:JEJ196629 JNN196628:JOF196629 JXJ196628:JYB196629 KHF196628:KHX196629 KRB196628:KRT196629 LAX196628:LBP196629 LKT196628:LLL196629 LUP196628:LVH196629 MEL196628:MFD196629 MOH196628:MOZ196629 MYD196628:MYV196629 NHZ196628:NIR196629 NRV196628:NSN196629 OBR196628:OCJ196629 OLN196628:OMF196629 OVJ196628:OWB196629 PFF196628:PFX196629 PPB196628:PPT196629 PYX196628:PZP196629 QIT196628:QJL196629 QSP196628:QTH196629 RCL196628:RDD196629 RMH196628:RMZ196629 RWD196628:RWV196629 SFZ196628:SGR196629 SPV196628:SQN196629 SZR196628:TAJ196629 TJN196628:TKF196629 TTJ196628:TUB196629 UDF196628:UDX196629 UNB196628:UNT196629 UWX196628:UXP196629 VGT196628:VHL196629 VQP196628:VRH196629 WAL196628:WBD196629 WKH196628:WKZ196629 WUD196628:WUV196629 L262166:Z262167 HR262164:IJ262165 RN262164:SF262165 ABJ262164:ACB262165 ALF262164:ALX262165 AVB262164:AVT262165 BEX262164:BFP262165 BOT262164:BPL262165 BYP262164:BZH262165 CIL262164:CJD262165 CSH262164:CSZ262165 DCD262164:DCV262165 DLZ262164:DMR262165 DVV262164:DWN262165 EFR262164:EGJ262165 EPN262164:EQF262165 EZJ262164:FAB262165 FJF262164:FJX262165 FTB262164:FTT262165 GCX262164:GDP262165 GMT262164:GNL262165 GWP262164:GXH262165 HGL262164:HHD262165 HQH262164:HQZ262165 IAD262164:IAV262165 IJZ262164:IKR262165 ITV262164:IUN262165 JDR262164:JEJ262165 JNN262164:JOF262165 JXJ262164:JYB262165 KHF262164:KHX262165 KRB262164:KRT262165 LAX262164:LBP262165 LKT262164:LLL262165 LUP262164:LVH262165 MEL262164:MFD262165 MOH262164:MOZ262165 MYD262164:MYV262165 NHZ262164:NIR262165 NRV262164:NSN262165 OBR262164:OCJ262165 OLN262164:OMF262165 OVJ262164:OWB262165 PFF262164:PFX262165 PPB262164:PPT262165 PYX262164:PZP262165 QIT262164:QJL262165 QSP262164:QTH262165 RCL262164:RDD262165 RMH262164:RMZ262165 RWD262164:RWV262165 SFZ262164:SGR262165 SPV262164:SQN262165 SZR262164:TAJ262165 TJN262164:TKF262165 TTJ262164:TUB262165 UDF262164:UDX262165 UNB262164:UNT262165 UWX262164:UXP262165 VGT262164:VHL262165 VQP262164:VRH262165 WAL262164:WBD262165 WKH262164:WKZ262165 WUD262164:WUV262165 L327702:Z327703 HR327700:IJ327701 RN327700:SF327701 ABJ327700:ACB327701 ALF327700:ALX327701 AVB327700:AVT327701 BEX327700:BFP327701 BOT327700:BPL327701 BYP327700:BZH327701 CIL327700:CJD327701 CSH327700:CSZ327701 DCD327700:DCV327701 DLZ327700:DMR327701 DVV327700:DWN327701 EFR327700:EGJ327701 EPN327700:EQF327701 EZJ327700:FAB327701 FJF327700:FJX327701 FTB327700:FTT327701 GCX327700:GDP327701 GMT327700:GNL327701 GWP327700:GXH327701 HGL327700:HHD327701 HQH327700:HQZ327701 IAD327700:IAV327701 IJZ327700:IKR327701 ITV327700:IUN327701 JDR327700:JEJ327701 JNN327700:JOF327701 JXJ327700:JYB327701 KHF327700:KHX327701 KRB327700:KRT327701 LAX327700:LBP327701 LKT327700:LLL327701 LUP327700:LVH327701 MEL327700:MFD327701 MOH327700:MOZ327701 MYD327700:MYV327701 NHZ327700:NIR327701 NRV327700:NSN327701 OBR327700:OCJ327701 OLN327700:OMF327701 OVJ327700:OWB327701 PFF327700:PFX327701 PPB327700:PPT327701 PYX327700:PZP327701 QIT327700:QJL327701 QSP327700:QTH327701 RCL327700:RDD327701 RMH327700:RMZ327701 RWD327700:RWV327701 SFZ327700:SGR327701 SPV327700:SQN327701 SZR327700:TAJ327701 TJN327700:TKF327701 TTJ327700:TUB327701 UDF327700:UDX327701 UNB327700:UNT327701 UWX327700:UXP327701 VGT327700:VHL327701 VQP327700:VRH327701 WAL327700:WBD327701 WKH327700:WKZ327701 WUD327700:WUV327701 L393238:Z393239 HR393236:IJ393237 RN393236:SF393237 ABJ393236:ACB393237 ALF393236:ALX393237 AVB393236:AVT393237 BEX393236:BFP393237 BOT393236:BPL393237 BYP393236:BZH393237 CIL393236:CJD393237 CSH393236:CSZ393237 DCD393236:DCV393237 DLZ393236:DMR393237 DVV393236:DWN393237 EFR393236:EGJ393237 EPN393236:EQF393237 EZJ393236:FAB393237 FJF393236:FJX393237 FTB393236:FTT393237 GCX393236:GDP393237 GMT393236:GNL393237 GWP393236:GXH393237 HGL393236:HHD393237 HQH393236:HQZ393237 IAD393236:IAV393237 IJZ393236:IKR393237 ITV393236:IUN393237 JDR393236:JEJ393237 JNN393236:JOF393237 JXJ393236:JYB393237 KHF393236:KHX393237 KRB393236:KRT393237 LAX393236:LBP393237 LKT393236:LLL393237 LUP393236:LVH393237 MEL393236:MFD393237 MOH393236:MOZ393237 MYD393236:MYV393237 NHZ393236:NIR393237 NRV393236:NSN393237 OBR393236:OCJ393237 OLN393236:OMF393237 OVJ393236:OWB393237 PFF393236:PFX393237 PPB393236:PPT393237 PYX393236:PZP393237 QIT393236:QJL393237 QSP393236:QTH393237 RCL393236:RDD393237 RMH393236:RMZ393237 RWD393236:RWV393237 SFZ393236:SGR393237 SPV393236:SQN393237 SZR393236:TAJ393237 TJN393236:TKF393237 TTJ393236:TUB393237 UDF393236:UDX393237 UNB393236:UNT393237 UWX393236:UXP393237 VGT393236:VHL393237 VQP393236:VRH393237 WAL393236:WBD393237 WKH393236:WKZ393237 WUD393236:WUV393237 L458774:Z458775 HR458772:IJ458773 RN458772:SF458773 ABJ458772:ACB458773 ALF458772:ALX458773 AVB458772:AVT458773 BEX458772:BFP458773 BOT458772:BPL458773 BYP458772:BZH458773 CIL458772:CJD458773 CSH458772:CSZ458773 DCD458772:DCV458773 DLZ458772:DMR458773 DVV458772:DWN458773 EFR458772:EGJ458773 EPN458772:EQF458773 EZJ458772:FAB458773 FJF458772:FJX458773 FTB458772:FTT458773 GCX458772:GDP458773 GMT458772:GNL458773 GWP458772:GXH458773 HGL458772:HHD458773 HQH458772:HQZ458773 IAD458772:IAV458773 IJZ458772:IKR458773 ITV458772:IUN458773 JDR458772:JEJ458773 JNN458772:JOF458773 JXJ458772:JYB458773 KHF458772:KHX458773 KRB458772:KRT458773 LAX458772:LBP458773 LKT458772:LLL458773 LUP458772:LVH458773 MEL458772:MFD458773 MOH458772:MOZ458773 MYD458772:MYV458773 NHZ458772:NIR458773 NRV458772:NSN458773 OBR458772:OCJ458773 OLN458772:OMF458773 OVJ458772:OWB458773 PFF458772:PFX458773 PPB458772:PPT458773 PYX458772:PZP458773 QIT458772:QJL458773 QSP458772:QTH458773 RCL458772:RDD458773 RMH458772:RMZ458773 RWD458772:RWV458773 SFZ458772:SGR458773 SPV458772:SQN458773 SZR458772:TAJ458773 TJN458772:TKF458773 TTJ458772:TUB458773 UDF458772:UDX458773 UNB458772:UNT458773 UWX458772:UXP458773 VGT458772:VHL458773 VQP458772:VRH458773 WAL458772:WBD458773 WKH458772:WKZ458773 WUD458772:WUV458773 L524310:Z524311 HR524308:IJ524309 RN524308:SF524309 ABJ524308:ACB524309 ALF524308:ALX524309 AVB524308:AVT524309 BEX524308:BFP524309 BOT524308:BPL524309 BYP524308:BZH524309 CIL524308:CJD524309 CSH524308:CSZ524309 DCD524308:DCV524309 DLZ524308:DMR524309 DVV524308:DWN524309 EFR524308:EGJ524309 EPN524308:EQF524309 EZJ524308:FAB524309 FJF524308:FJX524309 FTB524308:FTT524309 GCX524308:GDP524309 GMT524308:GNL524309 GWP524308:GXH524309 HGL524308:HHD524309 HQH524308:HQZ524309 IAD524308:IAV524309 IJZ524308:IKR524309 ITV524308:IUN524309 JDR524308:JEJ524309 JNN524308:JOF524309 JXJ524308:JYB524309 KHF524308:KHX524309 KRB524308:KRT524309 LAX524308:LBP524309 LKT524308:LLL524309 LUP524308:LVH524309 MEL524308:MFD524309 MOH524308:MOZ524309 MYD524308:MYV524309 NHZ524308:NIR524309 NRV524308:NSN524309 OBR524308:OCJ524309 OLN524308:OMF524309 OVJ524308:OWB524309 PFF524308:PFX524309 PPB524308:PPT524309 PYX524308:PZP524309 QIT524308:QJL524309 QSP524308:QTH524309 RCL524308:RDD524309 RMH524308:RMZ524309 RWD524308:RWV524309 SFZ524308:SGR524309 SPV524308:SQN524309 SZR524308:TAJ524309 TJN524308:TKF524309 TTJ524308:TUB524309 UDF524308:UDX524309 UNB524308:UNT524309 UWX524308:UXP524309 VGT524308:VHL524309 VQP524308:VRH524309 WAL524308:WBD524309 WKH524308:WKZ524309 WUD524308:WUV524309 L589846:Z589847 HR589844:IJ589845 RN589844:SF589845 ABJ589844:ACB589845 ALF589844:ALX589845 AVB589844:AVT589845 BEX589844:BFP589845 BOT589844:BPL589845 BYP589844:BZH589845 CIL589844:CJD589845 CSH589844:CSZ589845 DCD589844:DCV589845 DLZ589844:DMR589845 DVV589844:DWN589845 EFR589844:EGJ589845 EPN589844:EQF589845 EZJ589844:FAB589845 FJF589844:FJX589845 FTB589844:FTT589845 GCX589844:GDP589845 GMT589844:GNL589845 GWP589844:GXH589845 HGL589844:HHD589845 HQH589844:HQZ589845 IAD589844:IAV589845 IJZ589844:IKR589845 ITV589844:IUN589845 JDR589844:JEJ589845 JNN589844:JOF589845 JXJ589844:JYB589845 KHF589844:KHX589845 KRB589844:KRT589845 LAX589844:LBP589845 LKT589844:LLL589845 LUP589844:LVH589845 MEL589844:MFD589845 MOH589844:MOZ589845 MYD589844:MYV589845 NHZ589844:NIR589845 NRV589844:NSN589845 OBR589844:OCJ589845 OLN589844:OMF589845 OVJ589844:OWB589845 PFF589844:PFX589845 PPB589844:PPT589845 PYX589844:PZP589845 QIT589844:QJL589845 QSP589844:QTH589845 RCL589844:RDD589845 RMH589844:RMZ589845 RWD589844:RWV589845 SFZ589844:SGR589845 SPV589844:SQN589845 SZR589844:TAJ589845 TJN589844:TKF589845 TTJ589844:TUB589845 UDF589844:UDX589845 UNB589844:UNT589845 UWX589844:UXP589845 VGT589844:VHL589845 VQP589844:VRH589845 WAL589844:WBD589845 WKH589844:WKZ589845 WUD589844:WUV589845 L655382:Z655383 HR655380:IJ655381 RN655380:SF655381 ABJ655380:ACB655381 ALF655380:ALX655381 AVB655380:AVT655381 BEX655380:BFP655381 BOT655380:BPL655381 BYP655380:BZH655381 CIL655380:CJD655381 CSH655380:CSZ655381 DCD655380:DCV655381 DLZ655380:DMR655381 DVV655380:DWN655381 EFR655380:EGJ655381 EPN655380:EQF655381 EZJ655380:FAB655381 FJF655380:FJX655381 FTB655380:FTT655381 GCX655380:GDP655381 GMT655380:GNL655381 GWP655380:GXH655381 HGL655380:HHD655381 HQH655380:HQZ655381 IAD655380:IAV655381 IJZ655380:IKR655381 ITV655380:IUN655381 JDR655380:JEJ655381 JNN655380:JOF655381 JXJ655380:JYB655381 KHF655380:KHX655381 KRB655380:KRT655381 LAX655380:LBP655381 LKT655380:LLL655381 LUP655380:LVH655381 MEL655380:MFD655381 MOH655380:MOZ655381 MYD655380:MYV655381 NHZ655380:NIR655381 NRV655380:NSN655381 OBR655380:OCJ655381 OLN655380:OMF655381 OVJ655380:OWB655381 PFF655380:PFX655381 PPB655380:PPT655381 PYX655380:PZP655381 QIT655380:QJL655381 QSP655380:QTH655381 RCL655380:RDD655381 RMH655380:RMZ655381 RWD655380:RWV655381 SFZ655380:SGR655381 SPV655380:SQN655381 SZR655380:TAJ655381 TJN655380:TKF655381 TTJ655380:TUB655381 UDF655380:UDX655381 UNB655380:UNT655381 UWX655380:UXP655381 VGT655380:VHL655381 VQP655380:VRH655381 WAL655380:WBD655381 WKH655380:WKZ655381 WUD655380:WUV655381 L720918:Z720919 HR720916:IJ720917 RN720916:SF720917 ABJ720916:ACB720917 ALF720916:ALX720917 AVB720916:AVT720917 BEX720916:BFP720917 BOT720916:BPL720917 BYP720916:BZH720917 CIL720916:CJD720917 CSH720916:CSZ720917 DCD720916:DCV720917 DLZ720916:DMR720917 DVV720916:DWN720917 EFR720916:EGJ720917 EPN720916:EQF720917 EZJ720916:FAB720917 FJF720916:FJX720917 FTB720916:FTT720917 GCX720916:GDP720917 GMT720916:GNL720917 GWP720916:GXH720917 HGL720916:HHD720917 HQH720916:HQZ720917 IAD720916:IAV720917 IJZ720916:IKR720917 ITV720916:IUN720917 JDR720916:JEJ720917 JNN720916:JOF720917 JXJ720916:JYB720917 KHF720916:KHX720917 KRB720916:KRT720917 LAX720916:LBP720917 LKT720916:LLL720917 LUP720916:LVH720917 MEL720916:MFD720917 MOH720916:MOZ720917 MYD720916:MYV720917 NHZ720916:NIR720917 NRV720916:NSN720917 OBR720916:OCJ720917 OLN720916:OMF720917 OVJ720916:OWB720917 PFF720916:PFX720917 PPB720916:PPT720917 PYX720916:PZP720917 QIT720916:QJL720917 QSP720916:QTH720917 RCL720916:RDD720917 RMH720916:RMZ720917 RWD720916:RWV720917 SFZ720916:SGR720917 SPV720916:SQN720917 SZR720916:TAJ720917 TJN720916:TKF720917 TTJ720916:TUB720917 UDF720916:UDX720917 UNB720916:UNT720917 UWX720916:UXP720917 VGT720916:VHL720917 VQP720916:VRH720917 WAL720916:WBD720917 WKH720916:WKZ720917 WUD720916:WUV720917 L786454:Z786455 HR786452:IJ786453 RN786452:SF786453 ABJ786452:ACB786453 ALF786452:ALX786453 AVB786452:AVT786453 BEX786452:BFP786453 BOT786452:BPL786453 BYP786452:BZH786453 CIL786452:CJD786453 CSH786452:CSZ786453 DCD786452:DCV786453 DLZ786452:DMR786453 DVV786452:DWN786453 EFR786452:EGJ786453 EPN786452:EQF786453 EZJ786452:FAB786453 FJF786452:FJX786453 FTB786452:FTT786453 GCX786452:GDP786453 GMT786452:GNL786453 GWP786452:GXH786453 HGL786452:HHD786453 HQH786452:HQZ786453 IAD786452:IAV786453 IJZ786452:IKR786453 ITV786452:IUN786453 JDR786452:JEJ786453 JNN786452:JOF786453 JXJ786452:JYB786453 KHF786452:KHX786453 KRB786452:KRT786453 LAX786452:LBP786453 LKT786452:LLL786453 LUP786452:LVH786453 MEL786452:MFD786453 MOH786452:MOZ786453 MYD786452:MYV786453 NHZ786452:NIR786453 NRV786452:NSN786453 OBR786452:OCJ786453 OLN786452:OMF786453 OVJ786452:OWB786453 PFF786452:PFX786453 PPB786452:PPT786453 PYX786452:PZP786453 QIT786452:QJL786453 QSP786452:QTH786453 RCL786452:RDD786453 RMH786452:RMZ786453 RWD786452:RWV786453 SFZ786452:SGR786453 SPV786452:SQN786453 SZR786452:TAJ786453 TJN786452:TKF786453 TTJ786452:TUB786453 UDF786452:UDX786453 UNB786452:UNT786453 UWX786452:UXP786453 VGT786452:VHL786453 VQP786452:VRH786453 WAL786452:WBD786453 WKH786452:WKZ786453 WUD786452:WUV786453 L851990:Z851991 HR851988:IJ851989 RN851988:SF851989 ABJ851988:ACB851989 ALF851988:ALX851989 AVB851988:AVT851989 BEX851988:BFP851989 BOT851988:BPL851989 BYP851988:BZH851989 CIL851988:CJD851989 CSH851988:CSZ851989 DCD851988:DCV851989 DLZ851988:DMR851989 DVV851988:DWN851989 EFR851988:EGJ851989 EPN851988:EQF851989 EZJ851988:FAB851989 FJF851988:FJX851989 FTB851988:FTT851989 GCX851988:GDP851989 GMT851988:GNL851989 GWP851988:GXH851989 HGL851988:HHD851989 HQH851988:HQZ851989 IAD851988:IAV851989 IJZ851988:IKR851989 ITV851988:IUN851989 JDR851988:JEJ851989 JNN851988:JOF851989 JXJ851988:JYB851989 KHF851988:KHX851989 KRB851988:KRT851989 LAX851988:LBP851989 LKT851988:LLL851989 LUP851988:LVH851989 MEL851988:MFD851989 MOH851988:MOZ851989 MYD851988:MYV851989 NHZ851988:NIR851989 NRV851988:NSN851989 OBR851988:OCJ851989 OLN851988:OMF851989 OVJ851988:OWB851989 PFF851988:PFX851989 PPB851988:PPT851989 PYX851988:PZP851989 QIT851988:QJL851989 QSP851988:QTH851989 RCL851988:RDD851989 RMH851988:RMZ851989 RWD851988:RWV851989 SFZ851988:SGR851989 SPV851988:SQN851989 SZR851988:TAJ851989 TJN851988:TKF851989 TTJ851988:TUB851989 UDF851988:UDX851989 UNB851988:UNT851989 UWX851988:UXP851989 VGT851988:VHL851989 VQP851988:VRH851989 WAL851988:WBD851989 WKH851988:WKZ851989 WUD851988:WUV851989 L917526:Z917527 HR917524:IJ917525 RN917524:SF917525 ABJ917524:ACB917525 ALF917524:ALX917525 AVB917524:AVT917525 BEX917524:BFP917525 BOT917524:BPL917525 BYP917524:BZH917525 CIL917524:CJD917525 CSH917524:CSZ917525 DCD917524:DCV917525 DLZ917524:DMR917525 DVV917524:DWN917525 EFR917524:EGJ917525 EPN917524:EQF917525 EZJ917524:FAB917525 FJF917524:FJX917525 FTB917524:FTT917525 GCX917524:GDP917525 GMT917524:GNL917525 GWP917524:GXH917525 HGL917524:HHD917525 HQH917524:HQZ917525 IAD917524:IAV917525 IJZ917524:IKR917525 ITV917524:IUN917525 JDR917524:JEJ917525 JNN917524:JOF917525 JXJ917524:JYB917525 KHF917524:KHX917525 KRB917524:KRT917525 LAX917524:LBP917525 LKT917524:LLL917525 LUP917524:LVH917525 MEL917524:MFD917525 MOH917524:MOZ917525 MYD917524:MYV917525 NHZ917524:NIR917525 NRV917524:NSN917525 OBR917524:OCJ917525 OLN917524:OMF917525 OVJ917524:OWB917525 PFF917524:PFX917525 PPB917524:PPT917525 PYX917524:PZP917525 QIT917524:QJL917525 QSP917524:QTH917525 RCL917524:RDD917525 RMH917524:RMZ917525 RWD917524:RWV917525 SFZ917524:SGR917525 SPV917524:SQN917525 SZR917524:TAJ917525 TJN917524:TKF917525 TTJ917524:TUB917525 UDF917524:UDX917525 UNB917524:UNT917525 UWX917524:UXP917525 VGT917524:VHL917525 VQP917524:VRH917525 WAL917524:WBD917525 WKH917524:WKZ917525 WUD917524:WUV917525 L983062:Z983063 HR983060:IJ983061 RN983060:SF983061 ABJ983060:ACB983061 ALF983060:ALX983061 AVB983060:AVT983061 BEX983060:BFP983061 BOT983060:BPL983061 BYP983060:BZH983061 CIL983060:CJD983061 CSH983060:CSZ983061 DCD983060:DCV983061 DLZ983060:DMR983061 DVV983060:DWN983061 EFR983060:EGJ983061 EPN983060:EQF983061 EZJ983060:FAB983061 FJF983060:FJX983061 FTB983060:FTT983061 GCX983060:GDP983061 GMT983060:GNL983061 GWP983060:GXH983061 HGL983060:HHD983061 HQH983060:HQZ983061 IAD983060:IAV983061 IJZ983060:IKR983061 ITV983060:IUN983061 JDR983060:JEJ983061 JNN983060:JOF983061 JXJ983060:JYB983061 KHF983060:KHX983061 KRB983060:KRT983061 LAX983060:LBP983061 LKT983060:LLL983061 LUP983060:LVH983061 MEL983060:MFD983061 MOH983060:MOZ983061 MYD983060:MYV983061 NHZ983060:NIR983061 NRV983060:NSN983061 OBR983060:OCJ983061 OLN983060:OMF983061 OVJ983060:OWB983061 PFF983060:PFX983061 PPB983060:PPT983061 PYX983060:PZP983061 QIT983060:QJL983061 QSP983060:QTH983061 RCL983060:RDD983061 RMH983060:RMZ983061 RWD983060:RWV983061 SFZ983060:SGR983061 SPV983060:SQN983061 SZR983060:TAJ983061 TJN983060:TKF983061 TTJ983060:TUB983061 UDF983060:UDX983061 UNB983060:UNT983061 UWX983060:UXP983061 VGT983060:VHL983061 VQP983060:VRH983061 WAL983060:WBD983061 WKH983060:WKZ983061 WUD983060:WUV983061 O65553:O65556 HU65551:HU65554 RQ65551:RQ65554 ABM65551:ABM65554 ALI65551:ALI65554 AVE65551:AVE65554 BFA65551:BFA65554 BOW65551:BOW65554 BYS65551:BYS65554 CIO65551:CIO65554 CSK65551:CSK65554 DCG65551:DCG65554 DMC65551:DMC65554 DVY65551:DVY65554 EFU65551:EFU65554 EPQ65551:EPQ65554 EZM65551:EZM65554 FJI65551:FJI65554 FTE65551:FTE65554 GDA65551:GDA65554 GMW65551:GMW65554 GWS65551:GWS65554 HGO65551:HGO65554 HQK65551:HQK65554 IAG65551:IAG65554 IKC65551:IKC65554 ITY65551:ITY65554 JDU65551:JDU65554 JNQ65551:JNQ65554 JXM65551:JXM65554 KHI65551:KHI65554 KRE65551:KRE65554 LBA65551:LBA65554 LKW65551:LKW65554 LUS65551:LUS65554 MEO65551:MEO65554 MOK65551:MOK65554 MYG65551:MYG65554 NIC65551:NIC65554 NRY65551:NRY65554 OBU65551:OBU65554 OLQ65551:OLQ65554 OVM65551:OVM65554 PFI65551:PFI65554 PPE65551:PPE65554 PZA65551:PZA65554 QIW65551:QIW65554 QSS65551:QSS65554 RCO65551:RCO65554 RMK65551:RMK65554 RWG65551:RWG65554 SGC65551:SGC65554 SPY65551:SPY65554 SZU65551:SZU65554 TJQ65551:TJQ65554 TTM65551:TTM65554 UDI65551:UDI65554 UNE65551:UNE65554 UXA65551:UXA65554 VGW65551:VGW65554 VQS65551:VQS65554 WAO65551:WAO65554 WKK65551:WKK65554 WUG65551:WUG65554 O131089:O131092 HU131087:HU131090 RQ131087:RQ131090 ABM131087:ABM131090 ALI131087:ALI131090 AVE131087:AVE131090 BFA131087:BFA131090 BOW131087:BOW131090 BYS131087:BYS131090 CIO131087:CIO131090 CSK131087:CSK131090 DCG131087:DCG131090 DMC131087:DMC131090 DVY131087:DVY131090 EFU131087:EFU131090 EPQ131087:EPQ131090 EZM131087:EZM131090 FJI131087:FJI131090 FTE131087:FTE131090 GDA131087:GDA131090 GMW131087:GMW131090 GWS131087:GWS131090 HGO131087:HGO131090 HQK131087:HQK131090 IAG131087:IAG131090 IKC131087:IKC131090 ITY131087:ITY131090 JDU131087:JDU131090 JNQ131087:JNQ131090 JXM131087:JXM131090 KHI131087:KHI131090 KRE131087:KRE131090 LBA131087:LBA131090 LKW131087:LKW131090 LUS131087:LUS131090 MEO131087:MEO131090 MOK131087:MOK131090 MYG131087:MYG131090 NIC131087:NIC131090 NRY131087:NRY131090 OBU131087:OBU131090 OLQ131087:OLQ131090 OVM131087:OVM131090 PFI131087:PFI131090 PPE131087:PPE131090 PZA131087:PZA131090 QIW131087:QIW131090 QSS131087:QSS131090 RCO131087:RCO131090 RMK131087:RMK131090 RWG131087:RWG131090 SGC131087:SGC131090 SPY131087:SPY131090 SZU131087:SZU131090 TJQ131087:TJQ131090 TTM131087:TTM131090 UDI131087:UDI131090 UNE131087:UNE131090 UXA131087:UXA131090 VGW131087:VGW131090 VQS131087:VQS131090 WAO131087:WAO131090 WKK131087:WKK131090 WUG131087:WUG131090 O196625:O196628 HU196623:HU196626 RQ196623:RQ196626 ABM196623:ABM196626 ALI196623:ALI196626 AVE196623:AVE196626 BFA196623:BFA196626 BOW196623:BOW196626 BYS196623:BYS196626 CIO196623:CIO196626 CSK196623:CSK196626 DCG196623:DCG196626 DMC196623:DMC196626 DVY196623:DVY196626 EFU196623:EFU196626 EPQ196623:EPQ196626 EZM196623:EZM196626 FJI196623:FJI196626 FTE196623:FTE196626 GDA196623:GDA196626 GMW196623:GMW196626 GWS196623:GWS196626 HGO196623:HGO196626 HQK196623:HQK196626 IAG196623:IAG196626 IKC196623:IKC196626 ITY196623:ITY196626 JDU196623:JDU196626 JNQ196623:JNQ196626 JXM196623:JXM196626 KHI196623:KHI196626 KRE196623:KRE196626 LBA196623:LBA196626 LKW196623:LKW196626 LUS196623:LUS196626 MEO196623:MEO196626 MOK196623:MOK196626 MYG196623:MYG196626 NIC196623:NIC196626 NRY196623:NRY196626 OBU196623:OBU196626 OLQ196623:OLQ196626 OVM196623:OVM196626 PFI196623:PFI196626 PPE196623:PPE196626 PZA196623:PZA196626 QIW196623:QIW196626 QSS196623:QSS196626 RCO196623:RCO196626 RMK196623:RMK196626 RWG196623:RWG196626 SGC196623:SGC196626 SPY196623:SPY196626 SZU196623:SZU196626 TJQ196623:TJQ196626 TTM196623:TTM196626 UDI196623:UDI196626 UNE196623:UNE196626 UXA196623:UXA196626 VGW196623:VGW196626 VQS196623:VQS196626 WAO196623:WAO196626 WKK196623:WKK196626 WUG196623:WUG196626 O262161:O262164 HU262159:HU262162 RQ262159:RQ262162 ABM262159:ABM262162 ALI262159:ALI262162 AVE262159:AVE262162 BFA262159:BFA262162 BOW262159:BOW262162 BYS262159:BYS262162 CIO262159:CIO262162 CSK262159:CSK262162 DCG262159:DCG262162 DMC262159:DMC262162 DVY262159:DVY262162 EFU262159:EFU262162 EPQ262159:EPQ262162 EZM262159:EZM262162 FJI262159:FJI262162 FTE262159:FTE262162 GDA262159:GDA262162 GMW262159:GMW262162 GWS262159:GWS262162 HGO262159:HGO262162 HQK262159:HQK262162 IAG262159:IAG262162 IKC262159:IKC262162 ITY262159:ITY262162 JDU262159:JDU262162 JNQ262159:JNQ262162 JXM262159:JXM262162 KHI262159:KHI262162 KRE262159:KRE262162 LBA262159:LBA262162 LKW262159:LKW262162 LUS262159:LUS262162 MEO262159:MEO262162 MOK262159:MOK262162 MYG262159:MYG262162 NIC262159:NIC262162 NRY262159:NRY262162 OBU262159:OBU262162 OLQ262159:OLQ262162 OVM262159:OVM262162 PFI262159:PFI262162 PPE262159:PPE262162 PZA262159:PZA262162 QIW262159:QIW262162 QSS262159:QSS262162 RCO262159:RCO262162 RMK262159:RMK262162 RWG262159:RWG262162 SGC262159:SGC262162 SPY262159:SPY262162 SZU262159:SZU262162 TJQ262159:TJQ262162 TTM262159:TTM262162 UDI262159:UDI262162 UNE262159:UNE262162 UXA262159:UXA262162 VGW262159:VGW262162 VQS262159:VQS262162 WAO262159:WAO262162 WKK262159:WKK262162 WUG262159:WUG262162 O327697:O327700 HU327695:HU327698 RQ327695:RQ327698 ABM327695:ABM327698 ALI327695:ALI327698 AVE327695:AVE327698 BFA327695:BFA327698 BOW327695:BOW327698 BYS327695:BYS327698 CIO327695:CIO327698 CSK327695:CSK327698 DCG327695:DCG327698 DMC327695:DMC327698 DVY327695:DVY327698 EFU327695:EFU327698 EPQ327695:EPQ327698 EZM327695:EZM327698 FJI327695:FJI327698 FTE327695:FTE327698 GDA327695:GDA327698 GMW327695:GMW327698 GWS327695:GWS327698 HGO327695:HGO327698 HQK327695:HQK327698 IAG327695:IAG327698 IKC327695:IKC327698 ITY327695:ITY327698 JDU327695:JDU327698 JNQ327695:JNQ327698 JXM327695:JXM327698 KHI327695:KHI327698 KRE327695:KRE327698 LBA327695:LBA327698 LKW327695:LKW327698 LUS327695:LUS327698 MEO327695:MEO327698 MOK327695:MOK327698 MYG327695:MYG327698 NIC327695:NIC327698 NRY327695:NRY327698 OBU327695:OBU327698 OLQ327695:OLQ327698 OVM327695:OVM327698 PFI327695:PFI327698 PPE327695:PPE327698 PZA327695:PZA327698 QIW327695:QIW327698 QSS327695:QSS327698 RCO327695:RCO327698 RMK327695:RMK327698 RWG327695:RWG327698 SGC327695:SGC327698 SPY327695:SPY327698 SZU327695:SZU327698 TJQ327695:TJQ327698 TTM327695:TTM327698 UDI327695:UDI327698 UNE327695:UNE327698 UXA327695:UXA327698 VGW327695:VGW327698 VQS327695:VQS327698 WAO327695:WAO327698 WKK327695:WKK327698 WUG327695:WUG327698 O393233:O393236 HU393231:HU393234 RQ393231:RQ393234 ABM393231:ABM393234 ALI393231:ALI393234 AVE393231:AVE393234 BFA393231:BFA393234 BOW393231:BOW393234 BYS393231:BYS393234 CIO393231:CIO393234 CSK393231:CSK393234 DCG393231:DCG393234 DMC393231:DMC393234 DVY393231:DVY393234 EFU393231:EFU393234 EPQ393231:EPQ393234 EZM393231:EZM393234 FJI393231:FJI393234 FTE393231:FTE393234 GDA393231:GDA393234 GMW393231:GMW393234 GWS393231:GWS393234 HGO393231:HGO393234 HQK393231:HQK393234 IAG393231:IAG393234 IKC393231:IKC393234 ITY393231:ITY393234 JDU393231:JDU393234 JNQ393231:JNQ393234 JXM393231:JXM393234 KHI393231:KHI393234 KRE393231:KRE393234 LBA393231:LBA393234 LKW393231:LKW393234 LUS393231:LUS393234 MEO393231:MEO393234 MOK393231:MOK393234 MYG393231:MYG393234 NIC393231:NIC393234 NRY393231:NRY393234 OBU393231:OBU393234 OLQ393231:OLQ393234 OVM393231:OVM393234 PFI393231:PFI393234 PPE393231:PPE393234 PZA393231:PZA393234 QIW393231:QIW393234 QSS393231:QSS393234 RCO393231:RCO393234 RMK393231:RMK393234 RWG393231:RWG393234 SGC393231:SGC393234 SPY393231:SPY393234 SZU393231:SZU393234 TJQ393231:TJQ393234 TTM393231:TTM393234 UDI393231:UDI393234 UNE393231:UNE393234 UXA393231:UXA393234 VGW393231:VGW393234 VQS393231:VQS393234 WAO393231:WAO393234 WKK393231:WKK393234 WUG393231:WUG393234 O458769:O458772 HU458767:HU458770 RQ458767:RQ458770 ABM458767:ABM458770 ALI458767:ALI458770 AVE458767:AVE458770 BFA458767:BFA458770 BOW458767:BOW458770 BYS458767:BYS458770 CIO458767:CIO458770 CSK458767:CSK458770 DCG458767:DCG458770 DMC458767:DMC458770 DVY458767:DVY458770 EFU458767:EFU458770 EPQ458767:EPQ458770 EZM458767:EZM458770 FJI458767:FJI458770 FTE458767:FTE458770 GDA458767:GDA458770 GMW458767:GMW458770 GWS458767:GWS458770 HGO458767:HGO458770 HQK458767:HQK458770 IAG458767:IAG458770 IKC458767:IKC458770 ITY458767:ITY458770 JDU458767:JDU458770 JNQ458767:JNQ458770 JXM458767:JXM458770 KHI458767:KHI458770 KRE458767:KRE458770 LBA458767:LBA458770 LKW458767:LKW458770 LUS458767:LUS458770 MEO458767:MEO458770 MOK458767:MOK458770 MYG458767:MYG458770 NIC458767:NIC458770 NRY458767:NRY458770 OBU458767:OBU458770 OLQ458767:OLQ458770 OVM458767:OVM458770 PFI458767:PFI458770 PPE458767:PPE458770 PZA458767:PZA458770 QIW458767:QIW458770 QSS458767:QSS458770 RCO458767:RCO458770 RMK458767:RMK458770 RWG458767:RWG458770 SGC458767:SGC458770 SPY458767:SPY458770 SZU458767:SZU458770 TJQ458767:TJQ458770 TTM458767:TTM458770 UDI458767:UDI458770 UNE458767:UNE458770 UXA458767:UXA458770 VGW458767:VGW458770 VQS458767:VQS458770 WAO458767:WAO458770 WKK458767:WKK458770 WUG458767:WUG458770 O524305:O524308 HU524303:HU524306 RQ524303:RQ524306 ABM524303:ABM524306 ALI524303:ALI524306 AVE524303:AVE524306 BFA524303:BFA524306 BOW524303:BOW524306 BYS524303:BYS524306 CIO524303:CIO524306 CSK524303:CSK524306 DCG524303:DCG524306 DMC524303:DMC524306 DVY524303:DVY524306 EFU524303:EFU524306 EPQ524303:EPQ524306 EZM524303:EZM524306 FJI524303:FJI524306 FTE524303:FTE524306 GDA524303:GDA524306 GMW524303:GMW524306 GWS524303:GWS524306 HGO524303:HGO524306 HQK524303:HQK524306 IAG524303:IAG524306 IKC524303:IKC524306 ITY524303:ITY524306 JDU524303:JDU524306 JNQ524303:JNQ524306 JXM524303:JXM524306 KHI524303:KHI524306 KRE524303:KRE524306 LBA524303:LBA524306 LKW524303:LKW524306 LUS524303:LUS524306 MEO524303:MEO524306 MOK524303:MOK524306 MYG524303:MYG524306 NIC524303:NIC524306 NRY524303:NRY524306 OBU524303:OBU524306 OLQ524303:OLQ524306 OVM524303:OVM524306 PFI524303:PFI524306 PPE524303:PPE524306 PZA524303:PZA524306 QIW524303:QIW524306 QSS524303:QSS524306 RCO524303:RCO524306 RMK524303:RMK524306 RWG524303:RWG524306 SGC524303:SGC524306 SPY524303:SPY524306 SZU524303:SZU524306 TJQ524303:TJQ524306 TTM524303:TTM524306 UDI524303:UDI524306 UNE524303:UNE524306 UXA524303:UXA524306 VGW524303:VGW524306 VQS524303:VQS524306 WAO524303:WAO524306 WKK524303:WKK524306 WUG524303:WUG524306 O589841:O589844 HU589839:HU589842 RQ589839:RQ589842 ABM589839:ABM589842 ALI589839:ALI589842 AVE589839:AVE589842 BFA589839:BFA589842 BOW589839:BOW589842 BYS589839:BYS589842 CIO589839:CIO589842 CSK589839:CSK589842 DCG589839:DCG589842 DMC589839:DMC589842 DVY589839:DVY589842 EFU589839:EFU589842 EPQ589839:EPQ589842 EZM589839:EZM589842 FJI589839:FJI589842 FTE589839:FTE589842 GDA589839:GDA589842 GMW589839:GMW589842 GWS589839:GWS589842 HGO589839:HGO589842 HQK589839:HQK589842 IAG589839:IAG589842 IKC589839:IKC589842 ITY589839:ITY589842 JDU589839:JDU589842 JNQ589839:JNQ589842 JXM589839:JXM589842 KHI589839:KHI589842 KRE589839:KRE589842 LBA589839:LBA589842 LKW589839:LKW589842 LUS589839:LUS589842 MEO589839:MEO589842 MOK589839:MOK589842 MYG589839:MYG589842 NIC589839:NIC589842 NRY589839:NRY589842 OBU589839:OBU589842 OLQ589839:OLQ589842 OVM589839:OVM589842 PFI589839:PFI589842 PPE589839:PPE589842 PZA589839:PZA589842 QIW589839:QIW589842 QSS589839:QSS589842 RCO589839:RCO589842 RMK589839:RMK589842 RWG589839:RWG589842 SGC589839:SGC589842 SPY589839:SPY589842 SZU589839:SZU589842 TJQ589839:TJQ589842 TTM589839:TTM589842 UDI589839:UDI589842 UNE589839:UNE589842 UXA589839:UXA589842 VGW589839:VGW589842 VQS589839:VQS589842 WAO589839:WAO589842 WKK589839:WKK589842 WUG589839:WUG589842 O655377:O655380 HU655375:HU655378 RQ655375:RQ655378 ABM655375:ABM655378 ALI655375:ALI655378 AVE655375:AVE655378 BFA655375:BFA655378 BOW655375:BOW655378 BYS655375:BYS655378 CIO655375:CIO655378 CSK655375:CSK655378 DCG655375:DCG655378 DMC655375:DMC655378 DVY655375:DVY655378 EFU655375:EFU655378 EPQ655375:EPQ655378 EZM655375:EZM655378 FJI655375:FJI655378 FTE655375:FTE655378 GDA655375:GDA655378 GMW655375:GMW655378 GWS655375:GWS655378 HGO655375:HGO655378 HQK655375:HQK655378 IAG655375:IAG655378 IKC655375:IKC655378 ITY655375:ITY655378 JDU655375:JDU655378 JNQ655375:JNQ655378 JXM655375:JXM655378 KHI655375:KHI655378 KRE655375:KRE655378 LBA655375:LBA655378 LKW655375:LKW655378 LUS655375:LUS655378 MEO655375:MEO655378 MOK655375:MOK655378 MYG655375:MYG655378 NIC655375:NIC655378 NRY655375:NRY655378 OBU655375:OBU655378 OLQ655375:OLQ655378 OVM655375:OVM655378 PFI655375:PFI655378 PPE655375:PPE655378 PZA655375:PZA655378 QIW655375:QIW655378 QSS655375:QSS655378 RCO655375:RCO655378 RMK655375:RMK655378 RWG655375:RWG655378 SGC655375:SGC655378 SPY655375:SPY655378 SZU655375:SZU655378 TJQ655375:TJQ655378 TTM655375:TTM655378 UDI655375:UDI655378 UNE655375:UNE655378 UXA655375:UXA655378 VGW655375:VGW655378 VQS655375:VQS655378 WAO655375:WAO655378 WKK655375:WKK655378 WUG655375:WUG655378 O720913:O720916 HU720911:HU720914 RQ720911:RQ720914 ABM720911:ABM720914 ALI720911:ALI720914 AVE720911:AVE720914 BFA720911:BFA720914 BOW720911:BOW720914 BYS720911:BYS720914 CIO720911:CIO720914 CSK720911:CSK720914 DCG720911:DCG720914 DMC720911:DMC720914 DVY720911:DVY720914 EFU720911:EFU720914 EPQ720911:EPQ720914 EZM720911:EZM720914 FJI720911:FJI720914 FTE720911:FTE720914 GDA720911:GDA720914 GMW720911:GMW720914 GWS720911:GWS720914 HGO720911:HGO720914 HQK720911:HQK720914 IAG720911:IAG720914 IKC720911:IKC720914 ITY720911:ITY720914 JDU720911:JDU720914 JNQ720911:JNQ720914 JXM720911:JXM720914 KHI720911:KHI720914 KRE720911:KRE720914 LBA720911:LBA720914 LKW720911:LKW720914 LUS720911:LUS720914 MEO720911:MEO720914 MOK720911:MOK720914 MYG720911:MYG720914 NIC720911:NIC720914 NRY720911:NRY720914 OBU720911:OBU720914 OLQ720911:OLQ720914 OVM720911:OVM720914 PFI720911:PFI720914 PPE720911:PPE720914 PZA720911:PZA720914 QIW720911:QIW720914 QSS720911:QSS720914 RCO720911:RCO720914 RMK720911:RMK720914 RWG720911:RWG720914 SGC720911:SGC720914 SPY720911:SPY720914 SZU720911:SZU720914 TJQ720911:TJQ720914 TTM720911:TTM720914 UDI720911:UDI720914 UNE720911:UNE720914 UXA720911:UXA720914 VGW720911:VGW720914 VQS720911:VQS720914 WAO720911:WAO720914 WKK720911:WKK720914 WUG720911:WUG720914 O786449:O786452 HU786447:HU786450 RQ786447:RQ786450 ABM786447:ABM786450 ALI786447:ALI786450 AVE786447:AVE786450 BFA786447:BFA786450 BOW786447:BOW786450 BYS786447:BYS786450 CIO786447:CIO786450 CSK786447:CSK786450 DCG786447:DCG786450 DMC786447:DMC786450 DVY786447:DVY786450 EFU786447:EFU786450 EPQ786447:EPQ786450 EZM786447:EZM786450 FJI786447:FJI786450 FTE786447:FTE786450 GDA786447:GDA786450 GMW786447:GMW786450 GWS786447:GWS786450 HGO786447:HGO786450 HQK786447:HQK786450 IAG786447:IAG786450 IKC786447:IKC786450 ITY786447:ITY786450 JDU786447:JDU786450 JNQ786447:JNQ786450 JXM786447:JXM786450 KHI786447:KHI786450 KRE786447:KRE786450 LBA786447:LBA786450 LKW786447:LKW786450 LUS786447:LUS786450 MEO786447:MEO786450 MOK786447:MOK786450 MYG786447:MYG786450 NIC786447:NIC786450 NRY786447:NRY786450 OBU786447:OBU786450 OLQ786447:OLQ786450 OVM786447:OVM786450 PFI786447:PFI786450 PPE786447:PPE786450 PZA786447:PZA786450 QIW786447:QIW786450 QSS786447:QSS786450 RCO786447:RCO786450 RMK786447:RMK786450 RWG786447:RWG786450 SGC786447:SGC786450 SPY786447:SPY786450 SZU786447:SZU786450 TJQ786447:TJQ786450 TTM786447:TTM786450 UDI786447:UDI786450 UNE786447:UNE786450 UXA786447:UXA786450 VGW786447:VGW786450 VQS786447:VQS786450 WAO786447:WAO786450 WKK786447:WKK786450 WUG786447:WUG786450 O851985:O851988 HU851983:HU851986 RQ851983:RQ851986 ABM851983:ABM851986 ALI851983:ALI851986 AVE851983:AVE851986 BFA851983:BFA851986 BOW851983:BOW851986 BYS851983:BYS851986 CIO851983:CIO851986 CSK851983:CSK851986 DCG851983:DCG851986 DMC851983:DMC851986 DVY851983:DVY851986 EFU851983:EFU851986 EPQ851983:EPQ851986 EZM851983:EZM851986 FJI851983:FJI851986 FTE851983:FTE851986 GDA851983:GDA851986 GMW851983:GMW851986 GWS851983:GWS851986 HGO851983:HGO851986 HQK851983:HQK851986 IAG851983:IAG851986 IKC851983:IKC851986 ITY851983:ITY851986 JDU851983:JDU851986 JNQ851983:JNQ851986 JXM851983:JXM851986 KHI851983:KHI851986 KRE851983:KRE851986 LBA851983:LBA851986 LKW851983:LKW851986 LUS851983:LUS851986 MEO851983:MEO851986 MOK851983:MOK851986 MYG851983:MYG851986 NIC851983:NIC851986 NRY851983:NRY851986 OBU851983:OBU851986 OLQ851983:OLQ851986 OVM851983:OVM851986 PFI851983:PFI851986 PPE851983:PPE851986 PZA851983:PZA851986 QIW851983:QIW851986 QSS851983:QSS851986 RCO851983:RCO851986 RMK851983:RMK851986 RWG851983:RWG851986 SGC851983:SGC851986 SPY851983:SPY851986 SZU851983:SZU851986 TJQ851983:TJQ851986 TTM851983:TTM851986 UDI851983:UDI851986 UNE851983:UNE851986 UXA851983:UXA851986 VGW851983:VGW851986 VQS851983:VQS851986 WAO851983:WAO851986 WKK851983:WKK851986 WUG851983:WUG851986 O917521:O917524 HU917519:HU917522 RQ917519:RQ917522 ABM917519:ABM917522 ALI917519:ALI917522 AVE917519:AVE917522 BFA917519:BFA917522 BOW917519:BOW917522 BYS917519:BYS917522 CIO917519:CIO917522 CSK917519:CSK917522 DCG917519:DCG917522 DMC917519:DMC917522 DVY917519:DVY917522 EFU917519:EFU917522 EPQ917519:EPQ917522 EZM917519:EZM917522 FJI917519:FJI917522 FTE917519:FTE917522 GDA917519:GDA917522 GMW917519:GMW917522 GWS917519:GWS917522 HGO917519:HGO917522 HQK917519:HQK917522 IAG917519:IAG917522 IKC917519:IKC917522 ITY917519:ITY917522 JDU917519:JDU917522 JNQ917519:JNQ917522 JXM917519:JXM917522 KHI917519:KHI917522 KRE917519:KRE917522 LBA917519:LBA917522 LKW917519:LKW917522 LUS917519:LUS917522 MEO917519:MEO917522 MOK917519:MOK917522 MYG917519:MYG917522 NIC917519:NIC917522 NRY917519:NRY917522 OBU917519:OBU917522 OLQ917519:OLQ917522 OVM917519:OVM917522 PFI917519:PFI917522 PPE917519:PPE917522 PZA917519:PZA917522 QIW917519:QIW917522 QSS917519:QSS917522 RCO917519:RCO917522 RMK917519:RMK917522 RWG917519:RWG917522 SGC917519:SGC917522 SPY917519:SPY917522 SZU917519:SZU917522 TJQ917519:TJQ917522 TTM917519:TTM917522 UDI917519:UDI917522 UNE917519:UNE917522 UXA917519:UXA917522 VGW917519:VGW917522 VQS917519:VQS917522 WAO917519:WAO917522 WKK917519:WKK917522 WUG917519:WUG917522 O983057:O983060 HU983055:HU983058 RQ983055:RQ983058 ABM983055:ABM983058 ALI983055:ALI983058 AVE983055:AVE983058 BFA983055:BFA983058 BOW983055:BOW983058 BYS983055:BYS983058 CIO983055:CIO983058 CSK983055:CSK983058 DCG983055:DCG983058 DMC983055:DMC983058 DVY983055:DVY983058 EFU983055:EFU983058 EPQ983055:EPQ983058 EZM983055:EZM983058 FJI983055:FJI983058 FTE983055:FTE983058 GDA983055:GDA983058 GMW983055:GMW983058 GWS983055:GWS983058 HGO983055:HGO983058 HQK983055:HQK983058 IAG983055:IAG983058 IKC983055:IKC983058 ITY983055:ITY983058 JDU983055:JDU983058 JNQ983055:JNQ983058 JXM983055:JXM983058 KHI983055:KHI983058 KRE983055:KRE983058 LBA983055:LBA983058 LKW983055:LKW983058 LUS983055:LUS983058 MEO983055:MEO983058 MOK983055:MOK983058 MYG983055:MYG983058 NIC983055:NIC983058 NRY983055:NRY983058 OBU983055:OBU983058 OLQ983055:OLQ983058 OVM983055:OVM983058 PFI983055:PFI983058 PPE983055:PPE983058 PZA983055:PZA983058 QIW983055:QIW983058 QSS983055:QSS983058 RCO983055:RCO983058 RMK983055:RMK983058 RWG983055:RWG983058 SGC983055:SGC983058 SPY983055:SPY983058 SZU983055:SZU983058 TJQ983055:TJQ983058 TTM983055:TTM983058 UDI983055:UDI983058 UNE983055:UNE983058 UXA983055:UXA983058 VGW983055:VGW983058 VQS983055:VQS983058 WAO983055:WAO983058 WKK983055:WKK983058 WUG983055:WUG983058 H65567:Z65569 HN65565:IJ65567 RJ65565:SF65567 ABF65565:ACB65567 ALB65565:ALX65567 AUX65565:AVT65567 BET65565:BFP65567 BOP65565:BPL65567 BYL65565:BZH65567 CIH65565:CJD65567 CSD65565:CSZ65567 DBZ65565:DCV65567 DLV65565:DMR65567 DVR65565:DWN65567 EFN65565:EGJ65567 EPJ65565:EQF65567 EZF65565:FAB65567 FJB65565:FJX65567 FSX65565:FTT65567 GCT65565:GDP65567 GMP65565:GNL65567 GWL65565:GXH65567 HGH65565:HHD65567 HQD65565:HQZ65567 HZZ65565:IAV65567 IJV65565:IKR65567 ITR65565:IUN65567 JDN65565:JEJ65567 JNJ65565:JOF65567 JXF65565:JYB65567 KHB65565:KHX65567 KQX65565:KRT65567 LAT65565:LBP65567 LKP65565:LLL65567 LUL65565:LVH65567 MEH65565:MFD65567 MOD65565:MOZ65567 MXZ65565:MYV65567 NHV65565:NIR65567 NRR65565:NSN65567 OBN65565:OCJ65567 OLJ65565:OMF65567 OVF65565:OWB65567 PFB65565:PFX65567 POX65565:PPT65567 PYT65565:PZP65567 QIP65565:QJL65567 QSL65565:QTH65567 RCH65565:RDD65567 RMD65565:RMZ65567 RVZ65565:RWV65567 SFV65565:SGR65567 SPR65565:SQN65567 SZN65565:TAJ65567 TJJ65565:TKF65567 TTF65565:TUB65567 UDB65565:UDX65567 UMX65565:UNT65567 UWT65565:UXP65567 VGP65565:VHL65567 VQL65565:VRH65567 WAH65565:WBD65567 WKD65565:WKZ65567 WTZ65565:WUV65567 H131103:Z131105 HN131101:IJ131103 RJ131101:SF131103 ABF131101:ACB131103 ALB131101:ALX131103 AUX131101:AVT131103 BET131101:BFP131103 BOP131101:BPL131103 BYL131101:BZH131103 CIH131101:CJD131103 CSD131101:CSZ131103 DBZ131101:DCV131103 DLV131101:DMR131103 DVR131101:DWN131103 EFN131101:EGJ131103 EPJ131101:EQF131103 EZF131101:FAB131103 FJB131101:FJX131103 FSX131101:FTT131103 GCT131101:GDP131103 GMP131101:GNL131103 GWL131101:GXH131103 HGH131101:HHD131103 HQD131101:HQZ131103 HZZ131101:IAV131103 IJV131101:IKR131103 ITR131101:IUN131103 JDN131101:JEJ131103 JNJ131101:JOF131103 JXF131101:JYB131103 KHB131101:KHX131103 KQX131101:KRT131103 LAT131101:LBP131103 LKP131101:LLL131103 LUL131101:LVH131103 MEH131101:MFD131103 MOD131101:MOZ131103 MXZ131101:MYV131103 NHV131101:NIR131103 NRR131101:NSN131103 OBN131101:OCJ131103 OLJ131101:OMF131103 OVF131101:OWB131103 PFB131101:PFX131103 POX131101:PPT131103 PYT131101:PZP131103 QIP131101:QJL131103 QSL131101:QTH131103 RCH131101:RDD131103 RMD131101:RMZ131103 RVZ131101:RWV131103 SFV131101:SGR131103 SPR131101:SQN131103 SZN131101:TAJ131103 TJJ131101:TKF131103 TTF131101:TUB131103 UDB131101:UDX131103 UMX131101:UNT131103 UWT131101:UXP131103 VGP131101:VHL131103 VQL131101:VRH131103 WAH131101:WBD131103 WKD131101:WKZ131103 WTZ131101:WUV131103 H196639:Z196641 HN196637:IJ196639 RJ196637:SF196639 ABF196637:ACB196639 ALB196637:ALX196639 AUX196637:AVT196639 BET196637:BFP196639 BOP196637:BPL196639 BYL196637:BZH196639 CIH196637:CJD196639 CSD196637:CSZ196639 DBZ196637:DCV196639 DLV196637:DMR196639 DVR196637:DWN196639 EFN196637:EGJ196639 EPJ196637:EQF196639 EZF196637:FAB196639 FJB196637:FJX196639 FSX196637:FTT196639 GCT196637:GDP196639 GMP196637:GNL196639 GWL196637:GXH196639 HGH196637:HHD196639 HQD196637:HQZ196639 HZZ196637:IAV196639 IJV196637:IKR196639 ITR196637:IUN196639 JDN196637:JEJ196639 JNJ196637:JOF196639 JXF196637:JYB196639 KHB196637:KHX196639 KQX196637:KRT196639 LAT196637:LBP196639 LKP196637:LLL196639 LUL196637:LVH196639 MEH196637:MFD196639 MOD196637:MOZ196639 MXZ196637:MYV196639 NHV196637:NIR196639 NRR196637:NSN196639 OBN196637:OCJ196639 OLJ196637:OMF196639 OVF196637:OWB196639 PFB196637:PFX196639 POX196637:PPT196639 PYT196637:PZP196639 QIP196637:QJL196639 QSL196637:QTH196639 RCH196637:RDD196639 RMD196637:RMZ196639 RVZ196637:RWV196639 SFV196637:SGR196639 SPR196637:SQN196639 SZN196637:TAJ196639 TJJ196637:TKF196639 TTF196637:TUB196639 UDB196637:UDX196639 UMX196637:UNT196639 UWT196637:UXP196639 VGP196637:VHL196639 VQL196637:VRH196639 WAH196637:WBD196639 WKD196637:WKZ196639 WTZ196637:WUV196639 H262175:Z262177 HN262173:IJ262175 RJ262173:SF262175 ABF262173:ACB262175 ALB262173:ALX262175 AUX262173:AVT262175 BET262173:BFP262175 BOP262173:BPL262175 BYL262173:BZH262175 CIH262173:CJD262175 CSD262173:CSZ262175 DBZ262173:DCV262175 DLV262173:DMR262175 DVR262173:DWN262175 EFN262173:EGJ262175 EPJ262173:EQF262175 EZF262173:FAB262175 FJB262173:FJX262175 FSX262173:FTT262175 GCT262173:GDP262175 GMP262173:GNL262175 GWL262173:GXH262175 HGH262173:HHD262175 HQD262173:HQZ262175 HZZ262173:IAV262175 IJV262173:IKR262175 ITR262173:IUN262175 JDN262173:JEJ262175 JNJ262173:JOF262175 JXF262173:JYB262175 KHB262173:KHX262175 KQX262173:KRT262175 LAT262173:LBP262175 LKP262173:LLL262175 LUL262173:LVH262175 MEH262173:MFD262175 MOD262173:MOZ262175 MXZ262173:MYV262175 NHV262173:NIR262175 NRR262173:NSN262175 OBN262173:OCJ262175 OLJ262173:OMF262175 OVF262173:OWB262175 PFB262173:PFX262175 POX262173:PPT262175 PYT262173:PZP262175 QIP262173:QJL262175 QSL262173:QTH262175 RCH262173:RDD262175 RMD262173:RMZ262175 RVZ262173:RWV262175 SFV262173:SGR262175 SPR262173:SQN262175 SZN262173:TAJ262175 TJJ262173:TKF262175 TTF262173:TUB262175 UDB262173:UDX262175 UMX262173:UNT262175 UWT262173:UXP262175 VGP262173:VHL262175 VQL262173:VRH262175 WAH262173:WBD262175 WKD262173:WKZ262175 WTZ262173:WUV262175 H327711:Z327713 HN327709:IJ327711 RJ327709:SF327711 ABF327709:ACB327711 ALB327709:ALX327711 AUX327709:AVT327711 BET327709:BFP327711 BOP327709:BPL327711 BYL327709:BZH327711 CIH327709:CJD327711 CSD327709:CSZ327711 DBZ327709:DCV327711 DLV327709:DMR327711 DVR327709:DWN327711 EFN327709:EGJ327711 EPJ327709:EQF327711 EZF327709:FAB327711 FJB327709:FJX327711 FSX327709:FTT327711 GCT327709:GDP327711 GMP327709:GNL327711 GWL327709:GXH327711 HGH327709:HHD327711 HQD327709:HQZ327711 HZZ327709:IAV327711 IJV327709:IKR327711 ITR327709:IUN327711 JDN327709:JEJ327711 JNJ327709:JOF327711 JXF327709:JYB327711 KHB327709:KHX327711 KQX327709:KRT327711 LAT327709:LBP327711 LKP327709:LLL327711 LUL327709:LVH327711 MEH327709:MFD327711 MOD327709:MOZ327711 MXZ327709:MYV327711 NHV327709:NIR327711 NRR327709:NSN327711 OBN327709:OCJ327711 OLJ327709:OMF327711 OVF327709:OWB327711 PFB327709:PFX327711 POX327709:PPT327711 PYT327709:PZP327711 QIP327709:QJL327711 QSL327709:QTH327711 RCH327709:RDD327711 RMD327709:RMZ327711 RVZ327709:RWV327711 SFV327709:SGR327711 SPR327709:SQN327711 SZN327709:TAJ327711 TJJ327709:TKF327711 TTF327709:TUB327711 UDB327709:UDX327711 UMX327709:UNT327711 UWT327709:UXP327711 VGP327709:VHL327711 VQL327709:VRH327711 WAH327709:WBD327711 WKD327709:WKZ327711 WTZ327709:WUV327711 H393247:Z393249 HN393245:IJ393247 RJ393245:SF393247 ABF393245:ACB393247 ALB393245:ALX393247 AUX393245:AVT393247 BET393245:BFP393247 BOP393245:BPL393247 BYL393245:BZH393247 CIH393245:CJD393247 CSD393245:CSZ393247 DBZ393245:DCV393247 DLV393245:DMR393247 DVR393245:DWN393247 EFN393245:EGJ393247 EPJ393245:EQF393247 EZF393245:FAB393247 FJB393245:FJX393247 FSX393245:FTT393247 GCT393245:GDP393247 GMP393245:GNL393247 GWL393245:GXH393247 HGH393245:HHD393247 HQD393245:HQZ393247 HZZ393245:IAV393247 IJV393245:IKR393247 ITR393245:IUN393247 JDN393245:JEJ393247 JNJ393245:JOF393247 JXF393245:JYB393247 KHB393245:KHX393247 KQX393245:KRT393247 LAT393245:LBP393247 LKP393245:LLL393247 LUL393245:LVH393247 MEH393245:MFD393247 MOD393245:MOZ393247 MXZ393245:MYV393247 NHV393245:NIR393247 NRR393245:NSN393247 OBN393245:OCJ393247 OLJ393245:OMF393247 OVF393245:OWB393247 PFB393245:PFX393247 POX393245:PPT393247 PYT393245:PZP393247 QIP393245:QJL393247 QSL393245:QTH393247 RCH393245:RDD393247 RMD393245:RMZ393247 RVZ393245:RWV393247 SFV393245:SGR393247 SPR393245:SQN393247 SZN393245:TAJ393247 TJJ393245:TKF393247 TTF393245:TUB393247 UDB393245:UDX393247 UMX393245:UNT393247 UWT393245:UXP393247 VGP393245:VHL393247 VQL393245:VRH393247 WAH393245:WBD393247 WKD393245:WKZ393247 WTZ393245:WUV393247 H458783:Z458785 HN458781:IJ458783 RJ458781:SF458783 ABF458781:ACB458783 ALB458781:ALX458783 AUX458781:AVT458783 BET458781:BFP458783 BOP458781:BPL458783 BYL458781:BZH458783 CIH458781:CJD458783 CSD458781:CSZ458783 DBZ458781:DCV458783 DLV458781:DMR458783 DVR458781:DWN458783 EFN458781:EGJ458783 EPJ458781:EQF458783 EZF458781:FAB458783 FJB458781:FJX458783 FSX458781:FTT458783 GCT458781:GDP458783 GMP458781:GNL458783 GWL458781:GXH458783 HGH458781:HHD458783 HQD458781:HQZ458783 HZZ458781:IAV458783 IJV458781:IKR458783 ITR458781:IUN458783 JDN458781:JEJ458783 JNJ458781:JOF458783 JXF458781:JYB458783 KHB458781:KHX458783 KQX458781:KRT458783 LAT458781:LBP458783 LKP458781:LLL458783 LUL458781:LVH458783 MEH458781:MFD458783 MOD458781:MOZ458783 MXZ458781:MYV458783 NHV458781:NIR458783 NRR458781:NSN458783 OBN458781:OCJ458783 OLJ458781:OMF458783 OVF458781:OWB458783 PFB458781:PFX458783 POX458781:PPT458783 PYT458781:PZP458783 QIP458781:QJL458783 QSL458781:QTH458783 RCH458781:RDD458783 RMD458781:RMZ458783 RVZ458781:RWV458783 SFV458781:SGR458783 SPR458781:SQN458783 SZN458781:TAJ458783 TJJ458781:TKF458783 TTF458781:TUB458783 UDB458781:UDX458783 UMX458781:UNT458783 UWT458781:UXP458783 VGP458781:VHL458783 VQL458781:VRH458783 WAH458781:WBD458783 WKD458781:WKZ458783 WTZ458781:WUV458783 H524319:Z524321 HN524317:IJ524319 RJ524317:SF524319 ABF524317:ACB524319 ALB524317:ALX524319 AUX524317:AVT524319 BET524317:BFP524319 BOP524317:BPL524319 BYL524317:BZH524319 CIH524317:CJD524319 CSD524317:CSZ524319 DBZ524317:DCV524319 DLV524317:DMR524319 DVR524317:DWN524319 EFN524317:EGJ524319 EPJ524317:EQF524319 EZF524317:FAB524319 FJB524317:FJX524319 FSX524317:FTT524319 GCT524317:GDP524319 GMP524317:GNL524319 GWL524317:GXH524319 HGH524317:HHD524319 HQD524317:HQZ524319 HZZ524317:IAV524319 IJV524317:IKR524319 ITR524317:IUN524319 JDN524317:JEJ524319 JNJ524317:JOF524319 JXF524317:JYB524319 KHB524317:KHX524319 KQX524317:KRT524319 LAT524317:LBP524319 LKP524317:LLL524319 LUL524317:LVH524319 MEH524317:MFD524319 MOD524317:MOZ524319 MXZ524317:MYV524319 NHV524317:NIR524319 NRR524317:NSN524319 OBN524317:OCJ524319 OLJ524317:OMF524319 OVF524317:OWB524319 PFB524317:PFX524319 POX524317:PPT524319 PYT524317:PZP524319 QIP524317:QJL524319 QSL524317:QTH524319 RCH524317:RDD524319 RMD524317:RMZ524319 RVZ524317:RWV524319 SFV524317:SGR524319 SPR524317:SQN524319 SZN524317:TAJ524319 TJJ524317:TKF524319 TTF524317:TUB524319 UDB524317:UDX524319 UMX524317:UNT524319 UWT524317:UXP524319 VGP524317:VHL524319 VQL524317:VRH524319 WAH524317:WBD524319 WKD524317:WKZ524319 WTZ524317:WUV524319 H589855:Z589857 HN589853:IJ589855 RJ589853:SF589855 ABF589853:ACB589855 ALB589853:ALX589855 AUX589853:AVT589855 BET589853:BFP589855 BOP589853:BPL589855 BYL589853:BZH589855 CIH589853:CJD589855 CSD589853:CSZ589855 DBZ589853:DCV589855 DLV589853:DMR589855 DVR589853:DWN589855 EFN589853:EGJ589855 EPJ589853:EQF589855 EZF589853:FAB589855 FJB589853:FJX589855 FSX589853:FTT589855 GCT589853:GDP589855 GMP589853:GNL589855 GWL589853:GXH589855 HGH589853:HHD589855 HQD589853:HQZ589855 HZZ589853:IAV589855 IJV589853:IKR589855 ITR589853:IUN589855 JDN589853:JEJ589855 JNJ589853:JOF589855 JXF589853:JYB589855 KHB589853:KHX589855 KQX589853:KRT589855 LAT589853:LBP589855 LKP589853:LLL589855 LUL589853:LVH589855 MEH589853:MFD589855 MOD589853:MOZ589855 MXZ589853:MYV589855 NHV589853:NIR589855 NRR589853:NSN589855 OBN589853:OCJ589855 OLJ589853:OMF589855 OVF589853:OWB589855 PFB589853:PFX589855 POX589853:PPT589855 PYT589853:PZP589855 QIP589853:QJL589855 QSL589853:QTH589855 RCH589853:RDD589855 RMD589853:RMZ589855 RVZ589853:RWV589855 SFV589853:SGR589855 SPR589853:SQN589855 SZN589853:TAJ589855 TJJ589853:TKF589855 TTF589853:TUB589855 UDB589853:UDX589855 UMX589853:UNT589855 UWT589853:UXP589855 VGP589853:VHL589855 VQL589853:VRH589855 WAH589853:WBD589855 WKD589853:WKZ589855 WTZ589853:WUV589855 H655391:Z655393 HN655389:IJ655391 RJ655389:SF655391 ABF655389:ACB655391 ALB655389:ALX655391 AUX655389:AVT655391 BET655389:BFP655391 BOP655389:BPL655391 BYL655389:BZH655391 CIH655389:CJD655391 CSD655389:CSZ655391 DBZ655389:DCV655391 DLV655389:DMR655391 DVR655389:DWN655391 EFN655389:EGJ655391 EPJ655389:EQF655391 EZF655389:FAB655391 FJB655389:FJX655391 FSX655389:FTT655391 GCT655389:GDP655391 GMP655389:GNL655391 GWL655389:GXH655391 HGH655389:HHD655391 HQD655389:HQZ655391 HZZ655389:IAV655391 IJV655389:IKR655391 ITR655389:IUN655391 JDN655389:JEJ655391 JNJ655389:JOF655391 JXF655389:JYB655391 KHB655389:KHX655391 KQX655389:KRT655391 LAT655389:LBP655391 LKP655389:LLL655391 LUL655389:LVH655391 MEH655389:MFD655391 MOD655389:MOZ655391 MXZ655389:MYV655391 NHV655389:NIR655391 NRR655389:NSN655391 OBN655389:OCJ655391 OLJ655389:OMF655391 OVF655389:OWB655391 PFB655389:PFX655391 POX655389:PPT655391 PYT655389:PZP655391 QIP655389:QJL655391 QSL655389:QTH655391 RCH655389:RDD655391 RMD655389:RMZ655391 RVZ655389:RWV655391 SFV655389:SGR655391 SPR655389:SQN655391 SZN655389:TAJ655391 TJJ655389:TKF655391 TTF655389:TUB655391 UDB655389:UDX655391 UMX655389:UNT655391 UWT655389:UXP655391 VGP655389:VHL655391 VQL655389:VRH655391 WAH655389:WBD655391 WKD655389:WKZ655391 WTZ655389:WUV655391 H720927:Z720929 HN720925:IJ720927 RJ720925:SF720927 ABF720925:ACB720927 ALB720925:ALX720927 AUX720925:AVT720927 BET720925:BFP720927 BOP720925:BPL720927 BYL720925:BZH720927 CIH720925:CJD720927 CSD720925:CSZ720927 DBZ720925:DCV720927 DLV720925:DMR720927 DVR720925:DWN720927 EFN720925:EGJ720927 EPJ720925:EQF720927 EZF720925:FAB720927 FJB720925:FJX720927 FSX720925:FTT720927 GCT720925:GDP720927 GMP720925:GNL720927 GWL720925:GXH720927 HGH720925:HHD720927 HQD720925:HQZ720927 HZZ720925:IAV720927 IJV720925:IKR720927 ITR720925:IUN720927 JDN720925:JEJ720927 JNJ720925:JOF720927 JXF720925:JYB720927 KHB720925:KHX720927 KQX720925:KRT720927 LAT720925:LBP720927 LKP720925:LLL720927 LUL720925:LVH720927 MEH720925:MFD720927 MOD720925:MOZ720927 MXZ720925:MYV720927 NHV720925:NIR720927 NRR720925:NSN720927 OBN720925:OCJ720927 OLJ720925:OMF720927 OVF720925:OWB720927 PFB720925:PFX720927 POX720925:PPT720927 PYT720925:PZP720927 QIP720925:QJL720927 QSL720925:QTH720927 RCH720925:RDD720927 RMD720925:RMZ720927 RVZ720925:RWV720927 SFV720925:SGR720927 SPR720925:SQN720927 SZN720925:TAJ720927 TJJ720925:TKF720927 TTF720925:TUB720927 UDB720925:UDX720927 UMX720925:UNT720927 UWT720925:UXP720927 VGP720925:VHL720927 VQL720925:VRH720927 WAH720925:WBD720927 WKD720925:WKZ720927 WTZ720925:WUV720927 H786463:Z786465 HN786461:IJ786463 RJ786461:SF786463 ABF786461:ACB786463 ALB786461:ALX786463 AUX786461:AVT786463 BET786461:BFP786463 BOP786461:BPL786463 BYL786461:BZH786463 CIH786461:CJD786463 CSD786461:CSZ786463 DBZ786461:DCV786463 DLV786461:DMR786463 DVR786461:DWN786463 EFN786461:EGJ786463 EPJ786461:EQF786463 EZF786461:FAB786463 FJB786461:FJX786463 FSX786461:FTT786463 GCT786461:GDP786463 GMP786461:GNL786463 GWL786461:GXH786463 HGH786461:HHD786463 HQD786461:HQZ786463 HZZ786461:IAV786463 IJV786461:IKR786463 ITR786461:IUN786463 JDN786461:JEJ786463 JNJ786461:JOF786463 JXF786461:JYB786463 KHB786461:KHX786463 KQX786461:KRT786463 LAT786461:LBP786463 LKP786461:LLL786463 LUL786461:LVH786463 MEH786461:MFD786463 MOD786461:MOZ786463 MXZ786461:MYV786463 NHV786461:NIR786463 NRR786461:NSN786463 OBN786461:OCJ786463 OLJ786461:OMF786463 OVF786461:OWB786463 PFB786461:PFX786463 POX786461:PPT786463 PYT786461:PZP786463 QIP786461:QJL786463 QSL786461:QTH786463 RCH786461:RDD786463 RMD786461:RMZ786463 RVZ786461:RWV786463 SFV786461:SGR786463 SPR786461:SQN786463 SZN786461:TAJ786463 TJJ786461:TKF786463 TTF786461:TUB786463 UDB786461:UDX786463 UMX786461:UNT786463 UWT786461:UXP786463 VGP786461:VHL786463 VQL786461:VRH786463 WAH786461:WBD786463 WKD786461:WKZ786463 WTZ786461:WUV786463 H851999:Z852001 HN851997:IJ851999 RJ851997:SF851999 ABF851997:ACB851999 ALB851997:ALX851999 AUX851997:AVT851999 BET851997:BFP851999 BOP851997:BPL851999 BYL851997:BZH851999 CIH851997:CJD851999 CSD851997:CSZ851999 DBZ851997:DCV851999 DLV851997:DMR851999 DVR851997:DWN851999 EFN851997:EGJ851999 EPJ851997:EQF851999 EZF851997:FAB851999 FJB851997:FJX851999 FSX851997:FTT851999 GCT851997:GDP851999 GMP851997:GNL851999 GWL851997:GXH851999 HGH851997:HHD851999 HQD851997:HQZ851999 HZZ851997:IAV851999 IJV851997:IKR851999 ITR851997:IUN851999 JDN851997:JEJ851999 JNJ851997:JOF851999 JXF851997:JYB851999 KHB851997:KHX851999 KQX851997:KRT851999 LAT851997:LBP851999 LKP851997:LLL851999 LUL851997:LVH851999 MEH851997:MFD851999 MOD851997:MOZ851999 MXZ851997:MYV851999 NHV851997:NIR851999 NRR851997:NSN851999 OBN851997:OCJ851999 OLJ851997:OMF851999 OVF851997:OWB851999 PFB851997:PFX851999 POX851997:PPT851999 PYT851997:PZP851999 QIP851997:QJL851999 QSL851997:QTH851999 RCH851997:RDD851999 RMD851997:RMZ851999 RVZ851997:RWV851999 SFV851997:SGR851999 SPR851997:SQN851999 SZN851997:TAJ851999 TJJ851997:TKF851999 TTF851997:TUB851999 UDB851997:UDX851999 UMX851997:UNT851999 UWT851997:UXP851999 VGP851997:VHL851999 VQL851997:VRH851999 WAH851997:WBD851999 WKD851997:WKZ851999 WTZ851997:WUV851999 H917535:Z917537 HN917533:IJ917535 RJ917533:SF917535 ABF917533:ACB917535 ALB917533:ALX917535 AUX917533:AVT917535 BET917533:BFP917535 BOP917533:BPL917535 BYL917533:BZH917535 CIH917533:CJD917535 CSD917533:CSZ917535 DBZ917533:DCV917535 DLV917533:DMR917535 DVR917533:DWN917535 EFN917533:EGJ917535 EPJ917533:EQF917535 EZF917533:FAB917535 FJB917533:FJX917535 FSX917533:FTT917535 GCT917533:GDP917535 GMP917533:GNL917535 GWL917533:GXH917535 HGH917533:HHD917535 HQD917533:HQZ917535 HZZ917533:IAV917535 IJV917533:IKR917535 ITR917533:IUN917535 JDN917533:JEJ917535 JNJ917533:JOF917535 JXF917533:JYB917535 KHB917533:KHX917535 KQX917533:KRT917535 LAT917533:LBP917535 LKP917533:LLL917535 LUL917533:LVH917535 MEH917533:MFD917535 MOD917533:MOZ917535 MXZ917533:MYV917535 NHV917533:NIR917535 NRR917533:NSN917535 OBN917533:OCJ917535 OLJ917533:OMF917535 OVF917533:OWB917535 PFB917533:PFX917535 POX917533:PPT917535 PYT917533:PZP917535 QIP917533:QJL917535 QSL917533:QTH917535 RCH917533:RDD917535 RMD917533:RMZ917535 RVZ917533:RWV917535 SFV917533:SGR917535 SPR917533:SQN917535 SZN917533:TAJ917535 TJJ917533:TKF917535 TTF917533:TUB917535 UDB917533:UDX917535 UMX917533:UNT917535 UWT917533:UXP917535 VGP917533:VHL917535 VQL917533:VRH917535 WAH917533:WBD917535 WKD917533:WKZ917535 WTZ917533:WUV917535 H983071:Z983073 HN983069:IJ983071 RJ983069:SF983071 ABF983069:ACB983071 ALB983069:ALX983071 AUX983069:AVT983071 BET983069:BFP983071 BOP983069:BPL983071 BYL983069:BZH983071 CIH983069:CJD983071 CSD983069:CSZ983071 DBZ983069:DCV983071 DLV983069:DMR983071 DVR983069:DWN983071 EFN983069:EGJ983071 EPJ983069:EQF983071 EZF983069:FAB983071 FJB983069:FJX983071 FSX983069:FTT983071 GCT983069:GDP983071 GMP983069:GNL983071 GWL983069:GXH983071 HGH983069:HHD983071 HQD983069:HQZ983071 HZZ983069:IAV983071 IJV983069:IKR983071 ITR983069:IUN983071 JDN983069:JEJ983071 JNJ983069:JOF983071 JXF983069:JYB983071 KHB983069:KHX983071 KQX983069:KRT983071 LAT983069:LBP983071 LKP983069:LLL983071 LUL983069:LVH983071 MEH983069:MFD983071 MOD983069:MOZ983071 MXZ983069:MYV983071 NHV983069:NIR983071 NRR983069:NSN983071 OBN983069:OCJ983071 OLJ983069:OMF983071 OVF983069:OWB983071 PFB983069:PFX983071 POX983069:PPT983071 PYT983069:PZP983071 QIP983069:QJL983071 QSL983069:QTH983071 RCH983069:RDD983071 RMD983069:RMZ983071 RVZ983069:RWV983071 SFV983069:SGR983071 SPR983069:SQN983071 SZN983069:TAJ983071 TJJ983069:TKF983071 TTF983069:TUB983071 UDB983069:UDX983071 UMX983069:UNT983071 UWT983069:UXP983071 VGP983069:VHL983071 VQL983069:VRH983071 WAH983069:WBD983071 WKD983069:WKZ983071 WTZ983069:WUV983071 O65550:O65551 HU65548:HU65549 RQ65548:RQ65549 ABM65548:ABM65549 ALI65548:ALI65549 AVE65548:AVE65549 BFA65548:BFA65549 BOW65548:BOW65549 BYS65548:BYS65549 CIO65548:CIO65549 CSK65548:CSK65549 DCG65548:DCG65549 DMC65548:DMC65549 DVY65548:DVY65549 EFU65548:EFU65549 EPQ65548:EPQ65549 EZM65548:EZM65549 FJI65548:FJI65549 FTE65548:FTE65549 GDA65548:GDA65549 GMW65548:GMW65549 GWS65548:GWS65549 HGO65548:HGO65549 HQK65548:HQK65549 IAG65548:IAG65549 IKC65548:IKC65549 ITY65548:ITY65549 JDU65548:JDU65549 JNQ65548:JNQ65549 JXM65548:JXM65549 KHI65548:KHI65549 KRE65548:KRE65549 LBA65548:LBA65549 LKW65548:LKW65549 LUS65548:LUS65549 MEO65548:MEO65549 MOK65548:MOK65549 MYG65548:MYG65549 NIC65548:NIC65549 NRY65548:NRY65549 OBU65548:OBU65549 OLQ65548:OLQ65549 OVM65548:OVM65549 PFI65548:PFI65549 PPE65548:PPE65549 PZA65548:PZA65549 QIW65548:QIW65549 QSS65548:QSS65549 RCO65548:RCO65549 RMK65548:RMK65549 RWG65548:RWG65549 SGC65548:SGC65549 SPY65548:SPY65549 SZU65548:SZU65549 TJQ65548:TJQ65549 TTM65548:TTM65549 UDI65548:UDI65549 UNE65548:UNE65549 UXA65548:UXA65549 VGW65548:VGW65549 VQS65548:VQS65549 WAO65548:WAO65549 WKK65548:WKK65549 WUG65548:WUG65549 O131086:O131087 HU131084:HU131085 RQ131084:RQ131085 ABM131084:ABM131085 ALI131084:ALI131085 AVE131084:AVE131085 BFA131084:BFA131085 BOW131084:BOW131085 BYS131084:BYS131085 CIO131084:CIO131085 CSK131084:CSK131085 DCG131084:DCG131085 DMC131084:DMC131085 DVY131084:DVY131085 EFU131084:EFU131085 EPQ131084:EPQ131085 EZM131084:EZM131085 FJI131084:FJI131085 FTE131084:FTE131085 GDA131084:GDA131085 GMW131084:GMW131085 GWS131084:GWS131085 HGO131084:HGO131085 HQK131084:HQK131085 IAG131084:IAG131085 IKC131084:IKC131085 ITY131084:ITY131085 JDU131084:JDU131085 JNQ131084:JNQ131085 JXM131084:JXM131085 KHI131084:KHI131085 KRE131084:KRE131085 LBA131084:LBA131085 LKW131084:LKW131085 LUS131084:LUS131085 MEO131084:MEO131085 MOK131084:MOK131085 MYG131084:MYG131085 NIC131084:NIC131085 NRY131084:NRY131085 OBU131084:OBU131085 OLQ131084:OLQ131085 OVM131084:OVM131085 PFI131084:PFI131085 PPE131084:PPE131085 PZA131084:PZA131085 QIW131084:QIW131085 QSS131084:QSS131085 RCO131084:RCO131085 RMK131084:RMK131085 RWG131084:RWG131085 SGC131084:SGC131085 SPY131084:SPY131085 SZU131084:SZU131085 TJQ131084:TJQ131085 TTM131084:TTM131085 UDI131084:UDI131085 UNE131084:UNE131085 UXA131084:UXA131085 VGW131084:VGW131085 VQS131084:VQS131085 WAO131084:WAO131085 WKK131084:WKK131085 WUG131084:WUG131085 O196622:O196623 HU196620:HU196621 RQ196620:RQ196621 ABM196620:ABM196621 ALI196620:ALI196621 AVE196620:AVE196621 BFA196620:BFA196621 BOW196620:BOW196621 BYS196620:BYS196621 CIO196620:CIO196621 CSK196620:CSK196621 DCG196620:DCG196621 DMC196620:DMC196621 DVY196620:DVY196621 EFU196620:EFU196621 EPQ196620:EPQ196621 EZM196620:EZM196621 FJI196620:FJI196621 FTE196620:FTE196621 GDA196620:GDA196621 GMW196620:GMW196621 GWS196620:GWS196621 HGO196620:HGO196621 HQK196620:HQK196621 IAG196620:IAG196621 IKC196620:IKC196621 ITY196620:ITY196621 JDU196620:JDU196621 JNQ196620:JNQ196621 JXM196620:JXM196621 KHI196620:KHI196621 KRE196620:KRE196621 LBA196620:LBA196621 LKW196620:LKW196621 LUS196620:LUS196621 MEO196620:MEO196621 MOK196620:MOK196621 MYG196620:MYG196621 NIC196620:NIC196621 NRY196620:NRY196621 OBU196620:OBU196621 OLQ196620:OLQ196621 OVM196620:OVM196621 PFI196620:PFI196621 PPE196620:PPE196621 PZA196620:PZA196621 QIW196620:QIW196621 QSS196620:QSS196621 RCO196620:RCO196621 RMK196620:RMK196621 RWG196620:RWG196621 SGC196620:SGC196621 SPY196620:SPY196621 SZU196620:SZU196621 TJQ196620:TJQ196621 TTM196620:TTM196621 UDI196620:UDI196621 UNE196620:UNE196621 UXA196620:UXA196621 VGW196620:VGW196621 VQS196620:VQS196621 WAO196620:WAO196621 WKK196620:WKK196621 WUG196620:WUG196621 O262158:O262159 HU262156:HU262157 RQ262156:RQ262157 ABM262156:ABM262157 ALI262156:ALI262157 AVE262156:AVE262157 BFA262156:BFA262157 BOW262156:BOW262157 BYS262156:BYS262157 CIO262156:CIO262157 CSK262156:CSK262157 DCG262156:DCG262157 DMC262156:DMC262157 DVY262156:DVY262157 EFU262156:EFU262157 EPQ262156:EPQ262157 EZM262156:EZM262157 FJI262156:FJI262157 FTE262156:FTE262157 GDA262156:GDA262157 GMW262156:GMW262157 GWS262156:GWS262157 HGO262156:HGO262157 HQK262156:HQK262157 IAG262156:IAG262157 IKC262156:IKC262157 ITY262156:ITY262157 JDU262156:JDU262157 JNQ262156:JNQ262157 JXM262156:JXM262157 KHI262156:KHI262157 KRE262156:KRE262157 LBA262156:LBA262157 LKW262156:LKW262157 LUS262156:LUS262157 MEO262156:MEO262157 MOK262156:MOK262157 MYG262156:MYG262157 NIC262156:NIC262157 NRY262156:NRY262157 OBU262156:OBU262157 OLQ262156:OLQ262157 OVM262156:OVM262157 PFI262156:PFI262157 PPE262156:PPE262157 PZA262156:PZA262157 QIW262156:QIW262157 QSS262156:QSS262157 RCO262156:RCO262157 RMK262156:RMK262157 RWG262156:RWG262157 SGC262156:SGC262157 SPY262156:SPY262157 SZU262156:SZU262157 TJQ262156:TJQ262157 TTM262156:TTM262157 UDI262156:UDI262157 UNE262156:UNE262157 UXA262156:UXA262157 VGW262156:VGW262157 VQS262156:VQS262157 WAO262156:WAO262157 WKK262156:WKK262157 WUG262156:WUG262157 O327694:O327695 HU327692:HU327693 RQ327692:RQ327693 ABM327692:ABM327693 ALI327692:ALI327693 AVE327692:AVE327693 BFA327692:BFA327693 BOW327692:BOW327693 BYS327692:BYS327693 CIO327692:CIO327693 CSK327692:CSK327693 DCG327692:DCG327693 DMC327692:DMC327693 DVY327692:DVY327693 EFU327692:EFU327693 EPQ327692:EPQ327693 EZM327692:EZM327693 FJI327692:FJI327693 FTE327692:FTE327693 GDA327692:GDA327693 GMW327692:GMW327693 GWS327692:GWS327693 HGO327692:HGO327693 HQK327692:HQK327693 IAG327692:IAG327693 IKC327692:IKC327693 ITY327692:ITY327693 JDU327692:JDU327693 JNQ327692:JNQ327693 JXM327692:JXM327693 KHI327692:KHI327693 KRE327692:KRE327693 LBA327692:LBA327693 LKW327692:LKW327693 LUS327692:LUS327693 MEO327692:MEO327693 MOK327692:MOK327693 MYG327692:MYG327693 NIC327692:NIC327693 NRY327692:NRY327693 OBU327692:OBU327693 OLQ327692:OLQ327693 OVM327692:OVM327693 PFI327692:PFI327693 PPE327692:PPE327693 PZA327692:PZA327693 QIW327692:QIW327693 QSS327692:QSS327693 RCO327692:RCO327693 RMK327692:RMK327693 RWG327692:RWG327693 SGC327692:SGC327693 SPY327692:SPY327693 SZU327692:SZU327693 TJQ327692:TJQ327693 TTM327692:TTM327693 UDI327692:UDI327693 UNE327692:UNE327693 UXA327692:UXA327693 VGW327692:VGW327693 VQS327692:VQS327693 WAO327692:WAO327693 WKK327692:WKK327693 WUG327692:WUG327693 O393230:O393231 HU393228:HU393229 RQ393228:RQ393229 ABM393228:ABM393229 ALI393228:ALI393229 AVE393228:AVE393229 BFA393228:BFA393229 BOW393228:BOW393229 BYS393228:BYS393229 CIO393228:CIO393229 CSK393228:CSK393229 DCG393228:DCG393229 DMC393228:DMC393229 DVY393228:DVY393229 EFU393228:EFU393229 EPQ393228:EPQ393229 EZM393228:EZM393229 FJI393228:FJI393229 FTE393228:FTE393229 GDA393228:GDA393229 GMW393228:GMW393229 GWS393228:GWS393229 HGO393228:HGO393229 HQK393228:HQK393229 IAG393228:IAG393229 IKC393228:IKC393229 ITY393228:ITY393229 JDU393228:JDU393229 JNQ393228:JNQ393229 JXM393228:JXM393229 KHI393228:KHI393229 KRE393228:KRE393229 LBA393228:LBA393229 LKW393228:LKW393229 LUS393228:LUS393229 MEO393228:MEO393229 MOK393228:MOK393229 MYG393228:MYG393229 NIC393228:NIC393229 NRY393228:NRY393229 OBU393228:OBU393229 OLQ393228:OLQ393229 OVM393228:OVM393229 PFI393228:PFI393229 PPE393228:PPE393229 PZA393228:PZA393229 QIW393228:QIW393229 QSS393228:QSS393229 RCO393228:RCO393229 RMK393228:RMK393229 RWG393228:RWG393229 SGC393228:SGC393229 SPY393228:SPY393229 SZU393228:SZU393229 TJQ393228:TJQ393229 TTM393228:TTM393229 UDI393228:UDI393229 UNE393228:UNE393229 UXA393228:UXA393229 VGW393228:VGW393229 VQS393228:VQS393229 WAO393228:WAO393229 WKK393228:WKK393229 WUG393228:WUG393229 O458766:O458767 HU458764:HU458765 RQ458764:RQ458765 ABM458764:ABM458765 ALI458764:ALI458765 AVE458764:AVE458765 BFA458764:BFA458765 BOW458764:BOW458765 BYS458764:BYS458765 CIO458764:CIO458765 CSK458764:CSK458765 DCG458764:DCG458765 DMC458764:DMC458765 DVY458764:DVY458765 EFU458764:EFU458765 EPQ458764:EPQ458765 EZM458764:EZM458765 FJI458764:FJI458765 FTE458764:FTE458765 GDA458764:GDA458765 GMW458764:GMW458765 GWS458764:GWS458765 HGO458764:HGO458765 HQK458764:HQK458765 IAG458764:IAG458765 IKC458764:IKC458765 ITY458764:ITY458765 JDU458764:JDU458765 JNQ458764:JNQ458765 JXM458764:JXM458765 KHI458764:KHI458765 KRE458764:KRE458765 LBA458764:LBA458765 LKW458764:LKW458765 LUS458764:LUS458765 MEO458764:MEO458765 MOK458764:MOK458765 MYG458764:MYG458765 NIC458764:NIC458765 NRY458764:NRY458765 OBU458764:OBU458765 OLQ458764:OLQ458765 OVM458764:OVM458765 PFI458764:PFI458765 PPE458764:PPE458765 PZA458764:PZA458765 QIW458764:QIW458765 QSS458764:QSS458765 RCO458764:RCO458765 RMK458764:RMK458765 RWG458764:RWG458765 SGC458764:SGC458765 SPY458764:SPY458765 SZU458764:SZU458765 TJQ458764:TJQ458765 TTM458764:TTM458765 UDI458764:UDI458765 UNE458764:UNE458765 UXA458764:UXA458765 VGW458764:VGW458765 VQS458764:VQS458765 WAO458764:WAO458765 WKK458764:WKK458765 WUG458764:WUG458765 O524302:O524303 HU524300:HU524301 RQ524300:RQ524301 ABM524300:ABM524301 ALI524300:ALI524301 AVE524300:AVE524301 BFA524300:BFA524301 BOW524300:BOW524301 BYS524300:BYS524301 CIO524300:CIO524301 CSK524300:CSK524301 DCG524300:DCG524301 DMC524300:DMC524301 DVY524300:DVY524301 EFU524300:EFU524301 EPQ524300:EPQ524301 EZM524300:EZM524301 FJI524300:FJI524301 FTE524300:FTE524301 GDA524300:GDA524301 GMW524300:GMW524301 GWS524300:GWS524301 HGO524300:HGO524301 HQK524300:HQK524301 IAG524300:IAG524301 IKC524300:IKC524301 ITY524300:ITY524301 JDU524300:JDU524301 JNQ524300:JNQ524301 JXM524300:JXM524301 KHI524300:KHI524301 KRE524300:KRE524301 LBA524300:LBA524301 LKW524300:LKW524301 LUS524300:LUS524301 MEO524300:MEO524301 MOK524300:MOK524301 MYG524300:MYG524301 NIC524300:NIC524301 NRY524300:NRY524301 OBU524300:OBU524301 OLQ524300:OLQ524301 OVM524300:OVM524301 PFI524300:PFI524301 PPE524300:PPE524301 PZA524300:PZA524301 QIW524300:QIW524301 QSS524300:QSS524301 RCO524300:RCO524301 RMK524300:RMK524301 RWG524300:RWG524301 SGC524300:SGC524301 SPY524300:SPY524301 SZU524300:SZU524301 TJQ524300:TJQ524301 TTM524300:TTM524301 UDI524300:UDI524301 UNE524300:UNE524301 UXA524300:UXA524301 VGW524300:VGW524301 VQS524300:VQS524301 WAO524300:WAO524301 WKK524300:WKK524301 WUG524300:WUG524301 O589838:O589839 HU589836:HU589837 RQ589836:RQ589837 ABM589836:ABM589837 ALI589836:ALI589837 AVE589836:AVE589837 BFA589836:BFA589837 BOW589836:BOW589837 BYS589836:BYS589837 CIO589836:CIO589837 CSK589836:CSK589837 DCG589836:DCG589837 DMC589836:DMC589837 DVY589836:DVY589837 EFU589836:EFU589837 EPQ589836:EPQ589837 EZM589836:EZM589837 FJI589836:FJI589837 FTE589836:FTE589837 GDA589836:GDA589837 GMW589836:GMW589837 GWS589836:GWS589837 HGO589836:HGO589837 HQK589836:HQK589837 IAG589836:IAG589837 IKC589836:IKC589837 ITY589836:ITY589837 JDU589836:JDU589837 JNQ589836:JNQ589837 JXM589836:JXM589837 KHI589836:KHI589837 KRE589836:KRE589837 LBA589836:LBA589837 LKW589836:LKW589837 LUS589836:LUS589837 MEO589836:MEO589837 MOK589836:MOK589837 MYG589836:MYG589837 NIC589836:NIC589837 NRY589836:NRY589837 OBU589836:OBU589837 OLQ589836:OLQ589837 OVM589836:OVM589837 PFI589836:PFI589837 PPE589836:PPE589837 PZA589836:PZA589837 QIW589836:QIW589837 QSS589836:QSS589837 RCO589836:RCO589837 RMK589836:RMK589837 RWG589836:RWG589837 SGC589836:SGC589837 SPY589836:SPY589837 SZU589836:SZU589837 TJQ589836:TJQ589837 TTM589836:TTM589837 UDI589836:UDI589837 UNE589836:UNE589837 UXA589836:UXA589837 VGW589836:VGW589837 VQS589836:VQS589837 WAO589836:WAO589837 WKK589836:WKK589837 WUG589836:WUG589837 O655374:O655375 HU655372:HU655373 RQ655372:RQ655373 ABM655372:ABM655373 ALI655372:ALI655373 AVE655372:AVE655373 BFA655372:BFA655373 BOW655372:BOW655373 BYS655372:BYS655373 CIO655372:CIO655373 CSK655372:CSK655373 DCG655372:DCG655373 DMC655372:DMC655373 DVY655372:DVY655373 EFU655372:EFU655373 EPQ655372:EPQ655373 EZM655372:EZM655373 FJI655372:FJI655373 FTE655372:FTE655373 GDA655372:GDA655373 GMW655372:GMW655373 GWS655372:GWS655373 HGO655372:HGO655373 HQK655372:HQK655373 IAG655372:IAG655373 IKC655372:IKC655373 ITY655372:ITY655373 JDU655372:JDU655373 JNQ655372:JNQ655373 JXM655372:JXM655373 KHI655372:KHI655373 KRE655372:KRE655373 LBA655372:LBA655373 LKW655372:LKW655373 LUS655372:LUS655373 MEO655372:MEO655373 MOK655372:MOK655373 MYG655372:MYG655373 NIC655372:NIC655373 NRY655372:NRY655373 OBU655372:OBU655373 OLQ655372:OLQ655373 OVM655372:OVM655373 PFI655372:PFI655373 PPE655372:PPE655373 PZA655372:PZA655373 QIW655372:QIW655373 QSS655372:QSS655373 RCO655372:RCO655373 RMK655372:RMK655373 RWG655372:RWG655373 SGC655372:SGC655373 SPY655372:SPY655373 SZU655372:SZU655373 TJQ655372:TJQ655373 TTM655372:TTM655373 UDI655372:UDI655373 UNE655372:UNE655373 UXA655372:UXA655373 VGW655372:VGW655373 VQS655372:VQS655373 WAO655372:WAO655373 WKK655372:WKK655373 WUG655372:WUG655373 O720910:O720911 HU720908:HU720909 RQ720908:RQ720909 ABM720908:ABM720909 ALI720908:ALI720909 AVE720908:AVE720909 BFA720908:BFA720909 BOW720908:BOW720909 BYS720908:BYS720909 CIO720908:CIO720909 CSK720908:CSK720909 DCG720908:DCG720909 DMC720908:DMC720909 DVY720908:DVY720909 EFU720908:EFU720909 EPQ720908:EPQ720909 EZM720908:EZM720909 FJI720908:FJI720909 FTE720908:FTE720909 GDA720908:GDA720909 GMW720908:GMW720909 GWS720908:GWS720909 HGO720908:HGO720909 HQK720908:HQK720909 IAG720908:IAG720909 IKC720908:IKC720909 ITY720908:ITY720909 JDU720908:JDU720909 JNQ720908:JNQ720909 JXM720908:JXM720909 KHI720908:KHI720909 KRE720908:KRE720909 LBA720908:LBA720909 LKW720908:LKW720909 LUS720908:LUS720909 MEO720908:MEO720909 MOK720908:MOK720909 MYG720908:MYG720909 NIC720908:NIC720909 NRY720908:NRY720909 OBU720908:OBU720909 OLQ720908:OLQ720909 OVM720908:OVM720909 PFI720908:PFI720909 PPE720908:PPE720909 PZA720908:PZA720909 QIW720908:QIW720909 QSS720908:QSS720909 RCO720908:RCO720909 RMK720908:RMK720909 RWG720908:RWG720909 SGC720908:SGC720909 SPY720908:SPY720909 SZU720908:SZU720909 TJQ720908:TJQ720909 TTM720908:TTM720909 UDI720908:UDI720909 UNE720908:UNE720909 UXA720908:UXA720909 VGW720908:VGW720909 VQS720908:VQS720909 WAO720908:WAO720909 WKK720908:WKK720909 WUG720908:WUG720909 O786446:O786447 HU786444:HU786445 RQ786444:RQ786445 ABM786444:ABM786445 ALI786444:ALI786445 AVE786444:AVE786445 BFA786444:BFA786445 BOW786444:BOW786445 BYS786444:BYS786445 CIO786444:CIO786445 CSK786444:CSK786445 DCG786444:DCG786445 DMC786444:DMC786445 DVY786444:DVY786445 EFU786444:EFU786445 EPQ786444:EPQ786445 EZM786444:EZM786445 FJI786444:FJI786445 FTE786444:FTE786445 GDA786444:GDA786445 GMW786444:GMW786445 GWS786444:GWS786445 HGO786444:HGO786445 HQK786444:HQK786445 IAG786444:IAG786445 IKC786444:IKC786445 ITY786444:ITY786445 JDU786444:JDU786445 JNQ786444:JNQ786445 JXM786444:JXM786445 KHI786444:KHI786445 KRE786444:KRE786445 LBA786444:LBA786445 LKW786444:LKW786445 LUS786444:LUS786445 MEO786444:MEO786445 MOK786444:MOK786445 MYG786444:MYG786445 NIC786444:NIC786445 NRY786444:NRY786445 OBU786444:OBU786445 OLQ786444:OLQ786445 OVM786444:OVM786445 PFI786444:PFI786445 PPE786444:PPE786445 PZA786444:PZA786445 QIW786444:QIW786445 QSS786444:QSS786445 RCO786444:RCO786445 RMK786444:RMK786445 RWG786444:RWG786445 SGC786444:SGC786445 SPY786444:SPY786445 SZU786444:SZU786445 TJQ786444:TJQ786445 TTM786444:TTM786445 UDI786444:UDI786445 UNE786444:UNE786445 UXA786444:UXA786445 VGW786444:VGW786445 VQS786444:VQS786445 WAO786444:WAO786445 WKK786444:WKK786445 WUG786444:WUG786445 O851982:O851983 HU851980:HU851981 RQ851980:RQ851981 ABM851980:ABM851981 ALI851980:ALI851981 AVE851980:AVE851981 BFA851980:BFA851981 BOW851980:BOW851981 BYS851980:BYS851981 CIO851980:CIO851981 CSK851980:CSK851981 DCG851980:DCG851981 DMC851980:DMC851981 DVY851980:DVY851981 EFU851980:EFU851981 EPQ851980:EPQ851981 EZM851980:EZM851981 FJI851980:FJI851981 FTE851980:FTE851981 GDA851980:GDA851981 GMW851980:GMW851981 GWS851980:GWS851981 HGO851980:HGO851981 HQK851980:HQK851981 IAG851980:IAG851981 IKC851980:IKC851981 ITY851980:ITY851981 JDU851980:JDU851981 JNQ851980:JNQ851981 JXM851980:JXM851981 KHI851980:KHI851981 KRE851980:KRE851981 LBA851980:LBA851981 LKW851980:LKW851981 LUS851980:LUS851981 MEO851980:MEO851981 MOK851980:MOK851981 MYG851980:MYG851981 NIC851980:NIC851981 NRY851980:NRY851981 OBU851980:OBU851981 OLQ851980:OLQ851981 OVM851980:OVM851981 PFI851980:PFI851981 PPE851980:PPE851981 PZA851980:PZA851981 QIW851980:QIW851981 QSS851980:QSS851981 RCO851980:RCO851981 RMK851980:RMK851981 RWG851980:RWG851981 SGC851980:SGC851981 SPY851980:SPY851981 SZU851980:SZU851981 TJQ851980:TJQ851981 TTM851980:TTM851981 UDI851980:UDI851981 UNE851980:UNE851981 UXA851980:UXA851981 VGW851980:VGW851981 VQS851980:VQS851981 WAO851980:WAO851981 WKK851980:WKK851981 WUG851980:WUG851981 O917518:O917519 HU917516:HU917517 RQ917516:RQ917517 ABM917516:ABM917517 ALI917516:ALI917517 AVE917516:AVE917517 BFA917516:BFA917517 BOW917516:BOW917517 BYS917516:BYS917517 CIO917516:CIO917517 CSK917516:CSK917517 DCG917516:DCG917517 DMC917516:DMC917517 DVY917516:DVY917517 EFU917516:EFU917517 EPQ917516:EPQ917517 EZM917516:EZM917517 FJI917516:FJI917517 FTE917516:FTE917517 GDA917516:GDA917517 GMW917516:GMW917517 GWS917516:GWS917517 HGO917516:HGO917517 HQK917516:HQK917517 IAG917516:IAG917517 IKC917516:IKC917517 ITY917516:ITY917517 JDU917516:JDU917517 JNQ917516:JNQ917517 JXM917516:JXM917517 KHI917516:KHI917517 KRE917516:KRE917517 LBA917516:LBA917517 LKW917516:LKW917517 LUS917516:LUS917517 MEO917516:MEO917517 MOK917516:MOK917517 MYG917516:MYG917517 NIC917516:NIC917517 NRY917516:NRY917517 OBU917516:OBU917517 OLQ917516:OLQ917517 OVM917516:OVM917517 PFI917516:PFI917517 PPE917516:PPE917517 PZA917516:PZA917517 QIW917516:QIW917517 QSS917516:QSS917517 RCO917516:RCO917517 RMK917516:RMK917517 RWG917516:RWG917517 SGC917516:SGC917517 SPY917516:SPY917517 SZU917516:SZU917517 TJQ917516:TJQ917517 TTM917516:TTM917517 UDI917516:UDI917517 UNE917516:UNE917517 UXA917516:UXA917517 VGW917516:VGW917517 VQS917516:VQS917517 WAO917516:WAO917517 WKK917516:WKK917517 WUG917516:WUG917517 O983054:O983055 HU983052:HU983053 RQ983052:RQ983053 ABM983052:ABM983053 ALI983052:ALI983053 AVE983052:AVE983053 BFA983052:BFA983053 BOW983052:BOW983053 BYS983052:BYS983053 CIO983052:CIO983053 CSK983052:CSK983053 DCG983052:DCG983053 DMC983052:DMC983053 DVY983052:DVY983053 EFU983052:EFU983053 EPQ983052:EPQ983053 EZM983052:EZM983053 FJI983052:FJI983053 FTE983052:FTE983053 GDA983052:GDA983053 GMW983052:GMW983053 GWS983052:GWS983053 HGO983052:HGO983053 HQK983052:HQK983053 IAG983052:IAG983053 IKC983052:IKC983053 ITY983052:ITY983053 JDU983052:JDU983053 JNQ983052:JNQ983053 JXM983052:JXM983053 KHI983052:KHI983053 KRE983052:KRE983053 LBA983052:LBA983053 LKW983052:LKW983053 LUS983052:LUS983053 MEO983052:MEO983053 MOK983052:MOK983053 MYG983052:MYG983053 NIC983052:NIC983053 NRY983052:NRY983053 OBU983052:OBU983053 OLQ983052:OLQ983053 OVM983052:OVM983053 PFI983052:PFI983053 PPE983052:PPE983053 PZA983052:PZA983053 QIW983052:QIW983053 QSS983052:QSS983053 RCO983052:RCO983053 RMK983052:RMK983053 RWG983052:RWG983053 SGC983052:SGC983053 SPY983052:SPY983053 SZU983052:SZU983053 TJQ983052:TJQ983053 TTM983052:TTM983053 UDI983052:UDI983053 UNE983052:UNE983053 UXA983052:UXA983053 VGW983052:VGW983053 VQS983052:VQS983053 WAO983052:WAO983053 WKK983052:WKK983053 WUG983052:WUG983053 L65544:L65546 HR65542:HR65544 RN65542:RN65544 ABJ65542:ABJ65544 ALF65542:ALF65544 AVB65542:AVB65544 BEX65542:BEX65544 BOT65542:BOT65544 BYP65542:BYP65544 CIL65542:CIL65544 CSH65542:CSH65544 DCD65542:DCD65544 DLZ65542:DLZ65544 DVV65542:DVV65544 EFR65542:EFR65544 EPN65542:EPN65544 EZJ65542:EZJ65544 FJF65542:FJF65544 FTB65542:FTB65544 GCX65542:GCX65544 GMT65542:GMT65544 GWP65542:GWP65544 HGL65542:HGL65544 HQH65542:HQH65544 IAD65542:IAD65544 IJZ65542:IJZ65544 ITV65542:ITV65544 JDR65542:JDR65544 JNN65542:JNN65544 JXJ65542:JXJ65544 KHF65542:KHF65544 KRB65542:KRB65544 LAX65542:LAX65544 LKT65542:LKT65544 LUP65542:LUP65544 MEL65542:MEL65544 MOH65542:MOH65544 MYD65542:MYD65544 NHZ65542:NHZ65544 NRV65542:NRV65544 OBR65542:OBR65544 OLN65542:OLN65544 OVJ65542:OVJ65544 PFF65542:PFF65544 PPB65542:PPB65544 PYX65542:PYX65544 QIT65542:QIT65544 QSP65542:QSP65544 RCL65542:RCL65544 RMH65542:RMH65544 RWD65542:RWD65544 SFZ65542:SFZ65544 SPV65542:SPV65544 SZR65542:SZR65544 TJN65542:TJN65544 TTJ65542:TTJ65544 UDF65542:UDF65544 UNB65542:UNB65544 UWX65542:UWX65544 VGT65542:VGT65544 VQP65542:VQP65544 WAL65542:WAL65544 WKH65542:WKH65544 WUD65542:WUD65544 L131080:L131082 HR131078:HR131080 RN131078:RN131080 ABJ131078:ABJ131080 ALF131078:ALF131080 AVB131078:AVB131080 BEX131078:BEX131080 BOT131078:BOT131080 BYP131078:BYP131080 CIL131078:CIL131080 CSH131078:CSH131080 DCD131078:DCD131080 DLZ131078:DLZ131080 DVV131078:DVV131080 EFR131078:EFR131080 EPN131078:EPN131080 EZJ131078:EZJ131080 FJF131078:FJF131080 FTB131078:FTB131080 GCX131078:GCX131080 GMT131078:GMT131080 GWP131078:GWP131080 HGL131078:HGL131080 HQH131078:HQH131080 IAD131078:IAD131080 IJZ131078:IJZ131080 ITV131078:ITV131080 JDR131078:JDR131080 JNN131078:JNN131080 JXJ131078:JXJ131080 KHF131078:KHF131080 KRB131078:KRB131080 LAX131078:LAX131080 LKT131078:LKT131080 LUP131078:LUP131080 MEL131078:MEL131080 MOH131078:MOH131080 MYD131078:MYD131080 NHZ131078:NHZ131080 NRV131078:NRV131080 OBR131078:OBR131080 OLN131078:OLN131080 OVJ131078:OVJ131080 PFF131078:PFF131080 PPB131078:PPB131080 PYX131078:PYX131080 QIT131078:QIT131080 QSP131078:QSP131080 RCL131078:RCL131080 RMH131078:RMH131080 RWD131078:RWD131080 SFZ131078:SFZ131080 SPV131078:SPV131080 SZR131078:SZR131080 TJN131078:TJN131080 TTJ131078:TTJ131080 UDF131078:UDF131080 UNB131078:UNB131080 UWX131078:UWX131080 VGT131078:VGT131080 VQP131078:VQP131080 WAL131078:WAL131080 WKH131078:WKH131080 WUD131078:WUD131080 L196616:L196618 HR196614:HR196616 RN196614:RN196616 ABJ196614:ABJ196616 ALF196614:ALF196616 AVB196614:AVB196616 BEX196614:BEX196616 BOT196614:BOT196616 BYP196614:BYP196616 CIL196614:CIL196616 CSH196614:CSH196616 DCD196614:DCD196616 DLZ196614:DLZ196616 DVV196614:DVV196616 EFR196614:EFR196616 EPN196614:EPN196616 EZJ196614:EZJ196616 FJF196614:FJF196616 FTB196614:FTB196616 GCX196614:GCX196616 GMT196614:GMT196616 GWP196614:GWP196616 HGL196614:HGL196616 HQH196614:HQH196616 IAD196614:IAD196616 IJZ196614:IJZ196616 ITV196614:ITV196616 JDR196614:JDR196616 JNN196614:JNN196616 JXJ196614:JXJ196616 KHF196614:KHF196616 KRB196614:KRB196616 LAX196614:LAX196616 LKT196614:LKT196616 LUP196614:LUP196616 MEL196614:MEL196616 MOH196614:MOH196616 MYD196614:MYD196616 NHZ196614:NHZ196616 NRV196614:NRV196616 OBR196614:OBR196616 OLN196614:OLN196616 OVJ196614:OVJ196616 PFF196614:PFF196616 PPB196614:PPB196616 PYX196614:PYX196616 QIT196614:QIT196616 QSP196614:QSP196616 RCL196614:RCL196616 RMH196614:RMH196616 RWD196614:RWD196616 SFZ196614:SFZ196616 SPV196614:SPV196616 SZR196614:SZR196616 TJN196614:TJN196616 TTJ196614:TTJ196616 UDF196614:UDF196616 UNB196614:UNB196616 UWX196614:UWX196616 VGT196614:VGT196616 VQP196614:VQP196616 WAL196614:WAL196616 WKH196614:WKH196616 WUD196614:WUD196616 L262152:L262154 HR262150:HR262152 RN262150:RN262152 ABJ262150:ABJ262152 ALF262150:ALF262152 AVB262150:AVB262152 BEX262150:BEX262152 BOT262150:BOT262152 BYP262150:BYP262152 CIL262150:CIL262152 CSH262150:CSH262152 DCD262150:DCD262152 DLZ262150:DLZ262152 DVV262150:DVV262152 EFR262150:EFR262152 EPN262150:EPN262152 EZJ262150:EZJ262152 FJF262150:FJF262152 FTB262150:FTB262152 GCX262150:GCX262152 GMT262150:GMT262152 GWP262150:GWP262152 HGL262150:HGL262152 HQH262150:HQH262152 IAD262150:IAD262152 IJZ262150:IJZ262152 ITV262150:ITV262152 JDR262150:JDR262152 JNN262150:JNN262152 JXJ262150:JXJ262152 KHF262150:KHF262152 KRB262150:KRB262152 LAX262150:LAX262152 LKT262150:LKT262152 LUP262150:LUP262152 MEL262150:MEL262152 MOH262150:MOH262152 MYD262150:MYD262152 NHZ262150:NHZ262152 NRV262150:NRV262152 OBR262150:OBR262152 OLN262150:OLN262152 OVJ262150:OVJ262152 PFF262150:PFF262152 PPB262150:PPB262152 PYX262150:PYX262152 QIT262150:QIT262152 QSP262150:QSP262152 RCL262150:RCL262152 RMH262150:RMH262152 RWD262150:RWD262152 SFZ262150:SFZ262152 SPV262150:SPV262152 SZR262150:SZR262152 TJN262150:TJN262152 TTJ262150:TTJ262152 UDF262150:UDF262152 UNB262150:UNB262152 UWX262150:UWX262152 VGT262150:VGT262152 VQP262150:VQP262152 WAL262150:WAL262152 WKH262150:WKH262152 WUD262150:WUD262152 L327688:L327690 HR327686:HR327688 RN327686:RN327688 ABJ327686:ABJ327688 ALF327686:ALF327688 AVB327686:AVB327688 BEX327686:BEX327688 BOT327686:BOT327688 BYP327686:BYP327688 CIL327686:CIL327688 CSH327686:CSH327688 DCD327686:DCD327688 DLZ327686:DLZ327688 DVV327686:DVV327688 EFR327686:EFR327688 EPN327686:EPN327688 EZJ327686:EZJ327688 FJF327686:FJF327688 FTB327686:FTB327688 GCX327686:GCX327688 GMT327686:GMT327688 GWP327686:GWP327688 HGL327686:HGL327688 HQH327686:HQH327688 IAD327686:IAD327688 IJZ327686:IJZ327688 ITV327686:ITV327688 JDR327686:JDR327688 JNN327686:JNN327688 JXJ327686:JXJ327688 KHF327686:KHF327688 KRB327686:KRB327688 LAX327686:LAX327688 LKT327686:LKT327688 LUP327686:LUP327688 MEL327686:MEL327688 MOH327686:MOH327688 MYD327686:MYD327688 NHZ327686:NHZ327688 NRV327686:NRV327688 OBR327686:OBR327688 OLN327686:OLN327688 OVJ327686:OVJ327688 PFF327686:PFF327688 PPB327686:PPB327688 PYX327686:PYX327688 QIT327686:QIT327688 QSP327686:QSP327688 RCL327686:RCL327688 RMH327686:RMH327688 RWD327686:RWD327688 SFZ327686:SFZ327688 SPV327686:SPV327688 SZR327686:SZR327688 TJN327686:TJN327688 TTJ327686:TTJ327688 UDF327686:UDF327688 UNB327686:UNB327688 UWX327686:UWX327688 VGT327686:VGT327688 VQP327686:VQP327688 WAL327686:WAL327688 WKH327686:WKH327688 WUD327686:WUD327688 L393224:L393226 HR393222:HR393224 RN393222:RN393224 ABJ393222:ABJ393224 ALF393222:ALF393224 AVB393222:AVB393224 BEX393222:BEX393224 BOT393222:BOT393224 BYP393222:BYP393224 CIL393222:CIL393224 CSH393222:CSH393224 DCD393222:DCD393224 DLZ393222:DLZ393224 DVV393222:DVV393224 EFR393222:EFR393224 EPN393222:EPN393224 EZJ393222:EZJ393224 FJF393222:FJF393224 FTB393222:FTB393224 GCX393222:GCX393224 GMT393222:GMT393224 GWP393222:GWP393224 HGL393222:HGL393224 HQH393222:HQH393224 IAD393222:IAD393224 IJZ393222:IJZ393224 ITV393222:ITV393224 JDR393222:JDR393224 JNN393222:JNN393224 JXJ393222:JXJ393224 KHF393222:KHF393224 KRB393222:KRB393224 LAX393222:LAX393224 LKT393222:LKT393224 LUP393222:LUP393224 MEL393222:MEL393224 MOH393222:MOH393224 MYD393222:MYD393224 NHZ393222:NHZ393224 NRV393222:NRV393224 OBR393222:OBR393224 OLN393222:OLN393224 OVJ393222:OVJ393224 PFF393222:PFF393224 PPB393222:PPB393224 PYX393222:PYX393224 QIT393222:QIT393224 QSP393222:QSP393224 RCL393222:RCL393224 RMH393222:RMH393224 RWD393222:RWD393224 SFZ393222:SFZ393224 SPV393222:SPV393224 SZR393222:SZR393224 TJN393222:TJN393224 TTJ393222:TTJ393224 UDF393222:UDF393224 UNB393222:UNB393224 UWX393222:UWX393224 VGT393222:VGT393224 VQP393222:VQP393224 WAL393222:WAL393224 WKH393222:WKH393224 WUD393222:WUD393224 L458760:L458762 HR458758:HR458760 RN458758:RN458760 ABJ458758:ABJ458760 ALF458758:ALF458760 AVB458758:AVB458760 BEX458758:BEX458760 BOT458758:BOT458760 BYP458758:BYP458760 CIL458758:CIL458760 CSH458758:CSH458760 DCD458758:DCD458760 DLZ458758:DLZ458760 DVV458758:DVV458760 EFR458758:EFR458760 EPN458758:EPN458760 EZJ458758:EZJ458760 FJF458758:FJF458760 FTB458758:FTB458760 GCX458758:GCX458760 GMT458758:GMT458760 GWP458758:GWP458760 HGL458758:HGL458760 HQH458758:HQH458760 IAD458758:IAD458760 IJZ458758:IJZ458760 ITV458758:ITV458760 JDR458758:JDR458760 JNN458758:JNN458760 JXJ458758:JXJ458760 KHF458758:KHF458760 KRB458758:KRB458760 LAX458758:LAX458760 LKT458758:LKT458760 LUP458758:LUP458760 MEL458758:MEL458760 MOH458758:MOH458760 MYD458758:MYD458760 NHZ458758:NHZ458760 NRV458758:NRV458760 OBR458758:OBR458760 OLN458758:OLN458760 OVJ458758:OVJ458760 PFF458758:PFF458760 PPB458758:PPB458760 PYX458758:PYX458760 QIT458758:QIT458760 QSP458758:QSP458760 RCL458758:RCL458760 RMH458758:RMH458760 RWD458758:RWD458760 SFZ458758:SFZ458760 SPV458758:SPV458760 SZR458758:SZR458760 TJN458758:TJN458760 TTJ458758:TTJ458760 UDF458758:UDF458760 UNB458758:UNB458760 UWX458758:UWX458760 VGT458758:VGT458760 VQP458758:VQP458760 WAL458758:WAL458760 WKH458758:WKH458760 WUD458758:WUD458760 L524296:L524298 HR524294:HR524296 RN524294:RN524296 ABJ524294:ABJ524296 ALF524294:ALF524296 AVB524294:AVB524296 BEX524294:BEX524296 BOT524294:BOT524296 BYP524294:BYP524296 CIL524294:CIL524296 CSH524294:CSH524296 DCD524294:DCD524296 DLZ524294:DLZ524296 DVV524294:DVV524296 EFR524294:EFR524296 EPN524294:EPN524296 EZJ524294:EZJ524296 FJF524294:FJF524296 FTB524294:FTB524296 GCX524294:GCX524296 GMT524294:GMT524296 GWP524294:GWP524296 HGL524294:HGL524296 HQH524294:HQH524296 IAD524294:IAD524296 IJZ524294:IJZ524296 ITV524294:ITV524296 JDR524294:JDR524296 JNN524294:JNN524296 JXJ524294:JXJ524296 KHF524294:KHF524296 KRB524294:KRB524296 LAX524294:LAX524296 LKT524294:LKT524296 LUP524294:LUP524296 MEL524294:MEL524296 MOH524294:MOH524296 MYD524294:MYD524296 NHZ524294:NHZ524296 NRV524294:NRV524296 OBR524294:OBR524296 OLN524294:OLN524296 OVJ524294:OVJ524296 PFF524294:PFF524296 PPB524294:PPB524296 PYX524294:PYX524296 QIT524294:QIT524296 QSP524294:QSP524296 RCL524294:RCL524296 RMH524294:RMH524296 RWD524294:RWD524296 SFZ524294:SFZ524296 SPV524294:SPV524296 SZR524294:SZR524296 TJN524294:TJN524296 TTJ524294:TTJ524296 UDF524294:UDF524296 UNB524294:UNB524296 UWX524294:UWX524296 VGT524294:VGT524296 VQP524294:VQP524296 WAL524294:WAL524296 WKH524294:WKH524296 WUD524294:WUD524296 L589832:L589834 HR589830:HR589832 RN589830:RN589832 ABJ589830:ABJ589832 ALF589830:ALF589832 AVB589830:AVB589832 BEX589830:BEX589832 BOT589830:BOT589832 BYP589830:BYP589832 CIL589830:CIL589832 CSH589830:CSH589832 DCD589830:DCD589832 DLZ589830:DLZ589832 DVV589830:DVV589832 EFR589830:EFR589832 EPN589830:EPN589832 EZJ589830:EZJ589832 FJF589830:FJF589832 FTB589830:FTB589832 GCX589830:GCX589832 GMT589830:GMT589832 GWP589830:GWP589832 HGL589830:HGL589832 HQH589830:HQH589832 IAD589830:IAD589832 IJZ589830:IJZ589832 ITV589830:ITV589832 JDR589830:JDR589832 JNN589830:JNN589832 JXJ589830:JXJ589832 KHF589830:KHF589832 KRB589830:KRB589832 LAX589830:LAX589832 LKT589830:LKT589832 LUP589830:LUP589832 MEL589830:MEL589832 MOH589830:MOH589832 MYD589830:MYD589832 NHZ589830:NHZ589832 NRV589830:NRV589832 OBR589830:OBR589832 OLN589830:OLN589832 OVJ589830:OVJ589832 PFF589830:PFF589832 PPB589830:PPB589832 PYX589830:PYX589832 QIT589830:QIT589832 QSP589830:QSP589832 RCL589830:RCL589832 RMH589830:RMH589832 RWD589830:RWD589832 SFZ589830:SFZ589832 SPV589830:SPV589832 SZR589830:SZR589832 TJN589830:TJN589832 TTJ589830:TTJ589832 UDF589830:UDF589832 UNB589830:UNB589832 UWX589830:UWX589832 VGT589830:VGT589832 VQP589830:VQP589832 WAL589830:WAL589832 WKH589830:WKH589832 WUD589830:WUD589832 L655368:L655370 HR655366:HR655368 RN655366:RN655368 ABJ655366:ABJ655368 ALF655366:ALF655368 AVB655366:AVB655368 BEX655366:BEX655368 BOT655366:BOT655368 BYP655366:BYP655368 CIL655366:CIL655368 CSH655366:CSH655368 DCD655366:DCD655368 DLZ655366:DLZ655368 DVV655366:DVV655368 EFR655366:EFR655368 EPN655366:EPN655368 EZJ655366:EZJ655368 FJF655366:FJF655368 FTB655366:FTB655368 GCX655366:GCX655368 GMT655366:GMT655368 GWP655366:GWP655368 HGL655366:HGL655368 HQH655366:HQH655368 IAD655366:IAD655368 IJZ655366:IJZ655368 ITV655366:ITV655368 JDR655366:JDR655368 JNN655366:JNN655368 JXJ655366:JXJ655368 KHF655366:KHF655368 KRB655366:KRB655368 LAX655366:LAX655368 LKT655366:LKT655368 LUP655366:LUP655368 MEL655366:MEL655368 MOH655366:MOH655368 MYD655366:MYD655368 NHZ655366:NHZ655368 NRV655366:NRV655368 OBR655366:OBR655368 OLN655366:OLN655368 OVJ655366:OVJ655368 PFF655366:PFF655368 PPB655366:PPB655368 PYX655366:PYX655368 QIT655366:QIT655368 QSP655366:QSP655368 RCL655366:RCL655368 RMH655366:RMH655368 RWD655366:RWD655368 SFZ655366:SFZ655368 SPV655366:SPV655368 SZR655366:SZR655368 TJN655366:TJN655368 TTJ655366:TTJ655368 UDF655366:UDF655368 UNB655366:UNB655368 UWX655366:UWX655368 VGT655366:VGT655368 VQP655366:VQP655368 WAL655366:WAL655368 WKH655366:WKH655368 WUD655366:WUD655368 L720904:L720906 HR720902:HR720904 RN720902:RN720904 ABJ720902:ABJ720904 ALF720902:ALF720904 AVB720902:AVB720904 BEX720902:BEX720904 BOT720902:BOT720904 BYP720902:BYP720904 CIL720902:CIL720904 CSH720902:CSH720904 DCD720902:DCD720904 DLZ720902:DLZ720904 DVV720902:DVV720904 EFR720902:EFR720904 EPN720902:EPN720904 EZJ720902:EZJ720904 FJF720902:FJF720904 FTB720902:FTB720904 GCX720902:GCX720904 GMT720902:GMT720904 GWP720902:GWP720904 HGL720902:HGL720904 HQH720902:HQH720904 IAD720902:IAD720904 IJZ720902:IJZ720904 ITV720902:ITV720904 JDR720902:JDR720904 JNN720902:JNN720904 JXJ720902:JXJ720904 KHF720902:KHF720904 KRB720902:KRB720904 LAX720902:LAX720904 LKT720902:LKT720904 LUP720902:LUP720904 MEL720902:MEL720904 MOH720902:MOH720904 MYD720902:MYD720904 NHZ720902:NHZ720904 NRV720902:NRV720904 OBR720902:OBR720904 OLN720902:OLN720904 OVJ720902:OVJ720904 PFF720902:PFF720904 PPB720902:PPB720904 PYX720902:PYX720904 QIT720902:QIT720904 QSP720902:QSP720904 RCL720902:RCL720904 RMH720902:RMH720904 RWD720902:RWD720904 SFZ720902:SFZ720904 SPV720902:SPV720904 SZR720902:SZR720904 TJN720902:TJN720904 TTJ720902:TTJ720904 UDF720902:UDF720904 UNB720902:UNB720904 UWX720902:UWX720904 VGT720902:VGT720904 VQP720902:VQP720904 WAL720902:WAL720904 WKH720902:WKH720904 WUD720902:WUD720904 L786440:L786442 HR786438:HR786440 RN786438:RN786440 ABJ786438:ABJ786440 ALF786438:ALF786440 AVB786438:AVB786440 BEX786438:BEX786440 BOT786438:BOT786440 BYP786438:BYP786440 CIL786438:CIL786440 CSH786438:CSH786440 DCD786438:DCD786440 DLZ786438:DLZ786440 DVV786438:DVV786440 EFR786438:EFR786440 EPN786438:EPN786440 EZJ786438:EZJ786440 FJF786438:FJF786440 FTB786438:FTB786440 GCX786438:GCX786440 GMT786438:GMT786440 GWP786438:GWP786440 HGL786438:HGL786440 HQH786438:HQH786440 IAD786438:IAD786440 IJZ786438:IJZ786440 ITV786438:ITV786440 JDR786438:JDR786440 JNN786438:JNN786440 JXJ786438:JXJ786440 KHF786438:KHF786440 KRB786438:KRB786440 LAX786438:LAX786440 LKT786438:LKT786440 LUP786438:LUP786440 MEL786438:MEL786440 MOH786438:MOH786440 MYD786438:MYD786440 NHZ786438:NHZ786440 NRV786438:NRV786440 OBR786438:OBR786440 OLN786438:OLN786440 OVJ786438:OVJ786440 PFF786438:PFF786440 PPB786438:PPB786440 PYX786438:PYX786440 QIT786438:QIT786440 QSP786438:QSP786440 RCL786438:RCL786440 RMH786438:RMH786440 RWD786438:RWD786440 SFZ786438:SFZ786440 SPV786438:SPV786440 SZR786438:SZR786440 TJN786438:TJN786440 TTJ786438:TTJ786440 UDF786438:UDF786440 UNB786438:UNB786440 UWX786438:UWX786440 VGT786438:VGT786440 VQP786438:VQP786440 WAL786438:WAL786440 WKH786438:WKH786440 WUD786438:WUD786440 L851976:L851978 HR851974:HR851976 RN851974:RN851976 ABJ851974:ABJ851976 ALF851974:ALF851976 AVB851974:AVB851976 BEX851974:BEX851976 BOT851974:BOT851976 BYP851974:BYP851976 CIL851974:CIL851976 CSH851974:CSH851976 DCD851974:DCD851976 DLZ851974:DLZ851976 DVV851974:DVV851976 EFR851974:EFR851976 EPN851974:EPN851976 EZJ851974:EZJ851976 FJF851974:FJF851976 FTB851974:FTB851976 GCX851974:GCX851976 GMT851974:GMT851976 GWP851974:GWP851976 HGL851974:HGL851976 HQH851974:HQH851976 IAD851974:IAD851976 IJZ851974:IJZ851976 ITV851974:ITV851976 JDR851974:JDR851976 JNN851974:JNN851976 JXJ851974:JXJ851976 KHF851974:KHF851976 KRB851974:KRB851976 LAX851974:LAX851976 LKT851974:LKT851976 LUP851974:LUP851976 MEL851974:MEL851976 MOH851974:MOH851976 MYD851974:MYD851976 NHZ851974:NHZ851976 NRV851974:NRV851976 OBR851974:OBR851976 OLN851974:OLN851976 OVJ851974:OVJ851976 PFF851974:PFF851976 PPB851974:PPB851976 PYX851974:PYX851976 QIT851974:QIT851976 QSP851974:QSP851976 RCL851974:RCL851976 RMH851974:RMH851976 RWD851974:RWD851976 SFZ851974:SFZ851976 SPV851974:SPV851976 SZR851974:SZR851976 TJN851974:TJN851976 TTJ851974:TTJ851976 UDF851974:UDF851976 UNB851974:UNB851976 UWX851974:UWX851976 VGT851974:VGT851976 VQP851974:VQP851976 WAL851974:WAL851976 WKH851974:WKH851976 WUD851974:WUD851976 L917512:L917514 HR917510:HR917512 RN917510:RN917512 ABJ917510:ABJ917512 ALF917510:ALF917512 AVB917510:AVB917512 BEX917510:BEX917512 BOT917510:BOT917512 BYP917510:BYP917512 CIL917510:CIL917512 CSH917510:CSH917512 DCD917510:DCD917512 DLZ917510:DLZ917512 DVV917510:DVV917512 EFR917510:EFR917512 EPN917510:EPN917512 EZJ917510:EZJ917512 FJF917510:FJF917512 FTB917510:FTB917512 GCX917510:GCX917512 GMT917510:GMT917512 GWP917510:GWP917512 HGL917510:HGL917512 HQH917510:HQH917512 IAD917510:IAD917512 IJZ917510:IJZ917512 ITV917510:ITV917512 JDR917510:JDR917512 JNN917510:JNN917512 JXJ917510:JXJ917512 KHF917510:KHF917512 KRB917510:KRB917512 LAX917510:LAX917512 LKT917510:LKT917512 LUP917510:LUP917512 MEL917510:MEL917512 MOH917510:MOH917512 MYD917510:MYD917512 NHZ917510:NHZ917512 NRV917510:NRV917512 OBR917510:OBR917512 OLN917510:OLN917512 OVJ917510:OVJ917512 PFF917510:PFF917512 PPB917510:PPB917512 PYX917510:PYX917512 QIT917510:QIT917512 QSP917510:QSP917512 RCL917510:RCL917512 RMH917510:RMH917512 RWD917510:RWD917512 SFZ917510:SFZ917512 SPV917510:SPV917512 SZR917510:SZR917512 TJN917510:TJN917512 TTJ917510:TTJ917512 UDF917510:UDF917512 UNB917510:UNB917512 UWX917510:UWX917512 VGT917510:VGT917512 VQP917510:VQP917512 WAL917510:WAL917512 WKH917510:WKH917512 WUD917510:WUD917512 L983048:L983050 HR983046:HR983048 RN983046:RN983048 ABJ983046:ABJ983048 ALF983046:ALF983048 AVB983046:AVB983048 BEX983046:BEX983048 BOT983046:BOT983048 BYP983046:BYP983048 CIL983046:CIL983048 CSH983046:CSH983048 DCD983046:DCD983048 DLZ983046:DLZ983048 DVV983046:DVV983048 EFR983046:EFR983048 EPN983046:EPN983048 EZJ983046:EZJ983048 FJF983046:FJF983048 FTB983046:FTB983048 GCX983046:GCX983048 GMT983046:GMT983048 GWP983046:GWP983048 HGL983046:HGL983048 HQH983046:HQH983048 IAD983046:IAD983048 IJZ983046:IJZ983048 ITV983046:ITV983048 JDR983046:JDR983048 JNN983046:JNN983048 JXJ983046:JXJ983048 KHF983046:KHF983048 KRB983046:KRB983048 LAX983046:LAX983048 LKT983046:LKT983048 LUP983046:LUP983048 MEL983046:MEL983048 MOH983046:MOH983048 MYD983046:MYD983048 NHZ983046:NHZ983048 NRV983046:NRV983048 OBR983046:OBR983048 OLN983046:OLN983048 OVJ983046:OVJ983048 PFF983046:PFF983048 PPB983046:PPB983048 PYX983046:PYX983048 QIT983046:QIT983048 QSP983046:QSP983048 RCL983046:RCL983048 RMH983046:RMH983048 RWD983046:RWD983048 SFZ983046:SFZ983048 SPV983046:SPV983048 SZR983046:SZR983048 TJN983046:TJN983048 TTJ983046:TTJ983048 UDF983046:UDF983048 UNB983046:UNB983048 UWX983046:UWX983048 VGT983046:VGT983048 VQP983046:VQP983048 WAL983046:WAL983048 WKH983046:WKH983048 WUD983046:WUD983048 M65545:N65546 HS65543:HT65544 RO65543:RP65544 ABK65543:ABL65544 ALG65543:ALH65544 AVC65543:AVD65544 BEY65543:BEZ65544 BOU65543:BOV65544 BYQ65543:BYR65544 CIM65543:CIN65544 CSI65543:CSJ65544 DCE65543:DCF65544 DMA65543:DMB65544 DVW65543:DVX65544 EFS65543:EFT65544 EPO65543:EPP65544 EZK65543:EZL65544 FJG65543:FJH65544 FTC65543:FTD65544 GCY65543:GCZ65544 GMU65543:GMV65544 GWQ65543:GWR65544 HGM65543:HGN65544 HQI65543:HQJ65544 IAE65543:IAF65544 IKA65543:IKB65544 ITW65543:ITX65544 JDS65543:JDT65544 JNO65543:JNP65544 JXK65543:JXL65544 KHG65543:KHH65544 KRC65543:KRD65544 LAY65543:LAZ65544 LKU65543:LKV65544 LUQ65543:LUR65544 MEM65543:MEN65544 MOI65543:MOJ65544 MYE65543:MYF65544 NIA65543:NIB65544 NRW65543:NRX65544 OBS65543:OBT65544 OLO65543:OLP65544 OVK65543:OVL65544 PFG65543:PFH65544 PPC65543:PPD65544 PYY65543:PYZ65544 QIU65543:QIV65544 QSQ65543:QSR65544 RCM65543:RCN65544 RMI65543:RMJ65544 RWE65543:RWF65544 SGA65543:SGB65544 SPW65543:SPX65544 SZS65543:SZT65544 TJO65543:TJP65544 TTK65543:TTL65544 UDG65543:UDH65544 UNC65543:UND65544 UWY65543:UWZ65544 VGU65543:VGV65544 VQQ65543:VQR65544 WAM65543:WAN65544 WKI65543:WKJ65544 WUE65543:WUF65544 M131081:N131082 HS131079:HT131080 RO131079:RP131080 ABK131079:ABL131080 ALG131079:ALH131080 AVC131079:AVD131080 BEY131079:BEZ131080 BOU131079:BOV131080 BYQ131079:BYR131080 CIM131079:CIN131080 CSI131079:CSJ131080 DCE131079:DCF131080 DMA131079:DMB131080 DVW131079:DVX131080 EFS131079:EFT131080 EPO131079:EPP131080 EZK131079:EZL131080 FJG131079:FJH131080 FTC131079:FTD131080 GCY131079:GCZ131080 GMU131079:GMV131080 GWQ131079:GWR131080 HGM131079:HGN131080 HQI131079:HQJ131080 IAE131079:IAF131080 IKA131079:IKB131080 ITW131079:ITX131080 JDS131079:JDT131080 JNO131079:JNP131080 JXK131079:JXL131080 KHG131079:KHH131080 KRC131079:KRD131080 LAY131079:LAZ131080 LKU131079:LKV131080 LUQ131079:LUR131080 MEM131079:MEN131080 MOI131079:MOJ131080 MYE131079:MYF131080 NIA131079:NIB131080 NRW131079:NRX131080 OBS131079:OBT131080 OLO131079:OLP131080 OVK131079:OVL131080 PFG131079:PFH131080 PPC131079:PPD131080 PYY131079:PYZ131080 QIU131079:QIV131080 QSQ131079:QSR131080 RCM131079:RCN131080 RMI131079:RMJ131080 RWE131079:RWF131080 SGA131079:SGB131080 SPW131079:SPX131080 SZS131079:SZT131080 TJO131079:TJP131080 TTK131079:TTL131080 UDG131079:UDH131080 UNC131079:UND131080 UWY131079:UWZ131080 VGU131079:VGV131080 VQQ131079:VQR131080 WAM131079:WAN131080 WKI131079:WKJ131080 WUE131079:WUF131080 M196617:N196618 HS196615:HT196616 RO196615:RP196616 ABK196615:ABL196616 ALG196615:ALH196616 AVC196615:AVD196616 BEY196615:BEZ196616 BOU196615:BOV196616 BYQ196615:BYR196616 CIM196615:CIN196616 CSI196615:CSJ196616 DCE196615:DCF196616 DMA196615:DMB196616 DVW196615:DVX196616 EFS196615:EFT196616 EPO196615:EPP196616 EZK196615:EZL196616 FJG196615:FJH196616 FTC196615:FTD196616 GCY196615:GCZ196616 GMU196615:GMV196616 GWQ196615:GWR196616 HGM196615:HGN196616 HQI196615:HQJ196616 IAE196615:IAF196616 IKA196615:IKB196616 ITW196615:ITX196616 JDS196615:JDT196616 JNO196615:JNP196616 JXK196615:JXL196616 KHG196615:KHH196616 KRC196615:KRD196616 LAY196615:LAZ196616 LKU196615:LKV196616 LUQ196615:LUR196616 MEM196615:MEN196616 MOI196615:MOJ196616 MYE196615:MYF196616 NIA196615:NIB196616 NRW196615:NRX196616 OBS196615:OBT196616 OLO196615:OLP196616 OVK196615:OVL196616 PFG196615:PFH196616 PPC196615:PPD196616 PYY196615:PYZ196616 QIU196615:QIV196616 QSQ196615:QSR196616 RCM196615:RCN196616 RMI196615:RMJ196616 RWE196615:RWF196616 SGA196615:SGB196616 SPW196615:SPX196616 SZS196615:SZT196616 TJO196615:TJP196616 TTK196615:TTL196616 UDG196615:UDH196616 UNC196615:UND196616 UWY196615:UWZ196616 VGU196615:VGV196616 VQQ196615:VQR196616 WAM196615:WAN196616 WKI196615:WKJ196616 WUE196615:WUF196616 M262153:N262154 HS262151:HT262152 RO262151:RP262152 ABK262151:ABL262152 ALG262151:ALH262152 AVC262151:AVD262152 BEY262151:BEZ262152 BOU262151:BOV262152 BYQ262151:BYR262152 CIM262151:CIN262152 CSI262151:CSJ262152 DCE262151:DCF262152 DMA262151:DMB262152 DVW262151:DVX262152 EFS262151:EFT262152 EPO262151:EPP262152 EZK262151:EZL262152 FJG262151:FJH262152 FTC262151:FTD262152 GCY262151:GCZ262152 GMU262151:GMV262152 GWQ262151:GWR262152 HGM262151:HGN262152 HQI262151:HQJ262152 IAE262151:IAF262152 IKA262151:IKB262152 ITW262151:ITX262152 JDS262151:JDT262152 JNO262151:JNP262152 JXK262151:JXL262152 KHG262151:KHH262152 KRC262151:KRD262152 LAY262151:LAZ262152 LKU262151:LKV262152 LUQ262151:LUR262152 MEM262151:MEN262152 MOI262151:MOJ262152 MYE262151:MYF262152 NIA262151:NIB262152 NRW262151:NRX262152 OBS262151:OBT262152 OLO262151:OLP262152 OVK262151:OVL262152 PFG262151:PFH262152 PPC262151:PPD262152 PYY262151:PYZ262152 QIU262151:QIV262152 QSQ262151:QSR262152 RCM262151:RCN262152 RMI262151:RMJ262152 RWE262151:RWF262152 SGA262151:SGB262152 SPW262151:SPX262152 SZS262151:SZT262152 TJO262151:TJP262152 TTK262151:TTL262152 UDG262151:UDH262152 UNC262151:UND262152 UWY262151:UWZ262152 VGU262151:VGV262152 VQQ262151:VQR262152 WAM262151:WAN262152 WKI262151:WKJ262152 WUE262151:WUF262152 M327689:N327690 HS327687:HT327688 RO327687:RP327688 ABK327687:ABL327688 ALG327687:ALH327688 AVC327687:AVD327688 BEY327687:BEZ327688 BOU327687:BOV327688 BYQ327687:BYR327688 CIM327687:CIN327688 CSI327687:CSJ327688 DCE327687:DCF327688 DMA327687:DMB327688 DVW327687:DVX327688 EFS327687:EFT327688 EPO327687:EPP327688 EZK327687:EZL327688 FJG327687:FJH327688 FTC327687:FTD327688 GCY327687:GCZ327688 GMU327687:GMV327688 GWQ327687:GWR327688 HGM327687:HGN327688 HQI327687:HQJ327688 IAE327687:IAF327688 IKA327687:IKB327688 ITW327687:ITX327688 JDS327687:JDT327688 JNO327687:JNP327688 JXK327687:JXL327688 KHG327687:KHH327688 KRC327687:KRD327688 LAY327687:LAZ327688 LKU327687:LKV327688 LUQ327687:LUR327688 MEM327687:MEN327688 MOI327687:MOJ327688 MYE327687:MYF327688 NIA327687:NIB327688 NRW327687:NRX327688 OBS327687:OBT327688 OLO327687:OLP327688 OVK327687:OVL327688 PFG327687:PFH327688 PPC327687:PPD327688 PYY327687:PYZ327688 QIU327687:QIV327688 QSQ327687:QSR327688 RCM327687:RCN327688 RMI327687:RMJ327688 RWE327687:RWF327688 SGA327687:SGB327688 SPW327687:SPX327688 SZS327687:SZT327688 TJO327687:TJP327688 TTK327687:TTL327688 UDG327687:UDH327688 UNC327687:UND327688 UWY327687:UWZ327688 VGU327687:VGV327688 VQQ327687:VQR327688 WAM327687:WAN327688 WKI327687:WKJ327688 WUE327687:WUF327688 M393225:N393226 HS393223:HT393224 RO393223:RP393224 ABK393223:ABL393224 ALG393223:ALH393224 AVC393223:AVD393224 BEY393223:BEZ393224 BOU393223:BOV393224 BYQ393223:BYR393224 CIM393223:CIN393224 CSI393223:CSJ393224 DCE393223:DCF393224 DMA393223:DMB393224 DVW393223:DVX393224 EFS393223:EFT393224 EPO393223:EPP393224 EZK393223:EZL393224 FJG393223:FJH393224 FTC393223:FTD393224 GCY393223:GCZ393224 GMU393223:GMV393224 GWQ393223:GWR393224 HGM393223:HGN393224 HQI393223:HQJ393224 IAE393223:IAF393224 IKA393223:IKB393224 ITW393223:ITX393224 JDS393223:JDT393224 JNO393223:JNP393224 JXK393223:JXL393224 KHG393223:KHH393224 KRC393223:KRD393224 LAY393223:LAZ393224 LKU393223:LKV393224 LUQ393223:LUR393224 MEM393223:MEN393224 MOI393223:MOJ393224 MYE393223:MYF393224 NIA393223:NIB393224 NRW393223:NRX393224 OBS393223:OBT393224 OLO393223:OLP393224 OVK393223:OVL393224 PFG393223:PFH393224 PPC393223:PPD393224 PYY393223:PYZ393224 QIU393223:QIV393224 QSQ393223:QSR393224 RCM393223:RCN393224 RMI393223:RMJ393224 RWE393223:RWF393224 SGA393223:SGB393224 SPW393223:SPX393224 SZS393223:SZT393224 TJO393223:TJP393224 TTK393223:TTL393224 UDG393223:UDH393224 UNC393223:UND393224 UWY393223:UWZ393224 VGU393223:VGV393224 VQQ393223:VQR393224 WAM393223:WAN393224 WKI393223:WKJ393224 WUE393223:WUF393224 M458761:N458762 HS458759:HT458760 RO458759:RP458760 ABK458759:ABL458760 ALG458759:ALH458760 AVC458759:AVD458760 BEY458759:BEZ458760 BOU458759:BOV458760 BYQ458759:BYR458760 CIM458759:CIN458760 CSI458759:CSJ458760 DCE458759:DCF458760 DMA458759:DMB458760 DVW458759:DVX458760 EFS458759:EFT458760 EPO458759:EPP458760 EZK458759:EZL458760 FJG458759:FJH458760 FTC458759:FTD458760 GCY458759:GCZ458760 GMU458759:GMV458760 GWQ458759:GWR458760 HGM458759:HGN458760 HQI458759:HQJ458760 IAE458759:IAF458760 IKA458759:IKB458760 ITW458759:ITX458760 JDS458759:JDT458760 JNO458759:JNP458760 JXK458759:JXL458760 KHG458759:KHH458760 KRC458759:KRD458760 LAY458759:LAZ458760 LKU458759:LKV458760 LUQ458759:LUR458760 MEM458759:MEN458760 MOI458759:MOJ458760 MYE458759:MYF458760 NIA458759:NIB458760 NRW458759:NRX458760 OBS458759:OBT458760 OLO458759:OLP458760 OVK458759:OVL458760 PFG458759:PFH458760 PPC458759:PPD458760 PYY458759:PYZ458760 QIU458759:QIV458760 QSQ458759:QSR458760 RCM458759:RCN458760 RMI458759:RMJ458760 RWE458759:RWF458760 SGA458759:SGB458760 SPW458759:SPX458760 SZS458759:SZT458760 TJO458759:TJP458760 TTK458759:TTL458760 UDG458759:UDH458760 UNC458759:UND458760 UWY458759:UWZ458760 VGU458759:VGV458760 VQQ458759:VQR458760 WAM458759:WAN458760 WKI458759:WKJ458760 WUE458759:WUF458760 M524297:N524298 HS524295:HT524296 RO524295:RP524296 ABK524295:ABL524296 ALG524295:ALH524296 AVC524295:AVD524296 BEY524295:BEZ524296 BOU524295:BOV524296 BYQ524295:BYR524296 CIM524295:CIN524296 CSI524295:CSJ524296 DCE524295:DCF524296 DMA524295:DMB524296 DVW524295:DVX524296 EFS524295:EFT524296 EPO524295:EPP524296 EZK524295:EZL524296 FJG524295:FJH524296 FTC524295:FTD524296 GCY524295:GCZ524296 GMU524295:GMV524296 GWQ524295:GWR524296 HGM524295:HGN524296 HQI524295:HQJ524296 IAE524295:IAF524296 IKA524295:IKB524296 ITW524295:ITX524296 JDS524295:JDT524296 JNO524295:JNP524296 JXK524295:JXL524296 KHG524295:KHH524296 KRC524295:KRD524296 LAY524295:LAZ524296 LKU524295:LKV524296 LUQ524295:LUR524296 MEM524295:MEN524296 MOI524295:MOJ524296 MYE524295:MYF524296 NIA524295:NIB524296 NRW524295:NRX524296 OBS524295:OBT524296 OLO524295:OLP524296 OVK524295:OVL524296 PFG524295:PFH524296 PPC524295:PPD524296 PYY524295:PYZ524296 QIU524295:QIV524296 QSQ524295:QSR524296 RCM524295:RCN524296 RMI524295:RMJ524296 RWE524295:RWF524296 SGA524295:SGB524296 SPW524295:SPX524296 SZS524295:SZT524296 TJO524295:TJP524296 TTK524295:TTL524296 UDG524295:UDH524296 UNC524295:UND524296 UWY524295:UWZ524296 VGU524295:VGV524296 VQQ524295:VQR524296 WAM524295:WAN524296 WKI524295:WKJ524296 WUE524295:WUF524296 M589833:N589834 HS589831:HT589832 RO589831:RP589832 ABK589831:ABL589832 ALG589831:ALH589832 AVC589831:AVD589832 BEY589831:BEZ589832 BOU589831:BOV589832 BYQ589831:BYR589832 CIM589831:CIN589832 CSI589831:CSJ589832 DCE589831:DCF589832 DMA589831:DMB589832 DVW589831:DVX589832 EFS589831:EFT589832 EPO589831:EPP589832 EZK589831:EZL589832 FJG589831:FJH589832 FTC589831:FTD589832 GCY589831:GCZ589832 GMU589831:GMV589832 GWQ589831:GWR589832 HGM589831:HGN589832 HQI589831:HQJ589832 IAE589831:IAF589832 IKA589831:IKB589832 ITW589831:ITX589832 JDS589831:JDT589832 JNO589831:JNP589832 JXK589831:JXL589832 KHG589831:KHH589832 KRC589831:KRD589832 LAY589831:LAZ589832 LKU589831:LKV589832 LUQ589831:LUR589832 MEM589831:MEN589832 MOI589831:MOJ589832 MYE589831:MYF589832 NIA589831:NIB589832 NRW589831:NRX589832 OBS589831:OBT589832 OLO589831:OLP589832 OVK589831:OVL589832 PFG589831:PFH589832 PPC589831:PPD589832 PYY589831:PYZ589832 QIU589831:QIV589832 QSQ589831:QSR589832 RCM589831:RCN589832 RMI589831:RMJ589832 RWE589831:RWF589832 SGA589831:SGB589832 SPW589831:SPX589832 SZS589831:SZT589832 TJO589831:TJP589832 TTK589831:TTL589832 UDG589831:UDH589832 UNC589831:UND589832 UWY589831:UWZ589832 VGU589831:VGV589832 VQQ589831:VQR589832 WAM589831:WAN589832 WKI589831:WKJ589832 WUE589831:WUF589832 M655369:N655370 HS655367:HT655368 RO655367:RP655368 ABK655367:ABL655368 ALG655367:ALH655368 AVC655367:AVD655368 BEY655367:BEZ655368 BOU655367:BOV655368 BYQ655367:BYR655368 CIM655367:CIN655368 CSI655367:CSJ655368 DCE655367:DCF655368 DMA655367:DMB655368 DVW655367:DVX655368 EFS655367:EFT655368 EPO655367:EPP655368 EZK655367:EZL655368 FJG655367:FJH655368 FTC655367:FTD655368 GCY655367:GCZ655368 GMU655367:GMV655368 GWQ655367:GWR655368 HGM655367:HGN655368 HQI655367:HQJ655368 IAE655367:IAF655368 IKA655367:IKB655368 ITW655367:ITX655368 JDS655367:JDT655368 JNO655367:JNP655368 JXK655367:JXL655368 KHG655367:KHH655368 KRC655367:KRD655368 LAY655367:LAZ655368 LKU655367:LKV655368 LUQ655367:LUR655368 MEM655367:MEN655368 MOI655367:MOJ655368 MYE655367:MYF655368 NIA655367:NIB655368 NRW655367:NRX655368 OBS655367:OBT655368 OLO655367:OLP655368 OVK655367:OVL655368 PFG655367:PFH655368 PPC655367:PPD655368 PYY655367:PYZ655368 QIU655367:QIV655368 QSQ655367:QSR655368 RCM655367:RCN655368 RMI655367:RMJ655368 RWE655367:RWF655368 SGA655367:SGB655368 SPW655367:SPX655368 SZS655367:SZT655368 TJO655367:TJP655368 TTK655367:TTL655368 UDG655367:UDH655368 UNC655367:UND655368 UWY655367:UWZ655368 VGU655367:VGV655368 VQQ655367:VQR655368 WAM655367:WAN655368 WKI655367:WKJ655368 WUE655367:WUF655368 M720905:N720906 HS720903:HT720904 RO720903:RP720904 ABK720903:ABL720904 ALG720903:ALH720904 AVC720903:AVD720904 BEY720903:BEZ720904 BOU720903:BOV720904 BYQ720903:BYR720904 CIM720903:CIN720904 CSI720903:CSJ720904 DCE720903:DCF720904 DMA720903:DMB720904 DVW720903:DVX720904 EFS720903:EFT720904 EPO720903:EPP720904 EZK720903:EZL720904 FJG720903:FJH720904 FTC720903:FTD720904 GCY720903:GCZ720904 GMU720903:GMV720904 GWQ720903:GWR720904 HGM720903:HGN720904 HQI720903:HQJ720904 IAE720903:IAF720904 IKA720903:IKB720904 ITW720903:ITX720904 JDS720903:JDT720904 JNO720903:JNP720904 JXK720903:JXL720904 KHG720903:KHH720904 KRC720903:KRD720904 LAY720903:LAZ720904 LKU720903:LKV720904 LUQ720903:LUR720904 MEM720903:MEN720904 MOI720903:MOJ720904 MYE720903:MYF720904 NIA720903:NIB720904 NRW720903:NRX720904 OBS720903:OBT720904 OLO720903:OLP720904 OVK720903:OVL720904 PFG720903:PFH720904 PPC720903:PPD720904 PYY720903:PYZ720904 QIU720903:QIV720904 QSQ720903:QSR720904 RCM720903:RCN720904 RMI720903:RMJ720904 RWE720903:RWF720904 SGA720903:SGB720904 SPW720903:SPX720904 SZS720903:SZT720904 TJO720903:TJP720904 TTK720903:TTL720904 UDG720903:UDH720904 UNC720903:UND720904 UWY720903:UWZ720904 VGU720903:VGV720904 VQQ720903:VQR720904 WAM720903:WAN720904 WKI720903:WKJ720904 WUE720903:WUF720904 M786441:N786442 HS786439:HT786440 RO786439:RP786440 ABK786439:ABL786440 ALG786439:ALH786440 AVC786439:AVD786440 BEY786439:BEZ786440 BOU786439:BOV786440 BYQ786439:BYR786440 CIM786439:CIN786440 CSI786439:CSJ786440 DCE786439:DCF786440 DMA786439:DMB786440 DVW786439:DVX786440 EFS786439:EFT786440 EPO786439:EPP786440 EZK786439:EZL786440 FJG786439:FJH786440 FTC786439:FTD786440 GCY786439:GCZ786440 GMU786439:GMV786440 GWQ786439:GWR786440 HGM786439:HGN786440 HQI786439:HQJ786440 IAE786439:IAF786440 IKA786439:IKB786440 ITW786439:ITX786440 JDS786439:JDT786440 JNO786439:JNP786440 JXK786439:JXL786440 KHG786439:KHH786440 KRC786439:KRD786440 LAY786439:LAZ786440 LKU786439:LKV786440 LUQ786439:LUR786440 MEM786439:MEN786440 MOI786439:MOJ786440 MYE786439:MYF786440 NIA786439:NIB786440 NRW786439:NRX786440 OBS786439:OBT786440 OLO786439:OLP786440 OVK786439:OVL786440 PFG786439:PFH786440 PPC786439:PPD786440 PYY786439:PYZ786440 QIU786439:QIV786440 QSQ786439:QSR786440 RCM786439:RCN786440 RMI786439:RMJ786440 RWE786439:RWF786440 SGA786439:SGB786440 SPW786439:SPX786440 SZS786439:SZT786440 TJO786439:TJP786440 TTK786439:TTL786440 UDG786439:UDH786440 UNC786439:UND786440 UWY786439:UWZ786440 VGU786439:VGV786440 VQQ786439:VQR786440 WAM786439:WAN786440 WKI786439:WKJ786440 WUE786439:WUF786440 M851977:N851978 HS851975:HT851976 RO851975:RP851976 ABK851975:ABL851976 ALG851975:ALH851976 AVC851975:AVD851976 BEY851975:BEZ851976 BOU851975:BOV851976 BYQ851975:BYR851976 CIM851975:CIN851976 CSI851975:CSJ851976 DCE851975:DCF851976 DMA851975:DMB851976 DVW851975:DVX851976 EFS851975:EFT851976 EPO851975:EPP851976 EZK851975:EZL851976 FJG851975:FJH851976 FTC851975:FTD851976 GCY851975:GCZ851976 GMU851975:GMV851976 GWQ851975:GWR851976 HGM851975:HGN851976 HQI851975:HQJ851976 IAE851975:IAF851976 IKA851975:IKB851976 ITW851975:ITX851976 JDS851975:JDT851976 JNO851975:JNP851976 JXK851975:JXL851976 KHG851975:KHH851976 KRC851975:KRD851976 LAY851975:LAZ851976 LKU851975:LKV851976 LUQ851975:LUR851976 MEM851975:MEN851976 MOI851975:MOJ851976 MYE851975:MYF851976 NIA851975:NIB851976 NRW851975:NRX851976 OBS851975:OBT851976 OLO851975:OLP851976 OVK851975:OVL851976 PFG851975:PFH851976 PPC851975:PPD851976 PYY851975:PYZ851976 QIU851975:QIV851976 QSQ851975:QSR851976 RCM851975:RCN851976 RMI851975:RMJ851976 RWE851975:RWF851976 SGA851975:SGB851976 SPW851975:SPX851976 SZS851975:SZT851976 TJO851975:TJP851976 TTK851975:TTL851976 UDG851975:UDH851976 UNC851975:UND851976 UWY851975:UWZ851976 VGU851975:VGV851976 VQQ851975:VQR851976 WAM851975:WAN851976 WKI851975:WKJ851976 WUE851975:WUF851976 M917513:N917514 HS917511:HT917512 RO917511:RP917512 ABK917511:ABL917512 ALG917511:ALH917512 AVC917511:AVD917512 BEY917511:BEZ917512 BOU917511:BOV917512 BYQ917511:BYR917512 CIM917511:CIN917512 CSI917511:CSJ917512 DCE917511:DCF917512 DMA917511:DMB917512 DVW917511:DVX917512 EFS917511:EFT917512 EPO917511:EPP917512 EZK917511:EZL917512 FJG917511:FJH917512 FTC917511:FTD917512 GCY917511:GCZ917512 GMU917511:GMV917512 GWQ917511:GWR917512 HGM917511:HGN917512 HQI917511:HQJ917512 IAE917511:IAF917512 IKA917511:IKB917512 ITW917511:ITX917512 JDS917511:JDT917512 JNO917511:JNP917512 JXK917511:JXL917512 KHG917511:KHH917512 KRC917511:KRD917512 LAY917511:LAZ917512 LKU917511:LKV917512 LUQ917511:LUR917512 MEM917511:MEN917512 MOI917511:MOJ917512 MYE917511:MYF917512 NIA917511:NIB917512 NRW917511:NRX917512 OBS917511:OBT917512 OLO917511:OLP917512 OVK917511:OVL917512 PFG917511:PFH917512 PPC917511:PPD917512 PYY917511:PYZ917512 QIU917511:QIV917512 QSQ917511:QSR917512 RCM917511:RCN917512 RMI917511:RMJ917512 RWE917511:RWF917512 SGA917511:SGB917512 SPW917511:SPX917512 SZS917511:SZT917512 TJO917511:TJP917512 TTK917511:TTL917512 UDG917511:UDH917512 UNC917511:UND917512 UWY917511:UWZ917512 VGU917511:VGV917512 VQQ917511:VQR917512 WAM917511:WAN917512 WKI917511:WKJ917512 WUE917511:WUF917512 M983049:N983050 HS983047:HT983048 RO983047:RP983048 ABK983047:ABL983048 ALG983047:ALH983048 AVC983047:AVD983048 BEY983047:BEZ983048 BOU983047:BOV983048 BYQ983047:BYR983048 CIM983047:CIN983048 CSI983047:CSJ983048 DCE983047:DCF983048 DMA983047:DMB983048 DVW983047:DVX983048 EFS983047:EFT983048 EPO983047:EPP983048 EZK983047:EZL983048 FJG983047:FJH983048 FTC983047:FTD983048 GCY983047:GCZ983048 GMU983047:GMV983048 GWQ983047:GWR983048 HGM983047:HGN983048 HQI983047:HQJ983048 IAE983047:IAF983048 IKA983047:IKB983048 ITW983047:ITX983048 JDS983047:JDT983048 JNO983047:JNP983048 JXK983047:JXL983048 KHG983047:KHH983048 KRC983047:KRD983048 LAY983047:LAZ983048 LKU983047:LKV983048 LUQ983047:LUR983048 MEM983047:MEN983048 MOI983047:MOJ983048 MYE983047:MYF983048 NIA983047:NIB983048 NRW983047:NRX983048 OBS983047:OBT983048 OLO983047:OLP983048 OVK983047:OVL983048 PFG983047:PFH983048 PPC983047:PPD983048 PYY983047:PYZ983048 QIU983047:QIV983048 QSQ983047:QSR983048 RCM983047:RCN983048 RMI983047:RMJ983048 RWE983047:RWF983048 SGA983047:SGB983048 SPW983047:SPX983048 SZS983047:SZT983048 TJO983047:TJP983048 TTK983047:TTL983048 UDG983047:UDH983048 UNC983047:UND983048 UWY983047:UWZ983048 VGU983047:VGV983048 VQQ983047:VQR983048 WAM983047:WAN983048 WKI983047:WKJ983048 WUE983047:WUF983048 L65542 HR65540 RN65540 ABJ65540 ALF65540 AVB65540 BEX65540 BOT65540 BYP65540 CIL65540 CSH65540 DCD65540 DLZ65540 DVV65540 EFR65540 EPN65540 EZJ65540 FJF65540 FTB65540 GCX65540 GMT65540 GWP65540 HGL65540 HQH65540 IAD65540 IJZ65540 ITV65540 JDR65540 JNN65540 JXJ65540 KHF65540 KRB65540 LAX65540 LKT65540 LUP65540 MEL65540 MOH65540 MYD65540 NHZ65540 NRV65540 OBR65540 OLN65540 OVJ65540 PFF65540 PPB65540 PYX65540 QIT65540 QSP65540 RCL65540 RMH65540 RWD65540 SFZ65540 SPV65540 SZR65540 TJN65540 TTJ65540 UDF65540 UNB65540 UWX65540 VGT65540 VQP65540 WAL65540 WKH65540 WUD65540 L131078 HR131076 RN131076 ABJ131076 ALF131076 AVB131076 BEX131076 BOT131076 BYP131076 CIL131076 CSH131076 DCD131076 DLZ131076 DVV131076 EFR131076 EPN131076 EZJ131076 FJF131076 FTB131076 GCX131076 GMT131076 GWP131076 HGL131076 HQH131076 IAD131076 IJZ131076 ITV131076 JDR131076 JNN131076 JXJ131076 KHF131076 KRB131076 LAX131076 LKT131076 LUP131076 MEL131076 MOH131076 MYD131076 NHZ131076 NRV131076 OBR131076 OLN131076 OVJ131076 PFF131076 PPB131076 PYX131076 QIT131076 QSP131076 RCL131076 RMH131076 RWD131076 SFZ131076 SPV131076 SZR131076 TJN131076 TTJ131076 UDF131076 UNB131076 UWX131076 VGT131076 VQP131076 WAL131076 WKH131076 WUD131076 L196614 HR196612 RN196612 ABJ196612 ALF196612 AVB196612 BEX196612 BOT196612 BYP196612 CIL196612 CSH196612 DCD196612 DLZ196612 DVV196612 EFR196612 EPN196612 EZJ196612 FJF196612 FTB196612 GCX196612 GMT196612 GWP196612 HGL196612 HQH196612 IAD196612 IJZ196612 ITV196612 JDR196612 JNN196612 JXJ196612 KHF196612 KRB196612 LAX196612 LKT196612 LUP196612 MEL196612 MOH196612 MYD196612 NHZ196612 NRV196612 OBR196612 OLN196612 OVJ196612 PFF196612 PPB196612 PYX196612 QIT196612 QSP196612 RCL196612 RMH196612 RWD196612 SFZ196612 SPV196612 SZR196612 TJN196612 TTJ196612 UDF196612 UNB196612 UWX196612 VGT196612 VQP196612 WAL196612 WKH196612 WUD196612 L262150 HR262148 RN262148 ABJ262148 ALF262148 AVB262148 BEX262148 BOT262148 BYP262148 CIL262148 CSH262148 DCD262148 DLZ262148 DVV262148 EFR262148 EPN262148 EZJ262148 FJF262148 FTB262148 GCX262148 GMT262148 GWP262148 HGL262148 HQH262148 IAD262148 IJZ262148 ITV262148 JDR262148 JNN262148 JXJ262148 KHF262148 KRB262148 LAX262148 LKT262148 LUP262148 MEL262148 MOH262148 MYD262148 NHZ262148 NRV262148 OBR262148 OLN262148 OVJ262148 PFF262148 PPB262148 PYX262148 QIT262148 QSP262148 RCL262148 RMH262148 RWD262148 SFZ262148 SPV262148 SZR262148 TJN262148 TTJ262148 UDF262148 UNB262148 UWX262148 VGT262148 VQP262148 WAL262148 WKH262148 WUD262148 L327686 HR327684 RN327684 ABJ327684 ALF327684 AVB327684 BEX327684 BOT327684 BYP327684 CIL327684 CSH327684 DCD327684 DLZ327684 DVV327684 EFR327684 EPN327684 EZJ327684 FJF327684 FTB327684 GCX327684 GMT327684 GWP327684 HGL327684 HQH327684 IAD327684 IJZ327684 ITV327684 JDR327684 JNN327684 JXJ327684 KHF327684 KRB327684 LAX327684 LKT327684 LUP327684 MEL327684 MOH327684 MYD327684 NHZ327684 NRV327684 OBR327684 OLN327684 OVJ327684 PFF327684 PPB327684 PYX327684 QIT327684 QSP327684 RCL327684 RMH327684 RWD327684 SFZ327684 SPV327684 SZR327684 TJN327684 TTJ327684 UDF327684 UNB327684 UWX327684 VGT327684 VQP327684 WAL327684 WKH327684 WUD327684 L393222 HR393220 RN393220 ABJ393220 ALF393220 AVB393220 BEX393220 BOT393220 BYP393220 CIL393220 CSH393220 DCD393220 DLZ393220 DVV393220 EFR393220 EPN393220 EZJ393220 FJF393220 FTB393220 GCX393220 GMT393220 GWP393220 HGL393220 HQH393220 IAD393220 IJZ393220 ITV393220 JDR393220 JNN393220 JXJ393220 KHF393220 KRB393220 LAX393220 LKT393220 LUP393220 MEL393220 MOH393220 MYD393220 NHZ393220 NRV393220 OBR393220 OLN393220 OVJ393220 PFF393220 PPB393220 PYX393220 QIT393220 QSP393220 RCL393220 RMH393220 RWD393220 SFZ393220 SPV393220 SZR393220 TJN393220 TTJ393220 UDF393220 UNB393220 UWX393220 VGT393220 VQP393220 WAL393220 WKH393220 WUD393220 L458758 HR458756 RN458756 ABJ458756 ALF458756 AVB458756 BEX458756 BOT458756 BYP458756 CIL458756 CSH458756 DCD458756 DLZ458756 DVV458756 EFR458756 EPN458756 EZJ458756 FJF458756 FTB458756 GCX458756 GMT458756 GWP458756 HGL458756 HQH458756 IAD458756 IJZ458756 ITV458756 JDR458756 JNN458756 JXJ458756 KHF458756 KRB458756 LAX458756 LKT458756 LUP458756 MEL458756 MOH458756 MYD458756 NHZ458756 NRV458756 OBR458756 OLN458756 OVJ458756 PFF458756 PPB458756 PYX458756 QIT458756 QSP458756 RCL458756 RMH458756 RWD458756 SFZ458756 SPV458756 SZR458756 TJN458756 TTJ458756 UDF458756 UNB458756 UWX458756 VGT458756 VQP458756 WAL458756 WKH458756 WUD458756 L524294 HR524292 RN524292 ABJ524292 ALF524292 AVB524292 BEX524292 BOT524292 BYP524292 CIL524292 CSH524292 DCD524292 DLZ524292 DVV524292 EFR524292 EPN524292 EZJ524292 FJF524292 FTB524292 GCX524292 GMT524292 GWP524292 HGL524292 HQH524292 IAD524292 IJZ524292 ITV524292 JDR524292 JNN524292 JXJ524292 KHF524292 KRB524292 LAX524292 LKT524292 LUP524292 MEL524292 MOH524292 MYD524292 NHZ524292 NRV524292 OBR524292 OLN524292 OVJ524292 PFF524292 PPB524292 PYX524292 QIT524292 QSP524292 RCL524292 RMH524292 RWD524292 SFZ524292 SPV524292 SZR524292 TJN524292 TTJ524292 UDF524292 UNB524292 UWX524292 VGT524292 VQP524292 WAL524292 WKH524292 WUD524292 L589830 HR589828 RN589828 ABJ589828 ALF589828 AVB589828 BEX589828 BOT589828 BYP589828 CIL589828 CSH589828 DCD589828 DLZ589828 DVV589828 EFR589828 EPN589828 EZJ589828 FJF589828 FTB589828 GCX589828 GMT589828 GWP589828 HGL589828 HQH589828 IAD589828 IJZ589828 ITV589828 JDR589828 JNN589828 JXJ589828 KHF589828 KRB589828 LAX589828 LKT589828 LUP589828 MEL589828 MOH589828 MYD589828 NHZ589828 NRV589828 OBR589828 OLN589828 OVJ589828 PFF589828 PPB589828 PYX589828 QIT589828 QSP589828 RCL589828 RMH589828 RWD589828 SFZ589828 SPV589828 SZR589828 TJN589828 TTJ589828 UDF589828 UNB589828 UWX589828 VGT589828 VQP589828 WAL589828 WKH589828 WUD589828 L655366 HR655364 RN655364 ABJ655364 ALF655364 AVB655364 BEX655364 BOT655364 BYP655364 CIL655364 CSH655364 DCD655364 DLZ655364 DVV655364 EFR655364 EPN655364 EZJ655364 FJF655364 FTB655364 GCX655364 GMT655364 GWP655364 HGL655364 HQH655364 IAD655364 IJZ655364 ITV655364 JDR655364 JNN655364 JXJ655364 KHF655364 KRB655364 LAX655364 LKT655364 LUP655364 MEL655364 MOH655364 MYD655364 NHZ655364 NRV655364 OBR655364 OLN655364 OVJ655364 PFF655364 PPB655364 PYX655364 QIT655364 QSP655364 RCL655364 RMH655364 RWD655364 SFZ655364 SPV655364 SZR655364 TJN655364 TTJ655364 UDF655364 UNB655364 UWX655364 VGT655364 VQP655364 WAL655364 WKH655364 WUD655364 L720902 HR720900 RN720900 ABJ720900 ALF720900 AVB720900 BEX720900 BOT720900 BYP720900 CIL720900 CSH720900 DCD720900 DLZ720900 DVV720900 EFR720900 EPN720900 EZJ720900 FJF720900 FTB720900 GCX720900 GMT720900 GWP720900 HGL720900 HQH720900 IAD720900 IJZ720900 ITV720900 JDR720900 JNN720900 JXJ720900 KHF720900 KRB720900 LAX720900 LKT720900 LUP720900 MEL720900 MOH720900 MYD720900 NHZ720900 NRV720900 OBR720900 OLN720900 OVJ720900 PFF720900 PPB720900 PYX720900 QIT720900 QSP720900 RCL720900 RMH720900 RWD720900 SFZ720900 SPV720900 SZR720900 TJN720900 TTJ720900 UDF720900 UNB720900 UWX720900 VGT720900 VQP720900 WAL720900 WKH720900 WUD720900 L786438 HR786436 RN786436 ABJ786436 ALF786436 AVB786436 BEX786436 BOT786436 BYP786436 CIL786436 CSH786436 DCD786436 DLZ786436 DVV786436 EFR786436 EPN786436 EZJ786436 FJF786436 FTB786436 GCX786436 GMT786436 GWP786436 HGL786436 HQH786436 IAD786436 IJZ786436 ITV786436 JDR786436 JNN786436 JXJ786436 KHF786436 KRB786436 LAX786436 LKT786436 LUP786436 MEL786436 MOH786436 MYD786436 NHZ786436 NRV786436 OBR786436 OLN786436 OVJ786436 PFF786436 PPB786436 PYX786436 QIT786436 QSP786436 RCL786436 RMH786436 RWD786436 SFZ786436 SPV786436 SZR786436 TJN786436 TTJ786436 UDF786436 UNB786436 UWX786436 VGT786436 VQP786436 WAL786436 WKH786436 WUD786436 L851974 HR851972 RN851972 ABJ851972 ALF851972 AVB851972 BEX851972 BOT851972 BYP851972 CIL851972 CSH851972 DCD851972 DLZ851972 DVV851972 EFR851972 EPN851972 EZJ851972 FJF851972 FTB851972 GCX851972 GMT851972 GWP851972 HGL851972 HQH851972 IAD851972 IJZ851972 ITV851972 JDR851972 JNN851972 JXJ851972 KHF851972 KRB851972 LAX851972 LKT851972 LUP851972 MEL851972 MOH851972 MYD851972 NHZ851972 NRV851972 OBR851972 OLN851972 OVJ851972 PFF851972 PPB851972 PYX851972 QIT851972 QSP851972 RCL851972 RMH851972 RWD851972 SFZ851972 SPV851972 SZR851972 TJN851972 TTJ851972 UDF851972 UNB851972 UWX851972 VGT851972 VQP851972 WAL851972 WKH851972 WUD851972 L917510 HR917508 RN917508 ABJ917508 ALF917508 AVB917508 BEX917508 BOT917508 BYP917508 CIL917508 CSH917508 DCD917508 DLZ917508 DVV917508 EFR917508 EPN917508 EZJ917508 FJF917508 FTB917508 GCX917508 GMT917508 GWP917508 HGL917508 HQH917508 IAD917508 IJZ917508 ITV917508 JDR917508 JNN917508 JXJ917508 KHF917508 KRB917508 LAX917508 LKT917508 LUP917508 MEL917508 MOH917508 MYD917508 NHZ917508 NRV917508 OBR917508 OLN917508 OVJ917508 PFF917508 PPB917508 PYX917508 QIT917508 QSP917508 RCL917508 RMH917508 RWD917508 SFZ917508 SPV917508 SZR917508 TJN917508 TTJ917508 UDF917508 UNB917508 UWX917508 VGT917508 VQP917508 WAL917508 WKH917508 WUD917508 L983046 HR983044 RN983044 ABJ983044 ALF983044 AVB983044 BEX983044 BOT983044 BYP983044 CIL983044 CSH983044 DCD983044 DLZ983044 DVV983044 EFR983044 EPN983044 EZJ983044 FJF983044 FTB983044 GCX983044 GMT983044 GWP983044 HGL983044 HQH983044 IAD983044 IJZ983044 ITV983044 JDR983044 JNN983044 JXJ983044 KHF983044 KRB983044 LAX983044 LKT983044 LUP983044 MEL983044 MOH983044 MYD983044 NHZ983044 NRV983044 OBR983044 OLN983044 OVJ983044 PFF983044 PPB983044 PYX983044 QIT983044 QSP983044 RCL983044 RMH983044 RWD983044 SFZ983044 SPV983044 SZR983044 TJN983044 TTJ983044 UDF983044 UNB983044 UWX983044 VGT983044 VQP983044 WAL983044 WKH983044 WUD983044 O65542:O65546 HU65540:HU65544 RQ65540:RQ65544 ABM65540:ABM65544 ALI65540:ALI65544 AVE65540:AVE65544 BFA65540:BFA65544 BOW65540:BOW65544 BYS65540:BYS65544 CIO65540:CIO65544 CSK65540:CSK65544 DCG65540:DCG65544 DMC65540:DMC65544 DVY65540:DVY65544 EFU65540:EFU65544 EPQ65540:EPQ65544 EZM65540:EZM65544 FJI65540:FJI65544 FTE65540:FTE65544 GDA65540:GDA65544 GMW65540:GMW65544 GWS65540:GWS65544 HGO65540:HGO65544 HQK65540:HQK65544 IAG65540:IAG65544 IKC65540:IKC65544 ITY65540:ITY65544 JDU65540:JDU65544 JNQ65540:JNQ65544 JXM65540:JXM65544 KHI65540:KHI65544 KRE65540:KRE65544 LBA65540:LBA65544 LKW65540:LKW65544 LUS65540:LUS65544 MEO65540:MEO65544 MOK65540:MOK65544 MYG65540:MYG65544 NIC65540:NIC65544 NRY65540:NRY65544 OBU65540:OBU65544 OLQ65540:OLQ65544 OVM65540:OVM65544 PFI65540:PFI65544 PPE65540:PPE65544 PZA65540:PZA65544 QIW65540:QIW65544 QSS65540:QSS65544 RCO65540:RCO65544 RMK65540:RMK65544 RWG65540:RWG65544 SGC65540:SGC65544 SPY65540:SPY65544 SZU65540:SZU65544 TJQ65540:TJQ65544 TTM65540:TTM65544 UDI65540:UDI65544 UNE65540:UNE65544 UXA65540:UXA65544 VGW65540:VGW65544 VQS65540:VQS65544 WAO65540:WAO65544 WKK65540:WKK65544 WUG65540:WUG65544 O131078:O131082 HU131076:HU131080 RQ131076:RQ131080 ABM131076:ABM131080 ALI131076:ALI131080 AVE131076:AVE131080 BFA131076:BFA131080 BOW131076:BOW131080 BYS131076:BYS131080 CIO131076:CIO131080 CSK131076:CSK131080 DCG131076:DCG131080 DMC131076:DMC131080 DVY131076:DVY131080 EFU131076:EFU131080 EPQ131076:EPQ131080 EZM131076:EZM131080 FJI131076:FJI131080 FTE131076:FTE131080 GDA131076:GDA131080 GMW131076:GMW131080 GWS131076:GWS131080 HGO131076:HGO131080 HQK131076:HQK131080 IAG131076:IAG131080 IKC131076:IKC131080 ITY131076:ITY131080 JDU131076:JDU131080 JNQ131076:JNQ131080 JXM131076:JXM131080 KHI131076:KHI131080 KRE131076:KRE131080 LBA131076:LBA131080 LKW131076:LKW131080 LUS131076:LUS131080 MEO131076:MEO131080 MOK131076:MOK131080 MYG131076:MYG131080 NIC131076:NIC131080 NRY131076:NRY131080 OBU131076:OBU131080 OLQ131076:OLQ131080 OVM131076:OVM131080 PFI131076:PFI131080 PPE131076:PPE131080 PZA131076:PZA131080 QIW131076:QIW131080 QSS131076:QSS131080 RCO131076:RCO131080 RMK131076:RMK131080 RWG131076:RWG131080 SGC131076:SGC131080 SPY131076:SPY131080 SZU131076:SZU131080 TJQ131076:TJQ131080 TTM131076:TTM131080 UDI131076:UDI131080 UNE131076:UNE131080 UXA131076:UXA131080 VGW131076:VGW131080 VQS131076:VQS131080 WAO131076:WAO131080 WKK131076:WKK131080 WUG131076:WUG131080 O196614:O196618 HU196612:HU196616 RQ196612:RQ196616 ABM196612:ABM196616 ALI196612:ALI196616 AVE196612:AVE196616 BFA196612:BFA196616 BOW196612:BOW196616 BYS196612:BYS196616 CIO196612:CIO196616 CSK196612:CSK196616 DCG196612:DCG196616 DMC196612:DMC196616 DVY196612:DVY196616 EFU196612:EFU196616 EPQ196612:EPQ196616 EZM196612:EZM196616 FJI196612:FJI196616 FTE196612:FTE196616 GDA196612:GDA196616 GMW196612:GMW196616 GWS196612:GWS196616 HGO196612:HGO196616 HQK196612:HQK196616 IAG196612:IAG196616 IKC196612:IKC196616 ITY196612:ITY196616 JDU196612:JDU196616 JNQ196612:JNQ196616 JXM196612:JXM196616 KHI196612:KHI196616 KRE196612:KRE196616 LBA196612:LBA196616 LKW196612:LKW196616 LUS196612:LUS196616 MEO196612:MEO196616 MOK196612:MOK196616 MYG196612:MYG196616 NIC196612:NIC196616 NRY196612:NRY196616 OBU196612:OBU196616 OLQ196612:OLQ196616 OVM196612:OVM196616 PFI196612:PFI196616 PPE196612:PPE196616 PZA196612:PZA196616 QIW196612:QIW196616 QSS196612:QSS196616 RCO196612:RCO196616 RMK196612:RMK196616 RWG196612:RWG196616 SGC196612:SGC196616 SPY196612:SPY196616 SZU196612:SZU196616 TJQ196612:TJQ196616 TTM196612:TTM196616 UDI196612:UDI196616 UNE196612:UNE196616 UXA196612:UXA196616 VGW196612:VGW196616 VQS196612:VQS196616 WAO196612:WAO196616 WKK196612:WKK196616 WUG196612:WUG196616 O262150:O262154 HU262148:HU262152 RQ262148:RQ262152 ABM262148:ABM262152 ALI262148:ALI262152 AVE262148:AVE262152 BFA262148:BFA262152 BOW262148:BOW262152 BYS262148:BYS262152 CIO262148:CIO262152 CSK262148:CSK262152 DCG262148:DCG262152 DMC262148:DMC262152 DVY262148:DVY262152 EFU262148:EFU262152 EPQ262148:EPQ262152 EZM262148:EZM262152 FJI262148:FJI262152 FTE262148:FTE262152 GDA262148:GDA262152 GMW262148:GMW262152 GWS262148:GWS262152 HGO262148:HGO262152 HQK262148:HQK262152 IAG262148:IAG262152 IKC262148:IKC262152 ITY262148:ITY262152 JDU262148:JDU262152 JNQ262148:JNQ262152 JXM262148:JXM262152 KHI262148:KHI262152 KRE262148:KRE262152 LBA262148:LBA262152 LKW262148:LKW262152 LUS262148:LUS262152 MEO262148:MEO262152 MOK262148:MOK262152 MYG262148:MYG262152 NIC262148:NIC262152 NRY262148:NRY262152 OBU262148:OBU262152 OLQ262148:OLQ262152 OVM262148:OVM262152 PFI262148:PFI262152 PPE262148:PPE262152 PZA262148:PZA262152 QIW262148:QIW262152 QSS262148:QSS262152 RCO262148:RCO262152 RMK262148:RMK262152 RWG262148:RWG262152 SGC262148:SGC262152 SPY262148:SPY262152 SZU262148:SZU262152 TJQ262148:TJQ262152 TTM262148:TTM262152 UDI262148:UDI262152 UNE262148:UNE262152 UXA262148:UXA262152 VGW262148:VGW262152 VQS262148:VQS262152 WAO262148:WAO262152 WKK262148:WKK262152 WUG262148:WUG262152 O327686:O327690 HU327684:HU327688 RQ327684:RQ327688 ABM327684:ABM327688 ALI327684:ALI327688 AVE327684:AVE327688 BFA327684:BFA327688 BOW327684:BOW327688 BYS327684:BYS327688 CIO327684:CIO327688 CSK327684:CSK327688 DCG327684:DCG327688 DMC327684:DMC327688 DVY327684:DVY327688 EFU327684:EFU327688 EPQ327684:EPQ327688 EZM327684:EZM327688 FJI327684:FJI327688 FTE327684:FTE327688 GDA327684:GDA327688 GMW327684:GMW327688 GWS327684:GWS327688 HGO327684:HGO327688 HQK327684:HQK327688 IAG327684:IAG327688 IKC327684:IKC327688 ITY327684:ITY327688 JDU327684:JDU327688 JNQ327684:JNQ327688 JXM327684:JXM327688 KHI327684:KHI327688 KRE327684:KRE327688 LBA327684:LBA327688 LKW327684:LKW327688 LUS327684:LUS327688 MEO327684:MEO327688 MOK327684:MOK327688 MYG327684:MYG327688 NIC327684:NIC327688 NRY327684:NRY327688 OBU327684:OBU327688 OLQ327684:OLQ327688 OVM327684:OVM327688 PFI327684:PFI327688 PPE327684:PPE327688 PZA327684:PZA327688 QIW327684:QIW327688 QSS327684:QSS327688 RCO327684:RCO327688 RMK327684:RMK327688 RWG327684:RWG327688 SGC327684:SGC327688 SPY327684:SPY327688 SZU327684:SZU327688 TJQ327684:TJQ327688 TTM327684:TTM327688 UDI327684:UDI327688 UNE327684:UNE327688 UXA327684:UXA327688 VGW327684:VGW327688 VQS327684:VQS327688 WAO327684:WAO327688 WKK327684:WKK327688 WUG327684:WUG327688 O393222:O393226 HU393220:HU393224 RQ393220:RQ393224 ABM393220:ABM393224 ALI393220:ALI393224 AVE393220:AVE393224 BFA393220:BFA393224 BOW393220:BOW393224 BYS393220:BYS393224 CIO393220:CIO393224 CSK393220:CSK393224 DCG393220:DCG393224 DMC393220:DMC393224 DVY393220:DVY393224 EFU393220:EFU393224 EPQ393220:EPQ393224 EZM393220:EZM393224 FJI393220:FJI393224 FTE393220:FTE393224 GDA393220:GDA393224 GMW393220:GMW393224 GWS393220:GWS393224 HGO393220:HGO393224 HQK393220:HQK393224 IAG393220:IAG393224 IKC393220:IKC393224 ITY393220:ITY393224 JDU393220:JDU393224 JNQ393220:JNQ393224 JXM393220:JXM393224 KHI393220:KHI393224 KRE393220:KRE393224 LBA393220:LBA393224 LKW393220:LKW393224 LUS393220:LUS393224 MEO393220:MEO393224 MOK393220:MOK393224 MYG393220:MYG393224 NIC393220:NIC393224 NRY393220:NRY393224 OBU393220:OBU393224 OLQ393220:OLQ393224 OVM393220:OVM393224 PFI393220:PFI393224 PPE393220:PPE393224 PZA393220:PZA393224 QIW393220:QIW393224 QSS393220:QSS393224 RCO393220:RCO393224 RMK393220:RMK393224 RWG393220:RWG393224 SGC393220:SGC393224 SPY393220:SPY393224 SZU393220:SZU393224 TJQ393220:TJQ393224 TTM393220:TTM393224 UDI393220:UDI393224 UNE393220:UNE393224 UXA393220:UXA393224 VGW393220:VGW393224 VQS393220:VQS393224 WAO393220:WAO393224 WKK393220:WKK393224 WUG393220:WUG393224 O458758:O458762 HU458756:HU458760 RQ458756:RQ458760 ABM458756:ABM458760 ALI458756:ALI458760 AVE458756:AVE458760 BFA458756:BFA458760 BOW458756:BOW458760 BYS458756:BYS458760 CIO458756:CIO458760 CSK458756:CSK458760 DCG458756:DCG458760 DMC458756:DMC458760 DVY458756:DVY458760 EFU458756:EFU458760 EPQ458756:EPQ458760 EZM458756:EZM458760 FJI458756:FJI458760 FTE458756:FTE458760 GDA458756:GDA458760 GMW458756:GMW458760 GWS458756:GWS458760 HGO458756:HGO458760 HQK458756:HQK458760 IAG458756:IAG458760 IKC458756:IKC458760 ITY458756:ITY458760 JDU458756:JDU458760 JNQ458756:JNQ458760 JXM458756:JXM458760 KHI458756:KHI458760 KRE458756:KRE458760 LBA458756:LBA458760 LKW458756:LKW458760 LUS458756:LUS458760 MEO458756:MEO458760 MOK458756:MOK458760 MYG458756:MYG458760 NIC458756:NIC458760 NRY458756:NRY458760 OBU458756:OBU458760 OLQ458756:OLQ458760 OVM458756:OVM458760 PFI458756:PFI458760 PPE458756:PPE458760 PZA458756:PZA458760 QIW458756:QIW458760 QSS458756:QSS458760 RCO458756:RCO458760 RMK458756:RMK458760 RWG458756:RWG458760 SGC458756:SGC458760 SPY458756:SPY458760 SZU458756:SZU458760 TJQ458756:TJQ458760 TTM458756:TTM458760 UDI458756:UDI458760 UNE458756:UNE458760 UXA458756:UXA458760 VGW458756:VGW458760 VQS458756:VQS458760 WAO458756:WAO458760 WKK458756:WKK458760 WUG458756:WUG458760 O524294:O524298 HU524292:HU524296 RQ524292:RQ524296 ABM524292:ABM524296 ALI524292:ALI524296 AVE524292:AVE524296 BFA524292:BFA524296 BOW524292:BOW524296 BYS524292:BYS524296 CIO524292:CIO524296 CSK524292:CSK524296 DCG524292:DCG524296 DMC524292:DMC524296 DVY524292:DVY524296 EFU524292:EFU524296 EPQ524292:EPQ524296 EZM524292:EZM524296 FJI524292:FJI524296 FTE524292:FTE524296 GDA524292:GDA524296 GMW524292:GMW524296 GWS524292:GWS524296 HGO524292:HGO524296 HQK524292:HQK524296 IAG524292:IAG524296 IKC524292:IKC524296 ITY524292:ITY524296 JDU524292:JDU524296 JNQ524292:JNQ524296 JXM524292:JXM524296 KHI524292:KHI524296 KRE524292:KRE524296 LBA524292:LBA524296 LKW524292:LKW524296 LUS524292:LUS524296 MEO524292:MEO524296 MOK524292:MOK524296 MYG524292:MYG524296 NIC524292:NIC524296 NRY524292:NRY524296 OBU524292:OBU524296 OLQ524292:OLQ524296 OVM524292:OVM524296 PFI524292:PFI524296 PPE524292:PPE524296 PZA524292:PZA524296 QIW524292:QIW524296 QSS524292:QSS524296 RCO524292:RCO524296 RMK524292:RMK524296 RWG524292:RWG524296 SGC524292:SGC524296 SPY524292:SPY524296 SZU524292:SZU524296 TJQ524292:TJQ524296 TTM524292:TTM524296 UDI524292:UDI524296 UNE524292:UNE524296 UXA524292:UXA524296 VGW524292:VGW524296 VQS524292:VQS524296 WAO524292:WAO524296 WKK524292:WKK524296 WUG524292:WUG524296 O589830:O589834 HU589828:HU589832 RQ589828:RQ589832 ABM589828:ABM589832 ALI589828:ALI589832 AVE589828:AVE589832 BFA589828:BFA589832 BOW589828:BOW589832 BYS589828:BYS589832 CIO589828:CIO589832 CSK589828:CSK589832 DCG589828:DCG589832 DMC589828:DMC589832 DVY589828:DVY589832 EFU589828:EFU589832 EPQ589828:EPQ589832 EZM589828:EZM589832 FJI589828:FJI589832 FTE589828:FTE589832 GDA589828:GDA589832 GMW589828:GMW589832 GWS589828:GWS589832 HGO589828:HGO589832 HQK589828:HQK589832 IAG589828:IAG589832 IKC589828:IKC589832 ITY589828:ITY589832 JDU589828:JDU589832 JNQ589828:JNQ589832 JXM589828:JXM589832 KHI589828:KHI589832 KRE589828:KRE589832 LBA589828:LBA589832 LKW589828:LKW589832 LUS589828:LUS589832 MEO589828:MEO589832 MOK589828:MOK589832 MYG589828:MYG589832 NIC589828:NIC589832 NRY589828:NRY589832 OBU589828:OBU589832 OLQ589828:OLQ589832 OVM589828:OVM589832 PFI589828:PFI589832 PPE589828:PPE589832 PZA589828:PZA589832 QIW589828:QIW589832 QSS589828:QSS589832 RCO589828:RCO589832 RMK589828:RMK589832 RWG589828:RWG589832 SGC589828:SGC589832 SPY589828:SPY589832 SZU589828:SZU589832 TJQ589828:TJQ589832 TTM589828:TTM589832 UDI589828:UDI589832 UNE589828:UNE589832 UXA589828:UXA589832 VGW589828:VGW589832 VQS589828:VQS589832 WAO589828:WAO589832 WKK589828:WKK589832 WUG589828:WUG589832 O655366:O655370 HU655364:HU655368 RQ655364:RQ655368 ABM655364:ABM655368 ALI655364:ALI655368 AVE655364:AVE655368 BFA655364:BFA655368 BOW655364:BOW655368 BYS655364:BYS655368 CIO655364:CIO655368 CSK655364:CSK655368 DCG655364:DCG655368 DMC655364:DMC655368 DVY655364:DVY655368 EFU655364:EFU655368 EPQ655364:EPQ655368 EZM655364:EZM655368 FJI655364:FJI655368 FTE655364:FTE655368 GDA655364:GDA655368 GMW655364:GMW655368 GWS655364:GWS655368 HGO655364:HGO655368 HQK655364:HQK655368 IAG655364:IAG655368 IKC655364:IKC655368 ITY655364:ITY655368 JDU655364:JDU655368 JNQ655364:JNQ655368 JXM655364:JXM655368 KHI655364:KHI655368 KRE655364:KRE655368 LBA655364:LBA655368 LKW655364:LKW655368 LUS655364:LUS655368 MEO655364:MEO655368 MOK655364:MOK655368 MYG655364:MYG655368 NIC655364:NIC655368 NRY655364:NRY655368 OBU655364:OBU655368 OLQ655364:OLQ655368 OVM655364:OVM655368 PFI655364:PFI655368 PPE655364:PPE655368 PZA655364:PZA655368 QIW655364:QIW655368 QSS655364:QSS655368 RCO655364:RCO655368 RMK655364:RMK655368 RWG655364:RWG655368 SGC655364:SGC655368 SPY655364:SPY655368 SZU655364:SZU655368 TJQ655364:TJQ655368 TTM655364:TTM655368 UDI655364:UDI655368 UNE655364:UNE655368 UXA655364:UXA655368 VGW655364:VGW655368 VQS655364:VQS655368 WAO655364:WAO655368 WKK655364:WKK655368 WUG655364:WUG655368 O720902:O720906 HU720900:HU720904 RQ720900:RQ720904 ABM720900:ABM720904 ALI720900:ALI720904 AVE720900:AVE720904 BFA720900:BFA720904 BOW720900:BOW720904 BYS720900:BYS720904 CIO720900:CIO720904 CSK720900:CSK720904 DCG720900:DCG720904 DMC720900:DMC720904 DVY720900:DVY720904 EFU720900:EFU720904 EPQ720900:EPQ720904 EZM720900:EZM720904 FJI720900:FJI720904 FTE720900:FTE720904 GDA720900:GDA720904 GMW720900:GMW720904 GWS720900:GWS720904 HGO720900:HGO720904 HQK720900:HQK720904 IAG720900:IAG720904 IKC720900:IKC720904 ITY720900:ITY720904 JDU720900:JDU720904 JNQ720900:JNQ720904 JXM720900:JXM720904 KHI720900:KHI720904 KRE720900:KRE720904 LBA720900:LBA720904 LKW720900:LKW720904 LUS720900:LUS720904 MEO720900:MEO720904 MOK720900:MOK720904 MYG720900:MYG720904 NIC720900:NIC720904 NRY720900:NRY720904 OBU720900:OBU720904 OLQ720900:OLQ720904 OVM720900:OVM720904 PFI720900:PFI720904 PPE720900:PPE720904 PZA720900:PZA720904 QIW720900:QIW720904 QSS720900:QSS720904 RCO720900:RCO720904 RMK720900:RMK720904 RWG720900:RWG720904 SGC720900:SGC720904 SPY720900:SPY720904 SZU720900:SZU720904 TJQ720900:TJQ720904 TTM720900:TTM720904 UDI720900:UDI720904 UNE720900:UNE720904 UXA720900:UXA720904 VGW720900:VGW720904 VQS720900:VQS720904 WAO720900:WAO720904 WKK720900:WKK720904 WUG720900:WUG720904 O786438:O786442 HU786436:HU786440 RQ786436:RQ786440 ABM786436:ABM786440 ALI786436:ALI786440 AVE786436:AVE786440 BFA786436:BFA786440 BOW786436:BOW786440 BYS786436:BYS786440 CIO786436:CIO786440 CSK786436:CSK786440 DCG786436:DCG786440 DMC786436:DMC786440 DVY786436:DVY786440 EFU786436:EFU786440 EPQ786436:EPQ786440 EZM786436:EZM786440 FJI786436:FJI786440 FTE786436:FTE786440 GDA786436:GDA786440 GMW786436:GMW786440 GWS786436:GWS786440 HGO786436:HGO786440 HQK786436:HQK786440 IAG786436:IAG786440 IKC786436:IKC786440 ITY786436:ITY786440 JDU786436:JDU786440 JNQ786436:JNQ786440 JXM786436:JXM786440 KHI786436:KHI786440 KRE786436:KRE786440 LBA786436:LBA786440 LKW786436:LKW786440 LUS786436:LUS786440 MEO786436:MEO786440 MOK786436:MOK786440 MYG786436:MYG786440 NIC786436:NIC786440 NRY786436:NRY786440 OBU786436:OBU786440 OLQ786436:OLQ786440 OVM786436:OVM786440 PFI786436:PFI786440 PPE786436:PPE786440 PZA786436:PZA786440 QIW786436:QIW786440 QSS786436:QSS786440 RCO786436:RCO786440 RMK786436:RMK786440 RWG786436:RWG786440 SGC786436:SGC786440 SPY786436:SPY786440 SZU786436:SZU786440 TJQ786436:TJQ786440 TTM786436:TTM786440 UDI786436:UDI786440 UNE786436:UNE786440 UXA786436:UXA786440 VGW786436:VGW786440 VQS786436:VQS786440 WAO786436:WAO786440 WKK786436:WKK786440 WUG786436:WUG786440 O851974:O851978 HU851972:HU851976 RQ851972:RQ851976 ABM851972:ABM851976 ALI851972:ALI851976 AVE851972:AVE851976 BFA851972:BFA851976 BOW851972:BOW851976 BYS851972:BYS851976 CIO851972:CIO851976 CSK851972:CSK851976 DCG851972:DCG851976 DMC851972:DMC851976 DVY851972:DVY851976 EFU851972:EFU851976 EPQ851972:EPQ851976 EZM851972:EZM851976 FJI851972:FJI851976 FTE851972:FTE851976 GDA851972:GDA851976 GMW851972:GMW851976 GWS851972:GWS851976 HGO851972:HGO851976 HQK851972:HQK851976 IAG851972:IAG851976 IKC851972:IKC851976 ITY851972:ITY851976 JDU851972:JDU851976 JNQ851972:JNQ851976 JXM851972:JXM851976 KHI851972:KHI851976 KRE851972:KRE851976 LBA851972:LBA851976 LKW851972:LKW851976 LUS851972:LUS851976 MEO851972:MEO851976 MOK851972:MOK851976 MYG851972:MYG851976 NIC851972:NIC851976 NRY851972:NRY851976 OBU851972:OBU851976 OLQ851972:OLQ851976 OVM851972:OVM851976 PFI851972:PFI851976 PPE851972:PPE851976 PZA851972:PZA851976 QIW851972:QIW851976 QSS851972:QSS851976 RCO851972:RCO851976 RMK851972:RMK851976 RWG851972:RWG851976 SGC851972:SGC851976 SPY851972:SPY851976 SZU851972:SZU851976 TJQ851972:TJQ851976 TTM851972:TTM851976 UDI851972:UDI851976 UNE851972:UNE851976 UXA851972:UXA851976 VGW851972:VGW851976 VQS851972:VQS851976 WAO851972:WAO851976 WKK851972:WKK851976 WUG851972:WUG851976 O917510:O917514 HU917508:HU917512 RQ917508:RQ917512 ABM917508:ABM917512 ALI917508:ALI917512 AVE917508:AVE917512 BFA917508:BFA917512 BOW917508:BOW917512 BYS917508:BYS917512 CIO917508:CIO917512 CSK917508:CSK917512 DCG917508:DCG917512 DMC917508:DMC917512 DVY917508:DVY917512 EFU917508:EFU917512 EPQ917508:EPQ917512 EZM917508:EZM917512 FJI917508:FJI917512 FTE917508:FTE917512 GDA917508:GDA917512 GMW917508:GMW917512 GWS917508:GWS917512 HGO917508:HGO917512 HQK917508:HQK917512 IAG917508:IAG917512 IKC917508:IKC917512 ITY917508:ITY917512 JDU917508:JDU917512 JNQ917508:JNQ917512 JXM917508:JXM917512 KHI917508:KHI917512 KRE917508:KRE917512 LBA917508:LBA917512 LKW917508:LKW917512 LUS917508:LUS917512 MEO917508:MEO917512 MOK917508:MOK917512 MYG917508:MYG917512 NIC917508:NIC917512 NRY917508:NRY917512 OBU917508:OBU917512 OLQ917508:OLQ917512 OVM917508:OVM917512 PFI917508:PFI917512 PPE917508:PPE917512 PZA917508:PZA917512 QIW917508:QIW917512 QSS917508:QSS917512 RCO917508:RCO917512 RMK917508:RMK917512 RWG917508:RWG917512 SGC917508:SGC917512 SPY917508:SPY917512 SZU917508:SZU917512 TJQ917508:TJQ917512 TTM917508:TTM917512 UDI917508:UDI917512 UNE917508:UNE917512 UXA917508:UXA917512 VGW917508:VGW917512 VQS917508:VQS917512 WAO917508:WAO917512 WKK917508:WKK917512 WUG917508:WUG917512 O983046:O983050 HU983044:HU983048 RQ983044:RQ983048 ABM983044:ABM983048 ALI983044:ALI983048 AVE983044:AVE983048 BFA983044:BFA983048 BOW983044:BOW983048 BYS983044:BYS983048 CIO983044:CIO983048 CSK983044:CSK983048 DCG983044:DCG983048 DMC983044:DMC983048 DVY983044:DVY983048 EFU983044:EFU983048 EPQ983044:EPQ983048 EZM983044:EZM983048 FJI983044:FJI983048 FTE983044:FTE983048 GDA983044:GDA983048 GMW983044:GMW983048 GWS983044:GWS983048 HGO983044:HGO983048 HQK983044:HQK983048 IAG983044:IAG983048 IKC983044:IKC983048 ITY983044:ITY983048 JDU983044:JDU983048 JNQ983044:JNQ983048 JXM983044:JXM983048 KHI983044:KHI983048 KRE983044:KRE983048 LBA983044:LBA983048 LKW983044:LKW983048 LUS983044:LUS983048 MEO983044:MEO983048 MOK983044:MOK983048 MYG983044:MYG983048 NIC983044:NIC983048 NRY983044:NRY983048 OBU983044:OBU983048 OLQ983044:OLQ983048 OVM983044:OVM983048 PFI983044:PFI983048 PPE983044:PPE983048 PZA983044:PZA983048 QIW983044:QIW983048 QSS983044:QSS983048 RCO983044:RCO983048 RMK983044:RMK983048 RWG983044:RWG983048 SGC983044:SGC983048 SPY983044:SPY983048 SZU983044:SZU983048 TJQ983044:TJQ983048 TTM983044:TTM983048 UDI983044:UDI983048 UNE983044:UNE983048 UXA983044:UXA983048 VGW983044:VGW983048 VQS983044:VQS983048 WAO983044:WAO983048 WKK983044:WKK983048 WUG983044:WUG983048 P65545:Z65546 HV65543:IJ65544 RR65543:SF65544 ABN65543:ACB65544 ALJ65543:ALX65544 AVF65543:AVT65544 BFB65543:BFP65544 BOX65543:BPL65544 BYT65543:BZH65544 CIP65543:CJD65544 CSL65543:CSZ65544 DCH65543:DCV65544 DMD65543:DMR65544 DVZ65543:DWN65544 EFV65543:EGJ65544 EPR65543:EQF65544 EZN65543:FAB65544 FJJ65543:FJX65544 FTF65543:FTT65544 GDB65543:GDP65544 GMX65543:GNL65544 GWT65543:GXH65544 HGP65543:HHD65544 HQL65543:HQZ65544 IAH65543:IAV65544 IKD65543:IKR65544 ITZ65543:IUN65544 JDV65543:JEJ65544 JNR65543:JOF65544 JXN65543:JYB65544 KHJ65543:KHX65544 KRF65543:KRT65544 LBB65543:LBP65544 LKX65543:LLL65544 LUT65543:LVH65544 MEP65543:MFD65544 MOL65543:MOZ65544 MYH65543:MYV65544 NID65543:NIR65544 NRZ65543:NSN65544 OBV65543:OCJ65544 OLR65543:OMF65544 OVN65543:OWB65544 PFJ65543:PFX65544 PPF65543:PPT65544 PZB65543:PZP65544 QIX65543:QJL65544 QST65543:QTH65544 RCP65543:RDD65544 RML65543:RMZ65544 RWH65543:RWV65544 SGD65543:SGR65544 SPZ65543:SQN65544 SZV65543:TAJ65544 TJR65543:TKF65544 TTN65543:TUB65544 UDJ65543:UDX65544 UNF65543:UNT65544 UXB65543:UXP65544 VGX65543:VHL65544 VQT65543:VRH65544 WAP65543:WBD65544 WKL65543:WKZ65544 WUH65543:WUV65544 P131081:Z131082 HV131079:IJ131080 RR131079:SF131080 ABN131079:ACB131080 ALJ131079:ALX131080 AVF131079:AVT131080 BFB131079:BFP131080 BOX131079:BPL131080 BYT131079:BZH131080 CIP131079:CJD131080 CSL131079:CSZ131080 DCH131079:DCV131080 DMD131079:DMR131080 DVZ131079:DWN131080 EFV131079:EGJ131080 EPR131079:EQF131080 EZN131079:FAB131080 FJJ131079:FJX131080 FTF131079:FTT131080 GDB131079:GDP131080 GMX131079:GNL131080 GWT131079:GXH131080 HGP131079:HHD131080 HQL131079:HQZ131080 IAH131079:IAV131080 IKD131079:IKR131080 ITZ131079:IUN131080 JDV131079:JEJ131080 JNR131079:JOF131080 JXN131079:JYB131080 KHJ131079:KHX131080 KRF131079:KRT131080 LBB131079:LBP131080 LKX131079:LLL131080 LUT131079:LVH131080 MEP131079:MFD131080 MOL131079:MOZ131080 MYH131079:MYV131080 NID131079:NIR131080 NRZ131079:NSN131080 OBV131079:OCJ131080 OLR131079:OMF131080 OVN131079:OWB131080 PFJ131079:PFX131080 PPF131079:PPT131080 PZB131079:PZP131080 QIX131079:QJL131080 QST131079:QTH131080 RCP131079:RDD131080 RML131079:RMZ131080 RWH131079:RWV131080 SGD131079:SGR131080 SPZ131079:SQN131080 SZV131079:TAJ131080 TJR131079:TKF131080 TTN131079:TUB131080 UDJ131079:UDX131080 UNF131079:UNT131080 UXB131079:UXP131080 VGX131079:VHL131080 VQT131079:VRH131080 WAP131079:WBD131080 WKL131079:WKZ131080 WUH131079:WUV131080 P196617:Z196618 HV196615:IJ196616 RR196615:SF196616 ABN196615:ACB196616 ALJ196615:ALX196616 AVF196615:AVT196616 BFB196615:BFP196616 BOX196615:BPL196616 BYT196615:BZH196616 CIP196615:CJD196616 CSL196615:CSZ196616 DCH196615:DCV196616 DMD196615:DMR196616 DVZ196615:DWN196616 EFV196615:EGJ196616 EPR196615:EQF196616 EZN196615:FAB196616 FJJ196615:FJX196616 FTF196615:FTT196616 GDB196615:GDP196616 GMX196615:GNL196616 GWT196615:GXH196616 HGP196615:HHD196616 HQL196615:HQZ196616 IAH196615:IAV196616 IKD196615:IKR196616 ITZ196615:IUN196616 JDV196615:JEJ196616 JNR196615:JOF196616 JXN196615:JYB196616 KHJ196615:KHX196616 KRF196615:KRT196616 LBB196615:LBP196616 LKX196615:LLL196616 LUT196615:LVH196616 MEP196615:MFD196616 MOL196615:MOZ196616 MYH196615:MYV196616 NID196615:NIR196616 NRZ196615:NSN196616 OBV196615:OCJ196616 OLR196615:OMF196616 OVN196615:OWB196616 PFJ196615:PFX196616 PPF196615:PPT196616 PZB196615:PZP196616 QIX196615:QJL196616 QST196615:QTH196616 RCP196615:RDD196616 RML196615:RMZ196616 RWH196615:RWV196616 SGD196615:SGR196616 SPZ196615:SQN196616 SZV196615:TAJ196616 TJR196615:TKF196616 TTN196615:TUB196616 UDJ196615:UDX196616 UNF196615:UNT196616 UXB196615:UXP196616 VGX196615:VHL196616 VQT196615:VRH196616 WAP196615:WBD196616 WKL196615:WKZ196616 WUH196615:WUV196616 P262153:Z262154 HV262151:IJ262152 RR262151:SF262152 ABN262151:ACB262152 ALJ262151:ALX262152 AVF262151:AVT262152 BFB262151:BFP262152 BOX262151:BPL262152 BYT262151:BZH262152 CIP262151:CJD262152 CSL262151:CSZ262152 DCH262151:DCV262152 DMD262151:DMR262152 DVZ262151:DWN262152 EFV262151:EGJ262152 EPR262151:EQF262152 EZN262151:FAB262152 FJJ262151:FJX262152 FTF262151:FTT262152 GDB262151:GDP262152 GMX262151:GNL262152 GWT262151:GXH262152 HGP262151:HHD262152 HQL262151:HQZ262152 IAH262151:IAV262152 IKD262151:IKR262152 ITZ262151:IUN262152 JDV262151:JEJ262152 JNR262151:JOF262152 JXN262151:JYB262152 KHJ262151:KHX262152 KRF262151:KRT262152 LBB262151:LBP262152 LKX262151:LLL262152 LUT262151:LVH262152 MEP262151:MFD262152 MOL262151:MOZ262152 MYH262151:MYV262152 NID262151:NIR262152 NRZ262151:NSN262152 OBV262151:OCJ262152 OLR262151:OMF262152 OVN262151:OWB262152 PFJ262151:PFX262152 PPF262151:PPT262152 PZB262151:PZP262152 QIX262151:QJL262152 QST262151:QTH262152 RCP262151:RDD262152 RML262151:RMZ262152 RWH262151:RWV262152 SGD262151:SGR262152 SPZ262151:SQN262152 SZV262151:TAJ262152 TJR262151:TKF262152 TTN262151:TUB262152 UDJ262151:UDX262152 UNF262151:UNT262152 UXB262151:UXP262152 VGX262151:VHL262152 VQT262151:VRH262152 WAP262151:WBD262152 WKL262151:WKZ262152 WUH262151:WUV262152 P327689:Z327690 HV327687:IJ327688 RR327687:SF327688 ABN327687:ACB327688 ALJ327687:ALX327688 AVF327687:AVT327688 BFB327687:BFP327688 BOX327687:BPL327688 BYT327687:BZH327688 CIP327687:CJD327688 CSL327687:CSZ327688 DCH327687:DCV327688 DMD327687:DMR327688 DVZ327687:DWN327688 EFV327687:EGJ327688 EPR327687:EQF327688 EZN327687:FAB327688 FJJ327687:FJX327688 FTF327687:FTT327688 GDB327687:GDP327688 GMX327687:GNL327688 GWT327687:GXH327688 HGP327687:HHD327688 HQL327687:HQZ327688 IAH327687:IAV327688 IKD327687:IKR327688 ITZ327687:IUN327688 JDV327687:JEJ327688 JNR327687:JOF327688 JXN327687:JYB327688 KHJ327687:KHX327688 KRF327687:KRT327688 LBB327687:LBP327688 LKX327687:LLL327688 LUT327687:LVH327688 MEP327687:MFD327688 MOL327687:MOZ327688 MYH327687:MYV327688 NID327687:NIR327688 NRZ327687:NSN327688 OBV327687:OCJ327688 OLR327687:OMF327688 OVN327687:OWB327688 PFJ327687:PFX327688 PPF327687:PPT327688 PZB327687:PZP327688 QIX327687:QJL327688 QST327687:QTH327688 RCP327687:RDD327688 RML327687:RMZ327688 RWH327687:RWV327688 SGD327687:SGR327688 SPZ327687:SQN327688 SZV327687:TAJ327688 TJR327687:TKF327688 TTN327687:TUB327688 UDJ327687:UDX327688 UNF327687:UNT327688 UXB327687:UXP327688 VGX327687:VHL327688 VQT327687:VRH327688 WAP327687:WBD327688 WKL327687:WKZ327688 WUH327687:WUV327688 P393225:Z393226 HV393223:IJ393224 RR393223:SF393224 ABN393223:ACB393224 ALJ393223:ALX393224 AVF393223:AVT393224 BFB393223:BFP393224 BOX393223:BPL393224 BYT393223:BZH393224 CIP393223:CJD393224 CSL393223:CSZ393224 DCH393223:DCV393224 DMD393223:DMR393224 DVZ393223:DWN393224 EFV393223:EGJ393224 EPR393223:EQF393224 EZN393223:FAB393224 FJJ393223:FJX393224 FTF393223:FTT393224 GDB393223:GDP393224 GMX393223:GNL393224 GWT393223:GXH393224 HGP393223:HHD393224 HQL393223:HQZ393224 IAH393223:IAV393224 IKD393223:IKR393224 ITZ393223:IUN393224 JDV393223:JEJ393224 JNR393223:JOF393224 JXN393223:JYB393224 KHJ393223:KHX393224 KRF393223:KRT393224 LBB393223:LBP393224 LKX393223:LLL393224 LUT393223:LVH393224 MEP393223:MFD393224 MOL393223:MOZ393224 MYH393223:MYV393224 NID393223:NIR393224 NRZ393223:NSN393224 OBV393223:OCJ393224 OLR393223:OMF393224 OVN393223:OWB393224 PFJ393223:PFX393224 PPF393223:PPT393224 PZB393223:PZP393224 QIX393223:QJL393224 QST393223:QTH393224 RCP393223:RDD393224 RML393223:RMZ393224 RWH393223:RWV393224 SGD393223:SGR393224 SPZ393223:SQN393224 SZV393223:TAJ393224 TJR393223:TKF393224 TTN393223:TUB393224 UDJ393223:UDX393224 UNF393223:UNT393224 UXB393223:UXP393224 VGX393223:VHL393224 VQT393223:VRH393224 WAP393223:WBD393224 WKL393223:WKZ393224 WUH393223:WUV393224 P458761:Z458762 HV458759:IJ458760 RR458759:SF458760 ABN458759:ACB458760 ALJ458759:ALX458760 AVF458759:AVT458760 BFB458759:BFP458760 BOX458759:BPL458760 BYT458759:BZH458760 CIP458759:CJD458760 CSL458759:CSZ458760 DCH458759:DCV458760 DMD458759:DMR458760 DVZ458759:DWN458760 EFV458759:EGJ458760 EPR458759:EQF458760 EZN458759:FAB458760 FJJ458759:FJX458760 FTF458759:FTT458760 GDB458759:GDP458760 GMX458759:GNL458760 GWT458759:GXH458760 HGP458759:HHD458760 HQL458759:HQZ458760 IAH458759:IAV458760 IKD458759:IKR458760 ITZ458759:IUN458760 JDV458759:JEJ458760 JNR458759:JOF458760 JXN458759:JYB458760 KHJ458759:KHX458760 KRF458759:KRT458760 LBB458759:LBP458760 LKX458759:LLL458760 LUT458759:LVH458760 MEP458759:MFD458760 MOL458759:MOZ458760 MYH458759:MYV458760 NID458759:NIR458760 NRZ458759:NSN458760 OBV458759:OCJ458760 OLR458759:OMF458760 OVN458759:OWB458760 PFJ458759:PFX458760 PPF458759:PPT458760 PZB458759:PZP458760 QIX458759:QJL458760 QST458759:QTH458760 RCP458759:RDD458760 RML458759:RMZ458760 RWH458759:RWV458760 SGD458759:SGR458760 SPZ458759:SQN458760 SZV458759:TAJ458760 TJR458759:TKF458760 TTN458759:TUB458760 UDJ458759:UDX458760 UNF458759:UNT458760 UXB458759:UXP458760 VGX458759:VHL458760 VQT458759:VRH458760 WAP458759:WBD458760 WKL458759:WKZ458760 WUH458759:WUV458760 P524297:Z524298 HV524295:IJ524296 RR524295:SF524296 ABN524295:ACB524296 ALJ524295:ALX524296 AVF524295:AVT524296 BFB524295:BFP524296 BOX524295:BPL524296 BYT524295:BZH524296 CIP524295:CJD524296 CSL524295:CSZ524296 DCH524295:DCV524296 DMD524295:DMR524296 DVZ524295:DWN524296 EFV524295:EGJ524296 EPR524295:EQF524296 EZN524295:FAB524296 FJJ524295:FJX524296 FTF524295:FTT524296 GDB524295:GDP524296 GMX524295:GNL524296 GWT524295:GXH524296 HGP524295:HHD524296 HQL524295:HQZ524296 IAH524295:IAV524296 IKD524295:IKR524296 ITZ524295:IUN524296 JDV524295:JEJ524296 JNR524295:JOF524296 JXN524295:JYB524296 KHJ524295:KHX524296 KRF524295:KRT524296 LBB524295:LBP524296 LKX524295:LLL524296 LUT524295:LVH524296 MEP524295:MFD524296 MOL524295:MOZ524296 MYH524295:MYV524296 NID524295:NIR524296 NRZ524295:NSN524296 OBV524295:OCJ524296 OLR524295:OMF524296 OVN524295:OWB524296 PFJ524295:PFX524296 PPF524295:PPT524296 PZB524295:PZP524296 QIX524295:QJL524296 QST524295:QTH524296 RCP524295:RDD524296 RML524295:RMZ524296 RWH524295:RWV524296 SGD524295:SGR524296 SPZ524295:SQN524296 SZV524295:TAJ524296 TJR524295:TKF524296 TTN524295:TUB524296 UDJ524295:UDX524296 UNF524295:UNT524296 UXB524295:UXP524296 VGX524295:VHL524296 VQT524295:VRH524296 WAP524295:WBD524296 WKL524295:WKZ524296 WUH524295:WUV524296 P589833:Z589834 HV589831:IJ589832 RR589831:SF589832 ABN589831:ACB589832 ALJ589831:ALX589832 AVF589831:AVT589832 BFB589831:BFP589832 BOX589831:BPL589832 BYT589831:BZH589832 CIP589831:CJD589832 CSL589831:CSZ589832 DCH589831:DCV589832 DMD589831:DMR589832 DVZ589831:DWN589832 EFV589831:EGJ589832 EPR589831:EQF589832 EZN589831:FAB589832 FJJ589831:FJX589832 FTF589831:FTT589832 GDB589831:GDP589832 GMX589831:GNL589832 GWT589831:GXH589832 HGP589831:HHD589832 HQL589831:HQZ589832 IAH589831:IAV589832 IKD589831:IKR589832 ITZ589831:IUN589832 JDV589831:JEJ589832 JNR589831:JOF589832 JXN589831:JYB589832 KHJ589831:KHX589832 KRF589831:KRT589832 LBB589831:LBP589832 LKX589831:LLL589832 LUT589831:LVH589832 MEP589831:MFD589832 MOL589831:MOZ589832 MYH589831:MYV589832 NID589831:NIR589832 NRZ589831:NSN589832 OBV589831:OCJ589832 OLR589831:OMF589832 OVN589831:OWB589832 PFJ589831:PFX589832 PPF589831:PPT589832 PZB589831:PZP589832 QIX589831:QJL589832 QST589831:QTH589832 RCP589831:RDD589832 RML589831:RMZ589832 RWH589831:RWV589832 SGD589831:SGR589832 SPZ589831:SQN589832 SZV589831:TAJ589832 TJR589831:TKF589832 TTN589831:TUB589832 UDJ589831:UDX589832 UNF589831:UNT589832 UXB589831:UXP589832 VGX589831:VHL589832 VQT589831:VRH589832 WAP589831:WBD589832 WKL589831:WKZ589832 WUH589831:WUV589832 P655369:Z655370 HV655367:IJ655368 RR655367:SF655368 ABN655367:ACB655368 ALJ655367:ALX655368 AVF655367:AVT655368 BFB655367:BFP655368 BOX655367:BPL655368 BYT655367:BZH655368 CIP655367:CJD655368 CSL655367:CSZ655368 DCH655367:DCV655368 DMD655367:DMR655368 DVZ655367:DWN655368 EFV655367:EGJ655368 EPR655367:EQF655368 EZN655367:FAB655368 FJJ655367:FJX655368 FTF655367:FTT655368 GDB655367:GDP655368 GMX655367:GNL655368 GWT655367:GXH655368 HGP655367:HHD655368 HQL655367:HQZ655368 IAH655367:IAV655368 IKD655367:IKR655368 ITZ655367:IUN655368 JDV655367:JEJ655368 JNR655367:JOF655368 JXN655367:JYB655368 KHJ655367:KHX655368 KRF655367:KRT655368 LBB655367:LBP655368 LKX655367:LLL655368 LUT655367:LVH655368 MEP655367:MFD655368 MOL655367:MOZ655368 MYH655367:MYV655368 NID655367:NIR655368 NRZ655367:NSN655368 OBV655367:OCJ655368 OLR655367:OMF655368 OVN655367:OWB655368 PFJ655367:PFX655368 PPF655367:PPT655368 PZB655367:PZP655368 QIX655367:QJL655368 QST655367:QTH655368 RCP655367:RDD655368 RML655367:RMZ655368 RWH655367:RWV655368 SGD655367:SGR655368 SPZ655367:SQN655368 SZV655367:TAJ655368 TJR655367:TKF655368 TTN655367:TUB655368 UDJ655367:UDX655368 UNF655367:UNT655368 UXB655367:UXP655368 VGX655367:VHL655368 VQT655367:VRH655368 WAP655367:WBD655368 WKL655367:WKZ655368 WUH655367:WUV655368 P720905:Z720906 HV720903:IJ720904 RR720903:SF720904 ABN720903:ACB720904 ALJ720903:ALX720904 AVF720903:AVT720904 BFB720903:BFP720904 BOX720903:BPL720904 BYT720903:BZH720904 CIP720903:CJD720904 CSL720903:CSZ720904 DCH720903:DCV720904 DMD720903:DMR720904 DVZ720903:DWN720904 EFV720903:EGJ720904 EPR720903:EQF720904 EZN720903:FAB720904 FJJ720903:FJX720904 FTF720903:FTT720904 GDB720903:GDP720904 GMX720903:GNL720904 GWT720903:GXH720904 HGP720903:HHD720904 HQL720903:HQZ720904 IAH720903:IAV720904 IKD720903:IKR720904 ITZ720903:IUN720904 JDV720903:JEJ720904 JNR720903:JOF720904 JXN720903:JYB720904 KHJ720903:KHX720904 KRF720903:KRT720904 LBB720903:LBP720904 LKX720903:LLL720904 LUT720903:LVH720904 MEP720903:MFD720904 MOL720903:MOZ720904 MYH720903:MYV720904 NID720903:NIR720904 NRZ720903:NSN720904 OBV720903:OCJ720904 OLR720903:OMF720904 OVN720903:OWB720904 PFJ720903:PFX720904 PPF720903:PPT720904 PZB720903:PZP720904 QIX720903:QJL720904 QST720903:QTH720904 RCP720903:RDD720904 RML720903:RMZ720904 RWH720903:RWV720904 SGD720903:SGR720904 SPZ720903:SQN720904 SZV720903:TAJ720904 TJR720903:TKF720904 TTN720903:TUB720904 UDJ720903:UDX720904 UNF720903:UNT720904 UXB720903:UXP720904 VGX720903:VHL720904 VQT720903:VRH720904 WAP720903:WBD720904 WKL720903:WKZ720904 WUH720903:WUV720904 P786441:Z786442 HV786439:IJ786440 RR786439:SF786440 ABN786439:ACB786440 ALJ786439:ALX786440 AVF786439:AVT786440 BFB786439:BFP786440 BOX786439:BPL786440 BYT786439:BZH786440 CIP786439:CJD786440 CSL786439:CSZ786440 DCH786439:DCV786440 DMD786439:DMR786440 DVZ786439:DWN786440 EFV786439:EGJ786440 EPR786439:EQF786440 EZN786439:FAB786440 FJJ786439:FJX786440 FTF786439:FTT786440 GDB786439:GDP786440 GMX786439:GNL786440 GWT786439:GXH786440 HGP786439:HHD786440 HQL786439:HQZ786440 IAH786439:IAV786440 IKD786439:IKR786440 ITZ786439:IUN786440 JDV786439:JEJ786440 JNR786439:JOF786440 JXN786439:JYB786440 KHJ786439:KHX786440 KRF786439:KRT786440 LBB786439:LBP786440 LKX786439:LLL786440 LUT786439:LVH786440 MEP786439:MFD786440 MOL786439:MOZ786440 MYH786439:MYV786440 NID786439:NIR786440 NRZ786439:NSN786440 OBV786439:OCJ786440 OLR786439:OMF786440 OVN786439:OWB786440 PFJ786439:PFX786440 PPF786439:PPT786440 PZB786439:PZP786440 QIX786439:QJL786440 QST786439:QTH786440 RCP786439:RDD786440 RML786439:RMZ786440 RWH786439:RWV786440 SGD786439:SGR786440 SPZ786439:SQN786440 SZV786439:TAJ786440 TJR786439:TKF786440 TTN786439:TUB786440 UDJ786439:UDX786440 UNF786439:UNT786440 UXB786439:UXP786440 VGX786439:VHL786440 VQT786439:VRH786440 WAP786439:WBD786440 WKL786439:WKZ786440 WUH786439:WUV786440 P851977:Z851978 HV851975:IJ851976 RR851975:SF851976 ABN851975:ACB851976 ALJ851975:ALX851976 AVF851975:AVT851976 BFB851975:BFP851976 BOX851975:BPL851976 BYT851975:BZH851976 CIP851975:CJD851976 CSL851975:CSZ851976 DCH851975:DCV851976 DMD851975:DMR851976 DVZ851975:DWN851976 EFV851975:EGJ851976 EPR851975:EQF851976 EZN851975:FAB851976 FJJ851975:FJX851976 FTF851975:FTT851976 GDB851975:GDP851976 GMX851975:GNL851976 GWT851975:GXH851976 HGP851975:HHD851976 HQL851975:HQZ851976 IAH851975:IAV851976 IKD851975:IKR851976 ITZ851975:IUN851976 JDV851975:JEJ851976 JNR851975:JOF851976 JXN851975:JYB851976 KHJ851975:KHX851976 KRF851975:KRT851976 LBB851975:LBP851976 LKX851975:LLL851976 LUT851975:LVH851976 MEP851975:MFD851976 MOL851975:MOZ851976 MYH851975:MYV851976 NID851975:NIR851976 NRZ851975:NSN851976 OBV851975:OCJ851976 OLR851975:OMF851976 OVN851975:OWB851976 PFJ851975:PFX851976 PPF851975:PPT851976 PZB851975:PZP851976 QIX851975:QJL851976 QST851975:QTH851976 RCP851975:RDD851976 RML851975:RMZ851976 RWH851975:RWV851976 SGD851975:SGR851976 SPZ851975:SQN851976 SZV851975:TAJ851976 TJR851975:TKF851976 TTN851975:TUB851976 UDJ851975:UDX851976 UNF851975:UNT851976 UXB851975:UXP851976 VGX851975:VHL851976 VQT851975:VRH851976 WAP851975:WBD851976 WKL851975:WKZ851976 WUH851975:WUV851976 P917513:Z917514 HV917511:IJ917512 RR917511:SF917512 ABN917511:ACB917512 ALJ917511:ALX917512 AVF917511:AVT917512 BFB917511:BFP917512 BOX917511:BPL917512 BYT917511:BZH917512 CIP917511:CJD917512 CSL917511:CSZ917512 DCH917511:DCV917512 DMD917511:DMR917512 DVZ917511:DWN917512 EFV917511:EGJ917512 EPR917511:EQF917512 EZN917511:FAB917512 FJJ917511:FJX917512 FTF917511:FTT917512 GDB917511:GDP917512 GMX917511:GNL917512 GWT917511:GXH917512 HGP917511:HHD917512 HQL917511:HQZ917512 IAH917511:IAV917512 IKD917511:IKR917512 ITZ917511:IUN917512 JDV917511:JEJ917512 JNR917511:JOF917512 JXN917511:JYB917512 KHJ917511:KHX917512 KRF917511:KRT917512 LBB917511:LBP917512 LKX917511:LLL917512 LUT917511:LVH917512 MEP917511:MFD917512 MOL917511:MOZ917512 MYH917511:MYV917512 NID917511:NIR917512 NRZ917511:NSN917512 OBV917511:OCJ917512 OLR917511:OMF917512 OVN917511:OWB917512 PFJ917511:PFX917512 PPF917511:PPT917512 PZB917511:PZP917512 QIX917511:QJL917512 QST917511:QTH917512 RCP917511:RDD917512 RML917511:RMZ917512 RWH917511:RWV917512 SGD917511:SGR917512 SPZ917511:SQN917512 SZV917511:TAJ917512 TJR917511:TKF917512 TTN917511:TUB917512 UDJ917511:UDX917512 UNF917511:UNT917512 UXB917511:UXP917512 VGX917511:VHL917512 VQT917511:VRH917512 WAP917511:WBD917512 WKL917511:WKZ917512 WUH917511:WUV917512 P983049:Z983050 HV983047:IJ983048 RR983047:SF983048 ABN983047:ACB983048 ALJ983047:ALX983048 AVF983047:AVT983048 BFB983047:BFP983048 BOX983047:BPL983048 BYT983047:BZH983048 CIP983047:CJD983048 CSL983047:CSZ983048 DCH983047:DCV983048 DMD983047:DMR983048 DVZ983047:DWN983048 EFV983047:EGJ983048 EPR983047:EQF983048 EZN983047:FAB983048 FJJ983047:FJX983048 FTF983047:FTT983048 GDB983047:GDP983048 GMX983047:GNL983048 GWT983047:GXH983048 HGP983047:HHD983048 HQL983047:HQZ983048 IAH983047:IAV983048 IKD983047:IKR983048 ITZ983047:IUN983048 JDV983047:JEJ983048 JNR983047:JOF983048 JXN983047:JYB983048 KHJ983047:KHX983048 KRF983047:KRT983048 LBB983047:LBP983048 LKX983047:LLL983048 LUT983047:LVH983048 MEP983047:MFD983048 MOL983047:MOZ983048 MYH983047:MYV983048 NID983047:NIR983048 NRZ983047:NSN983048 OBV983047:OCJ983048 OLR983047:OMF983048 OVN983047:OWB983048 PFJ983047:PFX983048 PPF983047:PPT983048 PZB983047:PZP983048 QIX983047:QJL983048 QST983047:QTH983048 RCP983047:RDD983048 RML983047:RMZ983048 RWH983047:RWV983048 SGD983047:SGR983048 SPZ983047:SQN983048 SZV983047:TAJ983048 TJR983047:TKF983048 TTN983047:TUB983048 UDJ983047:UDX983048 UNF983047:UNT983048 UXB983047:UXP983048 VGX983047:VHL983048 VQT983047:VRH983048 WAP983047:WBD983048 WKL983047:WKZ983048 WUH983047:WUV983048 O65537:Z65540 HU65535:IJ65538 RQ65535:SF65538 ABM65535:ACB65538 ALI65535:ALX65538 AVE65535:AVT65538 BFA65535:BFP65538 BOW65535:BPL65538 BYS65535:BZH65538 CIO65535:CJD65538 CSK65535:CSZ65538 DCG65535:DCV65538 DMC65535:DMR65538 DVY65535:DWN65538 EFU65535:EGJ65538 EPQ65535:EQF65538 EZM65535:FAB65538 FJI65535:FJX65538 FTE65535:FTT65538 GDA65535:GDP65538 GMW65535:GNL65538 GWS65535:GXH65538 HGO65535:HHD65538 HQK65535:HQZ65538 IAG65535:IAV65538 IKC65535:IKR65538 ITY65535:IUN65538 JDU65535:JEJ65538 JNQ65535:JOF65538 JXM65535:JYB65538 KHI65535:KHX65538 KRE65535:KRT65538 LBA65535:LBP65538 LKW65535:LLL65538 LUS65535:LVH65538 MEO65535:MFD65538 MOK65535:MOZ65538 MYG65535:MYV65538 NIC65535:NIR65538 NRY65535:NSN65538 OBU65535:OCJ65538 OLQ65535:OMF65538 OVM65535:OWB65538 PFI65535:PFX65538 PPE65535:PPT65538 PZA65535:PZP65538 QIW65535:QJL65538 QSS65535:QTH65538 RCO65535:RDD65538 RMK65535:RMZ65538 RWG65535:RWV65538 SGC65535:SGR65538 SPY65535:SQN65538 SZU65535:TAJ65538 TJQ65535:TKF65538 TTM65535:TUB65538 UDI65535:UDX65538 UNE65535:UNT65538 UXA65535:UXP65538 VGW65535:VHL65538 VQS65535:VRH65538 WAO65535:WBD65538 WKK65535:WKZ65538 WUG65535:WUV65538 O131073:Z131076 HU131071:IJ131074 RQ131071:SF131074 ABM131071:ACB131074 ALI131071:ALX131074 AVE131071:AVT131074 BFA131071:BFP131074 BOW131071:BPL131074 BYS131071:BZH131074 CIO131071:CJD131074 CSK131071:CSZ131074 DCG131071:DCV131074 DMC131071:DMR131074 DVY131071:DWN131074 EFU131071:EGJ131074 EPQ131071:EQF131074 EZM131071:FAB131074 FJI131071:FJX131074 FTE131071:FTT131074 GDA131071:GDP131074 GMW131071:GNL131074 GWS131071:GXH131074 HGO131071:HHD131074 HQK131071:HQZ131074 IAG131071:IAV131074 IKC131071:IKR131074 ITY131071:IUN131074 JDU131071:JEJ131074 JNQ131071:JOF131074 JXM131071:JYB131074 KHI131071:KHX131074 KRE131071:KRT131074 LBA131071:LBP131074 LKW131071:LLL131074 LUS131071:LVH131074 MEO131071:MFD131074 MOK131071:MOZ131074 MYG131071:MYV131074 NIC131071:NIR131074 NRY131071:NSN131074 OBU131071:OCJ131074 OLQ131071:OMF131074 OVM131071:OWB131074 PFI131071:PFX131074 PPE131071:PPT131074 PZA131071:PZP131074 QIW131071:QJL131074 QSS131071:QTH131074 RCO131071:RDD131074 RMK131071:RMZ131074 RWG131071:RWV131074 SGC131071:SGR131074 SPY131071:SQN131074 SZU131071:TAJ131074 TJQ131071:TKF131074 TTM131071:TUB131074 UDI131071:UDX131074 UNE131071:UNT131074 UXA131071:UXP131074 VGW131071:VHL131074 VQS131071:VRH131074 WAO131071:WBD131074 WKK131071:WKZ131074 WUG131071:WUV131074 O196609:Z196612 HU196607:IJ196610 RQ196607:SF196610 ABM196607:ACB196610 ALI196607:ALX196610 AVE196607:AVT196610 BFA196607:BFP196610 BOW196607:BPL196610 BYS196607:BZH196610 CIO196607:CJD196610 CSK196607:CSZ196610 DCG196607:DCV196610 DMC196607:DMR196610 DVY196607:DWN196610 EFU196607:EGJ196610 EPQ196607:EQF196610 EZM196607:FAB196610 FJI196607:FJX196610 FTE196607:FTT196610 GDA196607:GDP196610 GMW196607:GNL196610 GWS196607:GXH196610 HGO196607:HHD196610 HQK196607:HQZ196610 IAG196607:IAV196610 IKC196607:IKR196610 ITY196607:IUN196610 JDU196607:JEJ196610 JNQ196607:JOF196610 JXM196607:JYB196610 KHI196607:KHX196610 KRE196607:KRT196610 LBA196607:LBP196610 LKW196607:LLL196610 LUS196607:LVH196610 MEO196607:MFD196610 MOK196607:MOZ196610 MYG196607:MYV196610 NIC196607:NIR196610 NRY196607:NSN196610 OBU196607:OCJ196610 OLQ196607:OMF196610 OVM196607:OWB196610 PFI196607:PFX196610 PPE196607:PPT196610 PZA196607:PZP196610 QIW196607:QJL196610 QSS196607:QTH196610 RCO196607:RDD196610 RMK196607:RMZ196610 RWG196607:RWV196610 SGC196607:SGR196610 SPY196607:SQN196610 SZU196607:TAJ196610 TJQ196607:TKF196610 TTM196607:TUB196610 UDI196607:UDX196610 UNE196607:UNT196610 UXA196607:UXP196610 VGW196607:VHL196610 VQS196607:VRH196610 WAO196607:WBD196610 WKK196607:WKZ196610 WUG196607:WUV196610 O262145:Z262148 HU262143:IJ262146 RQ262143:SF262146 ABM262143:ACB262146 ALI262143:ALX262146 AVE262143:AVT262146 BFA262143:BFP262146 BOW262143:BPL262146 BYS262143:BZH262146 CIO262143:CJD262146 CSK262143:CSZ262146 DCG262143:DCV262146 DMC262143:DMR262146 DVY262143:DWN262146 EFU262143:EGJ262146 EPQ262143:EQF262146 EZM262143:FAB262146 FJI262143:FJX262146 FTE262143:FTT262146 GDA262143:GDP262146 GMW262143:GNL262146 GWS262143:GXH262146 HGO262143:HHD262146 HQK262143:HQZ262146 IAG262143:IAV262146 IKC262143:IKR262146 ITY262143:IUN262146 JDU262143:JEJ262146 JNQ262143:JOF262146 JXM262143:JYB262146 KHI262143:KHX262146 KRE262143:KRT262146 LBA262143:LBP262146 LKW262143:LLL262146 LUS262143:LVH262146 MEO262143:MFD262146 MOK262143:MOZ262146 MYG262143:MYV262146 NIC262143:NIR262146 NRY262143:NSN262146 OBU262143:OCJ262146 OLQ262143:OMF262146 OVM262143:OWB262146 PFI262143:PFX262146 PPE262143:PPT262146 PZA262143:PZP262146 QIW262143:QJL262146 QSS262143:QTH262146 RCO262143:RDD262146 RMK262143:RMZ262146 RWG262143:RWV262146 SGC262143:SGR262146 SPY262143:SQN262146 SZU262143:TAJ262146 TJQ262143:TKF262146 TTM262143:TUB262146 UDI262143:UDX262146 UNE262143:UNT262146 UXA262143:UXP262146 VGW262143:VHL262146 VQS262143:VRH262146 WAO262143:WBD262146 WKK262143:WKZ262146 WUG262143:WUV262146 O327681:Z327684 HU327679:IJ327682 RQ327679:SF327682 ABM327679:ACB327682 ALI327679:ALX327682 AVE327679:AVT327682 BFA327679:BFP327682 BOW327679:BPL327682 BYS327679:BZH327682 CIO327679:CJD327682 CSK327679:CSZ327682 DCG327679:DCV327682 DMC327679:DMR327682 DVY327679:DWN327682 EFU327679:EGJ327682 EPQ327679:EQF327682 EZM327679:FAB327682 FJI327679:FJX327682 FTE327679:FTT327682 GDA327679:GDP327682 GMW327679:GNL327682 GWS327679:GXH327682 HGO327679:HHD327682 HQK327679:HQZ327682 IAG327679:IAV327682 IKC327679:IKR327682 ITY327679:IUN327682 JDU327679:JEJ327682 JNQ327679:JOF327682 JXM327679:JYB327682 KHI327679:KHX327682 KRE327679:KRT327682 LBA327679:LBP327682 LKW327679:LLL327682 LUS327679:LVH327682 MEO327679:MFD327682 MOK327679:MOZ327682 MYG327679:MYV327682 NIC327679:NIR327682 NRY327679:NSN327682 OBU327679:OCJ327682 OLQ327679:OMF327682 OVM327679:OWB327682 PFI327679:PFX327682 PPE327679:PPT327682 PZA327679:PZP327682 QIW327679:QJL327682 QSS327679:QTH327682 RCO327679:RDD327682 RMK327679:RMZ327682 RWG327679:RWV327682 SGC327679:SGR327682 SPY327679:SQN327682 SZU327679:TAJ327682 TJQ327679:TKF327682 TTM327679:TUB327682 UDI327679:UDX327682 UNE327679:UNT327682 UXA327679:UXP327682 VGW327679:VHL327682 VQS327679:VRH327682 WAO327679:WBD327682 WKK327679:WKZ327682 WUG327679:WUV327682 O393217:Z393220 HU393215:IJ393218 RQ393215:SF393218 ABM393215:ACB393218 ALI393215:ALX393218 AVE393215:AVT393218 BFA393215:BFP393218 BOW393215:BPL393218 BYS393215:BZH393218 CIO393215:CJD393218 CSK393215:CSZ393218 DCG393215:DCV393218 DMC393215:DMR393218 DVY393215:DWN393218 EFU393215:EGJ393218 EPQ393215:EQF393218 EZM393215:FAB393218 FJI393215:FJX393218 FTE393215:FTT393218 GDA393215:GDP393218 GMW393215:GNL393218 GWS393215:GXH393218 HGO393215:HHD393218 HQK393215:HQZ393218 IAG393215:IAV393218 IKC393215:IKR393218 ITY393215:IUN393218 JDU393215:JEJ393218 JNQ393215:JOF393218 JXM393215:JYB393218 KHI393215:KHX393218 KRE393215:KRT393218 LBA393215:LBP393218 LKW393215:LLL393218 LUS393215:LVH393218 MEO393215:MFD393218 MOK393215:MOZ393218 MYG393215:MYV393218 NIC393215:NIR393218 NRY393215:NSN393218 OBU393215:OCJ393218 OLQ393215:OMF393218 OVM393215:OWB393218 PFI393215:PFX393218 PPE393215:PPT393218 PZA393215:PZP393218 QIW393215:QJL393218 QSS393215:QTH393218 RCO393215:RDD393218 RMK393215:RMZ393218 RWG393215:RWV393218 SGC393215:SGR393218 SPY393215:SQN393218 SZU393215:TAJ393218 TJQ393215:TKF393218 TTM393215:TUB393218 UDI393215:UDX393218 UNE393215:UNT393218 UXA393215:UXP393218 VGW393215:VHL393218 VQS393215:VRH393218 WAO393215:WBD393218 WKK393215:WKZ393218 WUG393215:WUV393218 O458753:Z458756 HU458751:IJ458754 RQ458751:SF458754 ABM458751:ACB458754 ALI458751:ALX458754 AVE458751:AVT458754 BFA458751:BFP458754 BOW458751:BPL458754 BYS458751:BZH458754 CIO458751:CJD458754 CSK458751:CSZ458754 DCG458751:DCV458754 DMC458751:DMR458754 DVY458751:DWN458754 EFU458751:EGJ458754 EPQ458751:EQF458754 EZM458751:FAB458754 FJI458751:FJX458754 FTE458751:FTT458754 GDA458751:GDP458754 GMW458751:GNL458754 GWS458751:GXH458754 HGO458751:HHD458754 HQK458751:HQZ458754 IAG458751:IAV458754 IKC458751:IKR458754 ITY458751:IUN458754 JDU458751:JEJ458754 JNQ458751:JOF458754 JXM458751:JYB458754 KHI458751:KHX458754 KRE458751:KRT458754 LBA458751:LBP458754 LKW458751:LLL458754 LUS458751:LVH458754 MEO458751:MFD458754 MOK458751:MOZ458754 MYG458751:MYV458754 NIC458751:NIR458754 NRY458751:NSN458754 OBU458751:OCJ458754 OLQ458751:OMF458754 OVM458751:OWB458754 PFI458751:PFX458754 PPE458751:PPT458754 PZA458751:PZP458754 QIW458751:QJL458754 QSS458751:QTH458754 RCO458751:RDD458754 RMK458751:RMZ458754 RWG458751:RWV458754 SGC458751:SGR458754 SPY458751:SQN458754 SZU458751:TAJ458754 TJQ458751:TKF458754 TTM458751:TUB458754 UDI458751:UDX458754 UNE458751:UNT458754 UXA458751:UXP458754 VGW458751:VHL458754 VQS458751:VRH458754 WAO458751:WBD458754 WKK458751:WKZ458754 WUG458751:WUV458754 O524289:Z524292 HU524287:IJ524290 RQ524287:SF524290 ABM524287:ACB524290 ALI524287:ALX524290 AVE524287:AVT524290 BFA524287:BFP524290 BOW524287:BPL524290 BYS524287:BZH524290 CIO524287:CJD524290 CSK524287:CSZ524290 DCG524287:DCV524290 DMC524287:DMR524290 DVY524287:DWN524290 EFU524287:EGJ524290 EPQ524287:EQF524290 EZM524287:FAB524290 FJI524287:FJX524290 FTE524287:FTT524290 GDA524287:GDP524290 GMW524287:GNL524290 GWS524287:GXH524290 HGO524287:HHD524290 HQK524287:HQZ524290 IAG524287:IAV524290 IKC524287:IKR524290 ITY524287:IUN524290 JDU524287:JEJ524290 JNQ524287:JOF524290 JXM524287:JYB524290 KHI524287:KHX524290 KRE524287:KRT524290 LBA524287:LBP524290 LKW524287:LLL524290 LUS524287:LVH524290 MEO524287:MFD524290 MOK524287:MOZ524290 MYG524287:MYV524290 NIC524287:NIR524290 NRY524287:NSN524290 OBU524287:OCJ524290 OLQ524287:OMF524290 OVM524287:OWB524290 PFI524287:PFX524290 PPE524287:PPT524290 PZA524287:PZP524290 QIW524287:QJL524290 QSS524287:QTH524290 RCO524287:RDD524290 RMK524287:RMZ524290 RWG524287:RWV524290 SGC524287:SGR524290 SPY524287:SQN524290 SZU524287:TAJ524290 TJQ524287:TKF524290 TTM524287:TUB524290 UDI524287:UDX524290 UNE524287:UNT524290 UXA524287:UXP524290 VGW524287:VHL524290 VQS524287:VRH524290 WAO524287:WBD524290 WKK524287:WKZ524290 WUG524287:WUV524290 O589825:Z589828 HU589823:IJ589826 RQ589823:SF589826 ABM589823:ACB589826 ALI589823:ALX589826 AVE589823:AVT589826 BFA589823:BFP589826 BOW589823:BPL589826 BYS589823:BZH589826 CIO589823:CJD589826 CSK589823:CSZ589826 DCG589823:DCV589826 DMC589823:DMR589826 DVY589823:DWN589826 EFU589823:EGJ589826 EPQ589823:EQF589826 EZM589823:FAB589826 FJI589823:FJX589826 FTE589823:FTT589826 GDA589823:GDP589826 GMW589823:GNL589826 GWS589823:GXH589826 HGO589823:HHD589826 HQK589823:HQZ589826 IAG589823:IAV589826 IKC589823:IKR589826 ITY589823:IUN589826 JDU589823:JEJ589826 JNQ589823:JOF589826 JXM589823:JYB589826 KHI589823:KHX589826 KRE589823:KRT589826 LBA589823:LBP589826 LKW589823:LLL589826 LUS589823:LVH589826 MEO589823:MFD589826 MOK589823:MOZ589826 MYG589823:MYV589826 NIC589823:NIR589826 NRY589823:NSN589826 OBU589823:OCJ589826 OLQ589823:OMF589826 OVM589823:OWB589826 PFI589823:PFX589826 PPE589823:PPT589826 PZA589823:PZP589826 QIW589823:QJL589826 QSS589823:QTH589826 RCO589823:RDD589826 RMK589823:RMZ589826 RWG589823:RWV589826 SGC589823:SGR589826 SPY589823:SQN589826 SZU589823:TAJ589826 TJQ589823:TKF589826 TTM589823:TUB589826 UDI589823:UDX589826 UNE589823:UNT589826 UXA589823:UXP589826 VGW589823:VHL589826 VQS589823:VRH589826 WAO589823:WBD589826 WKK589823:WKZ589826 WUG589823:WUV589826 O655361:Z655364 HU655359:IJ655362 RQ655359:SF655362 ABM655359:ACB655362 ALI655359:ALX655362 AVE655359:AVT655362 BFA655359:BFP655362 BOW655359:BPL655362 BYS655359:BZH655362 CIO655359:CJD655362 CSK655359:CSZ655362 DCG655359:DCV655362 DMC655359:DMR655362 DVY655359:DWN655362 EFU655359:EGJ655362 EPQ655359:EQF655362 EZM655359:FAB655362 FJI655359:FJX655362 FTE655359:FTT655362 GDA655359:GDP655362 GMW655359:GNL655362 GWS655359:GXH655362 HGO655359:HHD655362 HQK655359:HQZ655362 IAG655359:IAV655362 IKC655359:IKR655362 ITY655359:IUN655362 JDU655359:JEJ655362 JNQ655359:JOF655362 JXM655359:JYB655362 KHI655359:KHX655362 KRE655359:KRT655362 LBA655359:LBP655362 LKW655359:LLL655362 LUS655359:LVH655362 MEO655359:MFD655362 MOK655359:MOZ655362 MYG655359:MYV655362 NIC655359:NIR655362 NRY655359:NSN655362 OBU655359:OCJ655362 OLQ655359:OMF655362 OVM655359:OWB655362 PFI655359:PFX655362 PPE655359:PPT655362 PZA655359:PZP655362 QIW655359:QJL655362 QSS655359:QTH655362 RCO655359:RDD655362 RMK655359:RMZ655362 RWG655359:RWV655362 SGC655359:SGR655362 SPY655359:SQN655362 SZU655359:TAJ655362 TJQ655359:TKF655362 TTM655359:TUB655362 UDI655359:UDX655362 UNE655359:UNT655362 UXA655359:UXP655362 VGW655359:VHL655362 VQS655359:VRH655362 WAO655359:WBD655362 WKK655359:WKZ655362 WUG655359:WUV655362 O720897:Z720900 HU720895:IJ720898 RQ720895:SF720898 ABM720895:ACB720898 ALI720895:ALX720898 AVE720895:AVT720898 BFA720895:BFP720898 BOW720895:BPL720898 BYS720895:BZH720898 CIO720895:CJD720898 CSK720895:CSZ720898 DCG720895:DCV720898 DMC720895:DMR720898 DVY720895:DWN720898 EFU720895:EGJ720898 EPQ720895:EQF720898 EZM720895:FAB720898 FJI720895:FJX720898 FTE720895:FTT720898 GDA720895:GDP720898 GMW720895:GNL720898 GWS720895:GXH720898 HGO720895:HHD720898 HQK720895:HQZ720898 IAG720895:IAV720898 IKC720895:IKR720898 ITY720895:IUN720898 JDU720895:JEJ720898 JNQ720895:JOF720898 JXM720895:JYB720898 KHI720895:KHX720898 KRE720895:KRT720898 LBA720895:LBP720898 LKW720895:LLL720898 LUS720895:LVH720898 MEO720895:MFD720898 MOK720895:MOZ720898 MYG720895:MYV720898 NIC720895:NIR720898 NRY720895:NSN720898 OBU720895:OCJ720898 OLQ720895:OMF720898 OVM720895:OWB720898 PFI720895:PFX720898 PPE720895:PPT720898 PZA720895:PZP720898 QIW720895:QJL720898 QSS720895:QTH720898 RCO720895:RDD720898 RMK720895:RMZ720898 RWG720895:RWV720898 SGC720895:SGR720898 SPY720895:SQN720898 SZU720895:TAJ720898 TJQ720895:TKF720898 TTM720895:TUB720898 UDI720895:UDX720898 UNE720895:UNT720898 UXA720895:UXP720898 VGW720895:VHL720898 VQS720895:VRH720898 WAO720895:WBD720898 WKK720895:WKZ720898 WUG720895:WUV720898 O786433:Z786436 HU786431:IJ786434 RQ786431:SF786434 ABM786431:ACB786434 ALI786431:ALX786434 AVE786431:AVT786434 BFA786431:BFP786434 BOW786431:BPL786434 BYS786431:BZH786434 CIO786431:CJD786434 CSK786431:CSZ786434 DCG786431:DCV786434 DMC786431:DMR786434 DVY786431:DWN786434 EFU786431:EGJ786434 EPQ786431:EQF786434 EZM786431:FAB786434 FJI786431:FJX786434 FTE786431:FTT786434 GDA786431:GDP786434 GMW786431:GNL786434 GWS786431:GXH786434 HGO786431:HHD786434 HQK786431:HQZ786434 IAG786431:IAV786434 IKC786431:IKR786434 ITY786431:IUN786434 JDU786431:JEJ786434 JNQ786431:JOF786434 JXM786431:JYB786434 KHI786431:KHX786434 KRE786431:KRT786434 LBA786431:LBP786434 LKW786431:LLL786434 LUS786431:LVH786434 MEO786431:MFD786434 MOK786431:MOZ786434 MYG786431:MYV786434 NIC786431:NIR786434 NRY786431:NSN786434 OBU786431:OCJ786434 OLQ786431:OMF786434 OVM786431:OWB786434 PFI786431:PFX786434 PPE786431:PPT786434 PZA786431:PZP786434 QIW786431:QJL786434 QSS786431:QTH786434 RCO786431:RDD786434 RMK786431:RMZ786434 RWG786431:RWV786434 SGC786431:SGR786434 SPY786431:SQN786434 SZU786431:TAJ786434 TJQ786431:TKF786434 TTM786431:TUB786434 UDI786431:UDX786434 UNE786431:UNT786434 UXA786431:UXP786434 VGW786431:VHL786434 VQS786431:VRH786434 WAO786431:WBD786434 WKK786431:WKZ786434 WUG786431:WUV786434 O851969:Z851972 HU851967:IJ851970 RQ851967:SF851970 ABM851967:ACB851970 ALI851967:ALX851970 AVE851967:AVT851970 BFA851967:BFP851970 BOW851967:BPL851970 BYS851967:BZH851970 CIO851967:CJD851970 CSK851967:CSZ851970 DCG851967:DCV851970 DMC851967:DMR851970 DVY851967:DWN851970 EFU851967:EGJ851970 EPQ851967:EQF851970 EZM851967:FAB851970 FJI851967:FJX851970 FTE851967:FTT851970 GDA851967:GDP851970 GMW851967:GNL851970 GWS851967:GXH851970 HGO851967:HHD851970 HQK851967:HQZ851970 IAG851967:IAV851970 IKC851967:IKR851970 ITY851967:IUN851970 JDU851967:JEJ851970 JNQ851967:JOF851970 JXM851967:JYB851970 KHI851967:KHX851970 KRE851967:KRT851970 LBA851967:LBP851970 LKW851967:LLL851970 LUS851967:LVH851970 MEO851967:MFD851970 MOK851967:MOZ851970 MYG851967:MYV851970 NIC851967:NIR851970 NRY851967:NSN851970 OBU851967:OCJ851970 OLQ851967:OMF851970 OVM851967:OWB851970 PFI851967:PFX851970 PPE851967:PPT851970 PZA851967:PZP851970 QIW851967:QJL851970 QSS851967:QTH851970 RCO851967:RDD851970 RMK851967:RMZ851970 RWG851967:RWV851970 SGC851967:SGR851970 SPY851967:SQN851970 SZU851967:TAJ851970 TJQ851967:TKF851970 TTM851967:TUB851970 UDI851967:UDX851970 UNE851967:UNT851970 UXA851967:UXP851970 VGW851967:VHL851970 VQS851967:VRH851970 WAO851967:WBD851970 WKK851967:WKZ851970 WUG851967:WUV851970 O917505:Z917508 HU917503:IJ917506 RQ917503:SF917506 ABM917503:ACB917506 ALI917503:ALX917506 AVE917503:AVT917506 BFA917503:BFP917506 BOW917503:BPL917506 BYS917503:BZH917506 CIO917503:CJD917506 CSK917503:CSZ917506 DCG917503:DCV917506 DMC917503:DMR917506 DVY917503:DWN917506 EFU917503:EGJ917506 EPQ917503:EQF917506 EZM917503:FAB917506 FJI917503:FJX917506 FTE917503:FTT917506 GDA917503:GDP917506 GMW917503:GNL917506 GWS917503:GXH917506 HGO917503:HHD917506 HQK917503:HQZ917506 IAG917503:IAV917506 IKC917503:IKR917506 ITY917503:IUN917506 JDU917503:JEJ917506 JNQ917503:JOF917506 JXM917503:JYB917506 KHI917503:KHX917506 KRE917503:KRT917506 LBA917503:LBP917506 LKW917503:LLL917506 LUS917503:LVH917506 MEO917503:MFD917506 MOK917503:MOZ917506 MYG917503:MYV917506 NIC917503:NIR917506 NRY917503:NSN917506 OBU917503:OCJ917506 OLQ917503:OMF917506 OVM917503:OWB917506 PFI917503:PFX917506 PPE917503:PPT917506 PZA917503:PZP917506 QIW917503:QJL917506 QSS917503:QTH917506 RCO917503:RDD917506 RMK917503:RMZ917506 RWG917503:RWV917506 SGC917503:SGR917506 SPY917503:SQN917506 SZU917503:TAJ917506 TJQ917503:TKF917506 TTM917503:TUB917506 UDI917503:UDX917506 UNE917503:UNT917506 UXA917503:UXP917506 VGW917503:VHL917506 VQS917503:VRH917506 WAO917503:WBD917506 WKK917503:WKZ917506 WUG917503:WUV917506 O983041:Z983044 HU983039:IJ983042 RQ983039:SF983042 ABM983039:ACB983042 ALI983039:ALX983042 AVE983039:AVT983042 BFA983039:BFP983042 BOW983039:BPL983042 BYS983039:BZH983042 CIO983039:CJD983042 CSK983039:CSZ983042 DCG983039:DCV983042 DMC983039:DMR983042 DVY983039:DWN983042 EFU983039:EGJ983042 EPQ983039:EQF983042 EZM983039:FAB983042 FJI983039:FJX983042 FTE983039:FTT983042 GDA983039:GDP983042 GMW983039:GNL983042 GWS983039:GXH983042 HGO983039:HHD983042 HQK983039:HQZ983042 IAG983039:IAV983042 IKC983039:IKR983042 ITY983039:IUN983042 JDU983039:JEJ983042 JNQ983039:JOF983042 JXM983039:JYB983042 KHI983039:KHX983042 KRE983039:KRT983042 LBA983039:LBP983042 LKW983039:LLL983042 LUS983039:LVH983042 MEO983039:MFD983042 MOK983039:MOZ983042 MYG983039:MYV983042 NIC983039:NIR983042 NRY983039:NSN983042 OBU983039:OCJ983042 OLQ983039:OMF983042 OVM983039:OWB983042 PFI983039:PFX983042 PPE983039:PPT983042 PZA983039:PZP983042 QIW983039:QJL983042 QSS983039:QTH983042 RCO983039:RDD983042 RMK983039:RMZ983042 RWG983039:RWV983042 SGC983039:SGR983042 SPY983039:SQN983042 SZU983039:TAJ983042 TJQ983039:TKF983042 TTM983039:TUB983042 UDI983039:UDX983042 UNE983039:UNT983042 UXA983039:UXP983042 VGW983039:VHL983042 VQS983039:VRH983042 WAO983039:WBD983042 WKK983039:WKZ983042 WUG983039:WUV983042</xm:sqref>
        </x14:dataValidation>
        <x14:dataValidation imeMode="disabled" allowBlank="1" showInputMessage="1" showErrorMessage="1" xr:uid="{C29AE177-D43F-485A-8B26-FEA540AEC213}">
          <xm:sqref>IK65533 SG65533 ACC65533 ALY65533 AVU65533 BFQ65533 BPM65533 BZI65533 CJE65533 CTA65533 DCW65533 DMS65533 DWO65533 EGK65533 EQG65533 FAC65533 FJY65533 FTU65533 GDQ65533 GNM65533 GXI65533 HHE65533 HRA65533 IAW65533 IKS65533 IUO65533 JEK65533 JOG65533 JYC65533 KHY65533 KRU65533 LBQ65533 LLM65533 LVI65533 MFE65533 MPA65533 MYW65533 NIS65533 NSO65533 OCK65533 OMG65533 OWC65533 PFY65533 PPU65533 PZQ65533 QJM65533 QTI65533 RDE65533 RNA65533 RWW65533 SGS65533 SQO65533 TAK65533 TKG65533 TUC65533 UDY65533 UNU65533 UXQ65533 VHM65533 VRI65533 WBE65533 WLA65533 WUW65533 IK131069 SG131069 ACC131069 ALY131069 AVU131069 BFQ131069 BPM131069 BZI131069 CJE131069 CTA131069 DCW131069 DMS131069 DWO131069 EGK131069 EQG131069 FAC131069 FJY131069 FTU131069 GDQ131069 GNM131069 GXI131069 HHE131069 HRA131069 IAW131069 IKS131069 IUO131069 JEK131069 JOG131069 JYC131069 KHY131069 KRU131069 LBQ131069 LLM131069 LVI131069 MFE131069 MPA131069 MYW131069 NIS131069 NSO131069 OCK131069 OMG131069 OWC131069 PFY131069 PPU131069 PZQ131069 QJM131069 QTI131069 RDE131069 RNA131069 RWW131069 SGS131069 SQO131069 TAK131069 TKG131069 TUC131069 UDY131069 UNU131069 UXQ131069 VHM131069 VRI131069 WBE131069 WLA131069 WUW131069 IK196605 SG196605 ACC196605 ALY196605 AVU196605 BFQ196605 BPM196605 BZI196605 CJE196605 CTA196605 DCW196605 DMS196605 DWO196605 EGK196605 EQG196605 FAC196605 FJY196605 FTU196605 GDQ196605 GNM196605 GXI196605 HHE196605 HRA196605 IAW196605 IKS196605 IUO196605 JEK196605 JOG196605 JYC196605 KHY196605 KRU196605 LBQ196605 LLM196605 LVI196605 MFE196605 MPA196605 MYW196605 NIS196605 NSO196605 OCK196605 OMG196605 OWC196605 PFY196605 PPU196605 PZQ196605 QJM196605 QTI196605 RDE196605 RNA196605 RWW196605 SGS196605 SQO196605 TAK196605 TKG196605 TUC196605 UDY196605 UNU196605 UXQ196605 VHM196605 VRI196605 WBE196605 WLA196605 WUW196605 IK262141 SG262141 ACC262141 ALY262141 AVU262141 BFQ262141 BPM262141 BZI262141 CJE262141 CTA262141 DCW262141 DMS262141 DWO262141 EGK262141 EQG262141 FAC262141 FJY262141 FTU262141 GDQ262141 GNM262141 GXI262141 HHE262141 HRA262141 IAW262141 IKS262141 IUO262141 JEK262141 JOG262141 JYC262141 KHY262141 KRU262141 LBQ262141 LLM262141 LVI262141 MFE262141 MPA262141 MYW262141 NIS262141 NSO262141 OCK262141 OMG262141 OWC262141 PFY262141 PPU262141 PZQ262141 QJM262141 QTI262141 RDE262141 RNA262141 RWW262141 SGS262141 SQO262141 TAK262141 TKG262141 TUC262141 UDY262141 UNU262141 UXQ262141 VHM262141 VRI262141 WBE262141 WLA262141 WUW262141 IK327677 SG327677 ACC327677 ALY327677 AVU327677 BFQ327677 BPM327677 BZI327677 CJE327677 CTA327677 DCW327677 DMS327677 DWO327677 EGK327677 EQG327677 FAC327677 FJY327677 FTU327677 GDQ327677 GNM327677 GXI327677 HHE327677 HRA327677 IAW327677 IKS327677 IUO327677 JEK327677 JOG327677 JYC327677 KHY327677 KRU327677 LBQ327677 LLM327677 LVI327677 MFE327677 MPA327677 MYW327677 NIS327677 NSO327677 OCK327677 OMG327677 OWC327677 PFY327677 PPU327677 PZQ327677 QJM327677 QTI327677 RDE327677 RNA327677 RWW327677 SGS327677 SQO327677 TAK327677 TKG327677 TUC327677 UDY327677 UNU327677 UXQ327677 VHM327677 VRI327677 WBE327677 WLA327677 WUW327677 IK393213 SG393213 ACC393213 ALY393213 AVU393213 BFQ393213 BPM393213 BZI393213 CJE393213 CTA393213 DCW393213 DMS393213 DWO393213 EGK393213 EQG393213 FAC393213 FJY393213 FTU393213 GDQ393213 GNM393213 GXI393213 HHE393213 HRA393213 IAW393213 IKS393213 IUO393213 JEK393213 JOG393213 JYC393213 KHY393213 KRU393213 LBQ393213 LLM393213 LVI393213 MFE393213 MPA393213 MYW393213 NIS393213 NSO393213 OCK393213 OMG393213 OWC393213 PFY393213 PPU393213 PZQ393213 QJM393213 QTI393213 RDE393213 RNA393213 RWW393213 SGS393213 SQO393213 TAK393213 TKG393213 TUC393213 UDY393213 UNU393213 UXQ393213 VHM393213 VRI393213 WBE393213 WLA393213 WUW393213 IK458749 SG458749 ACC458749 ALY458749 AVU458749 BFQ458749 BPM458749 BZI458749 CJE458749 CTA458749 DCW458749 DMS458749 DWO458749 EGK458749 EQG458749 FAC458749 FJY458749 FTU458749 GDQ458749 GNM458749 GXI458749 HHE458749 HRA458749 IAW458749 IKS458749 IUO458749 JEK458749 JOG458749 JYC458749 KHY458749 KRU458749 LBQ458749 LLM458749 LVI458749 MFE458749 MPA458749 MYW458749 NIS458749 NSO458749 OCK458749 OMG458749 OWC458749 PFY458749 PPU458749 PZQ458749 QJM458749 QTI458749 RDE458749 RNA458749 RWW458749 SGS458749 SQO458749 TAK458749 TKG458749 TUC458749 UDY458749 UNU458749 UXQ458749 VHM458749 VRI458749 WBE458749 WLA458749 WUW458749 IK524285 SG524285 ACC524285 ALY524285 AVU524285 BFQ524285 BPM524285 BZI524285 CJE524285 CTA524285 DCW524285 DMS524285 DWO524285 EGK524285 EQG524285 FAC524285 FJY524285 FTU524285 GDQ524285 GNM524285 GXI524285 HHE524285 HRA524285 IAW524285 IKS524285 IUO524285 JEK524285 JOG524285 JYC524285 KHY524285 KRU524285 LBQ524285 LLM524285 LVI524285 MFE524285 MPA524285 MYW524285 NIS524285 NSO524285 OCK524285 OMG524285 OWC524285 PFY524285 PPU524285 PZQ524285 QJM524285 QTI524285 RDE524285 RNA524285 RWW524285 SGS524285 SQO524285 TAK524285 TKG524285 TUC524285 UDY524285 UNU524285 UXQ524285 VHM524285 VRI524285 WBE524285 WLA524285 WUW524285 IK589821 SG589821 ACC589821 ALY589821 AVU589821 BFQ589821 BPM589821 BZI589821 CJE589821 CTA589821 DCW589821 DMS589821 DWO589821 EGK589821 EQG589821 FAC589821 FJY589821 FTU589821 GDQ589821 GNM589821 GXI589821 HHE589821 HRA589821 IAW589821 IKS589821 IUO589821 JEK589821 JOG589821 JYC589821 KHY589821 KRU589821 LBQ589821 LLM589821 LVI589821 MFE589821 MPA589821 MYW589821 NIS589821 NSO589821 OCK589821 OMG589821 OWC589821 PFY589821 PPU589821 PZQ589821 QJM589821 QTI589821 RDE589821 RNA589821 RWW589821 SGS589821 SQO589821 TAK589821 TKG589821 TUC589821 UDY589821 UNU589821 UXQ589821 VHM589821 VRI589821 WBE589821 WLA589821 WUW589821 IK655357 SG655357 ACC655357 ALY655357 AVU655357 BFQ655357 BPM655357 BZI655357 CJE655357 CTA655357 DCW655357 DMS655357 DWO655357 EGK655357 EQG655357 FAC655357 FJY655357 FTU655357 GDQ655357 GNM655357 GXI655357 HHE655357 HRA655357 IAW655357 IKS655357 IUO655357 JEK655357 JOG655357 JYC655357 KHY655357 KRU655357 LBQ655357 LLM655357 LVI655357 MFE655357 MPA655357 MYW655357 NIS655357 NSO655357 OCK655357 OMG655357 OWC655357 PFY655357 PPU655357 PZQ655357 QJM655357 QTI655357 RDE655357 RNA655357 RWW655357 SGS655357 SQO655357 TAK655357 TKG655357 TUC655357 UDY655357 UNU655357 UXQ655357 VHM655357 VRI655357 WBE655357 WLA655357 WUW655357 IK720893 SG720893 ACC720893 ALY720893 AVU720893 BFQ720893 BPM720893 BZI720893 CJE720893 CTA720893 DCW720893 DMS720893 DWO720893 EGK720893 EQG720893 FAC720893 FJY720893 FTU720893 GDQ720893 GNM720893 GXI720893 HHE720893 HRA720893 IAW720893 IKS720893 IUO720893 JEK720893 JOG720893 JYC720893 KHY720893 KRU720893 LBQ720893 LLM720893 LVI720893 MFE720893 MPA720893 MYW720893 NIS720893 NSO720893 OCK720893 OMG720893 OWC720893 PFY720893 PPU720893 PZQ720893 QJM720893 QTI720893 RDE720893 RNA720893 RWW720893 SGS720893 SQO720893 TAK720893 TKG720893 TUC720893 UDY720893 UNU720893 UXQ720893 VHM720893 VRI720893 WBE720893 WLA720893 WUW720893 IK786429 SG786429 ACC786429 ALY786429 AVU786429 BFQ786429 BPM786429 BZI786429 CJE786429 CTA786429 DCW786429 DMS786429 DWO786429 EGK786429 EQG786429 FAC786429 FJY786429 FTU786429 GDQ786429 GNM786429 GXI786429 HHE786429 HRA786429 IAW786429 IKS786429 IUO786429 JEK786429 JOG786429 JYC786429 KHY786429 KRU786429 LBQ786429 LLM786429 LVI786429 MFE786429 MPA786429 MYW786429 NIS786429 NSO786429 OCK786429 OMG786429 OWC786429 PFY786429 PPU786429 PZQ786429 QJM786429 QTI786429 RDE786429 RNA786429 RWW786429 SGS786429 SQO786429 TAK786429 TKG786429 TUC786429 UDY786429 UNU786429 UXQ786429 VHM786429 VRI786429 WBE786429 WLA786429 WUW786429 IK851965 SG851965 ACC851965 ALY851965 AVU851965 BFQ851965 BPM851965 BZI851965 CJE851965 CTA851965 DCW851965 DMS851965 DWO851965 EGK851965 EQG851965 FAC851965 FJY851965 FTU851965 GDQ851965 GNM851965 GXI851965 HHE851965 HRA851965 IAW851965 IKS851965 IUO851965 JEK851965 JOG851965 JYC851965 KHY851965 KRU851965 LBQ851965 LLM851965 LVI851965 MFE851965 MPA851965 MYW851965 NIS851965 NSO851965 OCK851965 OMG851965 OWC851965 PFY851965 PPU851965 PZQ851965 QJM851965 QTI851965 RDE851965 RNA851965 RWW851965 SGS851965 SQO851965 TAK851965 TKG851965 TUC851965 UDY851965 UNU851965 UXQ851965 VHM851965 VRI851965 WBE851965 WLA851965 WUW851965 IK917501 SG917501 ACC917501 ALY917501 AVU917501 BFQ917501 BPM917501 BZI917501 CJE917501 CTA917501 DCW917501 DMS917501 DWO917501 EGK917501 EQG917501 FAC917501 FJY917501 FTU917501 GDQ917501 GNM917501 GXI917501 HHE917501 HRA917501 IAW917501 IKS917501 IUO917501 JEK917501 JOG917501 JYC917501 KHY917501 KRU917501 LBQ917501 LLM917501 LVI917501 MFE917501 MPA917501 MYW917501 NIS917501 NSO917501 OCK917501 OMG917501 OWC917501 PFY917501 PPU917501 PZQ917501 QJM917501 QTI917501 RDE917501 RNA917501 RWW917501 SGS917501 SQO917501 TAK917501 TKG917501 TUC917501 UDY917501 UNU917501 UXQ917501 VHM917501 VRI917501 WBE917501 WLA917501 WUW917501 IK983037 SG983037 ACC983037 ALY983037 AVU983037 BFQ983037 BPM983037 BZI983037 CJE983037 CTA983037 DCW983037 DMS983037 DWO983037 EGK983037 EQG983037 FAC983037 FJY983037 FTU983037 GDQ983037 GNM983037 GXI983037 HHE983037 HRA983037 IAW983037 IKS983037 IUO983037 JEK983037 JOG983037 JYC983037 KHY983037 KRU983037 LBQ983037 LLM983037 LVI983037 MFE983037 MPA983037 MYW983037 NIS983037 NSO983037 OCK983037 OMG983037 OWC983037 PFY983037 PPU983037 PZQ983037 QJM983037 QTI983037 RDE983037 RNA983037 RWW983037 SGS983037 SQO983037 TAK983037 TKG983037 TUC983037 UDY983037 UNU983037 UXQ983037 VHM983037 VRI983037 WBE983037 WLA983037 WUW983037 IP65563:IP65564 SL65563:SL65564 ACH65563:ACH65564 AMD65563:AMD65564 AVZ65563:AVZ65564 BFV65563:BFV65564 BPR65563:BPR65564 BZN65563:BZN65564 CJJ65563:CJJ65564 CTF65563:CTF65564 DDB65563:DDB65564 DMX65563:DMX65564 DWT65563:DWT65564 EGP65563:EGP65564 EQL65563:EQL65564 FAH65563:FAH65564 FKD65563:FKD65564 FTZ65563:FTZ65564 GDV65563:GDV65564 GNR65563:GNR65564 GXN65563:GXN65564 HHJ65563:HHJ65564 HRF65563:HRF65564 IBB65563:IBB65564 IKX65563:IKX65564 IUT65563:IUT65564 JEP65563:JEP65564 JOL65563:JOL65564 JYH65563:JYH65564 KID65563:KID65564 KRZ65563:KRZ65564 LBV65563:LBV65564 LLR65563:LLR65564 LVN65563:LVN65564 MFJ65563:MFJ65564 MPF65563:MPF65564 MZB65563:MZB65564 NIX65563:NIX65564 NST65563:NST65564 OCP65563:OCP65564 OML65563:OML65564 OWH65563:OWH65564 PGD65563:PGD65564 PPZ65563:PPZ65564 PZV65563:PZV65564 QJR65563:QJR65564 QTN65563:QTN65564 RDJ65563:RDJ65564 RNF65563:RNF65564 RXB65563:RXB65564 SGX65563:SGX65564 SQT65563:SQT65564 TAP65563:TAP65564 TKL65563:TKL65564 TUH65563:TUH65564 UED65563:UED65564 UNZ65563:UNZ65564 UXV65563:UXV65564 VHR65563:VHR65564 VRN65563:VRN65564 WBJ65563:WBJ65564 WLF65563:WLF65564 WVB65563:WVB65564 IP131099:IP131100 SL131099:SL131100 ACH131099:ACH131100 AMD131099:AMD131100 AVZ131099:AVZ131100 BFV131099:BFV131100 BPR131099:BPR131100 BZN131099:BZN131100 CJJ131099:CJJ131100 CTF131099:CTF131100 DDB131099:DDB131100 DMX131099:DMX131100 DWT131099:DWT131100 EGP131099:EGP131100 EQL131099:EQL131100 FAH131099:FAH131100 FKD131099:FKD131100 FTZ131099:FTZ131100 GDV131099:GDV131100 GNR131099:GNR131100 GXN131099:GXN131100 HHJ131099:HHJ131100 HRF131099:HRF131100 IBB131099:IBB131100 IKX131099:IKX131100 IUT131099:IUT131100 JEP131099:JEP131100 JOL131099:JOL131100 JYH131099:JYH131100 KID131099:KID131100 KRZ131099:KRZ131100 LBV131099:LBV131100 LLR131099:LLR131100 LVN131099:LVN131100 MFJ131099:MFJ131100 MPF131099:MPF131100 MZB131099:MZB131100 NIX131099:NIX131100 NST131099:NST131100 OCP131099:OCP131100 OML131099:OML131100 OWH131099:OWH131100 PGD131099:PGD131100 PPZ131099:PPZ131100 PZV131099:PZV131100 QJR131099:QJR131100 QTN131099:QTN131100 RDJ131099:RDJ131100 RNF131099:RNF131100 RXB131099:RXB131100 SGX131099:SGX131100 SQT131099:SQT131100 TAP131099:TAP131100 TKL131099:TKL131100 TUH131099:TUH131100 UED131099:UED131100 UNZ131099:UNZ131100 UXV131099:UXV131100 VHR131099:VHR131100 VRN131099:VRN131100 WBJ131099:WBJ131100 WLF131099:WLF131100 WVB131099:WVB131100 IP196635:IP196636 SL196635:SL196636 ACH196635:ACH196636 AMD196635:AMD196636 AVZ196635:AVZ196636 BFV196635:BFV196636 BPR196635:BPR196636 BZN196635:BZN196636 CJJ196635:CJJ196636 CTF196635:CTF196636 DDB196635:DDB196636 DMX196635:DMX196636 DWT196635:DWT196636 EGP196635:EGP196636 EQL196635:EQL196636 FAH196635:FAH196636 FKD196635:FKD196636 FTZ196635:FTZ196636 GDV196635:GDV196636 GNR196635:GNR196636 GXN196635:GXN196636 HHJ196635:HHJ196636 HRF196635:HRF196636 IBB196635:IBB196636 IKX196635:IKX196636 IUT196635:IUT196636 JEP196635:JEP196636 JOL196635:JOL196636 JYH196635:JYH196636 KID196635:KID196636 KRZ196635:KRZ196636 LBV196635:LBV196636 LLR196635:LLR196636 LVN196635:LVN196636 MFJ196635:MFJ196636 MPF196635:MPF196636 MZB196635:MZB196636 NIX196635:NIX196636 NST196635:NST196636 OCP196635:OCP196636 OML196635:OML196636 OWH196635:OWH196636 PGD196635:PGD196636 PPZ196635:PPZ196636 PZV196635:PZV196636 QJR196635:QJR196636 QTN196635:QTN196636 RDJ196635:RDJ196636 RNF196635:RNF196636 RXB196635:RXB196636 SGX196635:SGX196636 SQT196635:SQT196636 TAP196635:TAP196636 TKL196635:TKL196636 TUH196635:TUH196636 UED196635:UED196636 UNZ196635:UNZ196636 UXV196635:UXV196636 VHR196635:VHR196636 VRN196635:VRN196636 WBJ196635:WBJ196636 WLF196635:WLF196636 WVB196635:WVB196636 IP262171:IP262172 SL262171:SL262172 ACH262171:ACH262172 AMD262171:AMD262172 AVZ262171:AVZ262172 BFV262171:BFV262172 BPR262171:BPR262172 BZN262171:BZN262172 CJJ262171:CJJ262172 CTF262171:CTF262172 DDB262171:DDB262172 DMX262171:DMX262172 DWT262171:DWT262172 EGP262171:EGP262172 EQL262171:EQL262172 FAH262171:FAH262172 FKD262171:FKD262172 FTZ262171:FTZ262172 GDV262171:GDV262172 GNR262171:GNR262172 GXN262171:GXN262172 HHJ262171:HHJ262172 HRF262171:HRF262172 IBB262171:IBB262172 IKX262171:IKX262172 IUT262171:IUT262172 JEP262171:JEP262172 JOL262171:JOL262172 JYH262171:JYH262172 KID262171:KID262172 KRZ262171:KRZ262172 LBV262171:LBV262172 LLR262171:LLR262172 LVN262171:LVN262172 MFJ262171:MFJ262172 MPF262171:MPF262172 MZB262171:MZB262172 NIX262171:NIX262172 NST262171:NST262172 OCP262171:OCP262172 OML262171:OML262172 OWH262171:OWH262172 PGD262171:PGD262172 PPZ262171:PPZ262172 PZV262171:PZV262172 QJR262171:QJR262172 QTN262171:QTN262172 RDJ262171:RDJ262172 RNF262171:RNF262172 RXB262171:RXB262172 SGX262171:SGX262172 SQT262171:SQT262172 TAP262171:TAP262172 TKL262171:TKL262172 TUH262171:TUH262172 UED262171:UED262172 UNZ262171:UNZ262172 UXV262171:UXV262172 VHR262171:VHR262172 VRN262171:VRN262172 WBJ262171:WBJ262172 WLF262171:WLF262172 WVB262171:WVB262172 IP327707:IP327708 SL327707:SL327708 ACH327707:ACH327708 AMD327707:AMD327708 AVZ327707:AVZ327708 BFV327707:BFV327708 BPR327707:BPR327708 BZN327707:BZN327708 CJJ327707:CJJ327708 CTF327707:CTF327708 DDB327707:DDB327708 DMX327707:DMX327708 DWT327707:DWT327708 EGP327707:EGP327708 EQL327707:EQL327708 FAH327707:FAH327708 FKD327707:FKD327708 FTZ327707:FTZ327708 GDV327707:GDV327708 GNR327707:GNR327708 GXN327707:GXN327708 HHJ327707:HHJ327708 HRF327707:HRF327708 IBB327707:IBB327708 IKX327707:IKX327708 IUT327707:IUT327708 JEP327707:JEP327708 JOL327707:JOL327708 JYH327707:JYH327708 KID327707:KID327708 KRZ327707:KRZ327708 LBV327707:LBV327708 LLR327707:LLR327708 LVN327707:LVN327708 MFJ327707:MFJ327708 MPF327707:MPF327708 MZB327707:MZB327708 NIX327707:NIX327708 NST327707:NST327708 OCP327707:OCP327708 OML327707:OML327708 OWH327707:OWH327708 PGD327707:PGD327708 PPZ327707:PPZ327708 PZV327707:PZV327708 QJR327707:QJR327708 QTN327707:QTN327708 RDJ327707:RDJ327708 RNF327707:RNF327708 RXB327707:RXB327708 SGX327707:SGX327708 SQT327707:SQT327708 TAP327707:TAP327708 TKL327707:TKL327708 TUH327707:TUH327708 UED327707:UED327708 UNZ327707:UNZ327708 UXV327707:UXV327708 VHR327707:VHR327708 VRN327707:VRN327708 WBJ327707:WBJ327708 WLF327707:WLF327708 WVB327707:WVB327708 IP393243:IP393244 SL393243:SL393244 ACH393243:ACH393244 AMD393243:AMD393244 AVZ393243:AVZ393244 BFV393243:BFV393244 BPR393243:BPR393244 BZN393243:BZN393244 CJJ393243:CJJ393244 CTF393243:CTF393244 DDB393243:DDB393244 DMX393243:DMX393244 DWT393243:DWT393244 EGP393243:EGP393244 EQL393243:EQL393244 FAH393243:FAH393244 FKD393243:FKD393244 FTZ393243:FTZ393244 GDV393243:GDV393244 GNR393243:GNR393244 GXN393243:GXN393244 HHJ393243:HHJ393244 HRF393243:HRF393244 IBB393243:IBB393244 IKX393243:IKX393244 IUT393243:IUT393244 JEP393243:JEP393244 JOL393243:JOL393244 JYH393243:JYH393244 KID393243:KID393244 KRZ393243:KRZ393244 LBV393243:LBV393244 LLR393243:LLR393244 LVN393243:LVN393244 MFJ393243:MFJ393244 MPF393243:MPF393244 MZB393243:MZB393244 NIX393243:NIX393244 NST393243:NST393244 OCP393243:OCP393244 OML393243:OML393244 OWH393243:OWH393244 PGD393243:PGD393244 PPZ393243:PPZ393244 PZV393243:PZV393244 QJR393243:QJR393244 QTN393243:QTN393244 RDJ393243:RDJ393244 RNF393243:RNF393244 RXB393243:RXB393244 SGX393243:SGX393244 SQT393243:SQT393244 TAP393243:TAP393244 TKL393243:TKL393244 TUH393243:TUH393244 UED393243:UED393244 UNZ393243:UNZ393244 UXV393243:UXV393244 VHR393243:VHR393244 VRN393243:VRN393244 WBJ393243:WBJ393244 WLF393243:WLF393244 WVB393243:WVB393244 IP458779:IP458780 SL458779:SL458780 ACH458779:ACH458780 AMD458779:AMD458780 AVZ458779:AVZ458780 BFV458779:BFV458780 BPR458779:BPR458780 BZN458779:BZN458780 CJJ458779:CJJ458780 CTF458779:CTF458780 DDB458779:DDB458780 DMX458779:DMX458780 DWT458779:DWT458780 EGP458779:EGP458780 EQL458779:EQL458780 FAH458779:FAH458780 FKD458779:FKD458780 FTZ458779:FTZ458780 GDV458779:GDV458780 GNR458779:GNR458780 GXN458779:GXN458780 HHJ458779:HHJ458780 HRF458779:HRF458780 IBB458779:IBB458780 IKX458779:IKX458780 IUT458779:IUT458780 JEP458779:JEP458780 JOL458779:JOL458780 JYH458779:JYH458780 KID458779:KID458780 KRZ458779:KRZ458780 LBV458779:LBV458780 LLR458779:LLR458780 LVN458779:LVN458780 MFJ458779:MFJ458780 MPF458779:MPF458780 MZB458779:MZB458780 NIX458779:NIX458780 NST458779:NST458780 OCP458779:OCP458780 OML458779:OML458780 OWH458779:OWH458780 PGD458779:PGD458780 PPZ458779:PPZ458780 PZV458779:PZV458780 QJR458779:QJR458780 QTN458779:QTN458780 RDJ458779:RDJ458780 RNF458779:RNF458780 RXB458779:RXB458780 SGX458779:SGX458780 SQT458779:SQT458780 TAP458779:TAP458780 TKL458779:TKL458780 TUH458779:TUH458780 UED458779:UED458780 UNZ458779:UNZ458780 UXV458779:UXV458780 VHR458779:VHR458780 VRN458779:VRN458780 WBJ458779:WBJ458780 WLF458779:WLF458780 WVB458779:WVB458780 IP524315:IP524316 SL524315:SL524316 ACH524315:ACH524316 AMD524315:AMD524316 AVZ524315:AVZ524316 BFV524315:BFV524316 BPR524315:BPR524316 BZN524315:BZN524316 CJJ524315:CJJ524316 CTF524315:CTF524316 DDB524315:DDB524316 DMX524315:DMX524316 DWT524315:DWT524316 EGP524315:EGP524316 EQL524315:EQL524316 FAH524315:FAH524316 FKD524315:FKD524316 FTZ524315:FTZ524316 GDV524315:GDV524316 GNR524315:GNR524316 GXN524315:GXN524316 HHJ524315:HHJ524316 HRF524315:HRF524316 IBB524315:IBB524316 IKX524315:IKX524316 IUT524315:IUT524316 JEP524315:JEP524316 JOL524315:JOL524316 JYH524315:JYH524316 KID524315:KID524316 KRZ524315:KRZ524316 LBV524315:LBV524316 LLR524315:LLR524316 LVN524315:LVN524316 MFJ524315:MFJ524316 MPF524315:MPF524316 MZB524315:MZB524316 NIX524315:NIX524316 NST524315:NST524316 OCP524315:OCP524316 OML524315:OML524316 OWH524315:OWH524316 PGD524315:PGD524316 PPZ524315:PPZ524316 PZV524315:PZV524316 QJR524315:QJR524316 QTN524315:QTN524316 RDJ524315:RDJ524316 RNF524315:RNF524316 RXB524315:RXB524316 SGX524315:SGX524316 SQT524315:SQT524316 TAP524315:TAP524316 TKL524315:TKL524316 TUH524315:TUH524316 UED524315:UED524316 UNZ524315:UNZ524316 UXV524315:UXV524316 VHR524315:VHR524316 VRN524315:VRN524316 WBJ524315:WBJ524316 WLF524315:WLF524316 WVB524315:WVB524316 IP589851:IP589852 SL589851:SL589852 ACH589851:ACH589852 AMD589851:AMD589852 AVZ589851:AVZ589852 BFV589851:BFV589852 BPR589851:BPR589852 BZN589851:BZN589852 CJJ589851:CJJ589852 CTF589851:CTF589852 DDB589851:DDB589852 DMX589851:DMX589852 DWT589851:DWT589852 EGP589851:EGP589852 EQL589851:EQL589852 FAH589851:FAH589852 FKD589851:FKD589852 FTZ589851:FTZ589852 GDV589851:GDV589852 GNR589851:GNR589852 GXN589851:GXN589852 HHJ589851:HHJ589852 HRF589851:HRF589852 IBB589851:IBB589852 IKX589851:IKX589852 IUT589851:IUT589852 JEP589851:JEP589852 JOL589851:JOL589852 JYH589851:JYH589852 KID589851:KID589852 KRZ589851:KRZ589852 LBV589851:LBV589852 LLR589851:LLR589852 LVN589851:LVN589852 MFJ589851:MFJ589852 MPF589851:MPF589852 MZB589851:MZB589852 NIX589851:NIX589852 NST589851:NST589852 OCP589851:OCP589852 OML589851:OML589852 OWH589851:OWH589852 PGD589851:PGD589852 PPZ589851:PPZ589852 PZV589851:PZV589852 QJR589851:QJR589852 QTN589851:QTN589852 RDJ589851:RDJ589852 RNF589851:RNF589852 RXB589851:RXB589852 SGX589851:SGX589852 SQT589851:SQT589852 TAP589851:TAP589852 TKL589851:TKL589852 TUH589851:TUH589852 UED589851:UED589852 UNZ589851:UNZ589852 UXV589851:UXV589852 VHR589851:VHR589852 VRN589851:VRN589852 WBJ589851:WBJ589852 WLF589851:WLF589852 WVB589851:WVB589852 IP655387:IP655388 SL655387:SL655388 ACH655387:ACH655388 AMD655387:AMD655388 AVZ655387:AVZ655388 BFV655387:BFV655388 BPR655387:BPR655388 BZN655387:BZN655388 CJJ655387:CJJ655388 CTF655387:CTF655388 DDB655387:DDB655388 DMX655387:DMX655388 DWT655387:DWT655388 EGP655387:EGP655388 EQL655387:EQL655388 FAH655387:FAH655388 FKD655387:FKD655388 FTZ655387:FTZ655388 GDV655387:GDV655388 GNR655387:GNR655388 GXN655387:GXN655388 HHJ655387:HHJ655388 HRF655387:HRF655388 IBB655387:IBB655388 IKX655387:IKX655388 IUT655387:IUT655388 JEP655387:JEP655388 JOL655387:JOL655388 JYH655387:JYH655388 KID655387:KID655388 KRZ655387:KRZ655388 LBV655387:LBV655388 LLR655387:LLR655388 LVN655387:LVN655388 MFJ655387:MFJ655388 MPF655387:MPF655388 MZB655387:MZB655388 NIX655387:NIX655388 NST655387:NST655388 OCP655387:OCP655388 OML655387:OML655388 OWH655387:OWH655388 PGD655387:PGD655388 PPZ655387:PPZ655388 PZV655387:PZV655388 QJR655387:QJR655388 QTN655387:QTN655388 RDJ655387:RDJ655388 RNF655387:RNF655388 RXB655387:RXB655388 SGX655387:SGX655388 SQT655387:SQT655388 TAP655387:TAP655388 TKL655387:TKL655388 TUH655387:TUH655388 UED655387:UED655388 UNZ655387:UNZ655388 UXV655387:UXV655388 VHR655387:VHR655388 VRN655387:VRN655388 WBJ655387:WBJ655388 WLF655387:WLF655388 WVB655387:WVB655388 IP720923:IP720924 SL720923:SL720924 ACH720923:ACH720924 AMD720923:AMD720924 AVZ720923:AVZ720924 BFV720923:BFV720924 BPR720923:BPR720924 BZN720923:BZN720924 CJJ720923:CJJ720924 CTF720923:CTF720924 DDB720923:DDB720924 DMX720923:DMX720924 DWT720923:DWT720924 EGP720923:EGP720924 EQL720923:EQL720924 FAH720923:FAH720924 FKD720923:FKD720924 FTZ720923:FTZ720924 GDV720923:GDV720924 GNR720923:GNR720924 GXN720923:GXN720924 HHJ720923:HHJ720924 HRF720923:HRF720924 IBB720923:IBB720924 IKX720923:IKX720924 IUT720923:IUT720924 JEP720923:JEP720924 JOL720923:JOL720924 JYH720923:JYH720924 KID720923:KID720924 KRZ720923:KRZ720924 LBV720923:LBV720924 LLR720923:LLR720924 LVN720923:LVN720924 MFJ720923:MFJ720924 MPF720923:MPF720924 MZB720923:MZB720924 NIX720923:NIX720924 NST720923:NST720924 OCP720923:OCP720924 OML720923:OML720924 OWH720923:OWH720924 PGD720923:PGD720924 PPZ720923:PPZ720924 PZV720923:PZV720924 QJR720923:QJR720924 QTN720923:QTN720924 RDJ720923:RDJ720924 RNF720923:RNF720924 RXB720923:RXB720924 SGX720923:SGX720924 SQT720923:SQT720924 TAP720923:TAP720924 TKL720923:TKL720924 TUH720923:TUH720924 UED720923:UED720924 UNZ720923:UNZ720924 UXV720923:UXV720924 VHR720923:VHR720924 VRN720923:VRN720924 WBJ720923:WBJ720924 WLF720923:WLF720924 WVB720923:WVB720924 IP786459:IP786460 SL786459:SL786460 ACH786459:ACH786460 AMD786459:AMD786460 AVZ786459:AVZ786460 BFV786459:BFV786460 BPR786459:BPR786460 BZN786459:BZN786460 CJJ786459:CJJ786460 CTF786459:CTF786460 DDB786459:DDB786460 DMX786459:DMX786460 DWT786459:DWT786460 EGP786459:EGP786460 EQL786459:EQL786460 FAH786459:FAH786460 FKD786459:FKD786460 FTZ786459:FTZ786460 GDV786459:GDV786460 GNR786459:GNR786460 GXN786459:GXN786460 HHJ786459:HHJ786460 HRF786459:HRF786460 IBB786459:IBB786460 IKX786459:IKX786460 IUT786459:IUT786460 JEP786459:JEP786460 JOL786459:JOL786460 JYH786459:JYH786460 KID786459:KID786460 KRZ786459:KRZ786460 LBV786459:LBV786460 LLR786459:LLR786460 LVN786459:LVN786460 MFJ786459:MFJ786460 MPF786459:MPF786460 MZB786459:MZB786460 NIX786459:NIX786460 NST786459:NST786460 OCP786459:OCP786460 OML786459:OML786460 OWH786459:OWH786460 PGD786459:PGD786460 PPZ786459:PPZ786460 PZV786459:PZV786460 QJR786459:QJR786460 QTN786459:QTN786460 RDJ786459:RDJ786460 RNF786459:RNF786460 RXB786459:RXB786460 SGX786459:SGX786460 SQT786459:SQT786460 TAP786459:TAP786460 TKL786459:TKL786460 TUH786459:TUH786460 UED786459:UED786460 UNZ786459:UNZ786460 UXV786459:UXV786460 VHR786459:VHR786460 VRN786459:VRN786460 WBJ786459:WBJ786460 WLF786459:WLF786460 WVB786459:WVB786460 IP851995:IP851996 SL851995:SL851996 ACH851995:ACH851996 AMD851995:AMD851996 AVZ851995:AVZ851996 BFV851995:BFV851996 BPR851995:BPR851996 BZN851995:BZN851996 CJJ851995:CJJ851996 CTF851995:CTF851996 DDB851995:DDB851996 DMX851995:DMX851996 DWT851995:DWT851996 EGP851995:EGP851996 EQL851995:EQL851996 FAH851995:FAH851996 FKD851995:FKD851996 FTZ851995:FTZ851996 GDV851995:GDV851996 GNR851995:GNR851996 GXN851995:GXN851996 HHJ851995:HHJ851996 HRF851995:HRF851996 IBB851995:IBB851996 IKX851995:IKX851996 IUT851995:IUT851996 JEP851995:JEP851996 JOL851995:JOL851996 JYH851995:JYH851996 KID851995:KID851996 KRZ851995:KRZ851996 LBV851995:LBV851996 LLR851995:LLR851996 LVN851995:LVN851996 MFJ851995:MFJ851996 MPF851995:MPF851996 MZB851995:MZB851996 NIX851995:NIX851996 NST851995:NST851996 OCP851995:OCP851996 OML851995:OML851996 OWH851995:OWH851996 PGD851995:PGD851996 PPZ851995:PPZ851996 PZV851995:PZV851996 QJR851995:QJR851996 QTN851995:QTN851996 RDJ851995:RDJ851996 RNF851995:RNF851996 RXB851995:RXB851996 SGX851995:SGX851996 SQT851995:SQT851996 TAP851995:TAP851996 TKL851995:TKL851996 TUH851995:TUH851996 UED851995:UED851996 UNZ851995:UNZ851996 UXV851995:UXV851996 VHR851995:VHR851996 VRN851995:VRN851996 WBJ851995:WBJ851996 WLF851995:WLF851996 WVB851995:WVB851996 IP917531:IP917532 SL917531:SL917532 ACH917531:ACH917532 AMD917531:AMD917532 AVZ917531:AVZ917532 BFV917531:BFV917532 BPR917531:BPR917532 BZN917531:BZN917532 CJJ917531:CJJ917532 CTF917531:CTF917532 DDB917531:DDB917532 DMX917531:DMX917532 DWT917531:DWT917532 EGP917531:EGP917532 EQL917531:EQL917532 FAH917531:FAH917532 FKD917531:FKD917532 FTZ917531:FTZ917532 GDV917531:GDV917532 GNR917531:GNR917532 GXN917531:GXN917532 HHJ917531:HHJ917532 HRF917531:HRF917532 IBB917531:IBB917532 IKX917531:IKX917532 IUT917531:IUT917532 JEP917531:JEP917532 JOL917531:JOL917532 JYH917531:JYH917532 KID917531:KID917532 KRZ917531:KRZ917532 LBV917531:LBV917532 LLR917531:LLR917532 LVN917531:LVN917532 MFJ917531:MFJ917532 MPF917531:MPF917532 MZB917531:MZB917532 NIX917531:NIX917532 NST917531:NST917532 OCP917531:OCP917532 OML917531:OML917532 OWH917531:OWH917532 PGD917531:PGD917532 PPZ917531:PPZ917532 PZV917531:PZV917532 QJR917531:QJR917532 QTN917531:QTN917532 RDJ917531:RDJ917532 RNF917531:RNF917532 RXB917531:RXB917532 SGX917531:SGX917532 SQT917531:SQT917532 TAP917531:TAP917532 TKL917531:TKL917532 TUH917531:TUH917532 UED917531:UED917532 UNZ917531:UNZ917532 UXV917531:UXV917532 VHR917531:VHR917532 VRN917531:VRN917532 WBJ917531:WBJ917532 WLF917531:WLF917532 WVB917531:WVB917532 IP983067:IP983068 SL983067:SL983068 ACH983067:ACH983068 AMD983067:AMD983068 AVZ983067:AVZ983068 BFV983067:BFV983068 BPR983067:BPR983068 BZN983067:BZN983068 CJJ983067:CJJ983068 CTF983067:CTF983068 DDB983067:DDB983068 DMX983067:DMX983068 DWT983067:DWT983068 EGP983067:EGP983068 EQL983067:EQL983068 FAH983067:FAH983068 FKD983067:FKD983068 FTZ983067:FTZ983068 GDV983067:GDV983068 GNR983067:GNR983068 GXN983067:GXN983068 HHJ983067:HHJ983068 HRF983067:HRF983068 IBB983067:IBB983068 IKX983067:IKX983068 IUT983067:IUT983068 JEP983067:JEP983068 JOL983067:JOL983068 JYH983067:JYH983068 KID983067:KID983068 KRZ983067:KRZ983068 LBV983067:LBV983068 LLR983067:LLR983068 LVN983067:LVN983068 MFJ983067:MFJ983068 MPF983067:MPF983068 MZB983067:MZB983068 NIX983067:NIX983068 NST983067:NST983068 OCP983067:OCP983068 OML983067:OML983068 OWH983067:OWH983068 PGD983067:PGD983068 PPZ983067:PPZ983068 PZV983067:PZV983068 QJR983067:QJR983068 QTN983067:QTN983068 RDJ983067:RDJ983068 RNF983067:RNF983068 RXB983067:RXB983068 SGX983067:SGX983068 SQT983067:SQT983068 TAP983067:TAP983068 TKL983067:TKL983068 TUH983067:TUH983068 UED983067:UED983068 UNZ983067:UNZ983068 UXV983067:UXV983068 VHR983067:VHR983068 VRN983067:VRN983068 WBJ983067:WBJ983068 WLF983067:WLF983068 WVB983067:WVB983068 IK65545 SG65545 ACC65545 ALY65545 AVU65545 BFQ65545 BPM65545 BZI65545 CJE65545 CTA65545 DCW65545 DMS65545 DWO65545 EGK65545 EQG65545 FAC65545 FJY65545 FTU65545 GDQ65545 GNM65545 GXI65545 HHE65545 HRA65545 IAW65545 IKS65545 IUO65545 JEK65545 JOG65545 JYC65545 KHY65545 KRU65545 LBQ65545 LLM65545 LVI65545 MFE65545 MPA65545 MYW65545 NIS65545 NSO65545 OCK65545 OMG65545 OWC65545 PFY65545 PPU65545 PZQ65545 QJM65545 QTI65545 RDE65545 RNA65545 RWW65545 SGS65545 SQO65545 TAK65545 TKG65545 TUC65545 UDY65545 UNU65545 UXQ65545 VHM65545 VRI65545 WBE65545 WLA65545 WUW65545 IK131081 SG131081 ACC131081 ALY131081 AVU131081 BFQ131081 BPM131081 BZI131081 CJE131081 CTA131081 DCW131081 DMS131081 DWO131081 EGK131081 EQG131081 FAC131081 FJY131081 FTU131081 GDQ131081 GNM131081 GXI131081 HHE131081 HRA131081 IAW131081 IKS131081 IUO131081 JEK131081 JOG131081 JYC131081 KHY131081 KRU131081 LBQ131081 LLM131081 LVI131081 MFE131081 MPA131081 MYW131081 NIS131081 NSO131081 OCK131081 OMG131081 OWC131081 PFY131081 PPU131081 PZQ131081 QJM131081 QTI131081 RDE131081 RNA131081 RWW131081 SGS131081 SQO131081 TAK131081 TKG131081 TUC131081 UDY131081 UNU131081 UXQ131081 VHM131081 VRI131081 WBE131081 WLA131081 WUW131081 IK196617 SG196617 ACC196617 ALY196617 AVU196617 BFQ196617 BPM196617 BZI196617 CJE196617 CTA196617 DCW196617 DMS196617 DWO196617 EGK196617 EQG196617 FAC196617 FJY196617 FTU196617 GDQ196617 GNM196617 GXI196617 HHE196617 HRA196617 IAW196617 IKS196617 IUO196617 JEK196617 JOG196617 JYC196617 KHY196617 KRU196617 LBQ196617 LLM196617 LVI196617 MFE196617 MPA196617 MYW196617 NIS196617 NSO196617 OCK196617 OMG196617 OWC196617 PFY196617 PPU196617 PZQ196617 QJM196617 QTI196617 RDE196617 RNA196617 RWW196617 SGS196617 SQO196617 TAK196617 TKG196617 TUC196617 UDY196617 UNU196617 UXQ196617 VHM196617 VRI196617 WBE196617 WLA196617 WUW196617 IK262153 SG262153 ACC262153 ALY262153 AVU262153 BFQ262153 BPM262153 BZI262153 CJE262153 CTA262153 DCW262153 DMS262153 DWO262153 EGK262153 EQG262153 FAC262153 FJY262153 FTU262153 GDQ262153 GNM262153 GXI262153 HHE262153 HRA262153 IAW262153 IKS262153 IUO262153 JEK262153 JOG262153 JYC262153 KHY262153 KRU262153 LBQ262153 LLM262153 LVI262153 MFE262153 MPA262153 MYW262153 NIS262153 NSO262153 OCK262153 OMG262153 OWC262153 PFY262153 PPU262153 PZQ262153 QJM262153 QTI262153 RDE262153 RNA262153 RWW262153 SGS262153 SQO262153 TAK262153 TKG262153 TUC262153 UDY262153 UNU262153 UXQ262153 VHM262153 VRI262153 WBE262153 WLA262153 WUW262153 IK327689 SG327689 ACC327689 ALY327689 AVU327689 BFQ327689 BPM327689 BZI327689 CJE327689 CTA327689 DCW327689 DMS327689 DWO327689 EGK327689 EQG327689 FAC327689 FJY327689 FTU327689 GDQ327689 GNM327689 GXI327689 HHE327689 HRA327689 IAW327689 IKS327689 IUO327689 JEK327689 JOG327689 JYC327689 KHY327689 KRU327689 LBQ327689 LLM327689 LVI327689 MFE327689 MPA327689 MYW327689 NIS327689 NSO327689 OCK327689 OMG327689 OWC327689 PFY327689 PPU327689 PZQ327689 QJM327689 QTI327689 RDE327689 RNA327689 RWW327689 SGS327689 SQO327689 TAK327689 TKG327689 TUC327689 UDY327689 UNU327689 UXQ327689 VHM327689 VRI327689 WBE327689 WLA327689 WUW327689 IK393225 SG393225 ACC393225 ALY393225 AVU393225 BFQ393225 BPM393225 BZI393225 CJE393225 CTA393225 DCW393225 DMS393225 DWO393225 EGK393225 EQG393225 FAC393225 FJY393225 FTU393225 GDQ393225 GNM393225 GXI393225 HHE393225 HRA393225 IAW393225 IKS393225 IUO393225 JEK393225 JOG393225 JYC393225 KHY393225 KRU393225 LBQ393225 LLM393225 LVI393225 MFE393225 MPA393225 MYW393225 NIS393225 NSO393225 OCK393225 OMG393225 OWC393225 PFY393225 PPU393225 PZQ393225 QJM393225 QTI393225 RDE393225 RNA393225 RWW393225 SGS393225 SQO393225 TAK393225 TKG393225 TUC393225 UDY393225 UNU393225 UXQ393225 VHM393225 VRI393225 WBE393225 WLA393225 WUW393225 IK458761 SG458761 ACC458761 ALY458761 AVU458761 BFQ458761 BPM458761 BZI458761 CJE458761 CTA458761 DCW458761 DMS458761 DWO458761 EGK458761 EQG458761 FAC458761 FJY458761 FTU458761 GDQ458761 GNM458761 GXI458761 HHE458761 HRA458761 IAW458761 IKS458761 IUO458761 JEK458761 JOG458761 JYC458761 KHY458761 KRU458761 LBQ458761 LLM458761 LVI458761 MFE458761 MPA458761 MYW458761 NIS458761 NSO458761 OCK458761 OMG458761 OWC458761 PFY458761 PPU458761 PZQ458761 QJM458761 QTI458761 RDE458761 RNA458761 RWW458761 SGS458761 SQO458761 TAK458761 TKG458761 TUC458761 UDY458761 UNU458761 UXQ458761 VHM458761 VRI458761 WBE458761 WLA458761 WUW458761 IK524297 SG524297 ACC524297 ALY524297 AVU524297 BFQ524297 BPM524297 BZI524297 CJE524297 CTA524297 DCW524297 DMS524297 DWO524297 EGK524297 EQG524297 FAC524297 FJY524297 FTU524297 GDQ524297 GNM524297 GXI524297 HHE524297 HRA524297 IAW524297 IKS524297 IUO524297 JEK524297 JOG524297 JYC524297 KHY524297 KRU524297 LBQ524297 LLM524297 LVI524297 MFE524297 MPA524297 MYW524297 NIS524297 NSO524297 OCK524297 OMG524297 OWC524297 PFY524297 PPU524297 PZQ524297 QJM524297 QTI524297 RDE524297 RNA524297 RWW524297 SGS524297 SQO524297 TAK524297 TKG524297 TUC524297 UDY524297 UNU524297 UXQ524297 VHM524297 VRI524297 WBE524297 WLA524297 WUW524297 IK589833 SG589833 ACC589833 ALY589833 AVU589833 BFQ589833 BPM589833 BZI589833 CJE589833 CTA589833 DCW589833 DMS589833 DWO589833 EGK589833 EQG589833 FAC589833 FJY589833 FTU589833 GDQ589833 GNM589833 GXI589833 HHE589833 HRA589833 IAW589833 IKS589833 IUO589833 JEK589833 JOG589833 JYC589833 KHY589833 KRU589833 LBQ589833 LLM589833 LVI589833 MFE589833 MPA589833 MYW589833 NIS589833 NSO589833 OCK589833 OMG589833 OWC589833 PFY589833 PPU589833 PZQ589833 QJM589833 QTI589833 RDE589833 RNA589833 RWW589833 SGS589833 SQO589833 TAK589833 TKG589833 TUC589833 UDY589833 UNU589833 UXQ589833 VHM589833 VRI589833 WBE589833 WLA589833 WUW589833 IK655369 SG655369 ACC655369 ALY655369 AVU655369 BFQ655369 BPM655369 BZI655369 CJE655369 CTA655369 DCW655369 DMS655369 DWO655369 EGK655369 EQG655369 FAC655369 FJY655369 FTU655369 GDQ655369 GNM655369 GXI655369 HHE655369 HRA655369 IAW655369 IKS655369 IUO655369 JEK655369 JOG655369 JYC655369 KHY655369 KRU655369 LBQ655369 LLM655369 LVI655369 MFE655369 MPA655369 MYW655369 NIS655369 NSO655369 OCK655369 OMG655369 OWC655369 PFY655369 PPU655369 PZQ655369 QJM655369 QTI655369 RDE655369 RNA655369 RWW655369 SGS655369 SQO655369 TAK655369 TKG655369 TUC655369 UDY655369 UNU655369 UXQ655369 VHM655369 VRI655369 WBE655369 WLA655369 WUW655369 IK720905 SG720905 ACC720905 ALY720905 AVU720905 BFQ720905 BPM720905 BZI720905 CJE720905 CTA720905 DCW720905 DMS720905 DWO720905 EGK720905 EQG720905 FAC720905 FJY720905 FTU720905 GDQ720905 GNM720905 GXI720905 HHE720905 HRA720905 IAW720905 IKS720905 IUO720905 JEK720905 JOG720905 JYC720905 KHY720905 KRU720905 LBQ720905 LLM720905 LVI720905 MFE720905 MPA720905 MYW720905 NIS720905 NSO720905 OCK720905 OMG720905 OWC720905 PFY720905 PPU720905 PZQ720905 QJM720905 QTI720905 RDE720905 RNA720905 RWW720905 SGS720905 SQO720905 TAK720905 TKG720905 TUC720905 UDY720905 UNU720905 UXQ720905 VHM720905 VRI720905 WBE720905 WLA720905 WUW720905 IK786441 SG786441 ACC786441 ALY786441 AVU786441 BFQ786441 BPM786441 BZI786441 CJE786441 CTA786441 DCW786441 DMS786441 DWO786441 EGK786441 EQG786441 FAC786441 FJY786441 FTU786441 GDQ786441 GNM786441 GXI786441 HHE786441 HRA786441 IAW786441 IKS786441 IUO786441 JEK786441 JOG786441 JYC786441 KHY786441 KRU786441 LBQ786441 LLM786441 LVI786441 MFE786441 MPA786441 MYW786441 NIS786441 NSO786441 OCK786441 OMG786441 OWC786441 PFY786441 PPU786441 PZQ786441 QJM786441 QTI786441 RDE786441 RNA786441 RWW786441 SGS786441 SQO786441 TAK786441 TKG786441 TUC786441 UDY786441 UNU786441 UXQ786441 VHM786441 VRI786441 WBE786441 WLA786441 WUW786441 IK851977 SG851977 ACC851977 ALY851977 AVU851977 BFQ851977 BPM851977 BZI851977 CJE851977 CTA851977 DCW851977 DMS851977 DWO851977 EGK851977 EQG851977 FAC851977 FJY851977 FTU851977 GDQ851977 GNM851977 GXI851977 HHE851977 HRA851977 IAW851977 IKS851977 IUO851977 JEK851977 JOG851977 JYC851977 KHY851977 KRU851977 LBQ851977 LLM851977 LVI851977 MFE851977 MPA851977 MYW851977 NIS851977 NSO851977 OCK851977 OMG851977 OWC851977 PFY851977 PPU851977 PZQ851977 QJM851977 QTI851977 RDE851977 RNA851977 RWW851977 SGS851977 SQO851977 TAK851977 TKG851977 TUC851977 UDY851977 UNU851977 UXQ851977 VHM851977 VRI851977 WBE851977 WLA851977 WUW851977 IK917513 SG917513 ACC917513 ALY917513 AVU917513 BFQ917513 BPM917513 BZI917513 CJE917513 CTA917513 DCW917513 DMS917513 DWO917513 EGK917513 EQG917513 FAC917513 FJY917513 FTU917513 GDQ917513 GNM917513 GXI917513 HHE917513 HRA917513 IAW917513 IKS917513 IUO917513 JEK917513 JOG917513 JYC917513 KHY917513 KRU917513 LBQ917513 LLM917513 LVI917513 MFE917513 MPA917513 MYW917513 NIS917513 NSO917513 OCK917513 OMG917513 OWC917513 PFY917513 PPU917513 PZQ917513 QJM917513 QTI917513 RDE917513 RNA917513 RWW917513 SGS917513 SQO917513 TAK917513 TKG917513 TUC917513 UDY917513 UNU917513 UXQ917513 VHM917513 VRI917513 WBE917513 WLA917513 WUW917513 IK983049 SG983049 ACC983049 ALY983049 AVU983049 BFQ983049 BPM983049 BZI983049 CJE983049 CTA983049 DCW983049 DMS983049 DWO983049 EGK983049 EQG983049 FAC983049 FJY983049 FTU983049 GDQ983049 GNM983049 GXI983049 HHE983049 HRA983049 IAW983049 IKS983049 IUO983049 JEK983049 JOG983049 JYC983049 KHY983049 KRU983049 LBQ983049 LLM983049 LVI983049 MFE983049 MPA983049 MYW983049 NIS983049 NSO983049 OCK983049 OMG983049 OWC983049 PFY983049 PPU983049 PZQ983049 QJM983049 QTI983049 RDE983049 RNA983049 RWW983049 SGS983049 SQO983049 TAK983049 TKG983049 TUC983049 UDY983049 UNU983049 UXQ983049 VHM983049 VRI983049 WBE983049 WLA983049 WUW983049 IH65550 SD65550 ABZ65550 ALV65550 AVR65550 BFN65550 BPJ65550 BZF65550 CJB65550 CSX65550 DCT65550 DMP65550 DWL65550 EGH65550 EQD65550 EZZ65550 FJV65550 FTR65550 GDN65550 GNJ65550 GXF65550 HHB65550 HQX65550 IAT65550 IKP65550 IUL65550 JEH65550 JOD65550 JXZ65550 KHV65550 KRR65550 LBN65550 LLJ65550 LVF65550 MFB65550 MOX65550 MYT65550 NIP65550 NSL65550 OCH65550 OMD65550 OVZ65550 PFV65550 PPR65550 PZN65550 QJJ65550 QTF65550 RDB65550 RMX65550 RWT65550 SGP65550 SQL65550 TAH65550 TKD65550 TTZ65550 UDV65550 UNR65550 UXN65550 VHJ65550 VRF65550 WBB65550 WKX65550 WUT65550 IH131086 SD131086 ABZ131086 ALV131086 AVR131086 BFN131086 BPJ131086 BZF131086 CJB131086 CSX131086 DCT131086 DMP131086 DWL131086 EGH131086 EQD131086 EZZ131086 FJV131086 FTR131086 GDN131086 GNJ131086 GXF131086 HHB131086 HQX131086 IAT131086 IKP131086 IUL131086 JEH131086 JOD131086 JXZ131086 KHV131086 KRR131086 LBN131086 LLJ131086 LVF131086 MFB131086 MOX131086 MYT131086 NIP131086 NSL131086 OCH131086 OMD131086 OVZ131086 PFV131086 PPR131086 PZN131086 QJJ131086 QTF131086 RDB131086 RMX131086 RWT131086 SGP131086 SQL131086 TAH131086 TKD131086 TTZ131086 UDV131086 UNR131086 UXN131086 VHJ131086 VRF131086 WBB131086 WKX131086 WUT131086 IH196622 SD196622 ABZ196622 ALV196622 AVR196622 BFN196622 BPJ196622 BZF196622 CJB196622 CSX196622 DCT196622 DMP196622 DWL196622 EGH196622 EQD196622 EZZ196622 FJV196622 FTR196622 GDN196622 GNJ196622 GXF196622 HHB196622 HQX196622 IAT196622 IKP196622 IUL196622 JEH196622 JOD196622 JXZ196622 KHV196622 KRR196622 LBN196622 LLJ196622 LVF196622 MFB196622 MOX196622 MYT196622 NIP196622 NSL196622 OCH196622 OMD196622 OVZ196622 PFV196622 PPR196622 PZN196622 QJJ196622 QTF196622 RDB196622 RMX196622 RWT196622 SGP196622 SQL196622 TAH196622 TKD196622 TTZ196622 UDV196622 UNR196622 UXN196622 VHJ196622 VRF196622 WBB196622 WKX196622 WUT196622 IH262158 SD262158 ABZ262158 ALV262158 AVR262158 BFN262158 BPJ262158 BZF262158 CJB262158 CSX262158 DCT262158 DMP262158 DWL262158 EGH262158 EQD262158 EZZ262158 FJV262158 FTR262158 GDN262158 GNJ262158 GXF262158 HHB262158 HQX262158 IAT262158 IKP262158 IUL262158 JEH262158 JOD262158 JXZ262158 KHV262158 KRR262158 LBN262158 LLJ262158 LVF262158 MFB262158 MOX262158 MYT262158 NIP262158 NSL262158 OCH262158 OMD262158 OVZ262158 PFV262158 PPR262158 PZN262158 QJJ262158 QTF262158 RDB262158 RMX262158 RWT262158 SGP262158 SQL262158 TAH262158 TKD262158 TTZ262158 UDV262158 UNR262158 UXN262158 VHJ262158 VRF262158 WBB262158 WKX262158 WUT262158 IH327694 SD327694 ABZ327694 ALV327694 AVR327694 BFN327694 BPJ327694 BZF327694 CJB327694 CSX327694 DCT327694 DMP327694 DWL327694 EGH327694 EQD327694 EZZ327694 FJV327694 FTR327694 GDN327694 GNJ327694 GXF327694 HHB327694 HQX327694 IAT327694 IKP327694 IUL327694 JEH327694 JOD327694 JXZ327694 KHV327694 KRR327694 LBN327694 LLJ327694 LVF327694 MFB327694 MOX327694 MYT327694 NIP327694 NSL327694 OCH327694 OMD327694 OVZ327694 PFV327694 PPR327694 PZN327694 QJJ327694 QTF327694 RDB327694 RMX327694 RWT327694 SGP327694 SQL327694 TAH327694 TKD327694 TTZ327694 UDV327694 UNR327694 UXN327694 VHJ327694 VRF327694 WBB327694 WKX327694 WUT327694 IH393230 SD393230 ABZ393230 ALV393230 AVR393230 BFN393230 BPJ393230 BZF393230 CJB393230 CSX393230 DCT393230 DMP393230 DWL393230 EGH393230 EQD393230 EZZ393230 FJV393230 FTR393230 GDN393230 GNJ393230 GXF393230 HHB393230 HQX393230 IAT393230 IKP393230 IUL393230 JEH393230 JOD393230 JXZ393230 KHV393230 KRR393230 LBN393230 LLJ393230 LVF393230 MFB393230 MOX393230 MYT393230 NIP393230 NSL393230 OCH393230 OMD393230 OVZ393230 PFV393230 PPR393230 PZN393230 QJJ393230 QTF393230 RDB393230 RMX393230 RWT393230 SGP393230 SQL393230 TAH393230 TKD393230 TTZ393230 UDV393230 UNR393230 UXN393230 VHJ393230 VRF393230 WBB393230 WKX393230 WUT393230 IH458766 SD458766 ABZ458766 ALV458766 AVR458766 BFN458766 BPJ458766 BZF458766 CJB458766 CSX458766 DCT458766 DMP458766 DWL458766 EGH458766 EQD458766 EZZ458766 FJV458766 FTR458766 GDN458766 GNJ458766 GXF458766 HHB458766 HQX458766 IAT458766 IKP458766 IUL458766 JEH458766 JOD458766 JXZ458766 KHV458766 KRR458766 LBN458766 LLJ458766 LVF458766 MFB458766 MOX458766 MYT458766 NIP458766 NSL458766 OCH458766 OMD458766 OVZ458766 PFV458766 PPR458766 PZN458766 QJJ458766 QTF458766 RDB458766 RMX458766 RWT458766 SGP458766 SQL458766 TAH458766 TKD458766 TTZ458766 UDV458766 UNR458766 UXN458766 VHJ458766 VRF458766 WBB458766 WKX458766 WUT458766 IH524302 SD524302 ABZ524302 ALV524302 AVR524302 BFN524302 BPJ524302 BZF524302 CJB524302 CSX524302 DCT524302 DMP524302 DWL524302 EGH524302 EQD524302 EZZ524302 FJV524302 FTR524302 GDN524302 GNJ524302 GXF524302 HHB524302 HQX524302 IAT524302 IKP524302 IUL524302 JEH524302 JOD524302 JXZ524302 KHV524302 KRR524302 LBN524302 LLJ524302 LVF524302 MFB524302 MOX524302 MYT524302 NIP524302 NSL524302 OCH524302 OMD524302 OVZ524302 PFV524302 PPR524302 PZN524302 QJJ524302 QTF524302 RDB524302 RMX524302 RWT524302 SGP524302 SQL524302 TAH524302 TKD524302 TTZ524302 UDV524302 UNR524302 UXN524302 VHJ524302 VRF524302 WBB524302 WKX524302 WUT524302 IH589838 SD589838 ABZ589838 ALV589838 AVR589838 BFN589838 BPJ589838 BZF589838 CJB589838 CSX589838 DCT589838 DMP589838 DWL589838 EGH589838 EQD589838 EZZ589838 FJV589838 FTR589838 GDN589838 GNJ589838 GXF589838 HHB589838 HQX589838 IAT589838 IKP589838 IUL589838 JEH589838 JOD589838 JXZ589838 KHV589838 KRR589838 LBN589838 LLJ589838 LVF589838 MFB589838 MOX589838 MYT589838 NIP589838 NSL589838 OCH589838 OMD589838 OVZ589838 PFV589838 PPR589838 PZN589838 QJJ589838 QTF589838 RDB589838 RMX589838 RWT589838 SGP589838 SQL589838 TAH589838 TKD589838 TTZ589838 UDV589838 UNR589838 UXN589838 VHJ589838 VRF589838 WBB589838 WKX589838 WUT589838 IH655374 SD655374 ABZ655374 ALV655374 AVR655374 BFN655374 BPJ655374 BZF655374 CJB655374 CSX655374 DCT655374 DMP655374 DWL655374 EGH655374 EQD655374 EZZ655374 FJV655374 FTR655374 GDN655374 GNJ655374 GXF655374 HHB655374 HQX655374 IAT655374 IKP655374 IUL655374 JEH655374 JOD655374 JXZ655374 KHV655374 KRR655374 LBN655374 LLJ655374 LVF655374 MFB655374 MOX655374 MYT655374 NIP655374 NSL655374 OCH655374 OMD655374 OVZ655374 PFV655374 PPR655374 PZN655374 QJJ655374 QTF655374 RDB655374 RMX655374 RWT655374 SGP655374 SQL655374 TAH655374 TKD655374 TTZ655374 UDV655374 UNR655374 UXN655374 VHJ655374 VRF655374 WBB655374 WKX655374 WUT655374 IH720910 SD720910 ABZ720910 ALV720910 AVR720910 BFN720910 BPJ720910 BZF720910 CJB720910 CSX720910 DCT720910 DMP720910 DWL720910 EGH720910 EQD720910 EZZ720910 FJV720910 FTR720910 GDN720910 GNJ720910 GXF720910 HHB720910 HQX720910 IAT720910 IKP720910 IUL720910 JEH720910 JOD720910 JXZ720910 KHV720910 KRR720910 LBN720910 LLJ720910 LVF720910 MFB720910 MOX720910 MYT720910 NIP720910 NSL720910 OCH720910 OMD720910 OVZ720910 PFV720910 PPR720910 PZN720910 QJJ720910 QTF720910 RDB720910 RMX720910 RWT720910 SGP720910 SQL720910 TAH720910 TKD720910 TTZ720910 UDV720910 UNR720910 UXN720910 VHJ720910 VRF720910 WBB720910 WKX720910 WUT720910 IH786446 SD786446 ABZ786446 ALV786446 AVR786446 BFN786446 BPJ786446 BZF786446 CJB786446 CSX786446 DCT786446 DMP786446 DWL786446 EGH786446 EQD786446 EZZ786446 FJV786446 FTR786446 GDN786446 GNJ786446 GXF786446 HHB786446 HQX786446 IAT786446 IKP786446 IUL786446 JEH786446 JOD786446 JXZ786446 KHV786446 KRR786446 LBN786446 LLJ786446 LVF786446 MFB786446 MOX786446 MYT786446 NIP786446 NSL786446 OCH786446 OMD786446 OVZ786446 PFV786446 PPR786446 PZN786446 QJJ786446 QTF786446 RDB786446 RMX786446 RWT786446 SGP786446 SQL786446 TAH786446 TKD786446 TTZ786446 UDV786446 UNR786446 UXN786446 VHJ786446 VRF786446 WBB786446 WKX786446 WUT786446 IH851982 SD851982 ABZ851982 ALV851982 AVR851982 BFN851982 BPJ851982 BZF851982 CJB851982 CSX851982 DCT851982 DMP851982 DWL851982 EGH851982 EQD851982 EZZ851982 FJV851982 FTR851982 GDN851982 GNJ851982 GXF851982 HHB851982 HQX851982 IAT851982 IKP851982 IUL851982 JEH851982 JOD851982 JXZ851982 KHV851982 KRR851982 LBN851982 LLJ851982 LVF851982 MFB851982 MOX851982 MYT851982 NIP851982 NSL851982 OCH851982 OMD851982 OVZ851982 PFV851982 PPR851982 PZN851982 QJJ851982 QTF851982 RDB851982 RMX851982 RWT851982 SGP851982 SQL851982 TAH851982 TKD851982 TTZ851982 UDV851982 UNR851982 UXN851982 VHJ851982 VRF851982 WBB851982 WKX851982 WUT851982 IH917518 SD917518 ABZ917518 ALV917518 AVR917518 BFN917518 BPJ917518 BZF917518 CJB917518 CSX917518 DCT917518 DMP917518 DWL917518 EGH917518 EQD917518 EZZ917518 FJV917518 FTR917518 GDN917518 GNJ917518 GXF917518 HHB917518 HQX917518 IAT917518 IKP917518 IUL917518 JEH917518 JOD917518 JXZ917518 KHV917518 KRR917518 LBN917518 LLJ917518 LVF917518 MFB917518 MOX917518 MYT917518 NIP917518 NSL917518 OCH917518 OMD917518 OVZ917518 PFV917518 PPR917518 PZN917518 QJJ917518 QTF917518 RDB917518 RMX917518 RWT917518 SGP917518 SQL917518 TAH917518 TKD917518 TTZ917518 UDV917518 UNR917518 UXN917518 VHJ917518 VRF917518 WBB917518 WKX917518 WUT917518 IH983054 SD983054 ABZ983054 ALV983054 AVR983054 BFN983054 BPJ983054 BZF983054 CJB983054 CSX983054 DCT983054 DMP983054 DWL983054 EGH983054 EQD983054 EZZ983054 FJV983054 FTR983054 GDN983054 GNJ983054 GXF983054 HHB983054 HQX983054 IAT983054 IKP983054 IUL983054 JEH983054 JOD983054 JXZ983054 KHV983054 KRR983054 LBN983054 LLJ983054 LVF983054 MFB983054 MOX983054 MYT983054 NIP983054 NSL983054 OCH983054 OMD983054 OVZ983054 PFV983054 PPR983054 PZN983054 QJJ983054 QTF983054 RDB983054 RMX983054 RWT983054 SGP983054 SQL983054 TAH983054 TKD983054 TTZ983054 UDV983054 UNR983054 UXN983054 VHJ983054 VRF983054 WBB983054 WKX983054 WUT983054 IK65539 SG65539 ACC65539 ALY65539 AVU65539 BFQ65539 BPM65539 BZI65539 CJE65539 CTA65539 DCW65539 DMS65539 DWO65539 EGK65539 EQG65539 FAC65539 FJY65539 FTU65539 GDQ65539 GNM65539 GXI65539 HHE65539 HRA65539 IAW65539 IKS65539 IUO65539 JEK65539 JOG65539 JYC65539 KHY65539 KRU65539 LBQ65539 LLM65539 LVI65539 MFE65539 MPA65539 MYW65539 NIS65539 NSO65539 OCK65539 OMG65539 OWC65539 PFY65539 PPU65539 PZQ65539 QJM65539 QTI65539 RDE65539 RNA65539 RWW65539 SGS65539 SQO65539 TAK65539 TKG65539 TUC65539 UDY65539 UNU65539 UXQ65539 VHM65539 VRI65539 WBE65539 WLA65539 WUW65539 IK131075 SG131075 ACC131075 ALY131075 AVU131075 BFQ131075 BPM131075 BZI131075 CJE131075 CTA131075 DCW131075 DMS131075 DWO131075 EGK131075 EQG131075 FAC131075 FJY131075 FTU131075 GDQ131075 GNM131075 GXI131075 HHE131075 HRA131075 IAW131075 IKS131075 IUO131075 JEK131075 JOG131075 JYC131075 KHY131075 KRU131075 LBQ131075 LLM131075 LVI131075 MFE131075 MPA131075 MYW131075 NIS131075 NSO131075 OCK131075 OMG131075 OWC131075 PFY131075 PPU131075 PZQ131075 QJM131075 QTI131075 RDE131075 RNA131075 RWW131075 SGS131075 SQO131075 TAK131075 TKG131075 TUC131075 UDY131075 UNU131075 UXQ131075 VHM131075 VRI131075 WBE131075 WLA131075 WUW131075 IK196611 SG196611 ACC196611 ALY196611 AVU196611 BFQ196611 BPM196611 BZI196611 CJE196611 CTA196611 DCW196611 DMS196611 DWO196611 EGK196611 EQG196611 FAC196611 FJY196611 FTU196611 GDQ196611 GNM196611 GXI196611 HHE196611 HRA196611 IAW196611 IKS196611 IUO196611 JEK196611 JOG196611 JYC196611 KHY196611 KRU196611 LBQ196611 LLM196611 LVI196611 MFE196611 MPA196611 MYW196611 NIS196611 NSO196611 OCK196611 OMG196611 OWC196611 PFY196611 PPU196611 PZQ196611 QJM196611 QTI196611 RDE196611 RNA196611 RWW196611 SGS196611 SQO196611 TAK196611 TKG196611 TUC196611 UDY196611 UNU196611 UXQ196611 VHM196611 VRI196611 WBE196611 WLA196611 WUW196611 IK262147 SG262147 ACC262147 ALY262147 AVU262147 BFQ262147 BPM262147 BZI262147 CJE262147 CTA262147 DCW262147 DMS262147 DWO262147 EGK262147 EQG262147 FAC262147 FJY262147 FTU262147 GDQ262147 GNM262147 GXI262147 HHE262147 HRA262147 IAW262147 IKS262147 IUO262147 JEK262147 JOG262147 JYC262147 KHY262147 KRU262147 LBQ262147 LLM262147 LVI262147 MFE262147 MPA262147 MYW262147 NIS262147 NSO262147 OCK262147 OMG262147 OWC262147 PFY262147 PPU262147 PZQ262147 QJM262147 QTI262147 RDE262147 RNA262147 RWW262147 SGS262147 SQO262147 TAK262147 TKG262147 TUC262147 UDY262147 UNU262147 UXQ262147 VHM262147 VRI262147 WBE262147 WLA262147 WUW262147 IK327683 SG327683 ACC327683 ALY327683 AVU327683 BFQ327683 BPM327683 BZI327683 CJE327683 CTA327683 DCW327683 DMS327683 DWO327683 EGK327683 EQG327683 FAC327683 FJY327683 FTU327683 GDQ327683 GNM327683 GXI327683 HHE327683 HRA327683 IAW327683 IKS327683 IUO327683 JEK327683 JOG327683 JYC327683 KHY327683 KRU327683 LBQ327683 LLM327683 LVI327683 MFE327683 MPA327683 MYW327683 NIS327683 NSO327683 OCK327683 OMG327683 OWC327683 PFY327683 PPU327683 PZQ327683 QJM327683 QTI327683 RDE327683 RNA327683 RWW327683 SGS327683 SQO327683 TAK327683 TKG327683 TUC327683 UDY327683 UNU327683 UXQ327683 VHM327683 VRI327683 WBE327683 WLA327683 WUW327683 IK393219 SG393219 ACC393219 ALY393219 AVU393219 BFQ393219 BPM393219 BZI393219 CJE393219 CTA393219 DCW393219 DMS393219 DWO393219 EGK393219 EQG393219 FAC393219 FJY393219 FTU393219 GDQ393219 GNM393219 GXI393219 HHE393219 HRA393219 IAW393219 IKS393219 IUO393219 JEK393219 JOG393219 JYC393219 KHY393219 KRU393219 LBQ393219 LLM393219 LVI393219 MFE393219 MPA393219 MYW393219 NIS393219 NSO393219 OCK393219 OMG393219 OWC393219 PFY393219 PPU393219 PZQ393219 QJM393219 QTI393219 RDE393219 RNA393219 RWW393219 SGS393219 SQO393219 TAK393219 TKG393219 TUC393219 UDY393219 UNU393219 UXQ393219 VHM393219 VRI393219 WBE393219 WLA393219 WUW393219 IK458755 SG458755 ACC458755 ALY458755 AVU458755 BFQ458755 BPM458755 BZI458755 CJE458755 CTA458755 DCW458755 DMS458755 DWO458755 EGK458755 EQG458755 FAC458755 FJY458755 FTU458755 GDQ458755 GNM458755 GXI458755 HHE458755 HRA458755 IAW458755 IKS458755 IUO458755 JEK458755 JOG458755 JYC458755 KHY458755 KRU458755 LBQ458755 LLM458755 LVI458755 MFE458755 MPA458755 MYW458755 NIS458755 NSO458755 OCK458755 OMG458755 OWC458755 PFY458755 PPU458755 PZQ458755 QJM458755 QTI458755 RDE458755 RNA458755 RWW458755 SGS458755 SQO458755 TAK458755 TKG458755 TUC458755 UDY458755 UNU458755 UXQ458755 VHM458755 VRI458755 WBE458755 WLA458755 WUW458755 IK524291 SG524291 ACC524291 ALY524291 AVU524291 BFQ524291 BPM524291 BZI524291 CJE524291 CTA524291 DCW524291 DMS524291 DWO524291 EGK524291 EQG524291 FAC524291 FJY524291 FTU524291 GDQ524291 GNM524291 GXI524291 HHE524291 HRA524291 IAW524291 IKS524291 IUO524291 JEK524291 JOG524291 JYC524291 KHY524291 KRU524291 LBQ524291 LLM524291 LVI524291 MFE524291 MPA524291 MYW524291 NIS524291 NSO524291 OCK524291 OMG524291 OWC524291 PFY524291 PPU524291 PZQ524291 QJM524291 QTI524291 RDE524291 RNA524291 RWW524291 SGS524291 SQO524291 TAK524291 TKG524291 TUC524291 UDY524291 UNU524291 UXQ524291 VHM524291 VRI524291 WBE524291 WLA524291 WUW524291 IK589827 SG589827 ACC589827 ALY589827 AVU589827 BFQ589827 BPM589827 BZI589827 CJE589827 CTA589827 DCW589827 DMS589827 DWO589827 EGK589827 EQG589827 FAC589827 FJY589827 FTU589827 GDQ589827 GNM589827 GXI589827 HHE589827 HRA589827 IAW589827 IKS589827 IUO589827 JEK589827 JOG589827 JYC589827 KHY589827 KRU589827 LBQ589827 LLM589827 LVI589827 MFE589827 MPA589827 MYW589827 NIS589827 NSO589827 OCK589827 OMG589827 OWC589827 PFY589827 PPU589827 PZQ589827 QJM589827 QTI589827 RDE589827 RNA589827 RWW589827 SGS589827 SQO589827 TAK589827 TKG589827 TUC589827 UDY589827 UNU589827 UXQ589827 VHM589827 VRI589827 WBE589827 WLA589827 WUW589827 IK655363 SG655363 ACC655363 ALY655363 AVU655363 BFQ655363 BPM655363 BZI655363 CJE655363 CTA655363 DCW655363 DMS655363 DWO655363 EGK655363 EQG655363 FAC655363 FJY655363 FTU655363 GDQ655363 GNM655363 GXI655363 HHE655363 HRA655363 IAW655363 IKS655363 IUO655363 JEK655363 JOG655363 JYC655363 KHY655363 KRU655363 LBQ655363 LLM655363 LVI655363 MFE655363 MPA655363 MYW655363 NIS655363 NSO655363 OCK655363 OMG655363 OWC655363 PFY655363 PPU655363 PZQ655363 QJM655363 QTI655363 RDE655363 RNA655363 RWW655363 SGS655363 SQO655363 TAK655363 TKG655363 TUC655363 UDY655363 UNU655363 UXQ655363 VHM655363 VRI655363 WBE655363 WLA655363 WUW655363 IK720899 SG720899 ACC720899 ALY720899 AVU720899 BFQ720899 BPM720899 BZI720899 CJE720899 CTA720899 DCW720899 DMS720899 DWO720899 EGK720899 EQG720899 FAC720899 FJY720899 FTU720899 GDQ720899 GNM720899 GXI720899 HHE720899 HRA720899 IAW720899 IKS720899 IUO720899 JEK720899 JOG720899 JYC720899 KHY720899 KRU720899 LBQ720899 LLM720899 LVI720899 MFE720899 MPA720899 MYW720899 NIS720899 NSO720899 OCK720899 OMG720899 OWC720899 PFY720899 PPU720899 PZQ720899 QJM720899 QTI720899 RDE720899 RNA720899 RWW720899 SGS720899 SQO720899 TAK720899 TKG720899 TUC720899 UDY720899 UNU720899 UXQ720899 VHM720899 VRI720899 WBE720899 WLA720899 WUW720899 IK786435 SG786435 ACC786435 ALY786435 AVU786435 BFQ786435 BPM786435 BZI786435 CJE786435 CTA786435 DCW786435 DMS786435 DWO786435 EGK786435 EQG786435 FAC786435 FJY786435 FTU786435 GDQ786435 GNM786435 GXI786435 HHE786435 HRA786435 IAW786435 IKS786435 IUO786435 JEK786435 JOG786435 JYC786435 KHY786435 KRU786435 LBQ786435 LLM786435 LVI786435 MFE786435 MPA786435 MYW786435 NIS786435 NSO786435 OCK786435 OMG786435 OWC786435 PFY786435 PPU786435 PZQ786435 QJM786435 QTI786435 RDE786435 RNA786435 RWW786435 SGS786435 SQO786435 TAK786435 TKG786435 TUC786435 UDY786435 UNU786435 UXQ786435 VHM786435 VRI786435 WBE786435 WLA786435 WUW786435 IK851971 SG851971 ACC851971 ALY851971 AVU851971 BFQ851971 BPM851971 BZI851971 CJE851971 CTA851971 DCW851971 DMS851971 DWO851971 EGK851971 EQG851971 FAC851971 FJY851971 FTU851971 GDQ851971 GNM851971 GXI851971 HHE851971 HRA851971 IAW851971 IKS851971 IUO851971 JEK851971 JOG851971 JYC851971 KHY851971 KRU851971 LBQ851971 LLM851971 LVI851971 MFE851971 MPA851971 MYW851971 NIS851971 NSO851971 OCK851971 OMG851971 OWC851971 PFY851971 PPU851971 PZQ851971 QJM851971 QTI851971 RDE851971 RNA851971 RWW851971 SGS851971 SQO851971 TAK851971 TKG851971 TUC851971 UDY851971 UNU851971 UXQ851971 VHM851971 VRI851971 WBE851971 WLA851971 WUW851971 IK917507 SG917507 ACC917507 ALY917507 AVU917507 BFQ917507 BPM917507 BZI917507 CJE917507 CTA917507 DCW917507 DMS917507 DWO917507 EGK917507 EQG917507 FAC917507 FJY917507 FTU917507 GDQ917507 GNM917507 GXI917507 HHE917507 HRA917507 IAW917507 IKS917507 IUO917507 JEK917507 JOG917507 JYC917507 KHY917507 KRU917507 LBQ917507 LLM917507 LVI917507 MFE917507 MPA917507 MYW917507 NIS917507 NSO917507 OCK917507 OMG917507 OWC917507 PFY917507 PPU917507 PZQ917507 QJM917507 QTI917507 RDE917507 RNA917507 RWW917507 SGS917507 SQO917507 TAK917507 TKG917507 TUC917507 UDY917507 UNU917507 UXQ917507 VHM917507 VRI917507 WBE917507 WLA917507 WUW917507 IK983043 SG983043 ACC983043 ALY983043 AVU983043 BFQ983043 BPM983043 BZI983043 CJE983043 CTA983043 DCW983043 DMS983043 DWO983043 EGK983043 EQG983043 FAC983043 FJY983043 FTU983043 GDQ983043 GNM983043 GXI983043 HHE983043 HRA983043 IAW983043 IKS983043 IUO983043 JEK983043 JOG983043 JYC983043 KHY983043 KRU983043 LBQ983043 LLM983043 LVI983043 MFE983043 MPA983043 MYW983043 NIS983043 NSO983043 OCK983043 OMG983043 OWC983043 PFY983043 PPU983043 PZQ983043 QJM983043 QTI983043 RDE983043 RNA983043 RWW983043 SGS983043 SQO983043 TAK983043 TKG983043 TUC983043 UDY983043 UNU983043 UXQ983043 VHM983043 VRI983043 WBE983043 WLA983043 WUW983043 IK65567:IM65567 SG65567:SI65567 ACC65567:ACE65567 ALY65567:AMA65567 AVU65567:AVW65567 BFQ65567:BFS65567 BPM65567:BPO65567 BZI65567:BZK65567 CJE65567:CJG65567 CTA65567:CTC65567 DCW65567:DCY65567 DMS65567:DMU65567 DWO65567:DWQ65567 EGK65567:EGM65567 EQG65567:EQI65567 FAC65567:FAE65567 FJY65567:FKA65567 FTU65567:FTW65567 GDQ65567:GDS65567 GNM65567:GNO65567 GXI65567:GXK65567 HHE65567:HHG65567 HRA65567:HRC65567 IAW65567:IAY65567 IKS65567:IKU65567 IUO65567:IUQ65567 JEK65567:JEM65567 JOG65567:JOI65567 JYC65567:JYE65567 KHY65567:KIA65567 KRU65567:KRW65567 LBQ65567:LBS65567 LLM65567:LLO65567 LVI65567:LVK65567 MFE65567:MFG65567 MPA65567:MPC65567 MYW65567:MYY65567 NIS65567:NIU65567 NSO65567:NSQ65567 OCK65567:OCM65567 OMG65567:OMI65567 OWC65567:OWE65567 PFY65567:PGA65567 PPU65567:PPW65567 PZQ65567:PZS65567 QJM65567:QJO65567 QTI65567:QTK65567 RDE65567:RDG65567 RNA65567:RNC65567 RWW65567:RWY65567 SGS65567:SGU65567 SQO65567:SQQ65567 TAK65567:TAM65567 TKG65567:TKI65567 TUC65567:TUE65567 UDY65567:UEA65567 UNU65567:UNW65567 UXQ65567:UXS65567 VHM65567:VHO65567 VRI65567:VRK65567 WBE65567:WBG65567 WLA65567:WLC65567 WUW65567:WUY65567 IK131103:IM131103 SG131103:SI131103 ACC131103:ACE131103 ALY131103:AMA131103 AVU131103:AVW131103 BFQ131103:BFS131103 BPM131103:BPO131103 BZI131103:BZK131103 CJE131103:CJG131103 CTA131103:CTC131103 DCW131103:DCY131103 DMS131103:DMU131103 DWO131103:DWQ131103 EGK131103:EGM131103 EQG131103:EQI131103 FAC131103:FAE131103 FJY131103:FKA131103 FTU131103:FTW131103 GDQ131103:GDS131103 GNM131103:GNO131103 GXI131103:GXK131103 HHE131103:HHG131103 HRA131103:HRC131103 IAW131103:IAY131103 IKS131103:IKU131103 IUO131103:IUQ131103 JEK131103:JEM131103 JOG131103:JOI131103 JYC131103:JYE131103 KHY131103:KIA131103 KRU131103:KRW131103 LBQ131103:LBS131103 LLM131103:LLO131103 LVI131103:LVK131103 MFE131103:MFG131103 MPA131103:MPC131103 MYW131103:MYY131103 NIS131103:NIU131103 NSO131103:NSQ131103 OCK131103:OCM131103 OMG131103:OMI131103 OWC131103:OWE131103 PFY131103:PGA131103 PPU131103:PPW131103 PZQ131103:PZS131103 QJM131103:QJO131103 QTI131103:QTK131103 RDE131103:RDG131103 RNA131103:RNC131103 RWW131103:RWY131103 SGS131103:SGU131103 SQO131103:SQQ131103 TAK131103:TAM131103 TKG131103:TKI131103 TUC131103:TUE131103 UDY131103:UEA131103 UNU131103:UNW131103 UXQ131103:UXS131103 VHM131103:VHO131103 VRI131103:VRK131103 WBE131103:WBG131103 WLA131103:WLC131103 WUW131103:WUY131103 IK196639:IM196639 SG196639:SI196639 ACC196639:ACE196639 ALY196639:AMA196639 AVU196639:AVW196639 BFQ196639:BFS196639 BPM196639:BPO196639 BZI196639:BZK196639 CJE196639:CJG196639 CTA196639:CTC196639 DCW196639:DCY196639 DMS196639:DMU196639 DWO196639:DWQ196639 EGK196639:EGM196639 EQG196639:EQI196639 FAC196639:FAE196639 FJY196639:FKA196639 FTU196639:FTW196639 GDQ196639:GDS196639 GNM196639:GNO196639 GXI196639:GXK196639 HHE196639:HHG196639 HRA196639:HRC196639 IAW196639:IAY196639 IKS196639:IKU196639 IUO196639:IUQ196639 JEK196639:JEM196639 JOG196639:JOI196639 JYC196639:JYE196639 KHY196639:KIA196639 KRU196639:KRW196639 LBQ196639:LBS196639 LLM196639:LLO196639 LVI196639:LVK196639 MFE196639:MFG196639 MPA196639:MPC196639 MYW196639:MYY196639 NIS196639:NIU196639 NSO196639:NSQ196639 OCK196639:OCM196639 OMG196639:OMI196639 OWC196639:OWE196639 PFY196639:PGA196639 PPU196639:PPW196639 PZQ196639:PZS196639 QJM196639:QJO196639 QTI196639:QTK196639 RDE196639:RDG196639 RNA196639:RNC196639 RWW196639:RWY196639 SGS196639:SGU196639 SQO196639:SQQ196639 TAK196639:TAM196639 TKG196639:TKI196639 TUC196639:TUE196639 UDY196639:UEA196639 UNU196639:UNW196639 UXQ196639:UXS196639 VHM196639:VHO196639 VRI196639:VRK196639 WBE196639:WBG196639 WLA196639:WLC196639 WUW196639:WUY196639 IK262175:IM262175 SG262175:SI262175 ACC262175:ACE262175 ALY262175:AMA262175 AVU262175:AVW262175 BFQ262175:BFS262175 BPM262175:BPO262175 BZI262175:BZK262175 CJE262175:CJG262175 CTA262175:CTC262175 DCW262175:DCY262175 DMS262175:DMU262175 DWO262175:DWQ262175 EGK262175:EGM262175 EQG262175:EQI262175 FAC262175:FAE262175 FJY262175:FKA262175 FTU262175:FTW262175 GDQ262175:GDS262175 GNM262175:GNO262175 GXI262175:GXK262175 HHE262175:HHG262175 HRA262175:HRC262175 IAW262175:IAY262175 IKS262175:IKU262175 IUO262175:IUQ262175 JEK262175:JEM262175 JOG262175:JOI262175 JYC262175:JYE262175 KHY262175:KIA262175 KRU262175:KRW262175 LBQ262175:LBS262175 LLM262175:LLO262175 LVI262175:LVK262175 MFE262175:MFG262175 MPA262175:MPC262175 MYW262175:MYY262175 NIS262175:NIU262175 NSO262175:NSQ262175 OCK262175:OCM262175 OMG262175:OMI262175 OWC262175:OWE262175 PFY262175:PGA262175 PPU262175:PPW262175 PZQ262175:PZS262175 QJM262175:QJO262175 QTI262175:QTK262175 RDE262175:RDG262175 RNA262175:RNC262175 RWW262175:RWY262175 SGS262175:SGU262175 SQO262175:SQQ262175 TAK262175:TAM262175 TKG262175:TKI262175 TUC262175:TUE262175 UDY262175:UEA262175 UNU262175:UNW262175 UXQ262175:UXS262175 VHM262175:VHO262175 VRI262175:VRK262175 WBE262175:WBG262175 WLA262175:WLC262175 WUW262175:WUY262175 IK327711:IM327711 SG327711:SI327711 ACC327711:ACE327711 ALY327711:AMA327711 AVU327711:AVW327711 BFQ327711:BFS327711 BPM327711:BPO327711 BZI327711:BZK327711 CJE327711:CJG327711 CTA327711:CTC327711 DCW327711:DCY327711 DMS327711:DMU327711 DWO327711:DWQ327711 EGK327711:EGM327711 EQG327711:EQI327711 FAC327711:FAE327711 FJY327711:FKA327711 FTU327711:FTW327711 GDQ327711:GDS327711 GNM327711:GNO327711 GXI327711:GXK327711 HHE327711:HHG327711 HRA327711:HRC327711 IAW327711:IAY327711 IKS327711:IKU327711 IUO327711:IUQ327711 JEK327711:JEM327711 JOG327711:JOI327711 JYC327711:JYE327711 KHY327711:KIA327711 KRU327711:KRW327711 LBQ327711:LBS327711 LLM327711:LLO327711 LVI327711:LVK327711 MFE327711:MFG327711 MPA327711:MPC327711 MYW327711:MYY327711 NIS327711:NIU327711 NSO327711:NSQ327711 OCK327711:OCM327711 OMG327711:OMI327711 OWC327711:OWE327711 PFY327711:PGA327711 PPU327711:PPW327711 PZQ327711:PZS327711 QJM327711:QJO327711 QTI327711:QTK327711 RDE327711:RDG327711 RNA327711:RNC327711 RWW327711:RWY327711 SGS327711:SGU327711 SQO327711:SQQ327711 TAK327711:TAM327711 TKG327711:TKI327711 TUC327711:TUE327711 UDY327711:UEA327711 UNU327711:UNW327711 UXQ327711:UXS327711 VHM327711:VHO327711 VRI327711:VRK327711 WBE327711:WBG327711 WLA327711:WLC327711 WUW327711:WUY327711 IK393247:IM393247 SG393247:SI393247 ACC393247:ACE393247 ALY393247:AMA393247 AVU393247:AVW393247 BFQ393247:BFS393247 BPM393247:BPO393247 BZI393247:BZK393247 CJE393247:CJG393247 CTA393247:CTC393247 DCW393247:DCY393247 DMS393247:DMU393247 DWO393247:DWQ393247 EGK393247:EGM393247 EQG393247:EQI393247 FAC393247:FAE393247 FJY393247:FKA393247 FTU393247:FTW393247 GDQ393247:GDS393247 GNM393247:GNO393247 GXI393247:GXK393247 HHE393247:HHG393247 HRA393247:HRC393247 IAW393247:IAY393247 IKS393247:IKU393247 IUO393247:IUQ393247 JEK393247:JEM393247 JOG393247:JOI393247 JYC393247:JYE393247 KHY393247:KIA393247 KRU393247:KRW393247 LBQ393247:LBS393247 LLM393247:LLO393247 LVI393247:LVK393247 MFE393247:MFG393247 MPA393247:MPC393247 MYW393247:MYY393247 NIS393247:NIU393247 NSO393247:NSQ393247 OCK393247:OCM393247 OMG393247:OMI393247 OWC393247:OWE393247 PFY393247:PGA393247 PPU393247:PPW393247 PZQ393247:PZS393247 QJM393247:QJO393247 QTI393247:QTK393247 RDE393247:RDG393247 RNA393247:RNC393247 RWW393247:RWY393247 SGS393247:SGU393247 SQO393247:SQQ393247 TAK393247:TAM393247 TKG393247:TKI393247 TUC393247:TUE393247 UDY393247:UEA393247 UNU393247:UNW393247 UXQ393247:UXS393247 VHM393247:VHO393247 VRI393247:VRK393247 WBE393247:WBG393247 WLA393247:WLC393247 WUW393247:WUY393247 IK458783:IM458783 SG458783:SI458783 ACC458783:ACE458783 ALY458783:AMA458783 AVU458783:AVW458783 BFQ458783:BFS458783 BPM458783:BPO458783 BZI458783:BZK458783 CJE458783:CJG458783 CTA458783:CTC458783 DCW458783:DCY458783 DMS458783:DMU458783 DWO458783:DWQ458783 EGK458783:EGM458783 EQG458783:EQI458783 FAC458783:FAE458783 FJY458783:FKA458783 FTU458783:FTW458783 GDQ458783:GDS458783 GNM458783:GNO458783 GXI458783:GXK458783 HHE458783:HHG458783 HRA458783:HRC458783 IAW458783:IAY458783 IKS458783:IKU458783 IUO458783:IUQ458783 JEK458783:JEM458783 JOG458783:JOI458783 JYC458783:JYE458783 KHY458783:KIA458783 KRU458783:KRW458783 LBQ458783:LBS458783 LLM458783:LLO458783 LVI458783:LVK458783 MFE458783:MFG458783 MPA458783:MPC458783 MYW458783:MYY458783 NIS458783:NIU458783 NSO458783:NSQ458783 OCK458783:OCM458783 OMG458783:OMI458783 OWC458783:OWE458783 PFY458783:PGA458783 PPU458783:PPW458783 PZQ458783:PZS458783 QJM458783:QJO458783 QTI458783:QTK458783 RDE458783:RDG458783 RNA458783:RNC458783 RWW458783:RWY458783 SGS458783:SGU458783 SQO458783:SQQ458783 TAK458783:TAM458783 TKG458783:TKI458783 TUC458783:TUE458783 UDY458783:UEA458783 UNU458783:UNW458783 UXQ458783:UXS458783 VHM458783:VHO458783 VRI458783:VRK458783 WBE458783:WBG458783 WLA458783:WLC458783 WUW458783:WUY458783 IK524319:IM524319 SG524319:SI524319 ACC524319:ACE524319 ALY524319:AMA524319 AVU524319:AVW524319 BFQ524319:BFS524319 BPM524319:BPO524319 BZI524319:BZK524319 CJE524319:CJG524319 CTA524319:CTC524319 DCW524319:DCY524319 DMS524319:DMU524319 DWO524319:DWQ524319 EGK524319:EGM524319 EQG524319:EQI524319 FAC524319:FAE524319 FJY524319:FKA524319 FTU524319:FTW524319 GDQ524319:GDS524319 GNM524319:GNO524319 GXI524319:GXK524319 HHE524319:HHG524319 HRA524319:HRC524319 IAW524319:IAY524319 IKS524319:IKU524319 IUO524319:IUQ524319 JEK524319:JEM524319 JOG524319:JOI524319 JYC524319:JYE524319 KHY524319:KIA524319 KRU524319:KRW524319 LBQ524319:LBS524319 LLM524319:LLO524319 LVI524319:LVK524319 MFE524319:MFG524319 MPA524319:MPC524319 MYW524319:MYY524319 NIS524319:NIU524319 NSO524319:NSQ524319 OCK524319:OCM524319 OMG524319:OMI524319 OWC524319:OWE524319 PFY524319:PGA524319 PPU524319:PPW524319 PZQ524319:PZS524319 QJM524319:QJO524319 QTI524319:QTK524319 RDE524319:RDG524319 RNA524319:RNC524319 RWW524319:RWY524319 SGS524319:SGU524319 SQO524319:SQQ524319 TAK524319:TAM524319 TKG524319:TKI524319 TUC524319:TUE524319 UDY524319:UEA524319 UNU524319:UNW524319 UXQ524319:UXS524319 VHM524319:VHO524319 VRI524319:VRK524319 WBE524319:WBG524319 WLA524319:WLC524319 WUW524319:WUY524319 IK589855:IM589855 SG589855:SI589855 ACC589855:ACE589855 ALY589855:AMA589855 AVU589855:AVW589855 BFQ589855:BFS589855 BPM589855:BPO589855 BZI589855:BZK589855 CJE589855:CJG589855 CTA589855:CTC589855 DCW589855:DCY589855 DMS589855:DMU589855 DWO589855:DWQ589855 EGK589855:EGM589855 EQG589855:EQI589855 FAC589855:FAE589855 FJY589855:FKA589855 FTU589855:FTW589855 GDQ589855:GDS589855 GNM589855:GNO589855 GXI589855:GXK589855 HHE589855:HHG589855 HRA589855:HRC589855 IAW589855:IAY589855 IKS589855:IKU589855 IUO589855:IUQ589855 JEK589855:JEM589855 JOG589855:JOI589855 JYC589855:JYE589855 KHY589855:KIA589855 KRU589855:KRW589855 LBQ589855:LBS589855 LLM589855:LLO589855 LVI589855:LVK589855 MFE589855:MFG589855 MPA589855:MPC589855 MYW589855:MYY589855 NIS589855:NIU589855 NSO589855:NSQ589855 OCK589855:OCM589855 OMG589855:OMI589855 OWC589855:OWE589855 PFY589855:PGA589855 PPU589855:PPW589855 PZQ589855:PZS589855 QJM589855:QJO589855 QTI589855:QTK589855 RDE589855:RDG589855 RNA589855:RNC589855 RWW589855:RWY589855 SGS589855:SGU589855 SQO589855:SQQ589855 TAK589855:TAM589855 TKG589855:TKI589855 TUC589855:TUE589855 UDY589855:UEA589855 UNU589855:UNW589855 UXQ589855:UXS589855 VHM589855:VHO589855 VRI589855:VRK589855 WBE589855:WBG589855 WLA589855:WLC589855 WUW589855:WUY589855 IK655391:IM655391 SG655391:SI655391 ACC655391:ACE655391 ALY655391:AMA655391 AVU655391:AVW655391 BFQ655391:BFS655391 BPM655391:BPO655391 BZI655391:BZK655391 CJE655391:CJG655391 CTA655391:CTC655391 DCW655391:DCY655391 DMS655391:DMU655391 DWO655391:DWQ655391 EGK655391:EGM655391 EQG655391:EQI655391 FAC655391:FAE655391 FJY655391:FKA655391 FTU655391:FTW655391 GDQ655391:GDS655391 GNM655391:GNO655391 GXI655391:GXK655391 HHE655391:HHG655391 HRA655391:HRC655391 IAW655391:IAY655391 IKS655391:IKU655391 IUO655391:IUQ655391 JEK655391:JEM655391 JOG655391:JOI655391 JYC655391:JYE655391 KHY655391:KIA655391 KRU655391:KRW655391 LBQ655391:LBS655391 LLM655391:LLO655391 LVI655391:LVK655391 MFE655391:MFG655391 MPA655391:MPC655391 MYW655391:MYY655391 NIS655391:NIU655391 NSO655391:NSQ655391 OCK655391:OCM655391 OMG655391:OMI655391 OWC655391:OWE655391 PFY655391:PGA655391 PPU655391:PPW655391 PZQ655391:PZS655391 QJM655391:QJO655391 QTI655391:QTK655391 RDE655391:RDG655391 RNA655391:RNC655391 RWW655391:RWY655391 SGS655391:SGU655391 SQO655391:SQQ655391 TAK655391:TAM655391 TKG655391:TKI655391 TUC655391:TUE655391 UDY655391:UEA655391 UNU655391:UNW655391 UXQ655391:UXS655391 VHM655391:VHO655391 VRI655391:VRK655391 WBE655391:WBG655391 WLA655391:WLC655391 WUW655391:WUY655391 IK720927:IM720927 SG720927:SI720927 ACC720927:ACE720927 ALY720927:AMA720927 AVU720927:AVW720927 BFQ720927:BFS720927 BPM720927:BPO720927 BZI720927:BZK720927 CJE720927:CJG720927 CTA720927:CTC720927 DCW720927:DCY720927 DMS720927:DMU720927 DWO720927:DWQ720927 EGK720927:EGM720927 EQG720927:EQI720927 FAC720927:FAE720927 FJY720927:FKA720927 FTU720927:FTW720927 GDQ720927:GDS720927 GNM720927:GNO720927 GXI720927:GXK720927 HHE720927:HHG720927 HRA720927:HRC720927 IAW720927:IAY720927 IKS720927:IKU720927 IUO720927:IUQ720927 JEK720927:JEM720927 JOG720927:JOI720927 JYC720927:JYE720927 KHY720927:KIA720927 KRU720927:KRW720927 LBQ720927:LBS720927 LLM720927:LLO720927 LVI720927:LVK720927 MFE720927:MFG720927 MPA720927:MPC720927 MYW720927:MYY720927 NIS720927:NIU720927 NSO720927:NSQ720927 OCK720927:OCM720927 OMG720927:OMI720927 OWC720927:OWE720927 PFY720927:PGA720927 PPU720927:PPW720927 PZQ720927:PZS720927 QJM720927:QJO720927 QTI720927:QTK720927 RDE720927:RDG720927 RNA720927:RNC720927 RWW720927:RWY720927 SGS720927:SGU720927 SQO720927:SQQ720927 TAK720927:TAM720927 TKG720927:TKI720927 TUC720927:TUE720927 UDY720927:UEA720927 UNU720927:UNW720927 UXQ720927:UXS720927 VHM720927:VHO720927 VRI720927:VRK720927 WBE720927:WBG720927 WLA720927:WLC720927 WUW720927:WUY720927 IK786463:IM786463 SG786463:SI786463 ACC786463:ACE786463 ALY786463:AMA786463 AVU786463:AVW786463 BFQ786463:BFS786463 BPM786463:BPO786463 BZI786463:BZK786463 CJE786463:CJG786463 CTA786463:CTC786463 DCW786463:DCY786463 DMS786463:DMU786463 DWO786463:DWQ786463 EGK786463:EGM786463 EQG786463:EQI786463 FAC786463:FAE786463 FJY786463:FKA786463 FTU786463:FTW786463 GDQ786463:GDS786463 GNM786463:GNO786463 GXI786463:GXK786463 HHE786463:HHG786463 HRA786463:HRC786463 IAW786463:IAY786463 IKS786463:IKU786463 IUO786463:IUQ786463 JEK786463:JEM786463 JOG786463:JOI786463 JYC786463:JYE786463 KHY786463:KIA786463 KRU786463:KRW786463 LBQ786463:LBS786463 LLM786463:LLO786463 LVI786463:LVK786463 MFE786463:MFG786463 MPA786463:MPC786463 MYW786463:MYY786463 NIS786463:NIU786463 NSO786463:NSQ786463 OCK786463:OCM786463 OMG786463:OMI786463 OWC786463:OWE786463 PFY786463:PGA786463 PPU786463:PPW786463 PZQ786463:PZS786463 QJM786463:QJO786463 QTI786463:QTK786463 RDE786463:RDG786463 RNA786463:RNC786463 RWW786463:RWY786463 SGS786463:SGU786463 SQO786463:SQQ786463 TAK786463:TAM786463 TKG786463:TKI786463 TUC786463:TUE786463 UDY786463:UEA786463 UNU786463:UNW786463 UXQ786463:UXS786463 VHM786463:VHO786463 VRI786463:VRK786463 WBE786463:WBG786463 WLA786463:WLC786463 WUW786463:WUY786463 IK851999:IM851999 SG851999:SI851999 ACC851999:ACE851999 ALY851999:AMA851999 AVU851999:AVW851999 BFQ851999:BFS851999 BPM851999:BPO851999 BZI851999:BZK851999 CJE851999:CJG851999 CTA851999:CTC851999 DCW851999:DCY851999 DMS851999:DMU851999 DWO851999:DWQ851999 EGK851999:EGM851999 EQG851999:EQI851999 FAC851999:FAE851999 FJY851999:FKA851999 FTU851999:FTW851999 GDQ851999:GDS851999 GNM851999:GNO851999 GXI851999:GXK851999 HHE851999:HHG851999 HRA851999:HRC851999 IAW851999:IAY851999 IKS851999:IKU851999 IUO851999:IUQ851999 JEK851999:JEM851999 JOG851999:JOI851999 JYC851999:JYE851999 KHY851999:KIA851999 KRU851999:KRW851999 LBQ851999:LBS851999 LLM851999:LLO851999 LVI851999:LVK851999 MFE851999:MFG851999 MPA851999:MPC851999 MYW851999:MYY851999 NIS851999:NIU851999 NSO851999:NSQ851999 OCK851999:OCM851999 OMG851999:OMI851999 OWC851999:OWE851999 PFY851999:PGA851999 PPU851999:PPW851999 PZQ851999:PZS851999 QJM851999:QJO851999 QTI851999:QTK851999 RDE851999:RDG851999 RNA851999:RNC851999 RWW851999:RWY851999 SGS851999:SGU851999 SQO851999:SQQ851999 TAK851999:TAM851999 TKG851999:TKI851999 TUC851999:TUE851999 UDY851999:UEA851999 UNU851999:UNW851999 UXQ851999:UXS851999 VHM851999:VHO851999 VRI851999:VRK851999 WBE851999:WBG851999 WLA851999:WLC851999 WUW851999:WUY851999 IK917535:IM917535 SG917535:SI917535 ACC917535:ACE917535 ALY917535:AMA917535 AVU917535:AVW917535 BFQ917535:BFS917535 BPM917535:BPO917535 BZI917535:BZK917535 CJE917535:CJG917535 CTA917535:CTC917535 DCW917535:DCY917535 DMS917535:DMU917535 DWO917535:DWQ917535 EGK917535:EGM917535 EQG917535:EQI917535 FAC917535:FAE917535 FJY917535:FKA917535 FTU917535:FTW917535 GDQ917535:GDS917535 GNM917535:GNO917535 GXI917535:GXK917535 HHE917535:HHG917535 HRA917535:HRC917535 IAW917535:IAY917535 IKS917535:IKU917535 IUO917535:IUQ917535 JEK917535:JEM917535 JOG917535:JOI917535 JYC917535:JYE917535 KHY917535:KIA917535 KRU917535:KRW917535 LBQ917535:LBS917535 LLM917535:LLO917535 LVI917535:LVK917535 MFE917535:MFG917535 MPA917535:MPC917535 MYW917535:MYY917535 NIS917535:NIU917535 NSO917535:NSQ917535 OCK917535:OCM917535 OMG917535:OMI917535 OWC917535:OWE917535 PFY917535:PGA917535 PPU917535:PPW917535 PZQ917535:PZS917535 QJM917535:QJO917535 QTI917535:QTK917535 RDE917535:RDG917535 RNA917535:RNC917535 RWW917535:RWY917535 SGS917535:SGU917535 SQO917535:SQQ917535 TAK917535:TAM917535 TKG917535:TKI917535 TUC917535:TUE917535 UDY917535:UEA917535 UNU917535:UNW917535 UXQ917535:UXS917535 VHM917535:VHO917535 VRI917535:VRK917535 WBE917535:WBG917535 WLA917535:WLC917535 WUW917535:WUY917535 IK983071:IM983071 SG983071:SI983071 ACC983071:ACE983071 ALY983071:AMA983071 AVU983071:AVW983071 BFQ983071:BFS983071 BPM983071:BPO983071 BZI983071:BZK983071 CJE983071:CJG983071 CTA983071:CTC983071 DCW983071:DCY983071 DMS983071:DMU983071 DWO983071:DWQ983071 EGK983071:EGM983071 EQG983071:EQI983071 FAC983071:FAE983071 FJY983071:FKA983071 FTU983071:FTW983071 GDQ983071:GDS983071 GNM983071:GNO983071 GXI983071:GXK983071 HHE983071:HHG983071 HRA983071:HRC983071 IAW983071:IAY983071 IKS983071:IKU983071 IUO983071:IUQ983071 JEK983071:JEM983071 JOG983071:JOI983071 JYC983071:JYE983071 KHY983071:KIA983071 KRU983071:KRW983071 LBQ983071:LBS983071 LLM983071:LLO983071 LVI983071:LVK983071 MFE983071:MFG983071 MPA983071:MPC983071 MYW983071:MYY983071 NIS983071:NIU983071 NSO983071:NSQ983071 OCK983071:OCM983071 OMG983071:OMI983071 OWC983071:OWE983071 PFY983071:PGA983071 PPU983071:PPW983071 PZQ983071:PZS983071 QJM983071:QJO983071 QTI983071:QTK983071 RDE983071:RDG983071 RNA983071:RNC983071 RWW983071:RWY983071 SGS983071:SGU983071 SQO983071:SQQ983071 TAK983071:TAM983071 TKG983071:TKI983071 TUC983071:TUE983071 UDY983071:UEA983071 UNU983071:UNW983071 UXQ983071:UXS983071 VHM983071:VHO983071 VRI983071:VRK983071 WBE983071:WBG983071 WLA983071:WLC983071 WUW983071:WUY983071 IP65565:IR65566 SL65565:SN65566 ACH65565:ACJ65566 AMD65565:AMF65566 AVZ65565:AWB65566 BFV65565:BFX65566 BPR65565:BPT65566 BZN65565:BZP65566 CJJ65565:CJL65566 CTF65565:CTH65566 DDB65565:DDD65566 DMX65565:DMZ65566 DWT65565:DWV65566 EGP65565:EGR65566 EQL65565:EQN65566 FAH65565:FAJ65566 FKD65565:FKF65566 FTZ65565:FUB65566 GDV65565:GDX65566 GNR65565:GNT65566 GXN65565:GXP65566 HHJ65565:HHL65566 HRF65565:HRH65566 IBB65565:IBD65566 IKX65565:IKZ65566 IUT65565:IUV65566 JEP65565:JER65566 JOL65565:JON65566 JYH65565:JYJ65566 KID65565:KIF65566 KRZ65565:KSB65566 LBV65565:LBX65566 LLR65565:LLT65566 LVN65565:LVP65566 MFJ65565:MFL65566 MPF65565:MPH65566 MZB65565:MZD65566 NIX65565:NIZ65566 NST65565:NSV65566 OCP65565:OCR65566 OML65565:OMN65566 OWH65565:OWJ65566 PGD65565:PGF65566 PPZ65565:PQB65566 PZV65565:PZX65566 QJR65565:QJT65566 QTN65565:QTP65566 RDJ65565:RDL65566 RNF65565:RNH65566 RXB65565:RXD65566 SGX65565:SGZ65566 SQT65565:SQV65566 TAP65565:TAR65566 TKL65565:TKN65566 TUH65565:TUJ65566 UED65565:UEF65566 UNZ65565:UOB65566 UXV65565:UXX65566 VHR65565:VHT65566 VRN65565:VRP65566 WBJ65565:WBL65566 WLF65565:WLH65566 WVB65565:WVD65566 IP131101:IR131102 SL131101:SN131102 ACH131101:ACJ131102 AMD131101:AMF131102 AVZ131101:AWB131102 BFV131101:BFX131102 BPR131101:BPT131102 BZN131101:BZP131102 CJJ131101:CJL131102 CTF131101:CTH131102 DDB131101:DDD131102 DMX131101:DMZ131102 DWT131101:DWV131102 EGP131101:EGR131102 EQL131101:EQN131102 FAH131101:FAJ131102 FKD131101:FKF131102 FTZ131101:FUB131102 GDV131101:GDX131102 GNR131101:GNT131102 GXN131101:GXP131102 HHJ131101:HHL131102 HRF131101:HRH131102 IBB131101:IBD131102 IKX131101:IKZ131102 IUT131101:IUV131102 JEP131101:JER131102 JOL131101:JON131102 JYH131101:JYJ131102 KID131101:KIF131102 KRZ131101:KSB131102 LBV131101:LBX131102 LLR131101:LLT131102 LVN131101:LVP131102 MFJ131101:MFL131102 MPF131101:MPH131102 MZB131101:MZD131102 NIX131101:NIZ131102 NST131101:NSV131102 OCP131101:OCR131102 OML131101:OMN131102 OWH131101:OWJ131102 PGD131101:PGF131102 PPZ131101:PQB131102 PZV131101:PZX131102 QJR131101:QJT131102 QTN131101:QTP131102 RDJ131101:RDL131102 RNF131101:RNH131102 RXB131101:RXD131102 SGX131101:SGZ131102 SQT131101:SQV131102 TAP131101:TAR131102 TKL131101:TKN131102 TUH131101:TUJ131102 UED131101:UEF131102 UNZ131101:UOB131102 UXV131101:UXX131102 VHR131101:VHT131102 VRN131101:VRP131102 WBJ131101:WBL131102 WLF131101:WLH131102 WVB131101:WVD131102 IP196637:IR196638 SL196637:SN196638 ACH196637:ACJ196638 AMD196637:AMF196638 AVZ196637:AWB196638 BFV196637:BFX196638 BPR196637:BPT196638 BZN196637:BZP196638 CJJ196637:CJL196638 CTF196637:CTH196638 DDB196637:DDD196638 DMX196637:DMZ196638 DWT196637:DWV196638 EGP196637:EGR196638 EQL196637:EQN196638 FAH196637:FAJ196638 FKD196637:FKF196638 FTZ196637:FUB196638 GDV196637:GDX196638 GNR196637:GNT196638 GXN196637:GXP196638 HHJ196637:HHL196638 HRF196637:HRH196638 IBB196637:IBD196638 IKX196637:IKZ196638 IUT196637:IUV196638 JEP196637:JER196638 JOL196637:JON196638 JYH196637:JYJ196638 KID196637:KIF196638 KRZ196637:KSB196638 LBV196637:LBX196638 LLR196637:LLT196638 LVN196637:LVP196638 MFJ196637:MFL196638 MPF196637:MPH196638 MZB196637:MZD196638 NIX196637:NIZ196638 NST196637:NSV196638 OCP196637:OCR196638 OML196637:OMN196638 OWH196637:OWJ196638 PGD196637:PGF196638 PPZ196637:PQB196638 PZV196637:PZX196638 QJR196637:QJT196638 QTN196637:QTP196638 RDJ196637:RDL196638 RNF196637:RNH196638 RXB196637:RXD196638 SGX196637:SGZ196638 SQT196637:SQV196638 TAP196637:TAR196638 TKL196637:TKN196638 TUH196637:TUJ196638 UED196637:UEF196638 UNZ196637:UOB196638 UXV196637:UXX196638 VHR196637:VHT196638 VRN196637:VRP196638 WBJ196637:WBL196638 WLF196637:WLH196638 WVB196637:WVD196638 IP262173:IR262174 SL262173:SN262174 ACH262173:ACJ262174 AMD262173:AMF262174 AVZ262173:AWB262174 BFV262173:BFX262174 BPR262173:BPT262174 BZN262173:BZP262174 CJJ262173:CJL262174 CTF262173:CTH262174 DDB262173:DDD262174 DMX262173:DMZ262174 DWT262173:DWV262174 EGP262173:EGR262174 EQL262173:EQN262174 FAH262173:FAJ262174 FKD262173:FKF262174 FTZ262173:FUB262174 GDV262173:GDX262174 GNR262173:GNT262174 GXN262173:GXP262174 HHJ262173:HHL262174 HRF262173:HRH262174 IBB262173:IBD262174 IKX262173:IKZ262174 IUT262173:IUV262174 JEP262173:JER262174 JOL262173:JON262174 JYH262173:JYJ262174 KID262173:KIF262174 KRZ262173:KSB262174 LBV262173:LBX262174 LLR262173:LLT262174 LVN262173:LVP262174 MFJ262173:MFL262174 MPF262173:MPH262174 MZB262173:MZD262174 NIX262173:NIZ262174 NST262173:NSV262174 OCP262173:OCR262174 OML262173:OMN262174 OWH262173:OWJ262174 PGD262173:PGF262174 PPZ262173:PQB262174 PZV262173:PZX262174 QJR262173:QJT262174 QTN262173:QTP262174 RDJ262173:RDL262174 RNF262173:RNH262174 RXB262173:RXD262174 SGX262173:SGZ262174 SQT262173:SQV262174 TAP262173:TAR262174 TKL262173:TKN262174 TUH262173:TUJ262174 UED262173:UEF262174 UNZ262173:UOB262174 UXV262173:UXX262174 VHR262173:VHT262174 VRN262173:VRP262174 WBJ262173:WBL262174 WLF262173:WLH262174 WVB262173:WVD262174 IP327709:IR327710 SL327709:SN327710 ACH327709:ACJ327710 AMD327709:AMF327710 AVZ327709:AWB327710 BFV327709:BFX327710 BPR327709:BPT327710 BZN327709:BZP327710 CJJ327709:CJL327710 CTF327709:CTH327710 DDB327709:DDD327710 DMX327709:DMZ327710 DWT327709:DWV327710 EGP327709:EGR327710 EQL327709:EQN327710 FAH327709:FAJ327710 FKD327709:FKF327710 FTZ327709:FUB327710 GDV327709:GDX327710 GNR327709:GNT327710 GXN327709:GXP327710 HHJ327709:HHL327710 HRF327709:HRH327710 IBB327709:IBD327710 IKX327709:IKZ327710 IUT327709:IUV327710 JEP327709:JER327710 JOL327709:JON327710 JYH327709:JYJ327710 KID327709:KIF327710 KRZ327709:KSB327710 LBV327709:LBX327710 LLR327709:LLT327710 LVN327709:LVP327710 MFJ327709:MFL327710 MPF327709:MPH327710 MZB327709:MZD327710 NIX327709:NIZ327710 NST327709:NSV327710 OCP327709:OCR327710 OML327709:OMN327710 OWH327709:OWJ327710 PGD327709:PGF327710 PPZ327709:PQB327710 PZV327709:PZX327710 QJR327709:QJT327710 QTN327709:QTP327710 RDJ327709:RDL327710 RNF327709:RNH327710 RXB327709:RXD327710 SGX327709:SGZ327710 SQT327709:SQV327710 TAP327709:TAR327710 TKL327709:TKN327710 TUH327709:TUJ327710 UED327709:UEF327710 UNZ327709:UOB327710 UXV327709:UXX327710 VHR327709:VHT327710 VRN327709:VRP327710 WBJ327709:WBL327710 WLF327709:WLH327710 WVB327709:WVD327710 IP393245:IR393246 SL393245:SN393246 ACH393245:ACJ393246 AMD393245:AMF393246 AVZ393245:AWB393246 BFV393245:BFX393246 BPR393245:BPT393246 BZN393245:BZP393246 CJJ393245:CJL393246 CTF393245:CTH393246 DDB393245:DDD393246 DMX393245:DMZ393246 DWT393245:DWV393246 EGP393245:EGR393246 EQL393245:EQN393246 FAH393245:FAJ393246 FKD393245:FKF393246 FTZ393245:FUB393246 GDV393245:GDX393246 GNR393245:GNT393246 GXN393245:GXP393246 HHJ393245:HHL393246 HRF393245:HRH393246 IBB393245:IBD393246 IKX393245:IKZ393246 IUT393245:IUV393246 JEP393245:JER393246 JOL393245:JON393246 JYH393245:JYJ393246 KID393245:KIF393246 KRZ393245:KSB393246 LBV393245:LBX393246 LLR393245:LLT393246 LVN393245:LVP393246 MFJ393245:MFL393246 MPF393245:MPH393246 MZB393245:MZD393246 NIX393245:NIZ393246 NST393245:NSV393246 OCP393245:OCR393246 OML393245:OMN393246 OWH393245:OWJ393246 PGD393245:PGF393246 PPZ393245:PQB393246 PZV393245:PZX393246 QJR393245:QJT393246 QTN393245:QTP393246 RDJ393245:RDL393246 RNF393245:RNH393246 RXB393245:RXD393246 SGX393245:SGZ393246 SQT393245:SQV393246 TAP393245:TAR393246 TKL393245:TKN393246 TUH393245:TUJ393246 UED393245:UEF393246 UNZ393245:UOB393246 UXV393245:UXX393246 VHR393245:VHT393246 VRN393245:VRP393246 WBJ393245:WBL393246 WLF393245:WLH393246 WVB393245:WVD393246 IP458781:IR458782 SL458781:SN458782 ACH458781:ACJ458782 AMD458781:AMF458782 AVZ458781:AWB458782 BFV458781:BFX458782 BPR458781:BPT458782 BZN458781:BZP458782 CJJ458781:CJL458782 CTF458781:CTH458782 DDB458781:DDD458782 DMX458781:DMZ458782 DWT458781:DWV458782 EGP458781:EGR458782 EQL458781:EQN458782 FAH458781:FAJ458782 FKD458781:FKF458782 FTZ458781:FUB458782 GDV458781:GDX458782 GNR458781:GNT458782 GXN458781:GXP458782 HHJ458781:HHL458782 HRF458781:HRH458782 IBB458781:IBD458782 IKX458781:IKZ458782 IUT458781:IUV458782 JEP458781:JER458782 JOL458781:JON458782 JYH458781:JYJ458782 KID458781:KIF458782 KRZ458781:KSB458782 LBV458781:LBX458782 LLR458781:LLT458782 LVN458781:LVP458782 MFJ458781:MFL458782 MPF458781:MPH458782 MZB458781:MZD458782 NIX458781:NIZ458782 NST458781:NSV458782 OCP458781:OCR458782 OML458781:OMN458782 OWH458781:OWJ458782 PGD458781:PGF458782 PPZ458781:PQB458782 PZV458781:PZX458782 QJR458781:QJT458782 QTN458781:QTP458782 RDJ458781:RDL458782 RNF458781:RNH458782 RXB458781:RXD458782 SGX458781:SGZ458782 SQT458781:SQV458782 TAP458781:TAR458782 TKL458781:TKN458782 TUH458781:TUJ458782 UED458781:UEF458782 UNZ458781:UOB458782 UXV458781:UXX458782 VHR458781:VHT458782 VRN458781:VRP458782 WBJ458781:WBL458782 WLF458781:WLH458782 WVB458781:WVD458782 IP524317:IR524318 SL524317:SN524318 ACH524317:ACJ524318 AMD524317:AMF524318 AVZ524317:AWB524318 BFV524317:BFX524318 BPR524317:BPT524318 BZN524317:BZP524318 CJJ524317:CJL524318 CTF524317:CTH524318 DDB524317:DDD524318 DMX524317:DMZ524318 DWT524317:DWV524318 EGP524317:EGR524318 EQL524317:EQN524318 FAH524317:FAJ524318 FKD524317:FKF524318 FTZ524317:FUB524318 GDV524317:GDX524318 GNR524317:GNT524318 GXN524317:GXP524318 HHJ524317:HHL524318 HRF524317:HRH524318 IBB524317:IBD524318 IKX524317:IKZ524318 IUT524317:IUV524318 JEP524317:JER524318 JOL524317:JON524318 JYH524317:JYJ524318 KID524317:KIF524318 KRZ524317:KSB524318 LBV524317:LBX524318 LLR524317:LLT524318 LVN524317:LVP524318 MFJ524317:MFL524318 MPF524317:MPH524318 MZB524317:MZD524318 NIX524317:NIZ524318 NST524317:NSV524318 OCP524317:OCR524318 OML524317:OMN524318 OWH524317:OWJ524318 PGD524317:PGF524318 PPZ524317:PQB524318 PZV524317:PZX524318 QJR524317:QJT524318 QTN524317:QTP524318 RDJ524317:RDL524318 RNF524317:RNH524318 RXB524317:RXD524318 SGX524317:SGZ524318 SQT524317:SQV524318 TAP524317:TAR524318 TKL524317:TKN524318 TUH524317:TUJ524318 UED524317:UEF524318 UNZ524317:UOB524318 UXV524317:UXX524318 VHR524317:VHT524318 VRN524317:VRP524318 WBJ524317:WBL524318 WLF524317:WLH524318 WVB524317:WVD524318 IP589853:IR589854 SL589853:SN589854 ACH589853:ACJ589854 AMD589853:AMF589854 AVZ589853:AWB589854 BFV589853:BFX589854 BPR589853:BPT589854 BZN589853:BZP589854 CJJ589853:CJL589854 CTF589853:CTH589854 DDB589853:DDD589854 DMX589853:DMZ589854 DWT589853:DWV589854 EGP589853:EGR589854 EQL589853:EQN589854 FAH589853:FAJ589854 FKD589853:FKF589854 FTZ589853:FUB589854 GDV589853:GDX589854 GNR589853:GNT589854 GXN589853:GXP589854 HHJ589853:HHL589854 HRF589853:HRH589854 IBB589853:IBD589854 IKX589853:IKZ589854 IUT589853:IUV589854 JEP589853:JER589854 JOL589853:JON589854 JYH589853:JYJ589854 KID589853:KIF589854 KRZ589853:KSB589854 LBV589853:LBX589854 LLR589853:LLT589854 LVN589853:LVP589854 MFJ589853:MFL589854 MPF589853:MPH589854 MZB589853:MZD589854 NIX589853:NIZ589854 NST589853:NSV589854 OCP589853:OCR589854 OML589853:OMN589854 OWH589853:OWJ589854 PGD589853:PGF589854 PPZ589853:PQB589854 PZV589853:PZX589854 QJR589853:QJT589854 QTN589853:QTP589854 RDJ589853:RDL589854 RNF589853:RNH589854 RXB589853:RXD589854 SGX589853:SGZ589854 SQT589853:SQV589854 TAP589853:TAR589854 TKL589853:TKN589854 TUH589853:TUJ589854 UED589853:UEF589854 UNZ589853:UOB589854 UXV589853:UXX589854 VHR589853:VHT589854 VRN589853:VRP589854 WBJ589853:WBL589854 WLF589853:WLH589854 WVB589853:WVD589854 IP655389:IR655390 SL655389:SN655390 ACH655389:ACJ655390 AMD655389:AMF655390 AVZ655389:AWB655390 BFV655389:BFX655390 BPR655389:BPT655390 BZN655389:BZP655390 CJJ655389:CJL655390 CTF655389:CTH655390 DDB655389:DDD655390 DMX655389:DMZ655390 DWT655389:DWV655390 EGP655389:EGR655390 EQL655389:EQN655390 FAH655389:FAJ655390 FKD655389:FKF655390 FTZ655389:FUB655390 GDV655389:GDX655390 GNR655389:GNT655390 GXN655389:GXP655390 HHJ655389:HHL655390 HRF655389:HRH655390 IBB655389:IBD655390 IKX655389:IKZ655390 IUT655389:IUV655390 JEP655389:JER655390 JOL655389:JON655390 JYH655389:JYJ655390 KID655389:KIF655390 KRZ655389:KSB655390 LBV655389:LBX655390 LLR655389:LLT655390 LVN655389:LVP655390 MFJ655389:MFL655390 MPF655389:MPH655390 MZB655389:MZD655390 NIX655389:NIZ655390 NST655389:NSV655390 OCP655389:OCR655390 OML655389:OMN655390 OWH655389:OWJ655390 PGD655389:PGF655390 PPZ655389:PQB655390 PZV655389:PZX655390 QJR655389:QJT655390 QTN655389:QTP655390 RDJ655389:RDL655390 RNF655389:RNH655390 RXB655389:RXD655390 SGX655389:SGZ655390 SQT655389:SQV655390 TAP655389:TAR655390 TKL655389:TKN655390 TUH655389:TUJ655390 UED655389:UEF655390 UNZ655389:UOB655390 UXV655389:UXX655390 VHR655389:VHT655390 VRN655389:VRP655390 WBJ655389:WBL655390 WLF655389:WLH655390 WVB655389:WVD655390 IP720925:IR720926 SL720925:SN720926 ACH720925:ACJ720926 AMD720925:AMF720926 AVZ720925:AWB720926 BFV720925:BFX720926 BPR720925:BPT720926 BZN720925:BZP720926 CJJ720925:CJL720926 CTF720925:CTH720926 DDB720925:DDD720926 DMX720925:DMZ720926 DWT720925:DWV720926 EGP720925:EGR720926 EQL720925:EQN720926 FAH720925:FAJ720926 FKD720925:FKF720926 FTZ720925:FUB720926 GDV720925:GDX720926 GNR720925:GNT720926 GXN720925:GXP720926 HHJ720925:HHL720926 HRF720925:HRH720926 IBB720925:IBD720926 IKX720925:IKZ720926 IUT720925:IUV720926 JEP720925:JER720926 JOL720925:JON720926 JYH720925:JYJ720926 KID720925:KIF720926 KRZ720925:KSB720926 LBV720925:LBX720926 LLR720925:LLT720926 LVN720925:LVP720926 MFJ720925:MFL720926 MPF720925:MPH720926 MZB720925:MZD720926 NIX720925:NIZ720926 NST720925:NSV720926 OCP720925:OCR720926 OML720925:OMN720926 OWH720925:OWJ720926 PGD720925:PGF720926 PPZ720925:PQB720926 PZV720925:PZX720926 QJR720925:QJT720926 QTN720925:QTP720926 RDJ720925:RDL720926 RNF720925:RNH720926 RXB720925:RXD720926 SGX720925:SGZ720926 SQT720925:SQV720926 TAP720925:TAR720926 TKL720925:TKN720926 TUH720925:TUJ720926 UED720925:UEF720926 UNZ720925:UOB720926 UXV720925:UXX720926 VHR720925:VHT720926 VRN720925:VRP720926 WBJ720925:WBL720926 WLF720925:WLH720926 WVB720925:WVD720926 IP786461:IR786462 SL786461:SN786462 ACH786461:ACJ786462 AMD786461:AMF786462 AVZ786461:AWB786462 BFV786461:BFX786462 BPR786461:BPT786462 BZN786461:BZP786462 CJJ786461:CJL786462 CTF786461:CTH786462 DDB786461:DDD786462 DMX786461:DMZ786462 DWT786461:DWV786462 EGP786461:EGR786462 EQL786461:EQN786462 FAH786461:FAJ786462 FKD786461:FKF786462 FTZ786461:FUB786462 GDV786461:GDX786462 GNR786461:GNT786462 GXN786461:GXP786462 HHJ786461:HHL786462 HRF786461:HRH786462 IBB786461:IBD786462 IKX786461:IKZ786462 IUT786461:IUV786462 JEP786461:JER786462 JOL786461:JON786462 JYH786461:JYJ786462 KID786461:KIF786462 KRZ786461:KSB786462 LBV786461:LBX786462 LLR786461:LLT786462 LVN786461:LVP786462 MFJ786461:MFL786462 MPF786461:MPH786462 MZB786461:MZD786462 NIX786461:NIZ786462 NST786461:NSV786462 OCP786461:OCR786462 OML786461:OMN786462 OWH786461:OWJ786462 PGD786461:PGF786462 PPZ786461:PQB786462 PZV786461:PZX786462 QJR786461:QJT786462 QTN786461:QTP786462 RDJ786461:RDL786462 RNF786461:RNH786462 RXB786461:RXD786462 SGX786461:SGZ786462 SQT786461:SQV786462 TAP786461:TAR786462 TKL786461:TKN786462 TUH786461:TUJ786462 UED786461:UEF786462 UNZ786461:UOB786462 UXV786461:UXX786462 VHR786461:VHT786462 VRN786461:VRP786462 WBJ786461:WBL786462 WLF786461:WLH786462 WVB786461:WVD786462 IP851997:IR851998 SL851997:SN851998 ACH851997:ACJ851998 AMD851997:AMF851998 AVZ851997:AWB851998 BFV851997:BFX851998 BPR851997:BPT851998 BZN851997:BZP851998 CJJ851997:CJL851998 CTF851997:CTH851998 DDB851997:DDD851998 DMX851997:DMZ851998 DWT851997:DWV851998 EGP851997:EGR851998 EQL851997:EQN851998 FAH851997:FAJ851998 FKD851997:FKF851998 FTZ851997:FUB851998 GDV851997:GDX851998 GNR851997:GNT851998 GXN851997:GXP851998 HHJ851997:HHL851998 HRF851997:HRH851998 IBB851997:IBD851998 IKX851997:IKZ851998 IUT851997:IUV851998 JEP851997:JER851998 JOL851997:JON851998 JYH851997:JYJ851998 KID851997:KIF851998 KRZ851997:KSB851998 LBV851997:LBX851998 LLR851997:LLT851998 LVN851997:LVP851998 MFJ851997:MFL851998 MPF851997:MPH851998 MZB851997:MZD851998 NIX851997:NIZ851998 NST851997:NSV851998 OCP851997:OCR851998 OML851997:OMN851998 OWH851997:OWJ851998 PGD851997:PGF851998 PPZ851997:PQB851998 PZV851997:PZX851998 QJR851997:QJT851998 QTN851997:QTP851998 RDJ851997:RDL851998 RNF851997:RNH851998 RXB851997:RXD851998 SGX851997:SGZ851998 SQT851997:SQV851998 TAP851997:TAR851998 TKL851997:TKN851998 TUH851997:TUJ851998 UED851997:UEF851998 UNZ851997:UOB851998 UXV851997:UXX851998 VHR851997:VHT851998 VRN851997:VRP851998 WBJ851997:WBL851998 WLF851997:WLH851998 WVB851997:WVD851998 IP917533:IR917534 SL917533:SN917534 ACH917533:ACJ917534 AMD917533:AMF917534 AVZ917533:AWB917534 BFV917533:BFX917534 BPR917533:BPT917534 BZN917533:BZP917534 CJJ917533:CJL917534 CTF917533:CTH917534 DDB917533:DDD917534 DMX917533:DMZ917534 DWT917533:DWV917534 EGP917533:EGR917534 EQL917533:EQN917534 FAH917533:FAJ917534 FKD917533:FKF917534 FTZ917533:FUB917534 GDV917533:GDX917534 GNR917533:GNT917534 GXN917533:GXP917534 HHJ917533:HHL917534 HRF917533:HRH917534 IBB917533:IBD917534 IKX917533:IKZ917534 IUT917533:IUV917534 JEP917533:JER917534 JOL917533:JON917534 JYH917533:JYJ917534 KID917533:KIF917534 KRZ917533:KSB917534 LBV917533:LBX917534 LLR917533:LLT917534 LVN917533:LVP917534 MFJ917533:MFL917534 MPF917533:MPH917534 MZB917533:MZD917534 NIX917533:NIZ917534 NST917533:NSV917534 OCP917533:OCR917534 OML917533:OMN917534 OWH917533:OWJ917534 PGD917533:PGF917534 PPZ917533:PQB917534 PZV917533:PZX917534 QJR917533:QJT917534 QTN917533:QTP917534 RDJ917533:RDL917534 RNF917533:RNH917534 RXB917533:RXD917534 SGX917533:SGZ917534 SQT917533:SQV917534 TAP917533:TAR917534 TKL917533:TKN917534 TUH917533:TUJ917534 UED917533:UEF917534 UNZ917533:UOB917534 UXV917533:UXX917534 VHR917533:VHT917534 VRN917533:VRP917534 WBJ917533:WBL917534 WLF917533:WLH917534 WVB917533:WVD917534 IP983069:IR983070 SL983069:SN983070 ACH983069:ACJ983070 AMD983069:AMF983070 AVZ983069:AWB983070 BFV983069:BFX983070 BPR983069:BPT983070 BZN983069:BZP983070 CJJ983069:CJL983070 CTF983069:CTH983070 DDB983069:DDD983070 DMX983069:DMZ983070 DWT983069:DWV983070 EGP983069:EGR983070 EQL983069:EQN983070 FAH983069:FAJ983070 FKD983069:FKF983070 FTZ983069:FUB983070 GDV983069:GDX983070 GNR983069:GNT983070 GXN983069:GXP983070 HHJ983069:HHL983070 HRF983069:HRH983070 IBB983069:IBD983070 IKX983069:IKZ983070 IUT983069:IUV983070 JEP983069:JER983070 JOL983069:JON983070 JYH983069:JYJ983070 KID983069:KIF983070 KRZ983069:KSB983070 LBV983069:LBX983070 LLR983069:LLT983070 LVN983069:LVP983070 MFJ983069:MFL983070 MPF983069:MPH983070 MZB983069:MZD983070 NIX983069:NIZ983070 NST983069:NSV983070 OCP983069:OCR983070 OML983069:OMN983070 OWH983069:OWJ983070 PGD983069:PGF983070 PPZ983069:PQB983070 PZV983069:PZX983070 QJR983069:QJT983070 QTN983069:QTP983070 RDJ983069:RDL983070 RNF983069:RNH983070 RXB983069:RXD983070 SGX983069:SGZ983070 SQT983069:SQV983070 TAP983069:TAR983070 TKL983069:TKN983070 TUH983069:TUJ983070 UED983069:UEF983070 UNZ983069:UOB983070 UXV983069:UXX983070 VHR983069:VHT983070 VRN983069:VRP983070 WBJ983069:WBL983070 WLF983069:WLH983070 WVB983069:WVD983070 P65530 HV65528 RR65528 ABN65528 ALJ65528 AVF65528 BFB65528 BOX65528 BYT65528 CIP65528 CSL65528 DCH65528 DMD65528 DVZ65528 EFV65528 EPR65528 EZN65528 FJJ65528 FTF65528 GDB65528 GMX65528 GWT65528 HGP65528 HQL65528 IAH65528 IKD65528 ITZ65528 JDV65528 JNR65528 JXN65528 KHJ65528 KRF65528 LBB65528 LKX65528 LUT65528 MEP65528 MOL65528 MYH65528 NID65528 NRZ65528 OBV65528 OLR65528 OVN65528 PFJ65528 PPF65528 PZB65528 QIX65528 QST65528 RCP65528 RML65528 RWH65528 SGD65528 SPZ65528 SZV65528 TJR65528 TTN65528 UDJ65528 UNF65528 UXB65528 VGX65528 VQT65528 WAP65528 WKL65528 WUH65528 P131066 HV131064 RR131064 ABN131064 ALJ131064 AVF131064 BFB131064 BOX131064 BYT131064 CIP131064 CSL131064 DCH131064 DMD131064 DVZ131064 EFV131064 EPR131064 EZN131064 FJJ131064 FTF131064 GDB131064 GMX131064 GWT131064 HGP131064 HQL131064 IAH131064 IKD131064 ITZ131064 JDV131064 JNR131064 JXN131064 KHJ131064 KRF131064 LBB131064 LKX131064 LUT131064 MEP131064 MOL131064 MYH131064 NID131064 NRZ131064 OBV131064 OLR131064 OVN131064 PFJ131064 PPF131064 PZB131064 QIX131064 QST131064 RCP131064 RML131064 RWH131064 SGD131064 SPZ131064 SZV131064 TJR131064 TTN131064 UDJ131064 UNF131064 UXB131064 VGX131064 VQT131064 WAP131064 WKL131064 WUH131064 P196602 HV196600 RR196600 ABN196600 ALJ196600 AVF196600 BFB196600 BOX196600 BYT196600 CIP196600 CSL196600 DCH196600 DMD196600 DVZ196600 EFV196600 EPR196600 EZN196600 FJJ196600 FTF196600 GDB196600 GMX196600 GWT196600 HGP196600 HQL196600 IAH196600 IKD196600 ITZ196600 JDV196600 JNR196600 JXN196600 KHJ196600 KRF196600 LBB196600 LKX196600 LUT196600 MEP196600 MOL196600 MYH196600 NID196600 NRZ196600 OBV196600 OLR196600 OVN196600 PFJ196600 PPF196600 PZB196600 QIX196600 QST196600 RCP196600 RML196600 RWH196600 SGD196600 SPZ196600 SZV196600 TJR196600 TTN196600 UDJ196600 UNF196600 UXB196600 VGX196600 VQT196600 WAP196600 WKL196600 WUH196600 P262138 HV262136 RR262136 ABN262136 ALJ262136 AVF262136 BFB262136 BOX262136 BYT262136 CIP262136 CSL262136 DCH262136 DMD262136 DVZ262136 EFV262136 EPR262136 EZN262136 FJJ262136 FTF262136 GDB262136 GMX262136 GWT262136 HGP262136 HQL262136 IAH262136 IKD262136 ITZ262136 JDV262136 JNR262136 JXN262136 KHJ262136 KRF262136 LBB262136 LKX262136 LUT262136 MEP262136 MOL262136 MYH262136 NID262136 NRZ262136 OBV262136 OLR262136 OVN262136 PFJ262136 PPF262136 PZB262136 QIX262136 QST262136 RCP262136 RML262136 RWH262136 SGD262136 SPZ262136 SZV262136 TJR262136 TTN262136 UDJ262136 UNF262136 UXB262136 VGX262136 VQT262136 WAP262136 WKL262136 WUH262136 P327674 HV327672 RR327672 ABN327672 ALJ327672 AVF327672 BFB327672 BOX327672 BYT327672 CIP327672 CSL327672 DCH327672 DMD327672 DVZ327672 EFV327672 EPR327672 EZN327672 FJJ327672 FTF327672 GDB327672 GMX327672 GWT327672 HGP327672 HQL327672 IAH327672 IKD327672 ITZ327672 JDV327672 JNR327672 JXN327672 KHJ327672 KRF327672 LBB327672 LKX327672 LUT327672 MEP327672 MOL327672 MYH327672 NID327672 NRZ327672 OBV327672 OLR327672 OVN327672 PFJ327672 PPF327672 PZB327672 QIX327672 QST327672 RCP327672 RML327672 RWH327672 SGD327672 SPZ327672 SZV327672 TJR327672 TTN327672 UDJ327672 UNF327672 UXB327672 VGX327672 VQT327672 WAP327672 WKL327672 WUH327672 P393210 HV393208 RR393208 ABN393208 ALJ393208 AVF393208 BFB393208 BOX393208 BYT393208 CIP393208 CSL393208 DCH393208 DMD393208 DVZ393208 EFV393208 EPR393208 EZN393208 FJJ393208 FTF393208 GDB393208 GMX393208 GWT393208 HGP393208 HQL393208 IAH393208 IKD393208 ITZ393208 JDV393208 JNR393208 JXN393208 KHJ393208 KRF393208 LBB393208 LKX393208 LUT393208 MEP393208 MOL393208 MYH393208 NID393208 NRZ393208 OBV393208 OLR393208 OVN393208 PFJ393208 PPF393208 PZB393208 QIX393208 QST393208 RCP393208 RML393208 RWH393208 SGD393208 SPZ393208 SZV393208 TJR393208 TTN393208 UDJ393208 UNF393208 UXB393208 VGX393208 VQT393208 WAP393208 WKL393208 WUH393208 P458746 HV458744 RR458744 ABN458744 ALJ458744 AVF458744 BFB458744 BOX458744 BYT458744 CIP458744 CSL458744 DCH458744 DMD458744 DVZ458744 EFV458744 EPR458744 EZN458744 FJJ458744 FTF458744 GDB458744 GMX458744 GWT458744 HGP458744 HQL458744 IAH458744 IKD458744 ITZ458744 JDV458744 JNR458744 JXN458744 KHJ458744 KRF458744 LBB458744 LKX458744 LUT458744 MEP458744 MOL458744 MYH458744 NID458744 NRZ458744 OBV458744 OLR458744 OVN458744 PFJ458744 PPF458744 PZB458744 QIX458744 QST458744 RCP458744 RML458744 RWH458744 SGD458744 SPZ458744 SZV458744 TJR458744 TTN458744 UDJ458744 UNF458744 UXB458744 VGX458744 VQT458744 WAP458744 WKL458744 WUH458744 P524282 HV524280 RR524280 ABN524280 ALJ524280 AVF524280 BFB524280 BOX524280 BYT524280 CIP524280 CSL524280 DCH524280 DMD524280 DVZ524280 EFV524280 EPR524280 EZN524280 FJJ524280 FTF524280 GDB524280 GMX524280 GWT524280 HGP524280 HQL524280 IAH524280 IKD524280 ITZ524280 JDV524280 JNR524280 JXN524280 KHJ524280 KRF524280 LBB524280 LKX524280 LUT524280 MEP524280 MOL524280 MYH524280 NID524280 NRZ524280 OBV524280 OLR524280 OVN524280 PFJ524280 PPF524280 PZB524280 QIX524280 QST524280 RCP524280 RML524280 RWH524280 SGD524280 SPZ524280 SZV524280 TJR524280 TTN524280 UDJ524280 UNF524280 UXB524280 VGX524280 VQT524280 WAP524280 WKL524280 WUH524280 P589818 HV589816 RR589816 ABN589816 ALJ589816 AVF589816 BFB589816 BOX589816 BYT589816 CIP589816 CSL589816 DCH589816 DMD589816 DVZ589816 EFV589816 EPR589816 EZN589816 FJJ589816 FTF589816 GDB589816 GMX589816 GWT589816 HGP589816 HQL589816 IAH589816 IKD589816 ITZ589816 JDV589816 JNR589816 JXN589816 KHJ589816 KRF589816 LBB589816 LKX589816 LUT589816 MEP589816 MOL589816 MYH589816 NID589816 NRZ589816 OBV589816 OLR589816 OVN589816 PFJ589816 PPF589816 PZB589816 QIX589816 QST589816 RCP589816 RML589816 RWH589816 SGD589816 SPZ589816 SZV589816 TJR589816 TTN589816 UDJ589816 UNF589816 UXB589816 VGX589816 VQT589816 WAP589816 WKL589816 WUH589816 P655354 HV655352 RR655352 ABN655352 ALJ655352 AVF655352 BFB655352 BOX655352 BYT655352 CIP655352 CSL655352 DCH655352 DMD655352 DVZ655352 EFV655352 EPR655352 EZN655352 FJJ655352 FTF655352 GDB655352 GMX655352 GWT655352 HGP655352 HQL655352 IAH655352 IKD655352 ITZ655352 JDV655352 JNR655352 JXN655352 KHJ655352 KRF655352 LBB655352 LKX655352 LUT655352 MEP655352 MOL655352 MYH655352 NID655352 NRZ655352 OBV655352 OLR655352 OVN655352 PFJ655352 PPF655352 PZB655352 QIX655352 QST655352 RCP655352 RML655352 RWH655352 SGD655352 SPZ655352 SZV655352 TJR655352 TTN655352 UDJ655352 UNF655352 UXB655352 VGX655352 VQT655352 WAP655352 WKL655352 WUH655352 P720890 HV720888 RR720888 ABN720888 ALJ720888 AVF720888 BFB720888 BOX720888 BYT720888 CIP720888 CSL720888 DCH720888 DMD720888 DVZ720888 EFV720888 EPR720888 EZN720888 FJJ720888 FTF720888 GDB720888 GMX720888 GWT720888 HGP720888 HQL720888 IAH720888 IKD720888 ITZ720888 JDV720888 JNR720888 JXN720888 KHJ720888 KRF720888 LBB720888 LKX720888 LUT720888 MEP720888 MOL720888 MYH720888 NID720888 NRZ720888 OBV720888 OLR720888 OVN720888 PFJ720888 PPF720888 PZB720888 QIX720888 QST720888 RCP720888 RML720888 RWH720888 SGD720888 SPZ720888 SZV720888 TJR720888 TTN720888 UDJ720888 UNF720888 UXB720888 VGX720888 VQT720888 WAP720888 WKL720888 WUH720888 P786426 HV786424 RR786424 ABN786424 ALJ786424 AVF786424 BFB786424 BOX786424 BYT786424 CIP786424 CSL786424 DCH786424 DMD786424 DVZ786424 EFV786424 EPR786424 EZN786424 FJJ786424 FTF786424 GDB786424 GMX786424 GWT786424 HGP786424 HQL786424 IAH786424 IKD786424 ITZ786424 JDV786424 JNR786424 JXN786424 KHJ786424 KRF786424 LBB786424 LKX786424 LUT786424 MEP786424 MOL786424 MYH786424 NID786424 NRZ786424 OBV786424 OLR786424 OVN786424 PFJ786424 PPF786424 PZB786424 QIX786424 QST786424 RCP786424 RML786424 RWH786424 SGD786424 SPZ786424 SZV786424 TJR786424 TTN786424 UDJ786424 UNF786424 UXB786424 VGX786424 VQT786424 WAP786424 WKL786424 WUH786424 P851962 HV851960 RR851960 ABN851960 ALJ851960 AVF851960 BFB851960 BOX851960 BYT851960 CIP851960 CSL851960 DCH851960 DMD851960 DVZ851960 EFV851960 EPR851960 EZN851960 FJJ851960 FTF851960 GDB851960 GMX851960 GWT851960 HGP851960 HQL851960 IAH851960 IKD851960 ITZ851960 JDV851960 JNR851960 JXN851960 KHJ851960 KRF851960 LBB851960 LKX851960 LUT851960 MEP851960 MOL851960 MYH851960 NID851960 NRZ851960 OBV851960 OLR851960 OVN851960 PFJ851960 PPF851960 PZB851960 QIX851960 QST851960 RCP851960 RML851960 RWH851960 SGD851960 SPZ851960 SZV851960 TJR851960 TTN851960 UDJ851960 UNF851960 UXB851960 VGX851960 VQT851960 WAP851960 WKL851960 WUH851960 P917498 HV917496 RR917496 ABN917496 ALJ917496 AVF917496 BFB917496 BOX917496 BYT917496 CIP917496 CSL917496 DCH917496 DMD917496 DVZ917496 EFV917496 EPR917496 EZN917496 FJJ917496 FTF917496 GDB917496 GMX917496 GWT917496 HGP917496 HQL917496 IAH917496 IKD917496 ITZ917496 JDV917496 JNR917496 JXN917496 KHJ917496 KRF917496 LBB917496 LKX917496 LUT917496 MEP917496 MOL917496 MYH917496 NID917496 NRZ917496 OBV917496 OLR917496 OVN917496 PFJ917496 PPF917496 PZB917496 QIX917496 QST917496 RCP917496 RML917496 RWH917496 SGD917496 SPZ917496 SZV917496 TJR917496 TTN917496 UDJ917496 UNF917496 UXB917496 VGX917496 VQT917496 WAP917496 WKL917496 WUH917496 P983034 HV983032 RR983032 ABN983032 ALJ983032 AVF983032 BFB983032 BOX983032 BYT983032 CIP983032 CSL983032 DCH983032 DMD983032 DVZ983032 EFV983032 EPR983032 EZN983032 FJJ983032 FTF983032 GDB983032 GMX983032 GWT983032 HGP983032 HQL983032 IAH983032 IKD983032 ITZ983032 JDV983032 JNR983032 JXN983032 KHJ983032 KRF983032 LBB983032 LKX983032 LUT983032 MEP983032 MOL983032 MYH983032 NID983032 NRZ983032 OBV983032 OLR983032 OVN983032 PFJ983032 PPF983032 PZB983032 QIX983032 QST983032 RCP983032 RML983032 RWH983032 SGD983032 SPZ983032 SZV983032 TJR983032 TTN983032 UDJ983032 UNF983032 UXB983032 VGX983032 VQT983032 WAP983032 WKL983032 WUH983032 IP65556:IR65557 SL65556:SN65557 ACH65556:ACJ65557 AMD65556:AMF65557 AVZ65556:AWB65557 BFV65556:BFX65557 BPR65556:BPT65557 BZN65556:BZP65557 CJJ65556:CJL65557 CTF65556:CTH65557 DDB65556:DDD65557 DMX65556:DMZ65557 DWT65556:DWV65557 EGP65556:EGR65557 EQL65556:EQN65557 FAH65556:FAJ65557 FKD65556:FKF65557 FTZ65556:FUB65557 GDV65556:GDX65557 GNR65556:GNT65557 GXN65556:GXP65557 HHJ65556:HHL65557 HRF65556:HRH65557 IBB65556:IBD65557 IKX65556:IKZ65557 IUT65556:IUV65557 JEP65556:JER65557 JOL65556:JON65557 JYH65556:JYJ65557 KID65556:KIF65557 KRZ65556:KSB65557 LBV65556:LBX65557 LLR65556:LLT65557 LVN65556:LVP65557 MFJ65556:MFL65557 MPF65556:MPH65557 MZB65556:MZD65557 NIX65556:NIZ65557 NST65556:NSV65557 OCP65556:OCR65557 OML65556:OMN65557 OWH65556:OWJ65557 PGD65556:PGF65557 PPZ65556:PQB65557 PZV65556:PZX65557 QJR65556:QJT65557 QTN65556:QTP65557 RDJ65556:RDL65557 RNF65556:RNH65557 RXB65556:RXD65557 SGX65556:SGZ65557 SQT65556:SQV65557 TAP65556:TAR65557 TKL65556:TKN65557 TUH65556:TUJ65557 UED65556:UEF65557 UNZ65556:UOB65557 UXV65556:UXX65557 VHR65556:VHT65557 VRN65556:VRP65557 WBJ65556:WBL65557 WLF65556:WLH65557 WVB65556:WVD65557 IP131092:IR131093 SL131092:SN131093 ACH131092:ACJ131093 AMD131092:AMF131093 AVZ131092:AWB131093 BFV131092:BFX131093 BPR131092:BPT131093 BZN131092:BZP131093 CJJ131092:CJL131093 CTF131092:CTH131093 DDB131092:DDD131093 DMX131092:DMZ131093 DWT131092:DWV131093 EGP131092:EGR131093 EQL131092:EQN131093 FAH131092:FAJ131093 FKD131092:FKF131093 FTZ131092:FUB131093 GDV131092:GDX131093 GNR131092:GNT131093 GXN131092:GXP131093 HHJ131092:HHL131093 HRF131092:HRH131093 IBB131092:IBD131093 IKX131092:IKZ131093 IUT131092:IUV131093 JEP131092:JER131093 JOL131092:JON131093 JYH131092:JYJ131093 KID131092:KIF131093 KRZ131092:KSB131093 LBV131092:LBX131093 LLR131092:LLT131093 LVN131092:LVP131093 MFJ131092:MFL131093 MPF131092:MPH131093 MZB131092:MZD131093 NIX131092:NIZ131093 NST131092:NSV131093 OCP131092:OCR131093 OML131092:OMN131093 OWH131092:OWJ131093 PGD131092:PGF131093 PPZ131092:PQB131093 PZV131092:PZX131093 QJR131092:QJT131093 QTN131092:QTP131093 RDJ131092:RDL131093 RNF131092:RNH131093 RXB131092:RXD131093 SGX131092:SGZ131093 SQT131092:SQV131093 TAP131092:TAR131093 TKL131092:TKN131093 TUH131092:TUJ131093 UED131092:UEF131093 UNZ131092:UOB131093 UXV131092:UXX131093 VHR131092:VHT131093 VRN131092:VRP131093 WBJ131092:WBL131093 WLF131092:WLH131093 WVB131092:WVD131093 IP196628:IR196629 SL196628:SN196629 ACH196628:ACJ196629 AMD196628:AMF196629 AVZ196628:AWB196629 BFV196628:BFX196629 BPR196628:BPT196629 BZN196628:BZP196629 CJJ196628:CJL196629 CTF196628:CTH196629 DDB196628:DDD196629 DMX196628:DMZ196629 DWT196628:DWV196629 EGP196628:EGR196629 EQL196628:EQN196629 FAH196628:FAJ196629 FKD196628:FKF196629 FTZ196628:FUB196629 GDV196628:GDX196629 GNR196628:GNT196629 GXN196628:GXP196629 HHJ196628:HHL196629 HRF196628:HRH196629 IBB196628:IBD196629 IKX196628:IKZ196629 IUT196628:IUV196629 JEP196628:JER196629 JOL196628:JON196629 JYH196628:JYJ196629 KID196628:KIF196629 KRZ196628:KSB196629 LBV196628:LBX196629 LLR196628:LLT196629 LVN196628:LVP196629 MFJ196628:MFL196629 MPF196628:MPH196629 MZB196628:MZD196629 NIX196628:NIZ196629 NST196628:NSV196629 OCP196628:OCR196629 OML196628:OMN196629 OWH196628:OWJ196629 PGD196628:PGF196629 PPZ196628:PQB196629 PZV196628:PZX196629 QJR196628:QJT196629 QTN196628:QTP196629 RDJ196628:RDL196629 RNF196628:RNH196629 RXB196628:RXD196629 SGX196628:SGZ196629 SQT196628:SQV196629 TAP196628:TAR196629 TKL196628:TKN196629 TUH196628:TUJ196629 UED196628:UEF196629 UNZ196628:UOB196629 UXV196628:UXX196629 VHR196628:VHT196629 VRN196628:VRP196629 WBJ196628:WBL196629 WLF196628:WLH196629 WVB196628:WVD196629 IP262164:IR262165 SL262164:SN262165 ACH262164:ACJ262165 AMD262164:AMF262165 AVZ262164:AWB262165 BFV262164:BFX262165 BPR262164:BPT262165 BZN262164:BZP262165 CJJ262164:CJL262165 CTF262164:CTH262165 DDB262164:DDD262165 DMX262164:DMZ262165 DWT262164:DWV262165 EGP262164:EGR262165 EQL262164:EQN262165 FAH262164:FAJ262165 FKD262164:FKF262165 FTZ262164:FUB262165 GDV262164:GDX262165 GNR262164:GNT262165 GXN262164:GXP262165 HHJ262164:HHL262165 HRF262164:HRH262165 IBB262164:IBD262165 IKX262164:IKZ262165 IUT262164:IUV262165 JEP262164:JER262165 JOL262164:JON262165 JYH262164:JYJ262165 KID262164:KIF262165 KRZ262164:KSB262165 LBV262164:LBX262165 LLR262164:LLT262165 LVN262164:LVP262165 MFJ262164:MFL262165 MPF262164:MPH262165 MZB262164:MZD262165 NIX262164:NIZ262165 NST262164:NSV262165 OCP262164:OCR262165 OML262164:OMN262165 OWH262164:OWJ262165 PGD262164:PGF262165 PPZ262164:PQB262165 PZV262164:PZX262165 QJR262164:QJT262165 QTN262164:QTP262165 RDJ262164:RDL262165 RNF262164:RNH262165 RXB262164:RXD262165 SGX262164:SGZ262165 SQT262164:SQV262165 TAP262164:TAR262165 TKL262164:TKN262165 TUH262164:TUJ262165 UED262164:UEF262165 UNZ262164:UOB262165 UXV262164:UXX262165 VHR262164:VHT262165 VRN262164:VRP262165 WBJ262164:WBL262165 WLF262164:WLH262165 WVB262164:WVD262165 IP327700:IR327701 SL327700:SN327701 ACH327700:ACJ327701 AMD327700:AMF327701 AVZ327700:AWB327701 BFV327700:BFX327701 BPR327700:BPT327701 BZN327700:BZP327701 CJJ327700:CJL327701 CTF327700:CTH327701 DDB327700:DDD327701 DMX327700:DMZ327701 DWT327700:DWV327701 EGP327700:EGR327701 EQL327700:EQN327701 FAH327700:FAJ327701 FKD327700:FKF327701 FTZ327700:FUB327701 GDV327700:GDX327701 GNR327700:GNT327701 GXN327700:GXP327701 HHJ327700:HHL327701 HRF327700:HRH327701 IBB327700:IBD327701 IKX327700:IKZ327701 IUT327700:IUV327701 JEP327700:JER327701 JOL327700:JON327701 JYH327700:JYJ327701 KID327700:KIF327701 KRZ327700:KSB327701 LBV327700:LBX327701 LLR327700:LLT327701 LVN327700:LVP327701 MFJ327700:MFL327701 MPF327700:MPH327701 MZB327700:MZD327701 NIX327700:NIZ327701 NST327700:NSV327701 OCP327700:OCR327701 OML327700:OMN327701 OWH327700:OWJ327701 PGD327700:PGF327701 PPZ327700:PQB327701 PZV327700:PZX327701 QJR327700:QJT327701 QTN327700:QTP327701 RDJ327700:RDL327701 RNF327700:RNH327701 RXB327700:RXD327701 SGX327700:SGZ327701 SQT327700:SQV327701 TAP327700:TAR327701 TKL327700:TKN327701 TUH327700:TUJ327701 UED327700:UEF327701 UNZ327700:UOB327701 UXV327700:UXX327701 VHR327700:VHT327701 VRN327700:VRP327701 WBJ327700:WBL327701 WLF327700:WLH327701 WVB327700:WVD327701 IP393236:IR393237 SL393236:SN393237 ACH393236:ACJ393237 AMD393236:AMF393237 AVZ393236:AWB393237 BFV393236:BFX393237 BPR393236:BPT393237 BZN393236:BZP393237 CJJ393236:CJL393237 CTF393236:CTH393237 DDB393236:DDD393237 DMX393236:DMZ393237 DWT393236:DWV393237 EGP393236:EGR393237 EQL393236:EQN393237 FAH393236:FAJ393237 FKD393236:FKF393237 FTZ393236:FUB393237 GDV393236:GDX393237 GNR393236:GNT393237 GXN393236:GXP393237 HHJ393236:HHL393237 HRF393236:HRH393237 IBB393236:IBD393237 IKX393236:IKZ393237 IUT393236:IUV393237 JEP393236:JER393237 JOL393236:JON393237 JYH393236:JYJ393237 KID393236:KIF393237 KRZ393236:KSB393237 LBV393236:LBX393237 LLR393236:LLT393237 LVN393236:LVP393237 MFJ393236:MFL393237 MPF393236:MPH393237 MZB393236:MZD393237 NIX393236:NIZ393237 NST393236:NSV393237 OCP393236:OCR393237 OML393236:OMN393237 OWH393236:OWJ393237 PGD393236:PGF393237 PPZ393236:PQB393237 PZV393236:PZX393237 QJR393236:QJT393237 QTN393236:QTP393237 RDJ393236:RDL393237 RNF393236:RNH393237 RXB393236:RXD393237 SGX393236:SGZ393237 SQT393236:SQV393237 TAP393236:TAR393237 TKL393236:TKN393237 TUH393236:TUJ393237 UED393236:UEF393237 UNZ393236:UOB393237 UXV393236:UXX393237 VHR393236:VHT393237 VRN393236:VRP393237 WBJ393236:WBL393237 WLF393236:WLH393237 WVB393236:WVD393237 IP458772:IR458773 SL458772:SN458773 ACH458772:ACJ458773 AMD458772:AMF458773 AVZ458772:AWB458773 BFV458772:BFX458773 BPR458772:BPT458773 BZN458772:BZP458773 CJJ458772:CJL458773 CTF458772:CTH458773 DDB458772:DDD458773 DMX458772:DMZ458773 DWT458772:DWV458773 EGP458772:EGR458773 EQL458772:EQN458773 FAH458772:FAJ458773 FKD458772:FKF458773 FTZ458772:FUB458773 GDV458772:GDX458773 GNR458772:GNT458773 GXN458772:GXP458773 HHJ458772:HHL458773 HRF458772:HRH458773 IBB458772:IBD458773 IKX458772:IKZ458773 IUT458772:IUV458773 JEP458772:JER458773 JOL458772:JON458773 JYH458772:JYJ458773 KID458772:KIF458773 KRZ458772:KSB458773 LBV458772:LBX458773 LLR458772:LLT458773 LVN458772:LVP458773 MFJ458772:MFL458773 MPF458772:MPH458773 MZB458772:MZD458773 NIX458772:NIZ458773 NST458772:NSV458773 OCP458772:OCR458773 OML458772:OMN458773 OWH458772:OWJ458773 PGD458772:PGF458773 PPZ458772:PQB458773 PZV458772:PZX458773 QJR458772:QJT458773 QTN458772:QTP458773 RDJ458772:RDL458773 RNF458772:RNH458773 RXB458772:RXD458773 SGX458772:SGZ458773 SQT458772:SQV458773 TAP458772:TAR458773 TKL458772:TKN458773 TUH458772:TUJ458773 UED458772:UEF458773 UNZ458772:UOB458773 UXV458772:UXX458773 VHR458772:VHT458773 VRN458772:VRP458773 WBJ458772:WBL458773 WLF458772:WLH458773 WVB458772:WVD458773 IP524308:IR524309 SL524308:SN524309 ACH524308:ACJ524309 AMD524308:AMF524309 AVZ524308:AWB524309 BFV524308:BFX524309 BPR524308:BPT524309 BZN524308:BZP524309 CJJ524308:CJL524309 CTF524308:CTH524309 DDB524308:DDD524309 DMX524308:DMZ524309 DWT524308:DWV524309 EGP524308:EGR524309 EQL524308:EQN524309 FAH524308:FAJ524309 FKD524308:FKF524309 FTZ524308:FUB524309 GDV524308:GDX524309 GNR524308:GNT524309 GXN524308:GXP524309 HHJ524308:HHL524309 HRF524308:HRH524309 IBB524308:IBD524309 IKX524308:IKZ524309 IUT524308:IUV524309 JEP524308:JER524309 JOL524308:JON524309 JYH524308:JYJ524309 KID524308:KIF524309 KRZ524308:KSB524309 LBV524308:LBX524309 LLR524308:LLT524309 LVN524308:LVP524309 MFJ524308:MFL524309 MPF524308:MPH524309 MZB524308:MZD524309 NIX524308:NIZ524309 NST524308:NSV524309 OCP524308:OCR524309 OML524308:OMN524309 OWH524308:OWJ524309 PGD524308:PGF524309 PPZ524308:PQB524309 PZV524308:PZX524309 QJR524308:QJT524309 QTN524308:QTP524309 RDJ524308:RDL524309 RNF524308:RNH524309 RXB524308:RXD524309 SGX524308:SGZ524309 SQT524308:SQV524309 TAP524308:TAR524309 TKL524308:TKN524309 TUH524308:TUJ524309 UED524308:UEF524309 UNZ524308:UOB524309 UXV524308:UXX524309 VHR524308:VHT524309 VRN524308:VRP524309 WBJ524308:WBL524309 WLF524308:WLH524309 WVB524308:WVD524309 IP589844:IR589845 SL589844:SN589845 ACH589844:ACJ589845 AMD589844:AMF589845 AVZ589844:AWB589845 BFV589844:BFX589845 BPR589844:BPT589845 BZN589844:BZP589845 CJJ589844:CJL589845 CTF589844:CTH589845 DDB589844:DDD589845 DMX589844:DMZ589845 DWT589844:DWV589845 EGP589844:EGR589845 EQL589844:EQN589845 FAH589844:FAJ589845 FKD589844:FKF589845 FTZ589844:FUB589845 GDV589844:GDX589845 GNR589844:GNT589845 GXN589844:GXP589845 HHJ589844:HHL589845 HRF589844:HRH589845 IBB589844:IBD589845 IKX589844:IKZ589845 IUT589844:IUV589845 JEP589844:JER589845 JOL589844:JON589845 JYH589844:JYJ589845 KID589844:KIF589845 KRZ589844:KSB589845 LBV589844:LBX589845 LLR589844:LLT589845 LVN589844:LVP589845 MFJ589844:MFL589845 MPF589844:MPH589845 MZB589844:MZD589845 NIX589844:NIZ589845 NST589844:NSV589845 OCP589844:OCR589845 OML589844:OMN589845 OWH589844:OWJ589845 PGD589844:PGF589845 PPZ589844:PQB589845 PZV589844:PZX589845 QJR589844:QJT589845 QTN589844:QTP589845 RDJ589844:RDL589845 RNF589844:RNH589845 RXB589844:RXD589845 SGX589844:SGZ589845 SQT589844:SQV589845 TAP589844:TAR589845 TKL589844:TKN589845 TUH589844:TUJ589845 UED589844:UEF589845 UNZ589844:UOB589845 UXV589844:UXX589845 VHR589844:VHT589845 VRN589844:VRP589845 WBJ589844:WBL589845 WLF589844:WLH589845 WVB589844:WVD589845 IP655380:IR655381 SL655380:SN655381 ACH655380:ACJ655381 AMD655380:AMF655381 AVZ655380:AWB655381 BFV655380:BFX655381 BPR655380:BPT655381 BZN655380:BZP655381 CJJ655380:CJL655381 CTF655380:CTH655381 DDB655380:DDD655381 DMX655380:DMZ655381 DWT655380:DWV655381 EGP655380:EGR655381 EQL655380:EQN655381 FAH655380:FAJ655381 FKD655380:FKF655381 FTZ655380:FUB655381 GDV655380:GDX655381 GNR655380:GNT655381 GXN655380:GXP655381 HHJ655380:HHL655381 HRF655380:HRH655381 IBB655380:IBD655381 IKX655380:IKZ655381 IUT655380:IUV655381 JEP655380:JER655381 JOL655380:JON655381 JYH655380:JYJ655381 KID655380:KIF655381 KRZ655380:KSB655381 LBV655380:LBX655381 LLR655380:LLT655381 LVN655380:LVP655381 MFJ655380:MFL655381 MPF655380:MPH655381 MZB655380:MZD655381 NIX655380:NIZ655381 NST655380:NSV655381 OCP655380:OCR655381 OML655380:OMN655381 OWH655380:OWJ655381 PGD655380:PGF655381 PPZ655380:PQB655381 PZV655380:PZX655381 QJR655380:QJT655381 QTN655380:QTP655381 RDJ655380:RDL655381 RNF655380:RNH655381 RXB655380:RXD655381 SGX655380:SGZ655381 SQT655380:SQV655381 TAP655380:TAR655381 TKL655380:TKN655381 TUH655380:TUJ655381 UED655380:UEF655381 UNZ655380:UOB655381 UXV655380:UXX655381 VHR655380:VHT655381 VRN655380:VRP655381 WBJ655380:WBL655381 WLF655380:WLH655381 WVB655380:WVD655381 IP720916:IR720917 SL720916:SN720917 ACH720916:ACJ720917 AMD720916:AMF720917 AVZ720916:AWB720917 BFV720916:BFX720917 BPR720916:BPT720917 BZN720916:BZP720917 CJJ720916:CJL720917 CTF720916:CTH720917 DDB720916:DDD720917 DMX720916:DMZ720917 DWT720916:DWV720917 EGP720916:EGR720917 EQL720916:EQN720917 FAH720916:FAJ720917 FKD720916:FKF720917 FTZ720916:FUB720917 GDV720916:GDX720917 GNR720916:GNT720917 GXN720916:GXP720917 HHJ720916:HHL720917 HRF720916:HRH720917 IBB720916:IBD720917 IKX720916:IKZ720917 IUT720916:IUV720917 JEP720916:JER720917 JOL720916:JON720917 JYH720916:JYJ720917 KID720916:KIF720917 KRZ720916:KSB720917 LBV720916:LBX720917 LLR720916:LLT720917 LVN720916:LVP720917 MFJ720916:MFL720917 MPF720916:MPH720917 MZB720916:MZD720917 NIX720916:NIZ720917 NST720916:NSV720917 OCP720916:OCR720917 OML720916:OMN720917 OWH720916:OWJ720917 PGD720916:PGF720917 PPZ720916:PQB720917 PZV720916:PZX720917 QJR720916:QJT720917 QTN720916:QTP720917 RDJ720916:RDL720917 RNF720916:RNH720917 RXB720916:RXD720917 SGX720916:SGZ720917 SQT720916:SQV720917 TAP720916:TAR720917 TKL720916:TKN720917 TUH720916:TUJ720917 UED720916:UEF720917 UNZ720916:UOB720917 UXV720916:UXX720917 VHR720916:VHT720917 VRN720916:VRP720917 WBJ720916:WBL720917 WLF720916:WLH720917 WVB720916:WVD720917 IP786452:IR786453 SL786452:SN786453 ACH786452:ACJ786453 AMD786452:AMF786453 AVZ786452:AWB786453 BFV786452:BFX786453 BPR786452:BPT786453 BZN786452:BZP786453 CJJ786452:CJL786453 CTF786452:CTH786453 DDB786452:DDD786453 DMX786452:DMZ786453 DWT786452:DWV786453 EGP786452:EGR786453 EQL786452:EQN786453 FAH786452:FAJ786453 FKD786452:FKF786453 FTZ786452:FUB786453 GDV786452:GDX786453 GNR786452:GNT786453 GXN786452:GXP786453 HHJ786452:HHL786453 HRF786452:HRH786453 IBB786452:IBD786453 IKX786452:IKZ786453 IUT786452:IUV786453 JEP786452:JER786453 JOL786452:JON786453 JYH786452:JYJ786453 KID786452:KIF786453 KRZ786452:KSB786453 LBV786452:LBX786453 LLR786452:LLT786453 LVN786452:LVP786453 MFJ786452:MFL786453 MPF786452:MPH786453 MZB786452:MZD786453 NIX786452:NIZ786453 NST786452:NSV786453 OCP786452:OCR786453 OML786452:OMN786453 OWH786452:OWJ786453 PGD786452:PGF786453 PPZ786452:PQB786453 PZV786452:PZX786453 QJR786452:QJT786453 QTN786452:QTP786453 RDJ786452:RDL786453 RNF786452:RNH786453 RXB786452:RXD786453 SGX786452:SGZ786453 SQT786452:SQV786453 TAP786452:TAR786453 TKL786452:TKN786453 TUH786452:TUJ786453 UED786452:UEF786453 UNZ786452:UOB786453 UXV786452:UXX786453 VHR786452:VHT786453 VRN786452:VRP786453 WBJ786452:WBL786453 WLF786452:WLH786453 WVB786452:WVD786453 IP851988:IR851989 SL851988:SN851989 ACH851988:ACJ851989 AMD851988:AMF851989 AVZ851988:AWB851989 BFV851988:BFX851989 BPR851988:BPT851989 BZN851988:BZP851989 CJJ851988:CJL851989 CTF851988:CTH851989 DDB851988:DDD851989 DMX851988:DMZ851989 DWT851988:DWV851989 EGP851988:EGR851989 EQL851988:EQN851989 FAH851988:FAJ851989 FKD851988:FKF851989 FTZ851988:FUB851989 GDV851988:GDX851989 GNR851988:GNT851989 GXN851988:GXP851989 HHJ851988:HHL851989 HRF851988:HRH851989 IBB851988:IBD851989 IKX851988:IKZ851989 IUT851988:IUV851989 JEP851988:JER851989 JOL851988:JON851989 JYH851988:JYJ851989 KID851988:KIF851989 KRZ851988:KSB851989 LBV851988:LBX851989 LLR851988:LLT851989 LVN851988:LVP851989 MFJ851988:MFL851989 MPF851988:MPH851989 MZB851988:MZD851989 NIX851988:NIZ851989 NST851988:NSV851989 OCP851988:OCR851989 OML851988:OMN851989 OWH851988:OWJ851989 PGD851988:PGF851989 PPZ851988:PQB851989 PZV851988:PZX851989 QJR851988:QJT851989 QTN851988:QTP851989 RDJ851988:RDL851989 RNF851988:RNH851989 RXB851988:RXD851989 SGX851988:SGZ851989 SQT851988:SQV851989 TAP851988:TAR851989 TKL851988:TKN851989 TUH851988:TUJ851989 UED851988:UEF851989 UNZ851988:UOB851989 UXV851988:UXX851989 VHR851988:VHT851989 VRN851988:VRP851989 WBJ851988:WBL851989 WLF851988:WLH851989 WVB851988:WVD851989 IP917524:IR917525 SL917524:SN917525 ACH917524:ACJ917525 AMD917524:AMF917525 AVZ917524:AWB917525 BFV917524:BFX917525 BPR917524:BPT917525 BZN917524:BZP917525 CJJ917524:CJL917525 CTF917524:CTH917525 DDB917524:DDD917525 DMX917524:DMZ917525 DWT917524:DWV917525 EGP917524:EGR917525 EQL917524:EQN917525 FAH917524:FAJ917525 FKD917524:FKF917525 FTZ917524:FUB917525 GDV917524:GDX917525 GNR917524:GNT917525 GXN917524:GXP917525 HHJ917524:HHL917525 HRF917524:HRH917525 IBB917524:IBD917525 IKX917524:IKZ917525 IUT917524:IUV917525 JEP917524:JER917525 JOL917524:JON917525 JYH917524:JYJ917525 KID917524:KIF917525 KRZ917524:KSB917525 LBV917524:LBX917525 LLR917524:LLT917525 LVN917524:LVP917525 MFJ917524:MFL917525 MPF917524:MPH917525 MZB917524:MZD917525 NIX917524:NIZ917525 NST917524:NSV917525 OCP917524:OCR917525 OML917524:OMN917525 OWH917524:OWJ917525 PGD917524:PGF917525 PPZ917524:PQB917525 PZV917524:PZX917525 QJR917524:QJT917525 QTN917524:QTP917525 RDJ917524:RDL917525 RNF917524:RNH917525 RXB917524:RXD917525 SGX917524:SGZ917525 SQT917524:SQV917525 TAP917524:TAR917525 TKL917524:TKN917525 TUH917524:TUJ917525 UED917524:UEF917525 UNZ917524:UOB917525 UXV917524:UXX917525 VHR917524:VHT917525 VRN917524:VRP917525 WBJ917524:WBL917525 WLF917524:WLH917525 WVB917524:WVD917525 IP983060:IR983061 SL983060:SN983061 ACH983060:ACJ983061 AMD983060:AMF983061 AVZ983060:AWB983061 BFV983060:BFX983061 BPR983060:BPT983061 BZN983060:BZP983061 CJJ983060:CJL983061 CTF983060:CTH983061 DDB983060:DDD983061 DMX983060:DMZ983061 DWT983060:DWV983061 EGP983060:EGR983061 EQL983060:EQN983061 FAH983060:FAJ983061 FKD983060:FKF983061 FTZ983060:FUB983061 GDV983060:GDX983061 GNR983060:GNT983061 GXN983060:GXP983061 HHJ983060:HHL983061 HRF983060:HRH983061 IBB983060:IBD983061 IKX983060:IKZ983061 IUT983060:IUV983061 JEP983060:JER983061 JOL983060:JON983061 JYH983060:JYJ983061 KID983060:KIF983061 KRZ983060:KSB983061 LBV983060:LBX983061 LLR983060:LLT983061 LVN983060:LVP983061 MFJ983060:MFL983061 MPF983060:MPH983061 MZB983060:MZD983061 NIX983060:NIZ983061 NST983060:NSV983061 OCP983060:OCR983061 OML983060:OMN983061 OWH983060:OWJ983061 PGD983060:PGF983061 PPZ983060:PQB983061 PZV983060:PZX983061 QJR983060:QJT983061 QTN983060:QTP983061 RDJ983060:RDL983061 RNF983060:RNH983061 RXB983060:RXD983061 SGX983060:SGZ983061 SQT983060:SQV983061 TAP983060:TAR983061 TKL983060:TKN983061 TUH983060:TUJ983061 UED983060:UEF983061 UNZ983060:UOB983061 UXV983060:UXX983061 VHR983060:VHT983061 VRN983060:VRP983061 WBJ983060:WBL983061 WLF983060:WLH983061 WVB983060:WVD983061 IP65561:IR65561 SL65561:SN65561 ACH65561:ACJ65561 AMD65561:AMF65561 AVZ65561:AWB65561 BFV65561:BFX65561 BPR65561:BPT65561 BZN65561:BZP65561 CJJ65561:CJL65561 CTF65561:CTH65561 DDB65561:DDD65561 DMX65561:DMZ65561 DWT65561:DWV65561 EGP65561:EGR65561 EQL65561:EQN65561 FAH65561:FAJ65561 FKD65561:FKF65561 FTZ65561:FUB65561 GDV65561:GDX65561 GNR65561:GNT65561 GXN65561:GXP65561 HHJ65561:HHL65561 HRF65561:HRH65561 IBB65561:IBD65561 IKX65561:IKZ65561 IUT65561:IUV65561 JEP65561:JER65561 JOL65561:JON65561 JYH65561:JYJ65561 KID65561:KIF65561 KRZ65561:KSB65561 LBV65561:LBX65561 LLR65561:LLT65561 LVN65561:LVP65561 MFJ65561:MFL65561 MPF65561:MPH65561 MZB65561:MZD65561 NIX65561:NIZ65561 NST65561:NSV65561 OCP65561:OCR65561 OML65561:OMN65561 OWH65561:OWJ65561 PGD65561:PGF65561 PPZ65561:PQB65561 PZV65561:PZX65561 QJR65561:QJT65561 QTN65561:QTP65561 RDJ65561:RDL65561 RNF65561:RNH65561 RXB65561:RXD65561 SGX65561:SGZ65561 SQT65561:SQV65561 TAP65561:TAR65561 TKL65561:TKN65561 TUH65561:TUJ65561 UED65561:UEF65561 UNZ65561:UOB65561 UXV65561:UXX65561 VHR65561:VHT65561 VRN65561:VRP65561 WBJ65561:WBL65561 WLF65561:WLH65561 WVB65561:WVD65561 IP131097:IR131097 SL131097:SN131097 ACH131097:ACJ131097 AMD131097:AMF131097 AVZ131097:AWB131097 BFV131097:BFX131097 BPR131097:BPT131097 BZN131097:BZP131097 CJJ131097:CJL131097 CTF131097:CTH131097 DDB131097:DDD131097 DMX131097:DMZ131097 DWT131097:DWV131097 EGP131097:EGR131097 EQL131097:EQN131097 FAH131097:FAJ131097 FKD131097:FKF131097 FTZ131097:FUB131097 GDV131097:GDX131097 GNR131097:GNT131097 GXN131097:GXP131097 HHJ131097:HHL131097 HRF131097:HRH131097 IBB131097:IBD131097 IKX131097:IKZ131097 IUT131097:IUV131097 JEP131097:JER131097 JOL131097:JON131097 JYH131097:JYJ131097 KID131097:KIF131097 KRZ131097:KSB131097 LBV131097:LBX131097 LLR131097:LLT131097 LVN131097:LVP131097 MFJ131097:MFL131097 MPF131097:MPH131097 MZB131097:MZD131097 NIX131097:NIZ131097 NST131097:NSV131097 OCP131097:OCR131097 OML131097:OMN131097 OWH131097:OWJ131097 PGD131097:PGF131097 PPZ131097:PQB131097 PZV131097:PZX131097 QJR131097:QJT131097 QTN131097:QTP131097 RDJ131097:RDL131097 RNF131097:RNH131097 RXB131097:RXD131097 SGX131097:SGZ131097 SQT131097:SQV131097 TAP131097:TAR131097 TKL131097:TKN131097 TUH131097:TUJ131097 UED131097:UEF131097 UNZ131097:UOB131097 UXV131097:UXX131097 VHR131097:VHT131097 VRN131097:VRP131097 WBJ131097:WBL131097 WLF131097:WLH131097 WVB131097:WVD131097 IP196633:IR196633 SL196633:SN196633 ACH196633:ACJ196633 AMD196633:AMF196633 AVZ196633:AWB196633 BFV196633:BFX196633 BPR196633:BPT196633 BZN196633:BZP196633 CJJ196633:CJL196633 CTF196633:CTH196633 DDB196633:DDD196633 DMX196633:DMZ196633 DWT196633:DWV196633 EGP196633:EGR196633 EQL196633:EQN196633 FAH196633:FAJ196633 FKD196633:FKF196633 FTZ196633:FUB196633 GDV196633:GDX196633 GNR196633:GNT196633 GXN196633:GXP196633 HHJ196633:HHL196633 HRF196633:HRH196633 IBB196633:IBD196633 IKX196633:IKZ196633 IUT196633:IUV196633 JEP196633:JER196633 JOL196633:JON196633 JYH196633:JYJ196633 KID196633:KIF196633 KRZ196633:KSB196633 LBV196633:LBX196633 LLR196633:LLT196633 LVN196633:LVP196633 MFJ196633:MFL196633 MPF196633:MPH196633 MZB196633:MZD196633 NIX196633:NIZ196633 NST196633:NSV196633 OCP196633:OCR196633 OML196633:OMN196633 OWH196633:OWJ196633 PGD196633:PGF196633 PPZ196633:PQB196633 PZV196633:PZX196633 QJR196633:QJT196633 QTN196633:QTP196633 RDJ196633:RDL196633 RNF196633:RNH196633 RXB196633:RXD196633 SGX196633:SGZ196633 SQT196633:SQV196633 TAP196633:TAR196633 TKL196633:TKN196633 TUH196633:TUJ196633 UED196633:UEF196633 UNZ196633:UOB196633 UXV196633:UXX196633 VHR196633:VHT196633 VRN196633:VRP196633 WBJ196633:WBL196633 WLF196633:WLH196633 WVB196633:WVD196633 IP262169:IR262169 SL262169:SN262169 ACH262169:ACJ262169 AMD262169:AMF262169 AVZ262169:AWB262169 BFV262169:BFX262169 BPR262169:BPT262169 BZN262169:BZP262169 CJJ262169:CJL262169 CTF262169:CTH262169 DDB262169:DDD262169 DMX262169:DMZ262169 DWT262169:DWV262169 EGP262169:EGR262169 EQL262169:EQN262169 FAH262169:FAJ262169 FKD262169:FKF262169 FTZ262169:FUB262169 GDV262169:GDX262169 GNR262169:GNT262169 GXN262169:GXP262169 HHJ262169:HHL262169 HRF262169:HRH262169 IBB262169:IBD262169 IKX262169:IKZ262169 IUT262169:IUV262169 JEP262169:JER262169 JOL262169:JON262169 JYH262169:JYJ262169 KID262169:KIF262169 KRZ262169:KSB262169 LBV262169:LBX262169 LLR262169:LLT262169 LVN262169:LVP262169 MFJ262169:MFL262169 MPF262169:MPH262169 MZB262169:MZD262169 NIX262169:NIZ262169 NST262169:NSV262169 OCP262169:OCR262169 OML262169:OMN262169 OWH262169:OWJ262169 PGD262169:PGF262169 PPZ262169:PQB262169 PZV262169:PZX262169 QJR262169:QJT262169 QTN262169:QTP262169 RDJ262169:RDL262169 RNF262169:RNH262169 RXB262169:RXD262169 SGX262169:SGZ262169 SQT262169:SQV262169 TAP262169:TAR262169 TKL262169:TKN262169 TUH262169:TUJ262169 UED262169:UEF262169 UNZ262169:UOB262169 UXV262169:UXX262169 VHR262169:VHT262169 VRN262169:VRP262169 WBJ262169:WBL262169 WLF262169:WLH262169 WVB262169:WVD262169 IP327705:IR327705 SL327705:SN327705 ACH327705:ACJ327705 AMD327705:AMF327705 AVZ327705:AWB327705 BFV327705:BFX327705 BPR327705:BPT327705 BZN327705:BZP327705 CJJ327705:CJL327705 CTF327705:CTH327705 DDB327705:DDD327705 DMX327705:DMZ327705 DWT327705:DWV327705 EGP327705:EGR327705 EQL327705:EQN327705 FAH327705:FAJ327705 FKD327705:FKF327705 FTZ327705:FUB327705 GDV327705:GDX327705 GNR327705:GNT327705 GXN327705:GXP327705 HHJ327705:HHL327705 HRF327705:HRH327705 IBB327705:IBD327705 IKX327705:IKZ327705 IUT327705:IUV327705 JEP327705:JER327705 JOL327705:JON327705 JYH327705:JYJ327705 KID327705:KIF327705 KRZ327705:KSB327705 LBV327705:LBX327705 LLR327705:LLT327705 LVN327705:LVP327705 MFJ327705:MFL327705 MPF327705:MPH327705 MZB327705:MZD327705 NIX327705:NIZ327705 NST327705:NSV327705 OCP327705:OCR327705 OML327705:OMN327705 OWH327705:OWJ327705 PGD327705:PGF327705 PPZ327705:PQB327705 PZV327705:PZX327705 QJR327705:QJT327705 QTN327705:QTP327705 RDJ327705:RDL327705 RNF327705:RNH327705 RXB327705:RXD327705 SGX327705:SGZ327705 SQT327705:SQV327705 TAP327705:TAR327705 TKL327705:TKN327705 TUH327705:TUJ327705 UED327705:UEF327705 UNZ327705:UOB327705 UXV327705:UXX327705 VHR327705:VHT327705 VRN327705:VRP327705 WBJ327705:WBL327705 WLF327705:WLH327705 WVB327705:WVD327705 IP393241:IR393241 SL393241:SN393241 ACH393241:ACJ393241 AMD393241:AMF393241 AVZ393241:AWB393241 BFV393241:BFX393241 BPR393241:BPT393241 BZN393241:BZP393241 CJJ393241:CJL393241 CTF393241:CTH393241 DDB393241:DDD393241 DMX393241:DMZ393241 DWT393241:DWV393241 EGP393241:EGR393241 EQL393241:EQN393241 FAH393241:FAJ393241 FKD393241:FKF393241 FTZ393241:FUB393241 GDV393241:GDX393241 GNR393241:GNT393241 GXN393241:GXP393241 HHJ393241:HHL393241 HRF393241:HRH393241 IBB393241:IBD393241 IKX393241:IKZ393241 IUT393241:IUV393241 JEP393241:JER393241 JOL393241:JON393241 JYH393241:JYJ393241 KID393241:KIF393241 KRZ393241:KSB393241 LBV393241:LBX393241 LLR393241:LLT393241 LVN393241:LVP393241 MFJ393241:MFL393241 MPF393241:MPH393241 MZB393241:MZD393241 NIX393241:NIZ393241 NST393241:NSV393241 OCP393241:OCR393241 OML393241:OMN393241 OWH393241:OWJ393241 PGD393241:PGF393241 PPZ393241:PQB393241 PZV393241:PZX393241 QJR393241:QJT393241 QTN393241:QTP393241 RDJ393241:RDL393241 RNF393241:RNH393241 RXB393241:RXD393241 SGX393241:SGZ393241 SQT393241:SQV393241 TAP393241:TAR393241 TKL393241:TKN393241 TUH393241:TUJ393241 UED393241:UEF393241 UNZ393241:UOB393241 UXV393241:UXX393241 VHR393241:VHT393241 VRN393241:VRP393241 WBJ393241:WBL393241 WLF393241:WLH393241 WVB393241:WVD393241 IP458777:IR458777 SL458777:SN458777 ACH458777:ACJ458777 AMD458777:AMF458777 AVZ458777:AWB458777 BFV458777:BFX458777 BPR458777:BPT458777 BZN458777:BZP458777 CJJ458777:CJL458777 CTF458777:CTH458777 DDB458777:DDD458777 DMX458777:DMZ458777 DWT458777:DWV458777 EGP458777:EGR458777 EQL458777:EQN458777 FAH458777:FAJ458777 FKD458777:FKF458777 FTZ458777:FUB458777 GDV458777:GDX458777 GNR458777:GNT458777 GXN458777:GXP458777 HHJ458777:HHL458777 HRF458777:HRH458777 IBB458777:IBD458777 IKX458777:IKZ458777 IUT458777:IUV458777 JEP458777:JER458777 JOL458777:JON458777 JYH458777:JYJ458777 KID458777:KIF458777 KRZ458777:KSB458777 LBV458777:LBX458777 LLR458777:LLT458777 LVN458777:LVP458777 MFJ458777:MFL458777 MPF458777:MPH458777 MZB458777:MZD458777 NIX458777:NIZ458777 NST458777:NSV458777 OCP458777:OCR458777 OML458777:OMN458777 OWH458777:OWJ458777 PGD458777:PGF458777 PPZ458777:PQB458777 PZV458777:PZX458777 QJR458777:QJT458777 QTN458777:QTP458777 RDJ458777:RDL458777 RNF458777:RNH458777 RXB458777:RXD458777 SGX458777:SGZ458777 SQT458777:SQV458777 TAP458777:TAR458777 TKL458777:TKN458777 TUH458777:TUJ458777 UED458777:UEF458777 UNZ458777:UOB458777 UXV458777:UXX458777 VHR458777:VHT458777 VRN458777:VRP458777 WBJ458777:WBL458777 WLF458777:WLH458777 WVB458777:WVD458777 IP524313:IR524313 SL524313:SN524313 ACH524313:ACJ524313 AMD524313:AMF524313 AVZ524313:AWB524313 BFV524313:BFX524313 BPR524313:BPT524313 BZN524313:BZP524313 CJJ524313:CJL524313 CTF524313:CTH524313 DDB524313:DDD524313 DMX524313:DMZ524313 DWT524313:DWV524313 EGP524313:EGR524313 EQL524313:EQN524313 FAH524313:FAJ524313 FKD524313:FKF524313 FTZ524313:FUB524313 GDV524313:GDX524313 GNR524313:GNT524313 GXN524313:GXP524313 HHJ524313:HHL524313 HRF524313:HRH524313 IBB524313:IBD524313 IKX524313:IKZ524313 IUT524313:IUV524313 JEP524313:JER524313 JOL524313:JON524313 JYH524313:JYJ524313 KID524313:KIF524313 KRZ524313:KSB524313 LBV524313:LBX524313 LLR524313:LLT524313 LVN524313:LVP524313 MFJ524313:MFL524313 MPF524313:MPH524313 MZB524313:MZD524313 NIX524313:NIZ524313 NST524313:NSV524313 OCP524313:OCR524313 OML524313:OMN524313 OWH524313:OWJ524313 PGD524313:PGF524313 PPZ524313:PQB524313 PZV524313:PZX524313 QJR524313:QJT524313 QTN524313:QTP524313 RDJ524313:RDL524313 RNF524313:RNH524313 RXB524313:RXD524313 SGX524313:SGZ524313 SQT524313:SQV524313 TAP524313:TAR524313 TKL524313:TKN524313 TUH524313:TUJ524313 UED524313:UEF524313 UNZ524313:UOB524313 UXV524313:UXX524313 VHR524313:VHT524313 VRN524313:VRP524313 WBJ524313:WBL524313 WLF524313:WLH524313 WVB524313:WVD524313 IP589849:IR589849 SL589849:SN589849 ACH589849:ACJ589849 AMD589849:AMF589849 AVZ589849:AWB589849 BFV589849:BFX589849 BPR589849:BPT589849 BZN589849:BZP589849 CJJ589849:CJL589849 CTF589849:CTH589849 DDB589849:DDD589849 DMX589849:DMZ589849 DWT589849:DWV589849 EGP589849:EGR589849 EQL589849:EQN589849 FAH589849:FAJ589849 FKD589849:FKF589849 FTZ589849:FUB589849 GDV589849:GDX589849 GNR589849:GNT589849 GXN589849:GXP589849 HHJ589849:HHL589849 HRF589849:HRH589849 IBB589849:IBD589849 IKX589849:IKZ589849 IUT589849:IUV589849 JEP589849:JER589849 JOL589849:JON589849 JYH589849:JYJ589849 KID589849:KIF589849 KRZ589849:KSB589849 LBV589849:LBX589849 LLR589849:LLT589849 LVN589849:LVP589849 MFJ589849:MFL589849 MPF589849:MPH589849 MZB589849:MZD589849 NIX589849:NIZ589849 NST589849:NSV589849 OCP589849:OCR589849 OML589849:OMN589849 OWH589849:OWJ589849 PGD589849:PGF589849 PPZ589849:PQB589849 PZV589849:PZX589849 QJR589849:QJT589849 QTN589849:QTP589849 RDJ589849:RDL589849 RNF589849:RNH589849 RXB589849:RXD589849 SGX589849:SGZ589849 SQT589849:SQV589849 TAP589849:TAR589849 TKL589849:TKN589849 TUH589849:TUJ589849 UED589849:UEF589849 UNZ589849:UOB589849 UXV589849:UXX589849 VHR589849:VHT589849 VRN589849:VRP589849 WBJ589849:WBL589849 WLF589849:WLH589849 WVB589849:WVD589849 IP655385:IR655385 SL655385:SN655385 ACH655385:ACJ655385 AMD655385:AMF655385 AVZ655385:AWB655385 BFV655385:BFX655385 BPR655385:BPT655385 BZN655385:BZP655385 CJJ655385:CJL655385 CTF655385:CTH655385 DDB655385:DDD655385 DMX655385:DMZ655385 DWT655385:DWV655385 EGP655385:EGR655385 EQL655385:EQN655385 FAH655385:FAJ655385 FKD655385:FKF655385 FTZ655385:FUB655385 GDV655385:GDX655385 GNR655385:GNT655385 GXN655385:GXP655385 HHJ655385:HHL655385 HRF655385:HRH655385 IBB655385:IBD655385 IKX655385:IKZ655385 IUT655385:IUV655385 JEP655385:JER655385 JOL655385:JON655385 JYH655385:JYJ655385 KID655385:KIF655385 KRZ655385:KSB655385 LBV655385:LBX655385 LLR655385:LLT655385 LVN655385:LVP655385 MFJ655385:MFL655385 MPF655385:MPH655385 MZB655385:MZD655385 NIX655385:NIZ655385 NST655385:NSV655385 OCP655385:OCR655385 OML655385:OMN655385 OWH655385:OWJ655385 PGD655385:PGF655385 PPZ655385:PQB655385 PZV655385:PZX655385 QJR655385:QJT655385 QTN655385:QTP655385 RDJ655385:RDL655385 RNF655385:RNH655385 RXB655385:RXD655385 SGX655385:SGZ655385 SQT655385:SQV655385 TAP655385:TAR655385 TKL655385:TKN655385 TUH655385:TUJ655385 UED655385:UEF655385 UNZ655385:UOB655385 UXV655385:UXX655385 VHR655385:VHT655385 VRN655385:VRP655385 WBJ655385:WBL655385 WLF655385:WLH655385 WVB655385:WVD655385 IP720921:IR720921 SL720921:SN720921 ACH720921:ACJ720921 AMD720921:AMF720921 AVZ720921:AWB720921 BFV720921:BFX720921 BPR720921:BPT720921 BZN720921:BZP720921 CJJ720921:CJL720921 CTF720921:CTH720921 DDB720921:DDD720921 DMX720921:DMZ720921 DWT720921:DWV720921 EGP720921:EGR720921 EQL720921:EQN720921 FAH720921:FAJ720921 FKD720921:FKF720921 FTZ720921:FUB720921 GDV720921:GDX720921 GNR720921:GNT720921 GXN720921:GXP720921 HHJ720921:HHL720921 HRF720921:HRH720921 IBB720921:IBD720921 IKX720921:IKZ720921 IUT720921:IUV720921 JEP720921:JER720921 JOL720921:JON720921 JYH720921:JYJ720921 KID720921:KIF720921 KRZ720921:KSB720921 LBV720921:LBX720921 LLR720921:LLT720921 LVN720921:LVP720921 MFJ720921:MFL720921 MPF720921:MPH720921 MZB720921:MZD720921 NIX720921:NIZ720921 NST720921:NSV720921 OCP720921:OCR720921 OML720921:OMN720921 OWH720921:OWJ720921 PGD720921:PGF720921 PPZ720921:PQB720921 PZV720921:PZX720921 QJR720921:QJT720921 QTN720921:QTP720921 RDJ720921:RDL720921 RNF720921:RNH720921 RXB720921:RXD720921 SGX720921:SGZ720921 SQT720921:SQV720921 TAP720921:TAR720921 TKL720921:TKN720921 TUH720921:TUJ720921 UED720921:UEF720921 UNZ720921:UOB720921 UXV720921:UXX720921 VHR720921:VHT720921 VRN720921:VRP720921 WBJ720921:WBL720921 WLF720921:WLH720921 WVB720921:WVD720921 IP786457:IR786457 SL786457:SN786457 ACH786457:ACJ786457 AMD786457:AMF786457 AVZ786457:AWB786457 BFV786457:BFX786457 BPR786457:BPT786457 BZN786457:BZP786457 CJJ786457:CJL786457 CTF786457:CTH786457 DDB786457:DDD786457 DMX786457:DMZ786457 DWT786457:DWV786457 EGP786457:EGR786457 EQL786457:EQN786457 FAH786457:FAJ786457 FKD786457:FKF786457 FTZ786457:FUB786457 GDV786457:GDX786457 GNR786457:GNT786457 GXN786457:GXP786457 HHJ786457:HHL786457 HRF786457:HRH786457 IBB786457:IBD786457 IKX786457:IKZ786457 IUT786457:IUV786457 JEP786457:JER786457 JOL786457:JON786457 JYH786457:JYJ786457 KID786457:KIF786457 KRZ786457:KSB786457 LBV786457:LBX786457 LLR786457:LLT786457 LVN786457:LVP786457 MFJ786457:MFL786457 MPF786457:MPH786457 MZB786457:MZD786457 NIX786457:NIZ786457 NST786457:NSV786457 OCP786457:OCR786457 OML786457:OMN786457 OWH786457:OWJ786457 PGD786457:PGF786457 PPZ786457:PQB786457 PZV786457:PZX786457 QJR786457:QJT786457 QTN786457:QTP786457 RDJ786457:RDL786457 RNF786457:RNH786457 RXB786457:RXD786457 SGX786457:SGZ786457 SQT786457:SQV786457 TAP786457:TAR786457 TKL786457:TKN786457 TUH786457:TUJ786457 UED786457:UEF786457 UNZ786457:UOB786457 UXV786457:UXX786457 VHR786457:VHT786457 VRN786457:VRP786457 WBJ786457:WBL786457 WLF786457:WLH786457 WVB786457:WVD786457 IP851993:IR851993 SL851993:SN851993 ACH851993:ACJ851993 AMD851993:AMF851993 AVZ851993:AWB851993 BFV851993:BFX851993 BPR851993:BPT851993 BZN851993:BZP851993 CJJ851993:CJL851993 CTF851993:CTH851993 DDB851993:DDD851993 DMX851993:DMZ851993 DWT851993:DWV851993 EGP851993:EGR851993 EQL851993:EQN851993 FAH851993:FAJ851993 FKD851993:FKF851993 FTZ851993:FUB851993 GDV851993:GDX851993 GNR851993:GNT851993 GXN851993:GXP851993 HHJ851993:HHL851993 HRF851993:HRH851993 IBB851993:IBD851993 IKX851993:IKZ851993 IUT851993:IUV851993 JEP851993:JER851993 JOL851993:JON851993 JYH851993:JYJ851993 KID851993:KIF851993 KRZ851993:KSB851993 LBV851993:LBX851993 LLR851993:LLT851993 LVN851993:LVP851993 MFJ851993:MFL851993 MPF851993:MPH851993 MZB851993:MZD851993 NIX851993:NIZ851993 NST851993:NSV851993 OCP851993:OCR851993 OML851993:OMN851993 OWH851993:OWJ851993 PGD851993:PGF851993 PPZ851993:PQB851993 PZV851993:PZX851993 QJR851993:QJT851993 QTN851993:QTP851993 RDJ851993:RDL851993 RNF851993:RNH851993 RXB851993:RXD851993 SGX851993:SGZ851993 SQT851993:SQV851993 TAP851993:TAR851993 TKL851993:TKN851993 TUH851993:TUJ851993 UED851993:UEF851993 UNZ851993:UOB851993 UXV851993:UXX851993 VHR851993:VHT851993 VRN851993:VRP851993 WBJ851993:WBL851993 WLF851993:WLH851993 WVB851993:WVD851993 IP917529:IR917529 SL917529:SN917529 ACH917529:ACJ917529 AMD917529:AMF917529 AVZ917529:AWB917529 BFV917529:BFX917529 BPR917529:BPT917529 BZN917529:BZP917529 CJJ917529:CJL917529 CTF917529:CTH917529 DDB917529:DDD917529 DMX917529:DMZ917529 DWT917529:DWV917529 EGP917529:EGR917529 EQL917529:EQN917529 FAH917529:FAJ917529 FKD917529:FKF917529 FTZ917529:FUB917529 GDV917529:GDX917529 GNR917529:GNT917529 GXN917529:GXP917529 HHJ917529:HHL917529 HRF917529:HRH917529 IBB917529:IBD917529 IKX917529:IKZ917529 IUT917529:IUV917529 JEP917529:JER917529 JOL917529:JON917529 JYH917529:JYJ917529 KID917529:KIF917529 KRZ917529:KSB917529 LBV917529:LBX917529 LLR917529:LLT917529 LVN917529:LVP917529 MFJ917529:MFL917529 MPF917529:MPH917529 MZB917529:MZD917529 NIX917529:NIZ917529 NST917529:NSV917529 OCP917529:OCR917529 OML917529:OMN917529 OWH917529:OWJ917529 PGD917529:PGF917529 PPZ917529:PQB917529 PZV917529:PZX917529 QJR917529:QJT917529 QTN917529:QTP917529 RDJ917529:RDL917529 RNF917529:RNH917529 RXB917529:RXD917529 SGX917529:SGZ917529 SQT917529:SQV917529 TAP917529:TAR917529 TKL917529:TKN917529 TUH917529:TUJ917529 UED917529:UEF917529 UNZ917529:UOB917529 UXV917529:UXX917529 VHR917529:VHT917529 VRN917529:VRP917529 WBJ917529:WBL917529 WLF917529:WLH917529 WVB917529:WVD917529 IP983065:IR983065 SL983065:SN983065 ACH983065:ACJ983065 AMD983065:AMF983065 AVZ983065:AWB983065 BFV983065:BFX983065 BPR983065:BPT983065 BZN983065:BZP983065 CJJ983065:CJL983065 CTF983065:CTH983065 DDB983065:DDD983065 DMX983065:DMZ983065 DWT983065:DWV983065 EGP983065:EGR983065 EQL983065:EQN983065 FAH983065:FAJ983065 FKD983065:FKF983065 FTZ983065:FUB983065 GDV983065:GDX983065 GNR983065:GNT983065 GXN983065:GXP983065 HHJ983065:HHL983065 HRF983065:HRH983065 IBB983065:IBD983065 IKX983065:IKZ983065 IUT983065:IUV983065 JEP983065:JER983065 JOL983065:JON983065 JYH983065:JYJ983065 KID983065:KIF983065 KRZ983065:KSB983065 LBV983065:LBX983065 LLR983065:LLT983065 LVN983065:LVP983065 MFJ983065:MFL983065 MPF983065:MPH983065 MZB983065:MZD983065 NIX983065:NIZ983065 NST983065:NSV983065 OCP983065:OCR983065 OML983065:OMN983065 OWH983065:OWJ983065 PGD983065:PGF983065 PPZ983065:PQB983065 PZV983065:PZX983065 QJR983065:QJT983065 QTN983065:QTP983065 RDJ983065:RDL983065 RNF983065:RNH983065 RXB983065:RXD983065 SGX983065:SGZ983065 SQT983065:SQV983065 TAP983065:TAR983065 TKL983065:TKN983065 TUH983065:TUJ983065 UED983065:UEF983065 UNZ983065:UOB983065 UXV983065:UXX983065 VHR983065:VHT983065 VRN983065:VRP983065 WBJ983065:WBL983065 WLF983065:WLH983065 WVB983065:WVD983065 IP65555 SL65555 ACH65555 AMD65555 AVZ65555 BFV65555 BPR65555 BZN65555 CJJ65555 CTF65555 DDB65555 DMX65555 DWT65555 EGP65555 EQL65555 FAH65555 FKD65555 FTZ65555 GDV65555 GNR65555 GXN65555 HHJ65555 HRF65555 IBB65555 IKX65555 IUT65555 JEP65555 JOL65555 JYH65555 KID65555 KRZ65555 LBV65555 LLR65555 LVN65555 MFJ65555 MPF65555 MZB65555 NIX65555 NST65555 OCP65555 OML65555 OWH65555 PGD65555 PPZ65555 PZV65555 QJR65555 QTN65555 RDJ65555 RNF65555 RXB65555 SGX65555 SQT65555 TAP65555 TKL65555 TUH65555 UED65555 UNZ65555 UXV65555 VHR65555 VRN65555 WBJ65555 WLF65555 WVB65555 IP131091 SL131091 ACH131091 AMD131091 AVZ131091 BFV131091 BPR131091 BZN131091 CJJ131091 CTF131091 DDB131091 DMX131091 DWT131091 EGP131091 EQL131091 FAH131091 FKD131091 FTZ131091 GDV131091 GNR131091 GXN131091 HHJ131091 HRF131091 IBB131091 IKX131091 IUT131091 JEP131091 JOL131091 JYH131091 KID131091 KRZ131091 LBV131091 LLR131091 LVN131091 MFJ131091 MPF131091 MZB131091 NIX131091 NST131091 OCP131091 OML131091 OWH131091 PGD131091 PPZ131091 PZV131091 QJR131091 QTN131091 RDJ131091 RNF131091 RXB131091 SGX131091 SQT131091 TAP131091 TKL131091 TUH131091 UED131091 UNZ131091 UXV131091 VHR131091 VRN131091 WBJ131091 WLF131091 WVB131091 IP196627 SL196627 ACH196627 AMD196627 AVZ196627 BFV196627 BPR196627 BZN196627 CJJ196627 CTF196627 DDB196627 DMX196627 DWT196627 EGP196627 EQL196627 FAH196627 FKD196627 FTZ196627 GDV196627 GNR196627 GXN196627 HHJ196627 HRF196627 IBB196627 IKX196627 IUT196627 JEP196627 JOL196627 JYH196627 KID196627 KRZ196627 LBV196627 LLR196627 LVN196627 MFJ196627 MPF196627 MZB196627 NIX196627 NST196627 OCP196627 OML196627 OWH196627 PGD196627 PPZ196627 PZV196627 QJR196627 QTN196627 RDJ196627 RNF196627 RXB196627 SGX196627 SQT196627 TAP196627 TKL196627 TUH196627 UED196627 UNZ196627 UXV196627 VHR196627 VRN196627 WBJ196627 WLF196627 WVB196627 IP262163 SL262163 ACH262163 AMD262163 AVZ262163 BFV262163 BPR262163 BZN262163 CJJ262163 CTF262163 DDB262163 DMX262163 DWT262163 EGP262163 EQL262163 FAH262163 FKD262163 FTZ262163 GDV262163 GNR262163 GXN262163 HHJ262163 HRF262163 IBB262163 IKX262163 IUT262163 JEP262163 JOL262163 JYH262163 KID262163 KRZ262163 LBV262163 LLR262163 LVN262163 MFJ262163 MPF262163 MZB262163 NIX262163 NST262163 OCP262163 OML262163 OWH262163 PGD262163 PPZ262163 PZV262163 QJR262163 QTN262163 RDJ262163 RNF262163 RXB262163 SGX262163 SQT262163 TAP262163 TKL262163 TUH262163 UED262163 UNZ262163 UXV262163 VHR262163 VRN262163 WBJ262163 WLF262163 WVB262163 IP327699 SL327699 ACH327699 AMD327699 AVZ327699 BFV327699 BPR327699 BZN327699 CJJ327699 CTF327699 DDB327699 DMX327699 DWT327699 EGP327699 EQL327699 FAH327699 FKD327699 FTZ327699 GDV327699 GNR327699 GXN327699 HHJ327699 HRF327699 IBB327699 IKX327699 IUT327699 JEP327699 JOL327699 JYH327699 KID327699 KRZ327699 LBV327699 LLR327699 LVN327699 MFJ327699 MPF327699 MZB327699 NIX327699 NST327699 OCP327699 OML327699 OWH327699 PGD327699 PPZ327699 PZV327699 QJR327699 QTN327699 RDJ327699 RNF327699 RXB327699 SGX327699 SQT327699 TAP327699 TKL327699 TUH327699 UED327699 UNZ327699 UXV327699 VHR327699 VRN327699 WBJ327699 WLF327699 WVB327699 IP393235 SL393235 ACH393235 AMD393235 AVZ393235 BFV393235 BPR393235 BZN393235 CJJ393235 CTF393235 DDB393235 DMX393235 DWT393235 EGP393235 EQL393235 FAH393235 FKD393235 FTZ393235 GDV393235 GNR393235 GXN393235 HHJ393235 HRF393235 IBB393235 IKX393235 IUT393235 JEP393235 JOL393235 JYH393235 KID393235 KRZ393235 LBV393235 LLR393235 LVN393235 MFJ393235 MPF393235 MZB393235 NIX393235 NST393235 OCP393235 OML393235 OWH393235 PGD393235 PPZ393235 PZV393235 QJR393235 QTN393235 RDJ393235 RNF393235 RXB393235 SGX393235 SQT393235 TAP393235 TKL393235 TUH393235 UED393235 UNZ393235 UXV393235 VHR393235 VRN393235 WBJ393235 WLF393235 WVB393235 IP458771 SL458771 ACH458771 AMD458771 AVZ458771 BFV458771 BPR458771 BZN458771 CJJ458771 CTF458771 DDB458771 DMX458771 DWT458771 EGP458771 EQL458771 FAH458771 FKD458771 FTZ458771 GDV458771 GNR458771 GXN458771 HHJ458771 HRF458771 IBB458771 IKX458771 IUT458771 JEP458771 JOL458771 JYH458771 KID458771 KRZ458771 LBV458771 LLR458771 LVN458771 MFJ458771 MPF458771 MZB458771 NIX458771 NST458771 OCP458771 OML458771 OWH458771 PGD458771 PPZ458771 PZV458771 QJR458771 QTN458771 RDJ458771 RNF458771 RXB458771 SGX458771 SQT458771 TAP458771 TKL458771 TUH458771 UED458771 UNZ458771 UXV458771 VHR458771 VRN458771 WBJ458771 WLF458771 WVB458771 IP524307 SL524307 ACH524307 AMD524307 AVZ524307 BFV524307 BPR524307 BZN524307 CJJ524307 CTF524307 DDB524307 DMX524307 DWT524307 EGP524307 EQL524307 FAH524307 FKD524307 FTZ524307 GDV524307 GNR524307 GXN524307 HHJ524307 HRF524307 IBB524307 IKX524307 IUT524307 JEP524307 JOL524307 JYH524307 KID524307 KRZ524307 LBV524307 LLR524307 LVN524307 MFJ524307 MPF524307 MZB524307 NIX524307 NST524307 OCP524307 OML524307 OWH524307 PGD524307 PPZ524307 PZV524307 QJR524307 QTN524307 RDJ524307 RNF524307 RXB524307 SGX524307 SQT524307 TAP524307 TKL524307 TUH524307 UED524307 UNZ524307 UXV524307 VHR524307 VRN524307 WBJ524307 WLF524307 WVB524307 IP589843 SL589843 ACH589843 AMD589843 AVZ589843 BFV589843 BPR589843 BZN589843 CJJ589843 CTF589843 DDB589843 DMX589843 DWT589843 EGP589843 EQL589843 FAH589843 FKD589843 FTZ589843 GDV589843 GNR589843 GXN589843 HHJ589843 HRF589843 IBB589843 IKX589843 IUT589843 JEP589843 JOL589843 JYH589843 KID589843 KRZ589843 LBV589843 LLR589843 LVN589843 MFJ589843 MPF589843 MZB589843 NIX589843 NST589843 OCP589843 OML589843 OWH589843 PGD589843 PPZ589843 PZV589843 QJR589843 QTN589843 RDJ589843 RNF589843 RXB589843 SGX589843 SQT589843 TAP589843 TKL589843 TUH589843 UED589843 UNZ589843 UXV589843 VHR589843 VRN589843 WBJ589843 WLF589843 WVB589843 IP655379 SL655379 ACH655379 AMD655379 AVZ655379 BFV655379 BPR655379 BZN655379 CJJ655379 CTF655379 DDB655379 DMX655379 DWT655379 EGP655379 EQL655379 FAH655379 FKD655379 FTZ655379 GDV655379 GNR655379 GXN655379 HHJ655379 HRF655379 IBB655379 IKX655379 IUT655379 JEP655379 JOL655379 JYH655379 KID655379 KRZ655379 LBV655379 LLR655379 LVN655379 MFJ655379 MPF655379 MZB655379 NIX655379 NST655379 OCP655379 OML655379 OWH655379 PGD655379 PPZ655379 PZV655379 QJR655379 QTN655379 RDJ655379 RNF655379 RXB655379 SGX655379 SQT655379 TAP655379 TKL655379 TUH655379 UED655379 UNZ655379 UXV655379 VHR655379 VRN655379 WBJ655379 WLF655379 WVB655379 IP720915 SL720915 ACH720915 AMD720915 AVZ720915 BFV720915 BPR720915 BZN720915 CJJ720915 CTF720915 DDB720915 DMX720915 DWT720915 EGP720915 EQL720915 FAH720915 FKD720915 FTZ720915 GDV720915 GNR720915 GXN720915 HHJ720915 HRF720915 IBB720915 IKX720915 IUT720915 JEP720915 JOL720915 JYH720915 KID720915 KRZ720915 LBV720915 LLR720915 LVN720915 MFJ720915 MPF720915 MZB720915 NIX720915 NST720915 OCP720915 OML720915 OWH720915 PGD720915 PPZ720915 PZV720915 QJR720915 QTN720915 RDJ720915 RNF720915 RXB720915 SGX720915 SQT720915 TAP720915 TKL720915 TUH720915 UED720915 UNZ720915 UXV720915 VHR720915 VRN720915 WBJ720915 WLF720915 WVB720915 IP786451 SL786451 ACH786451 AMD786451 AVZ786451 BFV786451 BPR786451 BZN786451 CJJ786451 CTF786451 DDB786451 DMX786451 DWT786451 EGP786451 EQL786451 FAH786451 FKD786451 FTZ786451 GDV786451 GNR786451 GXN786451 HHJ786451 HRF786451 IBB786451 IKX786451 IUT786451 JEP786451 JOL786451 JYH786451 KID786451 KRZ786451 LBV786451 LLR786451 LVN786451 MFJ786451 MPF786451 MZB786451 NIX786451 NST786451 OCP786451 OML786451 OWH786451 PGD786451 PPZ786451 PZV786451 QJR786451 QTN786451 RDJ786451 RNF786451 RXB786451 SGX786451 SQT786451 TAP786451 TKL786451 TUH786451 UED786451 UNZ786451 UXV786451 VHR786451 VRN786451 WBJ786451 WLF786451 WVB786451 IP851987 SL851987 ACH851987 AMD851987 AVZ851987 BFV851987 BPR851987 BZN851987 CJJ851987 CTF851987 DDB851987 DMX851987 DWT851987 EGP851987 EQL851987 FAH851987 FKD851987 FTZ851987 GDV851987 GNR851987 GXN851987 HHJ851987 HRF851987 IBB851987 IKX851987 IUT851987 JEP851987 JOL851987 JYH851987 KID851987 KRZ851987 LBV851987 LLR851987 LVN851987 MFJ851987 MPF851987 MZB851987 NIX851987 NST851987 OCP851987 OML851987 OWH851987 PGD851987 PPZ851987 PZV851987 QJR851987 QTN851987 RDJ851987 RNF851987 RXB851987 SGX851987 SQT851987 TAP851987 TKL851987 TUH851987 UED851987 UNZ851987 UXV851987 VHR851987 VRN851987 WBJ851987 WLF851987 WVB851987 IP917523 SL917523 ACH917523 AMD917523 AVZ917523 BFV917523 BPR917523 BZN917523 CJJ917523 CTF917523 DDB917523 DMX917523 DWT917523 EGP917523 EQL917523 FAH917523 FKD917523 FTZ917523 GDV917523 GNR917523 GXN917523 HHJ917523 HRF917523 IBB917523 IKX917523 IUT917523 JEP917523 JOL917523 JYH917523 KID917523 KRZ917523 LBV917523 LLR917523 LVN917523 MFJ917523 MPF917523 MZB917523 NIX917523 NST917523 OCP917523 OML917523 OWH917523 PGD917523 PPZ917523 PZV917523 QJR917523 QTN917523 RDJ917523 RNF917523 RXB917523 SGX917523 SQT917523 TAP917523 TKL917523 TUH917523 UED917523 UNZ917523 UXV917523 VHR917523 VRN917523 WBJ917523 WLF917523 WVB917523 IP983059 SL983059 ACH983059 AMD983059 AVZ983059 BFV983059 BPR983059 BZN983059 CJJ983059 CTF983059 DDB983059 DMX983059 DWT983059 EGP983059 EQL983059 FAH983059 FKD983059 FTZ983059 GDV983059 GNR983059 GXN983059 HHJ983059 HRF983059 IBB983059 IKX983059 IUT983059 JEP983059 JOL983059 JYH983059 KID983059 KRZ983059 LBV983059 LLR983059 LVN983059 MFJ983059 MPF983059 MZB983059 NIX983059 NST983059 OCP983059 OML983059 OWH983059 PGD983059 PPZ983059 PZV983059 QJR983059 QTN983059 RDJ983059 RNF983059 RXB983059 SGX983059 SQT983059 TAP983059 TKL983059 TUH983059 UED983059 UNZ983059 UXV983059 VHR983059 VRN983059 WBJ983059 WLF983059 WVB983059 IP65560 SL65560 ACH65560 AMD65560 AVZ65560 BFV65560 BPR65560 BZN65560 CJJ65560 CTF65560 DDB65560 DMX65560 DWT65560 EGP65560 EQL65560 FAH65560 FKD65560 FTZ65560 GDV65560 GNR65560 GXN65560 HHJ65560 HRF65560 IBB65560 IKX65560 IUT65560 JEP65560 JOL65560 JYH65560 KID65560 KRZ65560 LBV65560 LLR65560 LVN65560 MFJ65560 MPF65560 MZB65560 NIX65560 NST65560 OCP65560 OML65560 OWH65560 PGD65560 PPZ65560 PZV65560 QJR65560 QTN65560 RDJ65560 RNF65560 RXB65560 SGX65560 SQT65560 TAP65560 TKL65560 TUH65560 UED65560 UNZ65560 UXV65560 VHR65560 VRN65560 WBJ65560 WLF65560 WVB65560 IP131096 SL131096 ACH131096 AMD131096 AVZ131096 BFV131096 BPR131096 BZN131096 CJJ131096 CTF131096 DDB131096 DMX131096 DWT131096 EGP131096 EQL131096 FAH131096 FKD131096 FTZ131096 GDV131096 GNR131096 GXN131096 HHJ131096 HRF131096 IBB131096 IKX131096 IUT131096 JEP131096 JOL131096 JYH131096 KID131096 KRZ131096 LBV131096 LLR131096 LVN131096 MFJ131096 MPF131096 MZB131096 NIX131096 NST131096 OCP131096 OML131096 OWH131096 PGD131096 PPZ131096 PZV131096 QJR131096 QTN131096 RDJ131096 RNF131096 RXB131096 SGX131096 SQT131096 TAP131096 TKL131096 TUH131096 UED131096 UNZ131096 UXV131096 VHR131096 VRN131096 WBJ131096 WLF131096 WVB131096 IP196632 SL196632 ACH196632 AMD196632 AVZ196632 BFV196632 BPR196632 BZN196632 CJJ196632 CTF196632 DDB196632 DMX196632 DWT196632 EGP196632 EQL196632 FAH196632 FKD196632 FTZ196632 GDV196632 GNR196632 GXN196632 HHJ196632 HRF196632 IBB196632 IKX196632 IUT196632 JEP196632 JOL196632 JYH196632 KID196632 KRZ196632 LBV196632 LLR196632 LVN196632 MFJ196632 MPF196632 MZB196632 NIX196632 NST196632 OCP196632 OML196632 OWH196632 PGD196632 PPZ196632 PZV196632 QJR196632 QTN196632 RDJ196632 RNF196632 RXB196632 SGX196632 SQT196632 TAP196632 TKL196632 TUH196632 UED196632 UNZ196632 UXV196632 VHR196632 VRN196632 WBJ196632 WLF196632 WVB196632 IP262168 SL262168 ACH262168 AMD262168 AVZ262168 BFV262168 BPR262168 BZN262168 CJJ262168 CTF262168 DDB262168 DMX262168 DWT262168 EGP262168 EQL262168 FAH262168 FKD262168 FTZ262168 GDV262168 GNR262168 GXN262168 HHJ262168 HRF262168 IBB262168 IKX262168 IUT262168 JEP262168 JOL262168 JYH262168 KID262168 KRZ262168 LBV262168 LLR262168 LVN262168 MFJ262168 MPF262168 MZB262168 NIX262168 NST262168 OCP262168 OML262168 OWH262168 PGD262168 PPZ262168 PZV262168 QJR262168 QTN262168 RDJ262168 RNF262168 RXB262168 SGX262168 SQT262168 TAP262168 TKL262168 TUH262168 UED262168 UNZ262168 UXV262168 VHR262168 VRN262168 WBJ262168 WLF262168 WVB262168 IP327704 SL327704 ACH327704 AMD327704 AVZ327704 BFV327704 BPR327704 BZN327704 CJJ327704 CTF327704 DDB327704 DMX327704 DWT327704 EGP327704 EQL327704 FAH327704 FKD327704 FTZ327704 GDV327704 GNR327704 GXN327704 HHJ327704 HRF327704 IBB327704 IKX327704 IUT327704 JEP327704 JOL327704 JYH327704 KID327704 KRZ327704 LBV327704 LLR327704 LVN327704 MFJ327704 MPF327704 MZB327704 NIX327704 NST327704 OCP327704 OML327704 OWH327704 PGD327704 PPZ327704 PZV327704 QJR327704 QTN327704 RDJ327704 RNF327704 RXB327704 SGX327704 SQT327704 TAP327704 TKL327704 TUH327704 UED327704 UNZ327704 UXV327704 VHR327704 VRN327704 WBJ327704 WLF327704 WVB327704 IP393240 SL393240 ACH393240 AMD393240 AVZ393240 BFV393240 BPR393240 BZN393240 CJJ393240 CTF393240 DDB393240 DMX393240 DWT393240 EGP393240 EQL393240 FAH393240 FKD393240 FTZ393240 GDV393240 GNR393240 GXN393240 HHJ393240 HRF393240 IBB393240 IKX393240 IUT393240 JEP393240 JOL393240 JYH393240 KID393240 KRZ393240 LBV393240 LLR393240 LVN393240 MFJ393240 MPF393240 MZB393240 NIX393240 NST393240 OCP393240 OML393240 OWH393240 PGD393240 PPZ393240 PZV393240 QJR393240 QTN393240 RDJ393240 RNF393240 RXB393240 SGX393240 SQT393240 TAP393240 TKL393240 TUH393240 UED393240 UNZ393240 UXV393240 VHR393240 VRN393240 WBJ393240 WLF393240 WVB393240 IP458776 SL458776 ACH458776 AMD458776 AVZ458776 BFV458776 BPR458776 BZN458776 CJJ458776 CTF458776 DDB458776 DMX458776 DWT458776 EGP458776 EQL458776 FAH458776 FKD458776 FTZ458776 GDV458776 GNR458776 GXN458776 HHJ458776 HRF458776 IBB458776 IKX458776 IUT458776 JEP458776 JOL458776 JYH458776 KID458776 KRZ458776 LBV458776 LLR458776 LVN458776 MFJ458776 MPF458776 MZB458776 NIX458776 NST458776 OCP458776 OML458776 OWH458776 PGD458776 PPZ458776 PZV458776 QJR458776 QTN458776 RDJ458776 RNF458776 RXB458776 SGX458776 SQT458776 TAP458776 TKL458776 TUH458776 UED458776 UNZ458776 UXV458776 VHR458776 VRN458776 WBJ458776 WLF458776 WVB458776 IP524312 SL524312 ACH524312 AMD524312 AVZ524312 BFV524312 BPR524312 BZN524312 CJJ524312 CTF524312 DDB524312 DMX524312 DWT524312 EGP524312 EQL524312 FAH524312 FKD524312 FTZ524312 GDV524312 GNR524312 GXN524312 HHJ524312 HRF524312 IBB524312 IKX524312 IUT524312 JEP524312 JOL524312 JYH524312 KID524312 KRZ524312 LBV524312 LLR524312 LVN524312 MFJ524312 MPF524312 MZB524312 NIX524312 NST524312 OCP524312 OML524312 OWH524312 PGD524312 PPZ524312 PZV524312 QJR524312 QTN524312 RDJ524312 RNF524312 RXB524312 SGX524312 SQT524312 TAP524312 TKL524312 TUH524312 UED524312 UNZ524312 UXV524312 VHR524312 VRN524312 WBJ524312 WLF524312 WVB524312 IP589848 SL589848 ACH589848 AMD589848 AVZ589848 BFV589848 BPR589848 BZN589848 CJJ589848 CTF589848 DDB589848 DMX589848 DWT589848 EGP589848 EQL589848 FAH589848 FKD589848 FTZ589848 GDV589848 GNR589848 GXN589848 HHJ589848 HRF589848 IBB589848 IKX589848 IUT589848 JEP589848 JOL589848 JYH589848 KID589848 KRZ589848 LBV589848 LLR589848 LVN589848 MFJ589848 MPF589848 MZB589848 NIX589848 NST589848 OCP589848 OML589848 OWH589848 PGD589848 PPZ589848 PZV589848 QJR589848 QTN589848 RDJ589848 RNF589848 RXB589848 SGX589848 SQT589848 TAP589848 TKL589848 TUH589848 UED589848 UNZ589848 UXV589848 VHR589848 VRN589848 WBJ589848 WLF589848 WVB589848 IP655384 SL655384 ACH655384 AMD655384 AVZ655384 BFV655384 BPR655384 BZN655384 CJJ655384 CTF655384 DDB655384 DMX655384 DWT655384 EGP655384 EQL655384 FAH655384 FKD655384 FTZ655384 GDV655384 GNR655384 GXN655384 HHJ655384 HRF655384 IBB655384 IKX655384 IUT655384 JEP655384 JOL655384 JYH655384 KID655384 KRZ655384 LBV655384 LLR655384 LVN655384 MFJ655384 MPF655384 MZB655384 NIX655384 NST655384 OCP655384 OML655384 OWH655384 PGD655384 PPZ655384 PZV655384 QJR655384 QTN655384 RDJ655384 RNF655384 RXB655384 SGX655384 SQT655384 TAP655384 TKL655384 TUH655384 UED655384 UNZ655384 UXV655384 VHR655384 VRN655384 WBJ655384 WLF655384 WVB655384 IP720920 SL720920 ACH720920 AMD720920 AVZ720920 BFV720920 BPR720920 BZN720920 CJJ720920 CTF720920 DDB720920 DMX720920 DWT720920 EGP720920 EQL720920 FAH720920 FKD720920 FTZ720920 GDV720920 GNR720920 GXN720920 HHJ720920 HRF720920 IBB720920 IKX720920 IUT720920 JEP720920 JOL720920 JYH720920 KID720920 KRZ720920 LBV720920 LLR720920 LVN720920 MFJ720920 MPF720920 MZB720920 NIX720920 NST720920 OCP720920 OML720920 OWH720920 PGD720920 PPZ720920 PZV720920 QJR720920 QTN720920 RDJ720920 RNF720920 RXB720920 SGX720920 SQT720920 TAP720920 TKL720920 TUH720920 UED720920 UNZ720920 UXV720920 VHR720920 VRN720920 WBJ720920 WLF720920 WVB720920 IP786456 SL786456 ACH786456 AMD786456 AVZ786456 BFV786456 BPR786456 BZN786456 CJJ786456 CTF786456 DDB786456 DMX786456 DWT786456 EGP786456 EQL786456 FAH786456 FKD786456 FTZ786456 GDV786456 GNR786456 GXN786456 HHJ786456 HRF786456 IBB786456 IKX786456 IUT786456 JEP786456 JOL786456 JYH786456 KID786456 KRZ786456 LBV786456 LLR786456 LVN786456 MFJ786456 MPF786456 MZB786456 NIX786456 NST786456 OCP786456 OML786456 OWH786456 PGD786456 PPZ786456 PZV786456 QJR786456 QTN786456 RDJ786456 RNF786456 RXB786456 SGX786456 SQT786456 TAP786456 TKL786456 TUH786456 UED786456 UNZ786456 UXV786456 VHR786456 VRN786456 WBJ786456 WLF786456 WVB786456 IP851992 SL851992 ACH851992 AMD851992 AVZ851992 BFV851992 BPR851992 BZN851992 CJJ851992 CTF851992 DDB851992 DMX851992 DWT851992 EGP851992 EQL851992 FAH851992 FKD851992 FTZ851992 GDV851992 GNR851992 GXN851992 HHJ851992 HRF851992 IBB851992 IKX851992 IUT851992 JEP851992 JOL851992 JYH851992 KID851992 KRZ851992 LBV851992 LLR851992 LVN851992 MFJ851992 MPF851992 MZB851992 NIX851992 NST851992 OCP851992 OML851992 OWH851992 PGD851992 PPZ851992 PZV851992 QJR851992 QTN851992 RDJ851992 RNF851992 RXB851992 SGX851992 SQT851992 TAP851992 TKL851992 TUH851992 UED851992 UNZ851992 UXV851992 VHR851992 VRN851992 WBJ851992 WLF851992 WVB851992 IP917528 SL917528 ACH917528 AMD917528 AVZ917528 BFV917528 BPR917528 BZN917528 CJJ917528 CTF917528 DDB917528 DMX917528 DWT917528 EGP917528 EQL917528 FAH917528 FKD917528 FTZ917528 GDV917528 GNR917528 GXN917528 HHJ917528 HRF917528 IBB917528 IKX917528 IUT917528 JEP917528 JOL917528 JYH917528 KID917528 KRZ917528 LBV917528 LLR917528 LVN917528 MFJ917528 MPF917528 MZB917528 NIX917528 NST917528 OCP917528 OML917528 OWH917528 PGD917528 PPZ917528 PZV917528 QJR917528 QTN917528 RDJ917528 RNF917528 RXB917528 SGX917528 SQT917528 TAP917528 TKL917528 TUH917528 UED917528 UNZ917528 UXV917528 VHR917528 VRN917528 WBJ917528 WLF917528 WVB917528 IP983064 SL983064 ACH983064 AMD983064 AVZ983064 BFV983064 BPR983064 BZN983064 CJJ983064 CTF983064 DDB983064 DMX983064 DWT983064 EGP983064 EQL983064 FAH983064 FKD983064 FTZ983064 GDV983064 GNR983064 GXN983064 HHJ983064 HRF983064 IBB983064 IKX983064 IUT983064 JEP983064 JOL983064 JYH983064 KID983064 KRZ983064 LBV983064 LLR983064 LVN983064 MFJ983064 MPF983064 MZB983064 NIX983064 NST983064 OCP983064 OML983064 OWH983064 PGD983064 PPZ983064 PZV983064 QJR983064 QTN983064 RDJ983064 RNF983064 RXB983064 SGX983064 SQT983064 TAP983064 TKL983064 TUH983064 UED983064 UNZ983064 UXV983064 VHR983064 VRN983064 WBJ983064 WLF983064 WVB983064 IU65570 SQ65570 ACM65570 AMI65570 AWE65570 BGA65570 BPW65570 BZS65570 CJO65570 CTK65570 DDG65570 DNC65570 DWY65570 EGU65570 EQQ65570 FAM65570 FKI65570 FUE65570 GEA65570 GNW65570 GXS65570 HHO65570 HRK65570 IBG65570 ILC65570 IUY65570 JEU65570 JOQ65570 JYM65570 KII65570 KSE65570 LCA65570 LLW65570 LVS65570 MFO65570 MPK65570 MZG65570 NJC65570 NSY65570 OCU65570 OMQ65570 OWM65570 PGI65570 PQE65570 QAA65570 QJW65570 QTS65570 RDO65570 RNK65570 RXG65570 SHC65570 SQY65570 TAU65570 TKQ65570 TUM65570 UEI65570 UOE65570 UYA65570 VHW65570 VRS65570 WBO65570 WLK65570 WVG65570 IU131106 SQ131106 ACM131106 AMI131106 AWE131106 BGA131106 BPW131106 BZS131106 CJO131106 CTK131106 DDG131106 DNC131106 DWY131106 EGU131106 EQQ131106 FAM131106 FKI131106 FUE131106 GEA131106 GNW131106 GXS131106 HHO131106 HRK131106 IBG131106 ILC131106 IUY131106 JEU131106 JOQ131106 JYM131106 KII131106 KSE131106 LCA131106 LLW131106 LVS131106 MFO131106 MPK131106 MZG131106 NJC131106 NSY131106 OCU131106 OMQ131106 OWM131106 PGI131106 PQE131106 QAA131106 QJW131106 QTS131106 RDO131106 RNK131106 RXG131106 SHC131106 SQY131106 TAU131106 TKQ131106 TUM131106 UEI131106 UOE131106 UYA131106 VHW131106 VRS131106 WBO131106 WLK131106 WVG131106 IU196642 SQ196642 ACM196642 AMI196642 AWE196642 BGA196642 BPW196642 BZS196642 CJO196642 CTK196642 DDG196642 DNC196642 DWY196642 EGU196642 EQQ196642 FAM196642 FKI196642 FUE196642 GEA196642 GNW196642 GXS196642 HHO196642 HRK196642 IBG196642 ILC196642 IUY196642 JEU196642 JOQ196642 JYM196642 KII196642 KSE196642 LCA196642 LLW196642 LVS196642 MFO196642 MPK196642 MZG196642 NJC196642 NSY196642 OCU196642 OMQ196642 OWM196642 PGI196642 PQE196642 QAA196642 QJW196642 QTS196642 RDO196642 RNK196642 RXG196642 SHC196642 SQY196642 TAU196642 TKQ196642 TUM196642 UEI196642 UOE196642 UYA196642 VHW196642 VRS196642 WBO196642 WLK196642 WVG196642 IU262178 SQ262178 ACM262178 AMI262178 AWE262178 BGA262178 BPW262178 BZS262178 CJO262178 CTK262178 DDG262178 DNC262178 DWY262178 EGU262178 EQQ262178 FAM262178 FKI262178 FUE262178 GEA262178 GNW262178 GXS262178 HHO262178 HRK262178 IBG262178 ILC262178 IUY262178 JEU262178 JOQ262178 JYM262178 KII262178 KSE262178 LCA262178 LLW262178 LVS262178 MFO262178 MPK262178 MZG262178 NJC262178 NSY262178 OCU262178 OMQ262178 OWM262178 PGI262178 PQE262178 QAA262178 QJW262178 QTS262178 RDO262178 RNK262178 RXG262178 SHC262178 SQY262178 TAU262178 TKQ262178 TUM262178 UEI262178 UOE262178 UYA262178 VHW262178 VRS262178 WBO262178 WLK262178 WVG262178 IU327714 SQ327714 ACM327714 AMI327714 AWE327714 BGA327714 BPW327714 BZS327714 CJO327714 CTK327714 DDG327714 DNC327714 DWY327714 EGU327714 EQQ327714 FAM327714 FKI327714 FUE327714 GEA327714 GNW327714 GXS327714 HHO327714 HRK327714 IBG327714 ILC327714 IUY327714 JEU327714 JOQ327714 JYM327714 KII327714 KSE327714 LCA327714 LLW327714 LVS327714 MFO327714 MPK327714 MZG327714 NJC327714 NSY327714 OCU327714 OMQ327714 OWM327714 PGI327714 PQE327714 QAA327714 QJW327714 QTS327714 RDO327714 RNK327714 RXG327714 SHC327714 SQY327714 TAU327714 TKQ327714 TUM327714 UEI327714 UOE327714 UYA327714 VHW327714 VRS327714 WBO327714 WLK327714 WVG327714 IU393250 SQ393250 ACM393250 AMI393250 AWE393250 BGA393250 BPW393250 BZS393250 CJO393250 CTK393250 DDG393250 DNC393250 DWY393250 EGU393250 EQQ393250 FAM393250 FKI393250 FUE393250 GEA393250 GNW393250 GXS393250 HHO393250 HRK393250 IBG393250 ILC393250 IUY393250 JEU393250 JOQ393250 JYM393250 KII393250 KSE393250 LCA393250 LLW393250 LVS393250 MFO393250 MPK393250 MZG393250 NJC393250 NSY393250 OCU393250 OMQ393250 OWM393250 PGI393250 PQE393250 QAA393250 QJW393250 QTS393250 RDO393250 RNK393250 RXG393250 SHC393250 SQY393250 TAU393250 TKQ393250 TUM393250 UEI393250 UOE393250 UYA393250 VHW393250 VRS393250 WBO393250 WLK393250 WVG393250 IU458786 SQ458786 ACM458786 AMI458786 AWE458786 BGA458786 BPW458786 BZS458786 CJO458786 CTK458786 DDG458786 DNC458786 DWY458786 EGU458786 EQQ458786 FAM458786 FKI458786 FUE458786 GEA458786 GNW458786 GXS458786 HHO458786 HRK458786 IBG458786 ILC458786 IUY458786 JEU458786 JOQ458786 JYM458786 KII458786 KSE458786 LCA458786 LLW458786 LVS458786 MFO458786 MPK458786 MZG458786 NJC458786 NSY458786 OCU458786 OMQ458786 OWM458786 PGI458786 PQE458786 QAA458786 QJW458786 QTS458786 RDO458786 RNK458786 RXG458786 SHC458786 SQY458786 TAU458786 TKQ458786 TUM458786 UEI458786 UOE458786 UYA458786 VHW458786 VRS458786 WBO458786 WLK458786 WVG458786 IU524322 SQ524322 ACM524322 AMI524322 AWE524322 BGA524322 BPW524322 BZS524322 CJO524322 CTK524322 DDG524322 DNC524322 DWY524322 EGU524322 EQQ524322 FAM524322 FKI524322 FUE524322 GEA524322 GNW524322 GXS524322 HHO524322 HRK524322 IBG524322 ILC524322 IUY524322 JEU524322 JOQ524322 JYM524322 KII524322 KSE524322 LCA524322 LLW524322 LVS524322 MFO524322 MPK524322 MZG524322 NJC524322 NSY524322 OCU524322 OMQ524322 OWM524322 PGI524322 PQE524322 QAA524322 QJW524322 QTS524322 RDO524322 RNK524322 RXG524322 SHC524322 SQY524322 TAU524322 TKQ524322 TUM524322 UEI524322 UOE524322 UYA524322 VHW524322 VRS524322 WBO524322 WLK524322 WVG524322 IU589858 SQ589858 ACM589858 AMI589858 AWE589858 BGA589858 BPW589858 BZS589858 CJO589858 CTK589858 DDG589858 DNC589858 DWY589858 EGU589858 EQQ589858 FAM589858 FKI589858 FUE589858 GEA589858 GNW589858 GXS589858 HHO589858 HRK589858 IBG589858 ILC589858 IUY589858 JEU589858 JOQ589858 JYM589858 KII589858 KSE589858 LCA589858 LLW589858 LVS589858 MFO589858 MPK589858 MZG589858 NJC589858 NSY589858 OCU589858 OMQ589858 OWM589858 PGI589858 PQE589858 QAA589858 QJW589858 QTS589858 RDO589858 RNK589858 RXG589858 SHC589858 SQY589858 TAU589858 TKQ589858 TUM589858 UEI589858 UOE589858 UYA589858 VHW589858 VRS589858 WBO589858 WLK589858 WVG589858 IU655394 SQ655394 ACM655394 AMI655394 AWE655394 BGA655394 BPW655394 BZS655394 CJO655394 CTK655394 DDG655394 DNC655394 DWY655394 EGU655394 EQQ655394 FAM655394 FKI655394 FUE655394 GEA655394 GNW655394 GXS655394 HHO655394 HRK655394 IBG655394 ILC655394 IUY655394 JEU655394 JOQ655394 JYM655394 KII655394 KSE655394 LCA655394 LLW655394 LVS655394 MFO655394 MPK655394 MZG655394 NJC655394 NSY655394 OCU655394 OMQ655394 OWM655394 PGI655394 PQE655394 QAA655394 QJW655394 QTS655394 RDO655394 RNK655394 RXG655394 SHC655394 SQY655394 TAU655394 TKQ655394 TUM655394 UEI655394 UOE655394 UYA655394 VHW655394 VRS655394 WBO655394 WLK655394 WVG655394 IU720930 SQ720930 ACM720930 AMI720930 AWE720930 BGA720930 BPW720930 BZS720930 CJO720930 CTK720930 DDG720930 DNC720930 DWY720930 EGU720930 EQQ720930 FAM720930 FKI720930 FUE720930 GEA720930 GNW720930 GXS720930 HHO720930 HRK720930 IBG720930 ILC720930 IUY720930 JEU720930 JOQ720930 JYM720930 KII720930 KSE720930 LCA720930 LLW720930 LVS720930 MFO720930 MPK720930 MZG720930 NJC720930 NSY720930 OCU720930 OMQ720930 OWM720930 PGI720930 PQE720930 QAA720930 QJW720930 QTS720930 RDO720930 RNK720930 RXG720930 SHC720930 SQY720930 TAU720930 TKQ720930 TUM720930 UEI720930 UOE720930 UYA720930 VHW720930 VRS720930 WBO720930 WLK720930 WVG720930 IU786466 SQ786466 ACM786466 AMI786466 AWE786466 BGA786466 BPW786466 BZS786466 CJO786466 CTK786466 DDG786466 DNC786466 DWY786466 EGU786466 EQQ786466 FAM786466 FKI786466 FUE786466 GEA786466 GNW786466 GXS786466 HHO786466 HRK786466 IBG786466 ILC786466 IUY786466 JEU786466 JOQ786466 JYM786466 KII786466 KSE786466 LCA786466 LLW786466 LVS786466 MFO786466 MPK786466 MZG786466 NJC786466 NSY786466 OCU786466 OMQ786466 OWM786466 PGI786466 PQE786466 QAA786466 QJW786466 QTS786466 RDO786466 RNK786466 RXG786466 SHC786466 SQY786466 TAU786466 TKQ786466 TUM786466 UEI786466 UOE786466 UYA786466 VHW786466 VRS786466 WBO786466 WLK786466 WVG786466 IU852002 SQ852002 ACM852002 AMI852002 AWE852002 BGA852002 BPW852002 BZS852002 CJO852002 CTK852002 DDG852002 DNC852002 DWY852002 EGU852002 EQQ852002 FAM852002 FKI852002 FUE852002 GEA852002 GNW852002 GXS852002 HHO852002 HRK852002 IBG852002 ILC852002 IUY852002 JEU852002 JOQ852002 JYM852002 KII852002 KSE852002 LCA852002 LLW852002 LVS852002 MFO852002 MPK852002 MZG852002 NJC852002 NSY852002 OCU852002 OMQ852002 OWM852002 PGI852002 PQE852002 QAA852002 QJW852002 QTS852002 RDO852002 RNK852002 RXG852002 SHC852002 SQY852002 TAU852002 TKQ852002 TUM852002 UEI852002 UOE852002 UYA852002 VHW852002 VRS852002 WBO852002 WLK852002 WVG852002 IU917538 SQ917538 ACM917538 AMI917538 AWE917538 BGA917538 BPW917538 BZS917538 CJO917538 CTK917538 DDG917538 DNC917538 DWY917538 EGU917538 EQQ917538 FAM917538 FKI917538 FUE917538 GEA917538 GNW917538 GXS917538 HHO917538 HRK917538 IBG917538 ILC917538 IUY917538 JEU917538 JOQ917538 JYM917538 KII917538 KSE917538 LCA917538 LLW917538 LVS917538 MFO917538 MPK917538 MZG917538 NJC917538 NSY917538 OCU917538 OMQ917538 OWM917538 PGI917538 PQE917538 QAA917538 QJW917538 QTS917538 RDO917538 RNK917538 RXG917538 SHC917538 SQY917538 TAU917538 TKQ917538 TUM917538 UEI917538 UOE917538 UYA917538 VHW917538 VRS917538 WBO917538 WLK917538 WVG917538 IU983074 SQ983074 ACM983074 AMI983074 AWE983074 BGA983074 BPW983074 BZS983074 CJO983074 CTK983074 DDG983074 DNC983074 DWY983074 EGU983074 EQQ983074 FAM983074 FKI983074 FUE983074 GEA983074 GNW983074 GXS983074 HHO983074 HRK983074 IBG983074 ILC983074 IUY983074 JEU983074 JOQ983074 JYM983074 KII983074 KSE983074 LCA983074 LLW983074 LVS983074 MFO983074 MPK983074 MZG983074 NJC983074 NSY983074 OCU983074 OMQ983074 OWM983074 PGI983074 PQE983074 QAA983074 QJW983074 QTS983074 RDO983074 RNK983074 RXG983074 SHC983074 SQY983074 TAU983074 TKQ983074 TUM983074 UEI983074 UOE983074 UYA983074 VHW983074 VRS983074 WBO983074 WLK983074 WVG983074 IO65534 SK65534 ACG65534 AMC65534 AVY65534 BFU65534 BPQ65534 BZM65534 CJI65534 CTE65534 DDA65534 DMW65534 DWS65534 EGO65534 EQK65534 FAG65534 FKC65534 FTY65534 GDU65534 GNQ65534 GXM65534 HHI65534 HRE65534 IBA65534 IKW65534 IUS65534 JEO65534 JOK65534 JYG65534 KIC65534 KRY65534 LBU65534 LLQ65534 LVM65534 MFI65534 MPE65534 MZA65534 NIW65534 NSS65534 OCO65534 OMK65534 OWG65534 PGC65534 PPY65534 PZU65534 QJQ65534 QTM65534 RDI65534 RNE65534 RXA65534 SGW65534 SQS65534 TAO65534 TKK65534 TUG65534 UEC65534 UNY65534 UXU65534 VHQ65534 VRM65534 WBI65534 WLE65534 WVA65534 IO131070 SK131070 ACG131070 AMC131070 AVY131070 BFU131070 BPQ131070 BZM131070 CJI131070 CTE131070 DDA131070 DMW131070 DWS131070 EGO131070 EQK131070 FAG131070 FKC131070 FTY131070 GDU131070 GNQ131070 GXM131070 HHI131070 HRE131070 IBA131070 IKW131070 IUS131070 JEO131070 JOK131070 JYG131070 KIC131070 KRY131070 LBU131070 LLQ131070 LVM131070 MFI131070 MPE131070 MZA131070 NIW131070 NSS131070 OCO131070 OMK131070 OWG131070 PGC131070 PPY131070 PZU131070 QJQ131070 QTM131070 RDI131070 RNE131070 RXA131070 SGW131070 SQS131070 TAO131070 TKK131070 TUG131070 UEC131070 UNY131070 UXU131070 VHQ131070 VRM131070 WBI131070 WLE131070 WVA131070 IO196606 SK196606 ACG196606 AMC196606 AVY196606 BFU196606 BPQ196606 BZM196606 CJI196606 CTE196606 DDA196606 DMW196606 DWS196606 EGO196606 EQK196606 FAG196606 FKC196606 FTY196606 GDU196606 GNQ196606 GXM196606 HHI196606 HRE196606 IBA196606 IKW196606 IUS196606 JEO196606 JOK196606 JYG196606 KIC196606 KRY196606 LBU196606 LLQ196606 LVM196606 MFI196606 MPE196606 MZA196606 NIW196606 NSS196606 OCO196606 OMK196606 OWG196606 PGC196606 PPY196606 PZU196606 QJQ196606 QTM196606 RDI196606 RNE196606 RXA196606 SGW196606 SQS196606 TAO196606 TKK196606 TUG196606 UEC196606 UNY196606 UXU196606 VHQ196606 VRM196606 WBI196606 WLE196606 WVA196606 IO262142 SK262142 ACG262142 AMC262142 AVY262142 BFU262142 BPQ262142 BZM262142 CJI262142 CTE262142 DDA262142 DMW262142 DWS262142 EGO262142 EQK262142 FAG262142 FKC262142 FTY262142 GDU262142 GNQ262142 GXM262142 HHI262142 HRE262142 IBA262142 IKW262142 IUS262142 JEO262142 JOK262142 JYG262142 KIC262142 KRY262142 LBU262142 LLQ262142 LVM262142 MFI262142 MPE262142 MZA262142 NIW262142 NSS262142 OCO262142 OMK262142 OWG262142 PGC262142 PPY262142 PZU262142 QJQ262142 QTM262142 RDI262142 RNE262142 RXA262142 SGW262142 SQS262142 TAO262142 TKK262142 TUG262142 UEC262142 UNY262142 UXU262142 VHQ262142 VRM262142 WBI262142 WLE262142 WVA262142 IO327678 SK327678 ACG327678 AMC327678 AVY327678 BFU327678 BPQ327678 BZM327678 CJI327678 CTE327678 DDA327678 DMW327678 DWS327678 EGO327678 EQK327678 FAG327678 FKC327678 FTY327678 GDU327678 GNQ327678 GXM327678 HHI327678 HRE327678 IBA327678 IKW327678 IUS327678 JEO327678 JOK327678 JYG327678 KIC327678 KRY327678 LBU327678 LLQ327678 LVM327678 MFI327678 MPE327678 MZA327678 NIW327678 NSS327678 OCO327678 OMK327678 OWG327678 PGC327678 PPY327678 PZU327678 QJQ327678 QTM327678 RDI327678 RNE327678 RXA327678 SGW327678 SQS327678 TAO327678 TKK327678 TUG327678 UEC327678 UNY327678 UXU327678 VHQ327678 VRM327678 WBI327678 WLE327678 WVA327678 IO393214 SK393214 ACG393214 AMC393214 AVY393214 BFU393214 BPQ393214 BZM393214 CJI393214 CTE393214 DDA393214 DMW393214 DWS393214 EGO393214 EQK393214 FAG393214 FKC393214 FTY393214 GDU393214 GNQ393214 GXM393214 HHI393214 HRE393214 IBA393214 IKW393214 IUS393214 JEO393214 JOK393214 JYG393214 KIC393214 KRY393214 LBU393214 LLQ393214 LVM393214 MFI393214 MPE393214 MZA393214 NIW393214 NSS393214 OCO393214 OMK393214 OWG393214 PGC393214 PPY393214 PZU393214 QJQ393214 QTM393214 RDI393214 RNE393214 RXA393214 SGW393214 SQS393214 TAO393214 TKK393214 TUG393214 UEC393214 UNY393214 UXU393214 VHQ393214 VRM393214 WBI393214 WLE393214 WVA393214 IO458750 SK458750 ACG458750 AMC458750 AVY458750 BFU458750 BPQ458750 BZM458750 CJI458750 CTE458750 DDA458750 DMW458750 DWS458750 EGO458750 EQK458750 FAG458750 FKC458750 FTY458750 GDU458750 GNQ458750 GXM458750 HHI458750 HRE458750 IBA458750 IKW458750 IUS458750 JEO458750 JOK458750 JYG458750 KIC458750 KRY458750 LBU458750 LLQ458750 LVM458750 MFI458750 MPE458750 MZA458750 NIW458750 NSS458750 OCO458750 OMK458750 OWG458750 PGC458750 PPY458750 PZU458750 QJQ458750 QTM458750 RDI458750 RNE458750 RXA458750 SGW458750 SQS458750 TAO458750 TKK458750 TUG458750 UEC458750 UNY458750 UXU458750 VHQ458750 VRM458750 WBI458750 WLE458750 WVA458750 IO524286 SK524286 ACG524286 AMC524286 AVY524286 BFU524286 BPQ524286 BZM524286 CJI524286 CTE524286 DDA524286 DMW524286 DWS524286 EGO524286 EQK524286 FAG524286 FKC524286 FTY524286 GDU524286 GNQ524286 GXM524286 HHI524286 HRE524286 IBA524286 IKW524286 IUS524286 JEO524286 JOK524286 JYG524286 KIC524286 KRY524286 LBU524286 LLQ524286 LVM524286 MFI524286 MPE524286 MZA524286 NIW524286 NSS524286 OCO524286 OMK524286 OWG524286 PGC524286 PPY524286 PZU524286 QJQ524286 QTM524286 RDI524286 RNE524286 RXA524286 SGW524286 SQS524286 TAO524286 TKK524286 TUG524286 UEC524286 UNY524286 UXU524286 VHQ524286 VRM524286 WBI524286 WLE524286 WVA524286 IO589822 SK589822 ACG589822 AMC589822 AVY589822 BFU589822 BPQ589822 BZM589822 CJI589822 CTE589822 DDA589822 DMW589822 DWS589822 EGO589822 EQK589822 FAG589822 FKC589822 FTY589822 GDU589822 GNQ589822 GXM589822 HHI589822 HRE589822 IBA589822 IKW589822 IUS589822 JEO589822 JOK589822 JYG589822 KIC589822 KRY589822 LBU589822 LLQ589822 LVM589822 MFI589822 MPE589822 MZA589822 NIW589822 NSS589822 OCO589822 OMK589822 OWG589822 PGC589822 PPY589822 PZU589822 QJQ589822 QTM589822 RDI589822 RNE589822 RXA589822 SGW589822 SQS589822 TAO589822 TKK589822 TUG589822 UEC589822 UNY589822 UXU589822 VHQ589822 VRM589822 WBI589822 WLE589822 WVA589822 IO655358 SK655358 ACG655358 AMC655358 AVY655358 BFU655358 BPQ655358 BZM655358 CJI655358 CTE655358 DDA655358 DMW655358 DWS655358 EGO655358 EQK655358 FAG655358 FKC655358 FTY655358 GDU655358 GNQ655358 GXM655358 HHI655358 HRE655358 IBA655358 IKW655358 IUS655358 JEO655358 JOK655358 JYG655358 KIC655358 KRY655358 LBU655358 LLQ655358 LVM655358 MFI655358 MPE655358 MZA655358 NIW655358 NSS655358 OCO655358 OMK655358 OWG655358 PGC655358 PPY655358 PZU655358 QJQ655358 QTM655358 RDI655358 RNE655358 RXA655358 SGW655358 SQS655358 TAO655358 TKK655358 TUG655358 UEC655358 UNY655358 UXU655358 VHQ655358 VRM655358 WBI655358 WLE655358 WVA655358 IO720894 SK720894 ACG720894 AMC720894 AVY720894 BFU720894 BPQ720894 BZM720894 CJI720894 CTE720894 DDA720894 DMW720894 DWS720894 EGO720894 EQK720894 FAG720894 FKC720894 FTY720894 GDU720894 GNQ720894 GXM720894 HHI720894 HRE720894 IBA720894 IKW720894 IUS720894 JEO720894 JOK720894 JYG720894 KIC720894 KRY720894 LBU720894 LLQ720894 LVM720894 MFI720894 MPE720894 MZA720894 NIW720894 NSS720894 OCO720894 OMK720894 OWG720894 PGC720894 PPY720894 PZU720894 QJQ720894 QTM720894 RDI720894 RNE720894 RXA720894 SGW720894 SQS720894 TAO720894 TKK720894 TUG720894 UEC720894 UNY720894 UXU720894 VHQ720894 VRM720894 WBI720894 WLE720894 WVA720894 IO786430 SK786430 ACG786430 AMC786430 AVY786430 BFU786430 BPQ786430 BZM786430 CJI786430 CTE786430 DDA786430 DMW786430 DWS786430 EGO786430 EQK786430 FAG786430 FKC786430 FTY786430 GDU786430 GNQ786430 GXM786430 HHI786430 HRE786430 IBA786430 IKW786430 IUS786430 JEO786430 JOK786430 JYG786430 KIC786430 KRY786430 LBU786430 LLQ786430 LVM786430 MFI786430 MPE786430 MZA786430 NIW786430 NSS786430 OCO786430 OMK786430 OWG786430 PGC786430 PPY786430 PZU786430 QJQ786430 QTM786430 RDI786430 RNE786430 RXA786430 SGW786430 SQS786430 TAO786430 TKK786430 TUG786430 UEC786430 UNY786430 UXU786430 VHQ786430 VRM786430 WBI786430 WLE786430 WVA786430 IO851966 SK851966 ACG851966 AMC851966 AVY851966 BFU851966 BPQ851966 BZM851966 CJI851966 CTE851966 DDA851966 DMW851966 DWS851966 EGO851966 EQK851966 FAG851966 FKC851966 FTY851966 GDU851966 GNQ851966 GXM851966 HHI851966 HRE851966 IBA851966 IKW851966 IUS851966 JEO851966 JOK851966 JYG851966 KIC851966 KRY851966 LBU851966 LLQ851966 LVM851966 MFI851966 MPE851966 MZA851966 NIW851966 NSS851966 OCO851966 OMK851966 OWG851966 PGC851966 PPY851966 PZU851966 QJQ851966 QTM851966 RDI851966 RNE851966 RXA851966 SGW851966 SQS851966 TAO851966 TKK851966 TUG851966 UEC851966 UNY851966 UXU851966 VHQ851966 VRM851966 WBI851966 WLE851966 WVA851966 IO917502 SK917502 ACG917502 AMC917502 AVY917502 BFU917502 BPQ917502 BZM917502 CJI917502 CTE917502 DDA917502 DMW917502 DWS917502 EGO917502 EQK917502 FAG917502 FKC917502 FTY917502 GDU917502 GNQ917502 GXM917502 HHI917502 HRE917502 IBA917502 IKW917502 IUS917502 JEO917502 JOK917502 JYG917502 KIC917502 KRY917502 LBU917502 LLQ917502 LVM917502 MFI917502 MPE917502 MZA917502 NIW917502 NSS917502 OCO917502 OMK917502 OWG917502 PGC917502 PPY917502 PZU917502 QJQ917502 QTM917502 RDI917502 RNE917502 RXA917502 SGW917502 SQS917502 TAO917502 TKK917502 TUG917502 UEC917502 UNY917502 UXU917502 VHQ917502 VRM917502 WBI917502 WLE917502 WVA917502 IO983038 SK983038 ACG983038 AMC983038 AVY983038 BFU983038 BPQ983038 BZM983038 CJI983038 CTE983038 DDA983038 DMW983038 DWS983038 EGO983038 EQK983038 FAG983038 FKC983038 FTY983038 GDU983038 GNQ983038 GXM983038 HHI983038 HRE983038 IBA983038 IKW983038 IUS983038 JEO983038 JOK983038 JYG983038 KIC983038 KRY983038 LBU983038 LLQ983038 LVM983038 MFI983038 MPE983038 MZA983038 NIW983038 NSS983038 OCO983038 OMK983038 OWG983038 PGC983038 PPY983038 PZU983038 QJQ983038 QTM983038 RDI983038 RNE983038 RXA983038 SGW983038 SQS983038 TAO983038 TKK983038 TUG983038 UEC983038 UNY983038 UXU983038 VHQ983038 VRM983038 WBI983038 WLE983038 WVA983038 IK65528 SG65528 ACC65528 ALY65528 AVU65528 BFQ65528 BPM65528 BZI65528 CJE65528 CTA65528 DCW65528 DMS65528 DWO65528 EGK65528 EQG65528 FAC65528 FJY65528 FTU65528 GDQ65528 GNM65528 GXI65528 HHE65528 HRA65528 IAW65528 IKS65528 IUO65528 JEK65528 JOG65528 JYC65528 KHY65528 KRU65528 LBQ65528 LLM65528 LVI65528 MFE65528 MPA65528 MYW65528 NIS65528 NSO65528 OCK65528 OMG65528 OWC65528 PFY65528 PPU65528 PZQ65528 QJM65528 QTI65528 RDE65528 RNA65528 RWW65528 SGS65528 SQO65528 TAK65528 TKG65528 TUC65528 UDY65528 UNU65528 UXQ65528 VHM65528 VRI65528 WBE65528 WLA65528 WUW65528 IK131064 SG131064 ACC131064 ALY131064 AVU131064 BFQ131064 BPM131064 BZI131064 CJE131064 CTA131064 DCW131064 DMS131064 DWO131064 EGK131064 EQG131064 FAC131064 FJY131064 FTU131064 GDQ131064 GNM131064 GXI131064 HHE131064 HRA131064 IAW131064 IKS131064 IUO131064 JEK131064 JOG131064 JYC131064 KHY131064 KRU131064 LBQ131064 LLM131064 LVI131064 MFE131064 MPA131064 MYW131064 NIS131064 NSO131064 OCK131064 OMG131064 OWC131064 PFY131064 PPU131064 PZQ131064 QJM131064 QTI131064 RDE131064 RNA131064 RWW131064 SGS131064 SQO131064 TAK131064 TKG131064 TUC131064 UDY131064 UNU131064 UXQ131064 VHM131064 VRI131064 WBE131064 WLA131064 WUW131064 IK196600 SG196600 ACC196600 ALY196600 AVU196600 BFQ196600 BPM196600 BZI196600 CJE196600 CTA196600 DCW196600 DMS196600 DWO196600 EGK196600 EQG196600 FAC196600 FJY196600 FTU196600 GDQ196600 GNM196600 GXI196600 HHE196600 HRA196600 IAW196600 IKS196600 IUO196600 JEK196600 JOG196600 JYC196600 KHY196600 KRU196600 LBQ196600 LLM196600 LVI196600 MFE196600 MPA196600 MYW196600 NIS196600 NSO196600 OCK196600 OMG196600 OWC196600 PFY196600 PPU196600 PZQ196600 QJM196600 QTI196600 RDE196600 RNA196600 RWW196600 SGS196600 SQO196600 TAK196600 TKG196600 TUC196600 UDY196600 UNU196600 UXQ196600 VHM196600 VRI196600 WBE196600 WLA196600 WUW196600 IK262136 SG262136 ACC262136 ALY262136 AVU262136 BFQ262136 BPM262136 BZI262136 CJE262136 CTA262136 DCW262136 DMS262136 DWO262136 EGK262136 EQG262136 FAC262136 FJY262136 FTU262136 GDQ262136 GNM262136 GXI262136 HHE262136 HRA262136 IAW262136 IKS262136 IUO262136 JEK262136 JOG262136 JYC262136 KHY262136 KRU262136 LBQ262136 LLM262136 LVI262136 MFE262136 MPA262136 MYW262136 NIS262136 NSO262136 OCK262136 OMG262136 OWC262136 PFY262136 PPU262136 PZQ262136 QJM262136 QTI262136 RDE262136 RNA262136 RWW262136 SGS262136 SQO262136 TAK262136 TKG262136 TUC262136 UDY262136 UNU262136 UXQ262136 VHM262136 VRI262136 WBE262136 WLA262136 WUW262136 IK327672 SG327672 ACC327672 ALY327672 AVU327672 BFQ327672 BPM327672 BZI327672 CJE327672 CTA327672 DCW327672 DMS327672 DWO327672 EGK327672 EQG327672 FAC327672 FJY327672 FTU327672 GDQ327672 GNM327672 GXI327672 HHE327672 HRA327672 IAW327672 IKS327672 IUO327672 JEK327672 JOG327672 JYC327672 KHY327672 KRU327672 LBQ327672 LLM327672 LVI327672 MFE327672 MPA327672 MYW327672 NIS327672 NSO327672 OCK327672 OMG327672 OWC327672 PFY327672 PPU327672 PZQ327672 QJM327672 QTI327672 RDE327672 RNA327672 RWW327672 SGS327672 SQO327672 TAK327672 TKG327672 TUC327672 UDY327672 UNU327672 UXQ327672 VHM327672 VRI327672 WBE327672 WLA327672 WUW327672 IK393208 SG393208 ACC393208 ALY393208 AVU393208 BFQ393208 BPM393208 BZI393208 CJE393208 CTA393208 DCW393208 DMS393208 DWO393208 EGK393208 EQG393208 FAC393208 FJY393208 FTU393208 GDQ393208 GNM393208 GXI393208 HHE393208 HRA393208 IAW393208 IKS393208 IUO393208 JEK393208 JOG393208 JYC393208 KHY393208 KRU393208 LBQ393208 LLM393208 LVI393208 MFE393208 MPA393208 MYW393208 NIS393208 NSO393208 OCK393208 OMG393208 OWC393208 PFY393208 PPU393208 PZQ393208 QJM393208 QTI393208 RDE393208 RNA393208 RWW393208 SGS393208 SQO393208 TAK393208 TKG393208 TUC393208 UDY393208 UNU393208 UXQ393208 VHM393208 VRI393208 WBE393208 WLA393208 WUW393208 IK458744 SG458744 ACC458744 ALY458744 AVU458744 BFQ458744 BPM458744 BZI458744 CJE458744 CTA458744 DCW458744 DMS458744 DWO458744 EGK458744 EQG458744 FAC458744 FJY458744 FTU458744 GDQ458744 GNM458744 GXI458744 HHE458744 HRA458744 IAW458744 IKS458744 IUO458744 JEK458744 JOG458744 JYC458744 KHY458744 KRU458744 LBQ458744 LLM458744 LVI458744 MFE458744 MPA458744 MYW458744 NIS458744 NSO458744 OCK458744 OMG458744 OWC458744 PFY458744 PPU458744 PZQ458744 QJM458744 QTI458744 RDE458744 RNA458744 RWW458744 SGS458744 SQO458744 TAK458744 TKG458744 TUC458744 UDY458744 UNU458744 UXQ458744 VHM458744 VRI458744 WBE458744 WLA458744 WUW458744 IK524280 SG524280 ACC524280 ALY524280 AVU524280 BFQ524280 BPM524280 BZI524280 CJE524280 CTA524280 DCW524280 DMS524280 DWO524280 EGK524280 EQG524280 FAC524280 FJY524280 FTU524280 GDQ524280 GNM524280 GXI524280 HHE524280 HRA524280 IAW524280 IKS524280 IUO524280 JEK524280 JOG524280 JYC524280 KHY524280 KRU524280 LBQ524280 LLM524280 LVI524280 MFE524280 MPA524280 MYW524280 NIS524280 NSO524280 OCK524280 OMG524280 OWC524280 PFY524280 PPU524280 PZQ524280 QJM524280 QTI524280 RDE524280 RNA524280 RWW524280 SGS524280 SQO524280 TAK524280 TKG524280 TUC524280 UDY524280 UNU524280 UXQ524280 VHM524280 VRI524280 WBE524280 WLA524280 WUW524280 IK589816 SG589816 ACC589816 ALY589816 AVU589816 BFQ589816 BPM589816 BZI589816 CJE589816 CTA589816 DCW589816 DMS589816 DWO589816 EGK589816 EQG589816 FAC589816 FJY589816 FTU589816 GDQ589816 GNM589816 GXI589816 HHE589816 HRA589816 IAW589816 IKS589816 IUO589816 JEK589816 JOG589816 JYC589816 KHY589816 KRU589816 LBQ589816 LLM589816 LVI589816 MFE589816 MPA589816 MYW589816 NIS589816 NSO589816 OCK589816 OMG589816 OWC589816 PFY589816 PPU589816 PZQ589816 QJM589816 QTI589816 RDE589816 RNA589816 RWW589816 SGS589816 SQO589816 TAK589816 TKG589816 TUC589816 UDY589816 UNU589816 UXQ589816 VHM589816 VRI589816 WBE589816 WLA589816 WUW589816 IK655352 SG655352 ACC655352 ALY655352 AVU655352 BFQ655352 BPM655352 BZI655352 CJE655352 CTA655352 DCW655352 DMS655352 DWO655352 EGK655352 EQG655352 FAC655352 FJY655352 FTU655352 GDQ655352 GNM655352 GXI655352 HHE655352 HRA655352 IAW655352 IKS655352 IUO655352 JEK655352 JOG655352 JYC655352 KHY655352 KRU655352 LBQ655352 LLM655352 LVI655352 MFE655352 MPA655352 MYW655352 NIS655352 NSO655352 OCK655352 OMG655352 OWC655352 PFY655352 PPU655352 PZQ655352 QJM655352 QTI655352 RDE655352 RNA655352 RWW655352 SGS655352 SQO655352 TAK655352 TKG655352 TUC655352 UDY655352 UNU655352 UXQ655352 VHM655352 VRI655352 WBE655352 WLA655352 WUW655352 IK720888 SG720888 ACC720888 ALY720888 AVU720888 BFQ720888 BPM720888 BZI720888 CJE720888 CTA720888 DCW720888 DMS720888 DWO720888 EGK720888 EQG720888 FAC720888 FJY720888 FTU720888 GDQ720888 GNM720888 GXI720888 HHE720888 HRA720888 IAW720888 IKS720888 IUO720888 JEK720888 JOG720888 JYC720888 KHY720888 KRU720888 LBQ720888 LLM720888 LVI720888 MFE720888 MPA720888 MYW720888 NIS720888 NSO720888 OCK720888 OMG720888 OWC720888 PFY720888 PPU720888 PZQ720888 QJM720888 QTI720888 RDE720888 RNA720888 RWW720888 SGS720888 SQO720888 TAK720888 TKG720888 TUC720888 UDY720888 UNU720888 UXQ720888 VHM720888 VRI720888 WBE720888 WLA720888 WUW720888 IK786424 SG786424 ACC786424 ALY786424 AVU786424 BFQ786424 BPM786424 BZI786424 CJE786424 CTA786424 DCW786424 DMS786424 DWO786424 EGK786424 EQG786424 FAC786424 FJY786424 FTU786424 GDQ786424 GNM786424 GXI786424 HHE786424 HRA786424 IAW786424 IKS786424 IUO786424 JEK786424 JOG786424 JYC786424 KHY786424 KRU786424 LBQ786424 LLM786424 LVI786424 MFE786424 MPA786424 MYW786424 NIS786424 NSO786424 OCK786424 OMG786424 OWC786424 PFY786424 PPU786424 PZQ786424 QJM786424 QTI786424 RDE786424 RNA786424 RWW786424 SGS786424 SQO786424 TAK786424 TKG786424 TUC786424 UDY786424 UNU786424 UXQ786424 VHM786424 VRI786424 WBE786424 WLA786424 WUW786424 IK851960 SG851960 ACC851960 ALY851960 AVU851960 BFQ851960 BPM851960 BZI851960 CJE851960 CTA851960 DCW851960 DMS851960 DWO851960 EGK851960 EQG851960 FAC851960 FJY851960 FTU851960 GDQ851960 GNM851960 GXI851960 HHE851960 HRA851960 IAW851960 IKS851960 IUO851960 JEK851960 JOG851960 JYC851960 KHY851960 KRU851960 LBQ851960 LLM851960 LVI851960 MFE851960 MPA851960 MYW851960 NIS851960 NSO851960 OCK851960 OMG851960 OWC851960 PFY851960 PPU851960 PZQ851960 QJM851960 QTI851960 RDE851960 RNA851960 RWW851960 SGS851960 SQO851960 TAK851960 TKG851960 TUC851960 UDY851960 UNU851960 UXQ851960 VHM851960 VRI851960 WBE851960 WLA851960 WUW851960 IK917496 SG917496 ACC917496 ALY917496 AVU917496 BFQ917496 BPM917496 BZI917496 CJE917496 CTA917496 DCW917496 DMS917496 DWO917496 EGK917496 EQG917496 FAC917496 FJY917496 FTU917496 GDQ917496 GNM917496 GXI917496 HHE917496 HRA917496 IAW917496 IKS917496 IUO917496 JEK917496 JOG917496 JYC917496 KHY917496 KRU917496 LBQ917496 LLM917496 LVI917496 MFE917496 MPA917496 MYW917496 NIS917496 NSO917496 OCK917496 OMG917496 OWC917496 PFY917496 PPU917496 PZQ917496 QJM917496 QTI917496 RDE917496 RNA917496 RWW917496 SGS917496 SQO917496 TAK917496 TKG917496 TUC917496 UDY917496 UNU917496 UXQ917496 VHM917496 VRI917496 WBE917496 WLA917496 WUW917496 IK983032 SG983032 ACC983032 ALY983032 AVU983032 BFQ983032 BPM983032 BZI983032 CJE983032 CTA983032 DCW983032 DMS983032 DWO983032 EGK983032 EQG983032 FAC983032 FJY983032 FTU983032 GDQ983032 GNM983032 GXI983032 HHE983032 HRA983032 IAW983032 IKS983032 IUO983032 JEK983032 JOG983032 JYC983032 KHY983032 KRU983032 LBQ983032 LLM983032 LVI983032 MFE983032 MPA983032 MYW983032 NIS983032 NSO983032 OCK983032 OMG983032 OWC983032 PFY983032 PPU983032 PZQ983032 QJM983032 QTI983032 RDE983032 RNA983032 RWW983032 SGS983032 SQO983032 TAK983032 TKG983032 TUC983032 UDY983032 UNU983032 UXQ983032 VHM983032 VRI983032 WBE983032 WLA983032 WUW983032</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4B5B53-F38D-437A-9F8F-36F869994E08}">
  <sheetPr>
    <pageSetUpPr fitToPage="1"/>
  </sheetPr>
  <dimension ref="B1:AS207"/>
  <sheetViews>
    <sheetView showGridLines="0" view="pageBreakPreview" zoomScale="115" zoomScaleNormal="100" zoomScaleSheetLayoutView="115" workbookViewId="0">
      <selection activeCell="J11" sqref="J11"/>
    </sheetView>
  </sheetViews>
  <sheetFormatPr defaultRowHeight="20.100000000000001" customHeight="1"/>
  <cols>
    <col min="1" max="1" width="1.125" style="365" customWidth="1"/>
    <col min="2" max="2" width="1.5" style="365" customWidth="1"/>
    <col min="3" max="3" width="2.5" style="365" customWidth="1"/>
    <col min="4" max="9" width="3.875" style="365" customWidth="1"/>
    <col min="10" max="10" width="5.5" style="365" customWidth="1"/>
    <col min="11" max="14" width="3.875" style="365" customWidth="1"/>
    <col min="15" max="15" width="4.875" style="365" customWidth="1"/>
    <col min="16" max="23" width="3.875" style="365" customWidth="1"/>
    <col min="24" max="24" width="3.125" style="365" customWidth="1"/>
    <col min="25" max="25" width="3.875" style="365" customWidth="1"/>
    <col min="26" max="26" width="3.75" style="365" customWidth="1"/>
    <col min="27" max="27" width="2" style="365" customWidth="1"/>
    <col min="28" max="28" width="2.625" style="307" customWidth="1"/>
    <col min="29" max="29" width="9" style="439" customWidth="1"/>
    <col min="30" max="30" width="9" style="440" customWidth="1"/>
    <col min="31" max="31" width="9" style="365" customWidth="1"/>
    <col min="32" max="43" width="8.625" style="365"/>
    <col min="44" max="44" width="16.875" style="365" bestFit="1" customWidth="1"/>
    <col min="45" max="45" width="13.375" style="365" customWidth="1"/>
    <col min="46" max="217" width="8.625" style="365"/>
    <col min="218" max="241" width="3.75" style="365" customWidth="1"/>
    <col min="242" max="250" width="9" style="365" customWidth="1"/>
    <col min="251" max="251" width="2" style="365" customWidth="1"/>
    <col min="252" max="473" width="8.625" style="365"/>
    <col min="474" max="497" width="3.75" style="365" customWidth="1"/>
    <col min="498" max="506" width="9" style="365" customWidth="1"/>
    <col min="507" max="507" width="2" style="365" customWidth="1"/>
    <col min="508" max="729" width="8.625" style="365"/>
    <col min="730" max="753" width="3.75" style="365" customWidth="1"/>
    <col min="754" max="762" width="9" style="365" customWidth="1"/>
    <col min="763" max="763" width="2" style="365" customWidth="1"/>
    <col min="764" max="985" width="8.625" style="365"/>
    <col min="986" max="1009" width="3.75" style="365" customWidth="1"/>
    <col min="1010" max="1018" width="9" style="365" customWidth="1"/>
    <col min="1019" max="1019" width="2" style="365" customWidth="1"/>
    <col min="1020" max="1241" width="8.625" style="365"/>
    <col min="1242" max="1265" width="3.75" style="365" customWidth="1"/>
    <col min="1266" max="1274" width="9" style="365" customWidth="1"/>
    <col min="1275" max="1275" width="2" style="365" customWidth="1"/>
    <col min="1276" max="1497" width="8.625" style="365"/>
    <col min="1498" max="1521" width="3.75" style="365" customWidth="1"/>
    <col min="1522" max="1530" width="9" style="365" customWidth="1"/>
    <col min="1531" max="1531" width="2" style="365" customWidth="1"/>
    <col min="1532" max="1753" width="8.625" style="365"/>
    <col min="1754" max="1777" width="3.75" style="365" customWidth="1"/>
    <col min="1778" max="1786" width="9" style="365" customWidth="1"/>
    <col min="1787" max="1787" width="2" style="365" customWidth="1"/>
    <col min="1788" max="2009" width="8.625" style="365"/>
    <col min="2010" max="2033" width="3.75" style="365" customWidth="1"/>
    <col min="2034" max="2042" width="9" style="365" customWidth="1"/>
    <col min="2043" max="2043" width="2" style="365" customWidth="1"/>
    <col min="2044" max="2265" width="8.625" style="365"/>
    <col min="2266" max="2289" width="3.75" style="365" customWidth="1"/>
    <col min="2290" max="2298" width="9" style="365" customWidth="1"/>
    <col min="2299" max="2299" width="2" style="365" customWidth="1"/>
    <col min="2300" max="2521" width="8.625" style="365"/>
    <col min="2522" max="2545" width="3.75" style="365" customWidth="1"/>
    <col min="2546" max="2554" width="9" style="365" customWidth="1"/>
    <col min="2555" max="2555" width="2" style="365" customWidth="1"/>
    <col min="2556" max="2777" width="8.625" style="365"/>
    <col min="2778" max="2801" width="3.75" style="365" customWidth="1"/>
    <col min="2802" max="2810" width="9" style="365" customWidth="1"/>
    <col min="2811" max="2811" width="2" style="365" customWidth="1"/>
    <col min="2812" max="3033" width="8.625" style="365"/>
    <col min="3034" max="3057" width="3.75" style="365" customWidth="1"/>
    <col min="3058" max="3066" width="9" style="365" customWidth="1"/>
    <col min="3067" max="3067" width="2" style="365" customWidth="1"/>
    <col min="3068" max="3289" width="8.625" style="365"/>
    <col min="3290" max="3313" width="3.75" style="365" customWidth="1"/>
    <col min="3314" max="3322" width="9" style="365" customWidth="1"/>
    <col min="3323" max="3323" width="2" style="365" customWidth="1"/>
    <col min="3324" max="3545" width="8.625" style="365"/>
    <col min="3546" max="3569" width="3.75" style="365" customWidth="1"/>
    <col min="3570" max="3578" width="9" style="365" customWidth="1"/>
    <col min="3579" max="3579" width="2" style="365" customWidth="1"/>
    <col min="3580" max="3801" width="8.625" style="365"/>
    <col min="3802" max="3825" width="3.75" style="365" customWidth="1"/>
    <col min="3826" max="3834" width="9" style="365" customWidth="1"/>
    <col min="3835" max="3835" width="2" style="365" customWidth="1"/>
    <col min="3836" max="4057" width="8.625" style="365"/>
    <col min="4058" max="4081" width="3.75" style="365" customWidth="1"/>
    <col min="4082" max="4090" width="9" style="365" customWidth="1"/>
    <col min="4091" max="4091" width="2" style="365" customWidth="1"/>
    <col min="4092" max="4313" width="8.625" style="365"/>
    <col min="4314" max="4337" width="3.75" style="365" customWidth="1"/>
    <col min="4338" max="4346" width="9" style="365" customWidth="1"/>
    <col min="4347" max="4347" width="2" style="365" customWidth="1"/>
    <col min="4348" max="4569" width="8.625" style="365"/>
    <col min="4570" max="4593" width="3.75" style="365" customWidth="1"/>
    <col min="4594" max="4602" width="9" style="365" customWidth="1"/>
    <col min="4603" max="4603" width="2" style="365" customWidth="1"/>
    <col min="4604" max="4825" width="8.625" style="365"/>
    <col min="4826" max="4849" width="3.75" style="365" customWidth="1"/>
    <col min="4850" max="4858" width="9" style="365" customWidth="1"/>
    <col min="4859" max="4859" width="2" style="365" customWidth="1"/>
    <col min="4860" max="5081" width="8.625" style="365"/>
    <col min="5082" max="5105" width="3.75" style="365" customWidth="1"/>
    <col min="5106" max="5114" width="9" style="365" customWidth="1"/>
    <col min="5115" max="5115" width="2" style="365" customWidth="1"/>
    <col min="5116" max="5337" width="8.625" style="365"/>
    <col min="5338" max="5361" width="3.75" style="365" customWidth="1"/>
    <col min="5362" max="5370" width="9" style="365" customWidth="1"/>
    <col min="5371" max="5371" width="2" style="365" customWidth="1"/>
    <col min="5372" max="5593" width="8.625" style="365"/>
    <col min="5594" max="5617" width="3.75" style="365" customWidth="1"/>
    <col min="5618" max="5626" width="9" style="365" customWidth="1"/>
    <col min="5627" max="5627" width="2" style="365" customWidth="1"/>
    <col min="5628" max="5849" width="8.625" style="365"/>
    <col min="5850" max="5873" width="3.75" style="365" customWidth="1"/>
    <col min="5874" max="5882" width="9" style="365" customWidth="1"/>
    <col min="5883" max="5883" width="2" style="365" customWidth="1"/>
    <col min="5884" max="6105" width="8.625" style="365"/>
    <col min="6106" max="6129" width="3.75" style="365" customWidth="1"/>
    <col min="6130" max="6138" width="9" style="365" customWidth="1"/>
    <col min="6139" max="6139" width="2" style="365" customWidth="1"/>
    <col min="6140" max="6361" width="8.625" style="365"/>
    <col min="6362" max="6385" width="3.75" style="365" customWidth="1"/>
    <col min="6386" max="6394" width="9" style="365" customWidth="1"/>
    <col min="6395" max="6395" width="2" style="365" customWidth="1"/>
    <col min="6396" max="6617" width="8.625" style="365"/>
    <col min="6618" max="6641" width="3.75" style="365" customWidth="1"/>
    <col min="6642" max="6650" width="9" style="365" customWidth="1"/>
    <col min="6651" max="6651" width="2" style="365" customWidth="1"/>
    <col min="6652" max="6873" width="8.625" style="365"/>
    <col min="6874" max="6897" width="3.75" style="365" customWidth="1"/>
    <col min="6898" max="6906" width="9" style="365" customWidth="1"/>
    <col min="6907" max="6907" width="2" style="365" customWidth="1"/>
    <col min="6908" max="7129" width="8.625" style="365"/>
    <col min="7130" max="7153" width="3.75" style="365" customWidth="1"/>
    <col min="7154" max="7162" width="9" style="365" customWidth="1"/>
    <col min="7163" max="7163" width="2" style="365" customWidth="1"/>
    <col min="7164" max="7385" width="8.625" style="365"/>
    <col min="7386" max="7409" width="3.75" style="365" customWidth="1"/>
    <col min="7410" max="7418" width="9" style="365" customWidth="1"/>
    <col min="7419" max="7419" width="2" style="365" customWidth="1"/>
    <col min="7420" max="7641" width="8.625" style="365"/>
    <col min="7642" max="7665" width="3.75" style="365" customWidth="1"/>
    <col min="7666" max="7674" width="9" style="365" customWidth="1"/>
    <col min="7675" max="7675" width="2" style="365" customWidth="1"/>
    <col min="7676" max="7897" width="8.625" style="365"/>
    <col min="7898" max="7921" width="3.75" style="365" customWidth="1"/>
    <col min="7922" max="7930" width="9" style="365" customWidth="1"/>
    <col min="7931" max="7931" width="2" style="365" customWidth="1"/>
    <col min="7932" max="8153" width="8.625" style="365"/>
    <col min="8154" max="8177" width="3.75" style="365" customWidth="1"/>
    <col min="8178" max="8186" width="9" style="365" customWidth="1"/>
    <col min="8187" max="8187" width="2" style="365" customWidth="1"/>
    <col min="8188" max="8409" width="8.625" style="365"/>
    <col min="8410" max="8433" width="3.75" style="365" customWidth="1"/>
    <col min="8434" max="8442" width="9" style="365" customWidth="1"/>
    <col min="8443" max="8443" width="2" style="365" customWidth="1"/>
    <col min="8444" max="8665" width="8.625" style="365"/>
    <col min="8666" max="8689" width="3.75" style="365" customWidth="1"/>
    <col min="8690" max="8698" width="9" style="365" customWidth="1"/>
    <col min="8699" max="8699" width="2" style="365" customWidth="1"/>
    <col min="8700" max="8921" width="8.625" style="365"/>
    <col min="8922" max="8945" width="3.75" style="365" customWidth="1"/>
    <col min="8946" max="8954" width="9" style="365" customWidth="1"/>
    <col min="8955" max="8955" width="2" style="365" customWidth="1"/>
    <col min="8956" max="9177" width="8.625" style="365"/>
    <col min="9178" max="9201" width="3.75" style="365" customWidth="1"/>
    <col min="9202" max="9210" width="9" style="365" customWidth="1"/>
    <col min="9211" max="9211" width="2" style="365" customWidth="1"/>
    <col min="9212" max="9433" width="8.625" style="365"/>
    <col min="9434" max="9457" width="3.75" style="365" customWidth="1"/>
    <col min="9458" max="9466" width="9" style="365" customWidth="1"/>
    <col min="9467" max="9467" width="2" style="365" customWidth="1"/>
    <col min="9468" max="9689" width="8.625" style="365"/>
    <col min="9690" max="9713" width="3.75" style="365" customWidth="1"/>
    <col min="9714" max="9722" width="9" style="365" customWidth="1"/>
    <col min="9723" max="9723" width="2" style="365" customWidth="1"/>
    <col min="9724" max="9945" width="8.625" style="365"/>
    <col min="9946" max="9969" width="3.75" style="365" customWidth="1"/>
    <col min="9970" max="9978" width="9" style="365" customWidth="1"/>
    <col min="9979" max="9979" width="2" style="365" customWidth="1"/>
    <col min="9980" max="10201" width="8.625" style="365"/>
    <col min="10202" max="10225" width="3.75" style="365" customWidth="1"/>
    <col min="10226" max="10234" width="9" style="365" customWidth="1"/>
    <col min="10235" max="10235" width="2" style="365" customWidth="1"/>
    <col min="10236" max="10457" width="8.625" style="365"/>
    <col min="10458" max="10481" width="3.75" style="365" customWidth="1"/>
    <col min="10482" max="10490" width="9" style="365" customWidth="1"/>
    <col min="10491" max="10491" width="2" style="365" customWidth="1"/>
    <col min="10492" max="10713" width="8.625" style="365"/>
    <col min="10714" max="10737" width="3.75" style="365" customWidth="1"/>
    <col min="10738" max="10746" width="9" style="365" customWidth="1"/>
    <col min="10747" max="10747" width="2" style="365" customWidth="1"/>
    <col min="10748" max="10969" width="8.625" style="365"/>
    <col min="10970" max="10993" width="3.75" style="365" customWidth="1"/>
    <col min="10994" max="11002" width="9" style="365" customWidth="1"/>
    <col min="11003" max="11003" width="2" style="365" customWidth="1"/>
    <col min="11004" max="11225" width="8.625" style="365"/>
    <col min="11226" max="11249" width="3.75" style="365" customWidth="1"/>
    <col min="11250" max="11258" width="9" style="365" customWidth="1"/>
    <col min="11259" max="11259" width="2" style="365" customWidth="1"/>
    <col min="11260" max="11481" width="8.625" style="365"/>
    <col min="11482" max="11505" width="3.75" style="365" customWidth="1"/>
    <col min="11506" max="11514" width="9" style="365" customWidth="1"/>
    <col min="11515" max="11515" width="2" style="365" customWidth="1"/>
    <col min="11516" max="11737" width="8.625" style="365"/>
    <col min="11738" max="11761" width="3.75" style="365" customWidth="1"/>
    <col min="11762" max="11770" width="9" style="365" customWidth="1"/>
    <col min="11771" max="11771" width="2" style="365" customWidth="1"/>
    <col min="11772" max="11993" width="8.625" style="365"/>
    <col min="11994" max="12017" width="3.75" style="365" customWidth="1"/>
    <col min="12018" max="12026" width="9" style="365" customWidth="1"/>
    <col min="12027" max="12027" width="2" style="365" customWidth="1"/>
    <col min="12028" max="12249" width="8.625" style="365"/>
    <col min="12250" max="12273" width="3.75" style="365" customWidth="1"/>
    <col min="12274" max="12282" width="9" style="365" customWidth="1"/>
    <col min="12283" max="12283" width="2" style="365" customWidth="1"/>
    <col min="12284" max="12505" width="8.625" style="365"/>
    <col min="12506" max="12529" width="3.75" style="365" customWidth="1"/>
    <col min="12530" max="12538" width="9" style="365" customWidth="1"/>
    <col min="12539" max="12539" width="2" style="365" customWidth="1"/>
    <col min="12540" max="12761" width="8.625" style="365"/>
    <col min="12762" max="12785" width="3.75" style="365" customWidth="1"/>
    <col min="12786" max="12794" width="9" style="365" customWidth="1"/>
    <col min="12795" max="12795" width="2" style="365" customWidth="1"/>
    <col min="12796" max="13017" width="8.625" style="365"/>
    <col min="13018" max="13041" width="3.75" style="365" customWidth="1"/>
    <col min="13042" max="13050" width="9" style="365" customWidth="1"/>
    <col min="13051" max="13051" width="2" style="365" customWidth="1"/>
    <col min="13052" max="13273" width="8.625" style="365"/>
    <col min="13274" max="13297" width="3.75" style="365" customWidth="1"/>
    <col min="13298" max="13306" width="9" style="365" customWidth="1"/>
    <col min="13307" max="13307" width="2" style="365" customWidth="1"/>
    <col min="13308" max="13529" width="8.625" style="365"/>
    <col min="13530" max="13553" width="3.75" style="365" customWidth="1"/>
    <col min="13554" max="13562" width="9" style="365" customWidth="1"/>
    <col min="13563" max="13563" width="2" style="365" customWidth="1"/>
    <col min="13564" max="13785" width="8.625" style="365"/>
    <col min="13786" max="13809" width="3.75" style="365" customWidth="1"/>
    <col min="13810" max="13818" width="9" style="365" customWidth="1"/>
    <col min="13819" max="13819" width="2" style="365" customWidth="1"/>
    <col min="13820" max="14041" width="8.625" style="365"/>
    <col min="14042" max="14065" width="3.75" style="365" customWidth="1"/>
    <col min="14066" max="14074" width="9" style="365" customWidth="1"/>
    <col min="14075" max="14075" width="2" style="365" customWidth="1"/>
    <col min="14076" max="14297" width="8.625" style="365"/>
    <col min="14298" max="14321" width="3.75" style="365" customWidth="1"/>
    <col min="14322" max="14330" width="9" style="365" customWidth="1"/>
    <col min="14331" max="14331" width="2" style="365" customWidth="1"/>
    <col min="14332" max="14553" width="8.625" style="365"/>
    <col min="14554" max="14577" width="3.75" style="365" customWidth="1"/>
    <col min="14578" max="14586" width="9" style="365" customWidth="1"/>
    <col min="14587" max="14587" width="2" style="365" customWidth="1"/>
    <col min="14588" max="14809" width="8.625" style="365"/>
    <col min="14810" max="14833" width="3.75" style="365" customWidth="1"/>
    <col min="14834" max="14842" width="9" style="365" customWidth="1"/>
    <col min="14843" max="14843" width="2" style="365" customWidth="1"/>
    <col min="14844" max="15065" width="8.625" style="365"/>
    <col min="15066" max="15089" width="3.75" style="365" customWidth="1"/>
    <col min="15090" max="15098" width="9" style="365" customWidth="1"/>
    <col min="15099" max="15099" width="2" style="365" customWidth="1"/>
    <col min="15100" max="15321" width="8.625" style="365"/>
    <col min="15322" max="15345" width="3.75" style="365" customWidth="1"/>
    <col min="15346" max="15354" width="9" style="365" customWidth="1"/>
    <col min="15355" max="15355" width="2" style="365" customWidth="1"/>
    <col min="15356" max="15577" width="8.625" style="365"/>
    <col min="15578" max="15601" width="3.75" style="365" customWidth="1"/>
    <col min="15602" max="15610" width="9" style="365" customWidth="1"/>
    <col min="15611" max="15611" width="2" style="365" customWidth="1"/>
    <col min="15612" max="15833" width="8.625" style="365"/>
    <col min="15834" max="15857" width="3.75" style="365" customWidth="1"/>
    <col min="15858" max="15866" width="9" style="365" customWidth="1"/>
    <col min="15867" max="15867" width="2" style="365" customWidth="1"/>
    <col min="15868" max="16089" width="8.625" style="365"/>
    <col min="16090" max="16113" width="3.75" style="365" customWidth="1"/>
    <col min="16114" max="16122" width="9" style="365" customWidth="1"/>
    <col min="16123" max="16123" width="2" style="365" customWidth="1"/>
    <col min="16124" max="16384" width="8.625" style="365"/>
  </cols>
  <sheetData>
    <row r="1" spans="2:45" ht="20.100000000000001" customHeight="1">
      <c r="B1" s="1051" t="s">
        <v>397</v>
      </c>
    </row>
    <row r="2" spans="2:45" ht="20.100000000000001" customHeight="1">
      <c r="B2" s="1051" t="s">
        <v>652</v>
      </c>
    </row>
    <row r="3" spans="2:45" ht="20.100000000000001" customHeight="1">
      <c r="B3" s="1051" t="s">
        <v>654</v>
      </c>
    </row>
    <row r="4" spans="2:45" ht="7.5" customHeight="1">
      <c r="B4" s="1052"/>
      <c r="C4" s="1052"/>
      <c r="D4" s="1052"/>
      <c r="E4" s="1052"/>
      <c r="F4" s="1052"/>
      <c r="G4" s="1052"/>
      <c r="H4" s="1052"/>
      <c r="I4" s="1052"/>
      <c r="J4" s="1052"/>
      <c r="K4" s="1052"/>
      <c r="L4" s="1052"/>
      <c r="M4" s="1052"/>
      <c r="N4" s="1052"/>
      <c r="O4" s="1052"/>
      <c r="P4" s="1052"/>
      <c r="Q4" s="1053"/>
      <c r="R4" s="1052"/>
      <c r="S4" s="1052"/>
      <c r="T4" s="1052"/>
      <c r="U4" s="1052"/>
      <c r="V4" s="1052"/>
      <c r="W4" s="1052"/>
      <c r="X4" s="1052"/>
      <c r="Y4" s="1053"/>
      <c r="Z4" s="1054"/>
      <c r="AA4" s="1054"/>
    </row>
    <row r="5" spans="2:45" ht="19.5" customHeight="1">
      <c r="B5" s="1055" t="s">
        <v>1034</v>
      </c>
      <c r="C5" s="1052"/>
      <c r="D5" s="1056"/>
      <c r="E5" s="1056"/>
      <c r="F5" s="1056"/>
      <c r="G5" s="1056"/>
      <c r="H5" s="1056"/>
      <c r="I5" s="1056"/>
      <c r="J5" s="1056"/>
      <c r="K5" s="1056"/>
      <c r="L5" s="1056"/>
      <c r="M5" s="1056"/>
      <c r="N5" s="1056"/>
      <c r="O5" s="1056"/>
      <c r="P5" s="1056"/>
      <c r="Q5" s="1056"/>
      <c r="R5" s="1056"/>
      <c r="S5" s="1056"/>
      <c r="T5" s="1056"/>
      <c r="U5" s="1056"/>
      <c r="V5" s="1056"/>
      <c r="W5" s="1056"/>
      <c r="X5" s="1056"/>
      <c r="Y5" s="1056"/>
      <c r="Z5" s="1057" t="s">
        <v>407</v>
      </c>
      <c r="AA5" s="1057"/>
    </row>
    <row r="6" spans="2:45" ht="15.75" customHeight="1">
      <c r="B6" s="1052"/>
      <c r="C6" s="1058"/>
      <c r="D6" s="1059"/>
      <c r="E6" s="1059"/>
      <c r="F6" s="1059"/>
      <c r="G6" s="1059"/>
      <c r="H6" s="1059"/>
      <c r="I6" s="1056"/>
      <c r="J6" s="1056"/>
      <c r="K6" s="1056"/>
      <c r="L6" s="1056"/>
      <c r="M6" s="1056"/>
      <c r="N6" s="1056"/>
      <c r="O6" s="1056"/>
      <c r="P6" s="1056"/>
      <c r="Q6" s="1056"/>
      <c r="R6" s="1056"/>
      <c r="S6" s="1056"/>
      <c r="T6" s="1056"/>
      <c r="U6" s="1056"/>
      <c r="V6" s="1056"/>
      <c r="W6" s="1056"/>
      <c r="X6" s="1056"/>
      <c r="Y6" s="1056"/>
      <c r="Z6" s="1052"/>
      <c r="AA6" s="1052"/>
    </row>
    <row r="7" spans="2:45" s="380" customFormat="1" ht="15" customHeight="1">
      <c r="B7" s="1060"/>
      <c r="C7" s="1061" t="s">
        <v>497</v>
      </c>
      <c r="D7" s="1062"/>
      <c r="E7" s="1063"/>
      <c r="F7" s="1063"/>
      <c r="G7" s="1063"/>
      <c r="H7" s="1063"/>
      <c r="I7" s="1063"/>
      <c r="J7" s="1063"/>
      <c r="K7" s="1063"/>
      <c r="L7" s="1063"/>
      <c r="M7" s="1063"/>
      <c r="N7" s="1063"/>
      <c r="O7" s="1063"/>
      <c r="P7" s="1063"/>
      <c r="Q7" s="1063"/>
      <c r="R7" s="1063"/>
      <c r="S7" s="1063"/>
      <c r="T7" s="1063"/>
      <c r="U7" s="1064"/>
      <c r="V7" s="1063"/>
      <c r="W7" s="1063"/>
      <c r="X7" s="1063"/>
      <c r="Y7" s="1063"/>
      <c r="Z7" s="1060"/>
      <c r="AA7" s="1060"/>
      <c r="AB7" s="315"/>
      <c r="AC7" s="439"/>
      <c r="AD7" s="440"/>
      <c r="AR7" s="440"/>
      <c r="AS7" s="381"/>
    </row>
    <row r="8" spans="2:45" s="437" customFormat="1" ht="30" customHeight="1">
      <c r="B8" s="1065"/>
      <c r="C8" s="1058"/>
      <c r="D8" s="2372" t="s">
        <v>498</v>
      </c>
      <c r="E8" s="2373"/>
      <c r="F8" s="2373"/>
      <c r="G8" s="2373"/>
      <c r="H8" s="2373"/>
      <c r="I8" s="2374"/>
      <c r="J8" s="2386" t="str">
        <f>IF(入力シート!F11="","",入力シート!F11)&amp;"中層ＺＥＨ-Ｍ支援事業"</f>
        <v>中層ＺＥＨ-Ｍ支援事業</v>
      </c>
      <c r="K8" s="2386"/>
      <c r="L8" s="2386"/>
      <c r="M8" s="2386"/>
      <c r="N8" s="2386"/>
      <c r="O8" s="2386"/>
      <c r="P8" s="2386"/>
      <c r="Q8" s="2386"/>
      <c r="R8" s="2386"/>
      <c r="S8" s="2386"/>
      <c r="T8" s="2386"/>
      <c r="U8" s="2386"/>
      <c r="V8" s="2387"/>
      <c r="W8" s="1066"/>
      <c r="X8" s="1066"/>
      <c r="Y8" s="1066"/>
      <c r="Z8" s="1065"/>
      <c r="AA8" s="1065"/>
      <c r="AB8" s="438"/>
      <c r="AC8" s="439"/>
      <c r="AD8" s="440"/>
    </row>
    <row r="9" spans="2:45" s="437" customFormat="1" ht="15" customHeight="1">
      <c r="B9" s="1065"/>
      <c r="C9" s="1058"/>
      <c r="D9" s="1067"/>
      <c r="E9" s="1067"/>
      <c r="F9" s="1067"/>
      <c r="G9" s="1067"/>
      <c r="H9" s="1067"/>
      <c r="I9" s="1067"/>
      <c r="J9" s="1067"/>
      <c r="K9" s="1067"/>
      <c r="L9" s="1067"/>
      <c r="M9" s="1067"/>
      <c r="N9" s="1067"/>
      <c r="O9" s="1067"/>
      <c r="P9" s="1067"/>
      <c r="Q9" s="1067"/>
      <c r="R9" s="1067"/>
      <c r="S9" s="1067"/>
      <c r="T9" s="1067"/>
      <c r="U9" s="1067"/>
      <c r="V9" s="1067"/>
      <c r="W9" s="1066"/>
      <c r="X9" s="1066"/>
      <c r="Y9" s="1066"/>
      <c r="Z9" s="1065"/>
      <c r="AA9" s="1065"/>
      <c r="AB9" s="438"/>
      <c r="AC9" s="439"/>
      <c r="AD9" s="440"/>
    </row>
    <row r="10" spans="2:45" s="380" customFormat="1" ht="15">
      <c r="B10" s="1060"/>
      <c r="C10" s="1061" t="s">
        <v>796</v>
      </c>
      <c r="D10" s="1062"/>
      <c r="E10" s="1063"/>
      <c r="F10" s="1063"/>
      <c r="G10" s="1063"/>
      <c r="H10" s="1063"/>
      <c r="I10" s="1063"/>
      <c r="J10" s="1063"/>
      <c r="K10" s="1063"/>
      <c r="L10" s="1063"/>
      <c r="M10" s="1063"/>
      <c r="N10" s="1063"/>
      <c r="O10" s="1063"/>
      <c r="P10" s="1063"/>
      <c r="Q10" s="1063"/>
      <c r="R10" s="1063"/>
      <c r="S10" s="1063"/>
      <c r="T10" s="1063"/>
      <c r="U10" s="1064"/>
      <c r="V10" s="1063"/>
      <c r="W10" s="1063"/>
      <c r="X10" s="1063"/>
      <c r="Y10" s="1063"/>
      <c r="Z10" s="1060"/>
      <c r="AA10" s="1060"/>
      <c r="AB10" s="315"/>
      <c r="AC10" s="439"/>
      <c r="AD10" s="440"/>
    </row>
    <row r="11" spans="2:45" s="437" customFormat="1" ht="30" customHeight="1">
      <c r="B11" s="1065"/>
      <c r="C11" s="1058"/>
      <c r="D11" s="2372" t="s">
        <v>797</v>
      </c>
      <c r="E11" s="2373"/>
      <c r="F11" s="2373"/>
      <c r="G11" s="2373"/>
      <c r="H11" s="2373"/>
      <c r="I11" s="2374"/>
      <c r="J11" s="384" t="s">
        <v>248</v>
      </c>
      <c r="K11" s="1069" t="s">
        <v>798</v>
      </c>
      <c r="L11" s="1070"/>
      <c r="M11" s="1070"/>
      <c r="N11" s="1070"/>
      <c r="O11" s="1070"/>
      <c r="P11" s="1070"/>
      <c r="Q11" s="386" t="s">
        <v>248</v>
      </c>
      <c r="R11" s="1069" t="s">
        <v>799</v>
      </c>
      <c r="S11" s="1069"/>
      <c r="T11" s="1070"/>
      <c r="U11" s="1070"/>
      <c r="V11" s="1071"/>
      <c r="W11" s="1066"/>
      <c r="X11" s="1066"/>
      <c r="Y11" s="1066"/>
      <c r="Z11" s="1065"/>
      <c r="AA11" s="1065"/>
      <c r="AB11" s="438"/>
      <c r="AC11" s="388"/>
      <c r="AD11" s="440"/>
    </row>
    <row r="12" spans="2:45" s="437" customFormat="1" ht="39.950000000000003" customHeight="1">
      <c r="B12" s="1065"/>
      <c r="C12" s="1058"/>
      <c r="D12" s="2388" t="s">
        <v>800</v>
      </c>
      <c r="E12" s="2373"/>
      <c r="F12" s="2373"/>
      <c r="G12" s="2373"/>
      <c r="H12" s="2373"/>
      <c r="I12" s="2374"/>
      <c r="J12" s="2389"/>
      <c r="K12" s="2390"/>
      <c r="L12" s="2390"/>
      <c r="M12" s="2390"/>
      <c r="N12" s="2390"/>
      <c r="O12" s="2390"/>
      <c r="P12" s="2390"/>
      <c r="Q12" s="2390"/>
      <c r="R12" s="2390"/>
      <c r="S12" s="2390"/>
      <c r="T12" s="2390"/>
      <c r="U12" s="2390"/>
      <c r="V12" s="2391"/>
      <c r="W12" s="1066"/>
      <c r="X12" s="1066"/>
      <c r="Y12" s="1066"/>
      <c r="Z12" s="1065"/>
      <c r="AA12" s="1065"/>
      <c r="AB12" s="438"/>
      <c r="AC12" s="388"/>
      <c r="AD12" s="440"/>
    </row>
    <row r="13" spans="2:45" s="437" customFormat="1" ht="30" customHeight="1">
      <c r="B13" s="1065"/>
      <c r="C13" s="1058"/>
      <c r="D13" s="2372" t="s">
        <v>809</v>
      </c>
      <c r="E13" s="2373"/>
      <c r="F13" s="2373"/>
      <c r="G13" s="2373"/>
      <c r="H13" s="2373"/>
      <c r="I13" s="2374"/>
      <c r="J13" s="1093" t="s">
        <v>890</v>
      </c>
      <c r="K13" s="2383"/>
      <c r="L13" s="2383"/>
      <c r="M13" s="2383"/>
      <c r="N13" s="1094" t="s">
        <v>891</v>
      </c>
      <c r="O13" s="1093" t="s">
        <v>892</v>
      </c>
      <c r="P13" s="2384"/>
      <c r="Q13" s="2384"/>
      <c r="R13" s="2385"/>
      <c r="S13" s="1095" t="s">
        <v>499</v>
      </c>
      <c r="T13" s="1066" t="s">
        <v>471</v>
      </c>
      <c r="U13" s="1063"/>
      <c r="V13" s="1063"/>
      <c r="Y13" s="1066"/>
      <c r="Z13" s="1065"/>
      <c r="AA13" s="1065"/>
      <c r="AB13" s="438"/>
      <c r="AC13" s="439"/>
      <c r="AD13" s="440"/>
    </row>
    <row r="14" spans="2:45" s="437" customFormat="1" ht="15" customHeight="1">
      <c r="B14" s="1065"/>
      <c r="C14" s="1058"/>
      <c r="D14" s="1067"/>
      <c r="E14" s="1067"/>
      <c r="F14" s="1067"/>
      <c r="G14" s="1067"/>
      <c r="H14" s="1067"/>
      <c r="I14" s="1067"/>
      <c r="J14" s="1067"/>
      <c r="K14" s="1067"/>
      <c r="L14" s="1067"/>
      <c r="M14" s="1067"/>
      <c r="N14" s="1067"/>
      <c r="O14" s="1067"/>
      <c r="P14" s="1067"/>
      <c r="Q14" s="1067"/>
      <c r="R14" s="1067"/>
      <c r="S14" s="1067"/>
      <c r="T14" s="1067"/>
      <c r="U14" s="1067"/>
      <c r="V14" s="1067"/>
      <c r="W14" s="1066"/>
      <c r="X14" s="1066"/>
      <c r="Y14" s="1066"/>
      <c r="Z14" s="1065"/>
      <c r="AA14" s="1065"/>
      <c r="AB14" s="438"/>
      <c r="AC14" s="439"/>
      <c r="AD14" s="440"/>
    </row>
    <row r="15" spans="2:45" s="380" customFormat="1" ht="15">
      <c r="B15" s="1060"/>
      <c r="C15" s="1061" t="s">
        <v>589</v>
      </c>
      <c r="D15" s="1062"/>
      <c r="E15" s="1063"/>
      <c r="F15" s="1063"/>
      <c r="G15" s="1063"/>
      <c r="H15" s="1063"/>
      <c r="I15" s="1063"/>
      <c r="J15" s="1063"/>
      <c r="K15" s="1063"/>
      <c r="L15" s="1063"/>
      <c r="M15" s="1063"/>
      <c r="N15" s="1063"/>
      <c r="O15" s="1063"/>
      <c r="P15" s="1063"/>
      <c r="Q15" s="1063"/>
      <c r="R15" s="1063"/>
      <c r="S15" s="1063"/>
      <c r="T15" s="1063"/>
      <c r="U15" s="1064"/>
      <c r="V15" s="1063"/>
      <c r="W15" s="1063"/>
      <c r="X15" s="1063"/>
      <c r="Y15" s="1063"/>
      <c r="Z15" s="1060"/>
      <c r="AA15" s="1060"/>
      <c r="AB15" s="315"/>
      <c r="AC15" s="439"/>
      <c r="AD15" s="440"/>
    </row>
    <row r="16" spans="2:45" s="437" customFormat="1" ht="30" customHeight="1">
      <c r="B16" s="1065"/>
      <c r="C16" s="1058"/>
      <c r="D16" s="2372" t="s">
        <v>296</v>
      </c>
      <c r="E16" s="2373"/>
      <c r="F16" s="2373"/>
      <c r="G16" s="2373"/>
      <c r="H16" s="2373"/>
      <c r="I16" s="2374"/>
      <c r="J16" s="2375"/>
      <c r="K16" s="2376"/>
      <c r="L16" s="2376"/>
      <c r="M16" s="2376"/>
      <c r="N16" s="2376"/>
      <c r="O16" s="2376"/>
      <c r="P16" s="2376"/>
      <c r="Q16" s="2376"/>
      <c r="R16" s="2376"/>
      <c r="S16" s="2376"/>
      <c r="T16" s="2376"/>
      <c r="U16" s="2376"/>
      <c r="V16" s="2377"/>
      <c r="W16" s="1066"/>
      <c r="X16" s="1066"/>
      <c r="Y16" s="1066"/>
      <c r="Z16" s="1065"/>
      <c r="AA16" s="1065"/>
      <c r="AB16" s="438"/>
      <c r="AC16" s="388"/>
      <c r="AD16" s="440"/>
    </row>
    <row r="17" spans="2:33" s="437" customFormat="1" ht="30" customHeight="1">
      <c r="B17" s="1065"/>
      <c r="C17" s="1058"/>
      <c r="D17" s="2372" t="s">
        <v>339</v>
      </c>
      <c r="E17" s="2373"/>
      <c r="F17" s="2373"/>
      <c r="G17" s="2373"/>
      <c r="H17" s="2373"/>
      <c r="I17" s="2374"/>
      <c r="J17" s="2375"/>
      <c r="K17" s="2376"/>
      <c r="L17" s="2376"/>
      <c r="M17" s="2376"/>
      <c r="N17" s="2376"/>
      <c r="O17" s="2376"/>
      <c r="P17" s="2376"/>
      <c r="Q17" s="2376"/>
      <c r="R17" s="2376"/>
      <c r="S17" s="2376"/>
      <c r="T17" s="2376"/>
      <c r="U17" s="2376"/>
      <c r="V17" s="2377"/>
      <c r="W17" s="1066"/>
      <c r="X17" s="1066"/>
      <c r="Y17" s="1066"/>
      <c r="Z17" s="1065"/>
      <c r="AA17" s="1065"/>
      <c r="AB17" s="438"/>
      <c r="AC17" s="439"/>
      <c r="AD17" s="440"/>
    </row>
    <row r="18" spans="2:33" s="437" customFormat="1" ht="15" customHeight="1">
      <c r="B18" s="1065"/>
      <c r="C18" s="1058"/>
      <c r="D18" s="1067"/>
      <c r="E18" s="1067"/>
      <c r="F18" s="1067"/>
      <c r="G18" s="1067"/>
      <c r="H18" s="1067"/>
      <c r="I18" s="1067"/>
      <c r="J18" s="1067"/>
      <c r="K18" s="1067"/>
      <c r="L18" s="1067"/>
      <c r="M18" s="1067"/>
      <c r="N18" s="1067"/>
      <c r="O18" s="1067"/>
      <c r="P18" s="1067"/>
      <c r="Q18" s="1067"/>
      <c r="R18" s="1067"/>
      <c r="S18" s="1067"/>
      <c r="T18" s="1067"/>
      <c r="U18" s="1067"/>
      <c r="V18" s="1067"/>
      <c r="W18" s="1066"/>
      <c r="X18" s="1066"/>
      <c r="Y18" s="1066"/>
      <c r="Z18" s="1065"/>
      <c r="AA18" s="1065"/>
      <c r="AB18" s="438"/>
      <c r="AC18" s="439"/>
      <c r="AD18" s="440"/>
    </row>
    <row r="19" spans="2:33" s="380" customFormat="1" ht="15">
      <c r="B19" s="1060"/>
      <c r="C19" s="1061" t="s">
        <v>670</v>
      </c>
      <c r="D19" s="1062"/>
      <c r="E19" s="1063"/>
      <c r="F19" s="1063"/>
      <c r="G19" s="1063"/>
      <c r="H19" s="1063"/>
      <c r="I19" s="1063"/>
      <c r="J19" s="1063"/>
      <c r="K19" s="1063"/>
      <c r="L19" s="1063"/>
      <c r="M19" s="1063"/>
      <c r="N19" s="1063"/>
      <c r="O19" s="1063"/>
      <c r="P19" s="1063"/>
      <c r="Q19" s="1063"/>
      <c r="R19" s="1063"/>
      <c r="S19" s="1063"/>
      <c r="T19" s="1063"/>
      <c r="U19" s="1064"/>
      <c r="V19" s="1063"/>
      <c r="W19" s="1063"/>
      <c r="X19" s="1063"/>
      <c r="Y19" s="1063"/>
      <c r="Z19" s="1060"/>
      <c r="AA19" s="1060"/>
      <c r="AB19" s="315"/>
      <c r="AC19" s="439"/>
      <c r="AD19" s="440"/>
    </row>
    <row r="20" spans="2:33" s="380" customFormat="1" ht="15">
      <c r="B20" s="1060"/>
      <c r="C20" s="1061"/>
      <c r="D20" s="1073" t="s">
        <v>839</v>
      </c>
      <c r="E20" s="1063"/>
      <c r="F20" s="1063"/>
      <c r="G20" s="1063"/>
      <c r="H20" s="1063"/>
      <c r="I20" s="1063"/>
      <c r="J20" s="1063"/>
      <c r="K20" s="1063"/>
      <c r="L20" s="1063"/>
      <c r="M20" s="1063"/>
      <c r="N20" s="1063"/>
      <c r="O20" s="1063"/>
      <c r="P20" s="1063"/>
      <c r="Q20" s="1063"/>
      <c r="R20" s="1063"/>
      <c r="S20" s="1063"/>
      <c r="T20" s="1063"/>
      <c r="U20" s="1064"/>
      <c r="V20" s="1063"/>
      <c r="W20" s="1063"/>
      <c r="X20" s="1063"/>
      <c r="Y20" s="1063"/>
      <c r="Z20" s="1060"/>
      <c r="AA20" s="1060"/>
      <c r="AB20" s="315"/>
      <c r="AC20" s="439"/>
      <c r="AD20" s="440"/>
    </row>
    <row r="21" spans="2:33" s="437" customFormat="1" ht="30" customHeight="1">
      <c r="B21" s="1065"/>
      <c r="C21" s="1058"/>
      <c r="D21" s="2366" t="s">
        <v>869</v>
      </c>
      <c r="E21" s="2367"/>
      <c r="F21" s="2367"/>
      <c r="G21" s="2367"/>
      <c r="H21" s="2367"/>
      <c r="I21" s="2368"/>
      <c r="J21" s="2378"/>
      <c r="K21" s="2378"/>
      <c r="L21" s="2378"/>
      <c r="M21" s="2378"/>
      <c r="N21" s="1074" t="s">
        <v>295</v>
      </c>
      <c r="O21" s="1061" t="s">
        <v>500</v>
      </c>
      <c r="P21" s="2379" t="s">
        <v>807</v>
      </c>
      <c r="Q21" s="2379"/>
      <c r="R21" s="2379"/>
      <c r="S21" s="2379"/>
      <c r="T21" s="2379"/>
      <c r="U21" s="2379"/>
      <c r="V21" s="2379"/>
      <c r="W21" s="2379"/>
      <c r="X21" s="2379"/>
      <c r="Y21" s="2379"/>
      <c r="Z21" s="2379"/>
      <c r="AA21" s="1065"/>
      <c r="AB21" s="438"/>
      <c r="AC21" s="439"/>
      <c r="AD21" s="440"/>
    </row>
    <row r="22" spans="2:33" s="437" customFormat="1" ht="30" customHeight="1">
      <c r="B22" s="1065"/>
      <c r="C22" s="1058"/>
      <c r="D22" s="2366" t="s">
        <v>840</v>
      </c>
      <c r="E22" s="2367"/>
      <c r="F22" s="2367"/>
      <c r="G22" s="2367"/>
      <c r="H22" s="2367"/>
      <c r="I22" s="2368"/>
      <c r="J22" s="2380" t="str">
        <f>IF(J21="","",ROUNDDOWN(J21/3,-3))</f>
        <v/>
      </c>
      <c r="K22" s="2380"/>
      <c r="L22" s="2380"/>
      <c r="M22" s="2380"/>
      <c r="N22" s="1074" t="s">
        <v>295</v>
      </c>
      <c r="O22" s="1061" t="s">
        <v>841</v>
      </c>
      <c r="P22" s="2217" t="s">
        <v>973</v>
      </c>
      <c r="Q22" s="2217"/>
      <c r="R22" s="2217"/>
      <c r="S22" s="2217"/>
      <c r="T22" s="2217"/>
      <c r="U22" s="2217"/>
      <c r="V22" s="2217"/>
      <c r="W22" s="2217"/>
      <c r="X22" s="2217"/>
      <c r="Y22" s="2217"/>
      <c r="Z22" s="2217"/>
      <c r="AA22" s="1065"/>
      <c r="AB22" s="438"/>
      <c r="AC22" s="439"/>
      <c r="AD22" s="440"/>
    </row>
    <row r="23" spans="2:33" s="437" customFormat="1" ht="15" customHeight="1">
      <c r="B23" s="1065"/>
      <c r="C23" s="1058"/>
      <c r="D23" s="1075"/>
      <c r="E23" s="1076"/>
      <c r="F23" s="1077"/>
      <c r="G23" s="1078"/>
      <c r="H23" s="1078"/>
      <c r="I23" s="1078"/>
      <c r="J23" s="1078"/>
      <c r="K23" s="1078"/>
      <c r="L23" s="1079"/>
      <c r="M23" s="1079"/>
      <c r="N23" s="1079"/>
      <c r="O23" s="1079"/>
      <c r="P23" s="1079"/>
      <c r="Q23" s="1079"/>
      <c r="R23" s="1079"/>
      <c r="S23" s="1079"/>
      <c r="T23" s="1079"/>
      <c r="U23" s="1079"/>
      <c r="V23" s="1079"/>
      <c r="W23" s="1079"/>
      <c r="X23" s="1079"/>
      <c r="Y23" s="1079"/>
      <c r="Z23" s="1065"/>
      <c r="AA23" s="1065"/>
      <c r="AB23" s="438"/>
      <c r="AC23" s="439"/>
      <c r="AD23" s="440"/>
    </row>
    <row r="24" spans="2:33" s="437" customFormat="1" ht="15" customHeight="1">
      <c r="B24" s="1065"/>
      <c r="C24" s="1058"/>
      <c r="D24" s="1075"/>
      <c r="E24" s="1076"/>
      <c r="F24" s="1077"/>
      <c r="G24" s="1078"/>
      <c r="H24" s="1078"/>
      <c r="I24" s="1078"/>
      <c r="J24" s="1078"/>
      <c r="K24" s="1078"/>
      <c r="L24" s="1079"/>
      <c r="M24" s="1079"/>
      <c r="N24" s="1079"/>
      <c r="O24" s="1079"/>
      <c r="P24" s="1079"/>
      <c r="Q24" s="1079"/>
      <c r="R24" s="1079"/>
      <c r="S24" s="1079"/>
      <c r="T24" s="1079"/>
      <c r="U24" s="1079"/>
      <c r="V24" s="1079"/>
      <c r="W24" s="1079"/>
      <c r="X24" s="1079"/>
      <c r="Y24" s="1079"/>
      <c r="Z24" s="1065"/>
      <c r="AA24" s="1065"/>
      <c r="AB24" s="1096"/>
      <c r="AC24" s="1096"/>
      <c r="AD24" s="1096"/>
      <c r="AE24" s="1096"/>
      <c r="AF24" s="1096"/>
      <c r="AG24" s="1096"/>
    </row>
    <row r="25" spans="2:33" s="437" customFormat="1" ht="24" customHeight="1">
      <c r="B25" s="1065"/>
      <c r="C25" s="1058"/>
      <c r="D25" s="1073" t="s">
        <v>842</v>
      </c>
      <c r="E25" s="1076"/>
      <c r="F25" s="1077"/>
      <c r="G25" s="1078"/>
      <c r="H25" s="1078"/>
      <c r="I25" s="1078"/>
      <c r="J25" s="1078"/>
      <c r="K25" s="1078"/>
      <c r="L25" s="1079"/>
      <c r="M25" s="1079"/>
      <c r="N25" s="1079"/>
      <c r="O25" s="1079"/>
      <c r="P25" s="1080"/>
      <c r="Q25" s="1079"/>
      <c r="R25" s="1079"/>
      <c r="S25" s="1079"/>
      <c r="T25" s="1079"/>
      <c r="U25" s="1079"/>
      <c r="V25" s="1079"/>
      <c r="W25" s="1079"/>
      <c r="X25" s="1079"/>
      <c r="Y25" s="1079"/>
      <c r="Z25" s="1065"/>
      <c r="AA25" s="1065"/>
      <c r="AB25" s="438"/>
      <c r="AC25" s="439"/>
      <c r="AD25" s="440"/>
    </row>
    <row r="26" spans="2:33" s="437" customFormat="1" ht="30" customHeight="1">
      <c r="B26" s="1065"/>
      <c r="C26" s="1058"/>
      <c r="D26" s="2366" t="s">
        <v>873</v>
      </c>
      <c r="E26" s="2367"/>
      <c r="F26" s="2367"/>
      <c r="G26" s="2367"/>
      <c r="H26" s="2367"/>
      <c r="I26" s="2368"/>
      <c r="J26" s="2378"/>
      <c r="K26" s="2378"/>
      <c r="L26" s="2378"/>
      <c r="M26" s="2378"/>
      <c r="N26" s="1081" t="s">
        <v>295</v>
      </c>
      <c r="O26" s="1082" t="s">
        <v>653</v>
      </c>
      <c r="P26" s="1050"/>
      <c r="Q26" s="1050"/>
      <c r="R26" s="1050"/>
      <c r="S26" s="1074"/>
      <c r="T26" s="1061"/>
      <c r="AA26" s="1065"/>
      <c r="AB26" s="1051" t="s">
        <v>1178</v>
      </c>
      <c r="AC26" s="439"/>
      <c r="AD26" s="440"/>
    </row>
    <row r="27" spans="2:33" s="437" customFormat="1" ht="15" customHeight="1">
      <c r="B27" s="1065"/>
      <c r="C27" s="1058"/>
      <c r="D27" s="1084" t="s">
        <v>874</v>
      </c>
      <c r="E27" s="1085" t="s">
        <v>870</v>
      </c>
      <c r="F27" s="1086"/>
      <c r="G27" s="1084"/>
      <c r="H27" s="1084"/>
      <c r="I27" s="1084"/>
      <c r="J27" s="1087"/>
      <c r="K27" s="1087"/>
      <c r="L27" s="1087"/>
      <c r="M27" s="1087"/>
      <c r="N27" s="1088"/>
      <c r="O27" s="1088"/>
      <c r="P27" s="1088"/>
      <c r="Q27" s="1088"/>
      <c r="R27" s="1088"/>
      <c r="S27" s="1074"/>
      <c r="T27" s="1061"/>
      <c r="U27" s="1083"/>
      <c r="V27" s="1083"/>
      <c r="W27" s="1083"/>
      <c r="X27" s="1083"/>
      <c r="Y27" s="1083"/>
      <c r="Z27" s="1083"/>
      <c r="AA27" s="1065"/>
      <c r="AB27" s="1051"/>
      <c r="AC27" s="439"/>
      <c r="AD27" s="440"/>
    </row>
    <row r="28" spans="2:33" s="437" customFormat="1" ht="45.75" customHeight="1">
      <c r="B28" s="1065"/>
      <c r="C28" s="1058"/>
      <c r="D28" s="1089" t="s">
        <v>871</v>
      </c>
      <c r="E28" s="2381" t="s">
        <v>875</v>
      </c>
      <c r="F28" s="2381"/>
      <c r="G28" s="2381"/>
      <c r="H28" s="2381"/>
      <c r="I28" s="2381"/>
      <c r="J28" s="2381"/>
      <c r="K28" s="2381"/>
      <c r="L28" s="2381"/>
      <c r="M28" s="2381"/>
      <c r="N28" s="2381"/>
      <c r="O28" s="2381"/>
      <c r="P28" s="2381"/>
      <c r="Q28" s="2381"/>
      <c r="R28" s="2381"/>
      <c r="S28" s="1074"/>
      <c r="T28" s="1061"/>
      <c r="U28" s="1083"/>
      <c r="V28" s="1083"/>
      <c r="W28" s="1083"/>
      <c r="X28" s="1083"/>
      <c r="Y28" s="1083"/>
      <c r="Z28" s="1083"/>
      <c r="AA28" s="1065"/>
      <c r="AB28" s="1051"/>
      <c r="AC28" s="439"/>
      <c r="AD28" s="440"/>
    </row>
    <row r="29" spans="2:33" s="437" customFormat="1" ht="11.25" customHeight="1">
      <c r="B29" s="1065"/>
      <c r="C29" s="1097"/>
      <c r="D29" s="1084" t="s">
        <v>871</v>
      </c>
      <c r="E29" s="2382" t="s">
        <v>872</v>
      </c>
      <c r="F29" s="2382"/>
      <c r="G29" s="2382"/>
      <c r="H29" s="2382"/>
      <c r="I29" s="2382"/>
      <c r="J29" s="2382"/>
      <c r="K29" s="2382"/>
      <c r="L29" s="2382"/>
      <c r="M29" s="2382"/>
      <c r="N29" s="2382"/>
      <c r="O29" s="2382"/>
      <c r="P29" s="2382"/>
      <c r="Q29" s="2382"/>
      <c r="R29" s="2382"/>
      <c r="S29" s="1074"/>
      <c r="T29" s="1061"/>
      <c r="U29" s="1083"/>
      <c r="V29" s="1083"/>
      <c r="W29" s="1083"/>
      <c r="X29" s="1083"/>
      <c r="Y29" s="1083"/>
      <c r="Z29" s="1083"/>
      <c r="AA29" s="1065"/>
      <c r="AB29" s="1051"/>
      <c r="AC29" s="439"/>
      <c r="AD29" s="440"/>
    </row>
    <row r="30" spans="2:33" s="437" customFormat="1" ht="11.25" customHeight="1">
      <c r="B30" s="1065"/>
      <c r="C30" s="1097"/>
      <c r="D30" s="1084"/>
      <c r="E30" s="1260"/>
      <c r="F30" s="1260"/>
      <c r="G30" s="1260"/>
      <c r="H30" s="1260"/>
      <c r="I30" s="1260"/>
      <c r="J30" s="1260"/>
      <c r="K30" s="1260"/>
      <c r="L30" s="1260"/>
      <c r="M30" s="1260"/>
      <c r="N30" s="1260"/>
      <c r="O30" s="1260"/>
      <c r="P30" s="1260"/>
      <c r="Q30" s="1260"/>
      <c r="R30" s="1260"/>
      <c r="S30" s="1074"/>
      <c r="T30" s="1061"/>
      <c r="U30" s="1083"/>
      <c r="V30" s="1083"/>
      <c r="W30" s="1083"/>
      <c r="X30" s="1083"/>
      <c r="Y30" s="1083"/>
      <c r="Z30" s="1083"/>
      <c r="AA30" s="1065"/>
      <c r="AB30" s="1051"/>
      <c r="AC30" s="439"/>
      <c r="AD30" s="440"/>
    </row>
    <row r="31" spans="2:33" s="437" customFormat="1" ht="30" customHeight="1">
      <c r="B31" s="1065"/>
      <c r="C31" s="1097"/>
      <c r="D31" s="2366" t="s">
        <v>1224</v>
      </c>
      <c r="E31" s="2367"/>
      <c r="F31" s="2367"/>
      <c r="G31" s="2367"/>
      <c r="H31" s="2367"/>
      <c r="I31" s="2368"/>
      <c r="J31" s="2369"/>
      <c r="K31" s="2370"/>
      <c r="L31" s="2370"/>
      <c r="M31" s="2371"/>
      <c r="N31" s="1074" t="s">
        <v>295</v>
      </c>
      <c r="O31" s="1061" t="s">
        <v>879</v>
      </c>
      <c r="P31" s="1260"/>
      <c r="Q31" s="1260"/>
      <c r="R31" s="1260"/>
      <c r="S31" s="1074"/>
      <c r="T31" s="1061"/>
      <c r="U31" s="1083"/>
      <c r="V31" s="1083"/>
      <c r="W31" s="1083"/>
      <c r="X31" s="1083"/>
      <c r="Y31" s="1083"/>
      <c r="Z31" s="1083"/>
      <c r="AA31" s="1065"/>
      <c r="AB31" s="1051"/>
      <c r="AC31" s="439"/>
      <c r="AD31" s="440"/>
    </row>
    <row r="32" spans="2:33" s="437" customFormat="1" ht="11.25" customHeight="1">
      <c r="B32" s="1065"/>
      <c r="C32" s="1097"/>
      <c r="D32" s="1084" t="s">
        <v>877</v>
      </c>
      <c r="E32" s="1084" t="s">
        <v>1241</v>
      </c>
      <c r="F32" s="1260"/>
      <c r="G32" s="1260"/>
      <c r="H32" s="1260"/>
      <c r="I32" s="1260"/>
      <c r="J32" s="1260"/>
      <c r="K32" s="1260"/>
      <c r="L32" s="1260"/>
      <c r="M32" s="1260"/>
      <c r="N32" s="1260"/>
      <c r="O32" s="1260"/>
      <c r="P32" s="1260"/>
      <c r="Q32" s="1260"/>
      <c r="R32" s="1260"/>
      <c r="S32" s="1074"/>
      <c r="T32" s="1061"/>
      <c r="U32" s="1083"/>
      <c r="V32" s="1083"/>
      <c r="W32" s="1083"/>
      <c r="X32" s="1083"/>
      <c r="Y32" s="1083"/>
      <c r="Z32" s="1083"/>
      <c r="AA32" s="1065"/>
      <c r="AB32" s="1051"/>
      <c r="AC32" s="439"/>
      <c r="AD32" s="440"/>
    </row>
    <row r="33" spans="2:30" s="437" customFormat="1" ht="11.25" customHeight="1">
      <c r="B33" s="1065"/>
      <c r="C33" s="1097"/>
      <c r="D33" s="1084"/>
      <c r="E33" s="1260"/>
      <c r="F33" s="1260"/>
      <c r="G33" s="1260"/>
      <c r="H33" s="1260"/>
      <c r="I33" s="1260"/>
      <c r="J33" s="1260"/>
      <c r="K33" s="1260"/>
      <c r="L33" s="1260"/>
      <c r="M33" s="1260"/>
      <c r="N33" s="1260"/>
      <c r="O33" s="1260"/>
      <c r="P33" s="1260"/>
      <c r="Q33" s="1260"/>
      <c r="R33" s="1260"/>
      <c r="S33" s="1074"/>
      <c r="T33" s="1061"/>
      <c r="U33" s="1083"/>
      <c r="V33" s="1083"/>
      <c r="W33" s="1083"/>
      <c r="X33" s="1083"/>
      <c r="Y33" s="1083"/>
      <c r="Z33" s="1083"/>
      <c r="AA33" s="1065"/>
      <c r="AB33" s="1051"/>
      <c r="AC33" s="439"/>
      <c r="AD33" s="440"/>
    </row>
    <row r="34" spans="2:30" s="437" customFormat="1" ht="30" customHeight="1">
      <c r="B34" s="1065"/>
      <c r="C34" s="1058"/>
      <c r="D34" s="2366" t="s">
        <v>880</v>
      </c>
      <c r="E34" s="2367"/>
      <c r="F34" s="2367"/>
      <c r="G34" s="2367"/>
      <c r="H34" s="2367"/>
      <c r="I34" s="2368"/>
      <c r="J34" s="2396" t="str">
        <f>IF(J26&amp;J31="","",IF(J31="",ROUNDDOWN(J26/3,-3),J31))</f>
        <v/>
      </c>
      <c r="K34" s="2396"/>
      <c r="L34" s="2396"/>
      <c r="M34" s="2396"/>
      <c r="N34" s="1074" t="s">
        <v>295</v>
      </c>
      <c r="O34" s="1061" t="s">
        <v>649</v>
      </c>
      <c r="P34" s="2379" t="s">
        <v>881</v>
      </c>
      <c r="Q34" s="2379"/>
      <c r="R34" s="2379"/>
      <c r="S34" s="2379"/>
      <c r="T34" s="2379"/>
      <c r="U34" s="2379"/>
      <c r="V34" s="2379"/>
      <c r="W34" s="2379"/>
      <c r="X34" s="2379"/>
      <c r="Y34" s="2379"/>
      <c r="Z34" s="2379"/>
      <c r="AA34" s="1065"/>
      <c r="AB34" s="438"/>
      <c r="AC34" s="439"/>
      <c r="AD34" s="440"/>
    </row>
    <row r="35" spans="2:30" s="437" customFormat="1" ht="15" customHeight="1">
      <c r="B35" s="1065"/>
      <c r="C35" s="1058"/>
      <c r="D35" s="1076"/>
      <c r="E35" s="1076"/>
      <c r="F35" s="1077"/>
      <c r="G35" s="1078"/>
      <c r="H35" s="1078"/>
      <c r="I35" s="1078"/>
      <c r="J35" s="1078"/>
      <c r="K35" s="1078"/>
      <c r="L35" s="1079"/>
      <c r="M35" s="1079"/>
      <c r="N35" s="1079"/>
      <c r="O35" s="1079"/>
      <c r="P35" s="1080"/>
      <c r="Q35" s="1080"/>
      <c r="R35" s="1080"/>
      <c r="S35" s="1079"/>
      <c r="T35" s="1079"/>
      <c r="U35" s="1079"/>
      <c r="V35" s="1079"/>
      <c r="W35" s="1079"/>
      <c r="X35" s="1079"/>
      <c r="Y35" s="1079"/>
      <c r="Z35" s="1065"/>
      <c r="AA35" s="1065"/>
      <c r="AB35" s="438"/>
      <c r="AC35" s="439"/>
      <c r="AD35" s="440"/>
    </row>
    <row r="36" spans="2:30" s="380" customFormat="1" ht="15">
      <c r="B36" s="1060"/>
      <c r="C36" s="1061"/>
      <c r="D36" s="1073" t="s">
        <v>843</v>
      </c>
      <c r="E36" s="1063"/>
      <c r="F36" s="1063"/>
      <c r="G36" s="1063"/>
      <c r="H36" s="1063"/>
      <c r="I36" s="1063"/>
      <c r="J36" s="1063"/>
      <c r="K36" s="1063"/>
      <c r="L36" s="1063"/>
      <c r="M36" s="1063"/>
      <c r="N36" s="1063"/>
      <c r="O36" s="1063"/>
      <c r="P36" s="1063"/>
      <c r="Q36" s="1098"/>
      <c r="R36" s="1098"/>
      <c r="S36" s="1063"/>
      <c r="T36" s="1063"/>
      <c r="U36" s="1064"/>
      <c r="V36" s="1063"/>
      <c r="W36" s="1063"/>
      <c r="X36" s="1063"/>
      <c r="Y36" s="1063"/>
      <c r="Z36" s="1060"/>
      <c r="AA36" s="1060"/>
      <c r="AB36" s="315"/>
      <c r="AC36" s="439"/>
      <c r="AD36" s="440"/>
    </row>
    <row r="37" spans="2:30" s="437" customFormat="1" ht="30" customHeight="1">
      <c r="B37" s="1065"/>
      <c r="C37" s="1058"/>
      <c r="D37" s="2372" t="s">
        <v>844</v>
      </c>
      <c r="E37" s="2373"/>
      <c r="F37" s="2373"/>
      <c r="G37" s="2373"/>
      <c r="H37" s="2373"/>
      <c r="I37" s="2374"/>
      <c r="J37" s="2393">
        <v>800000</v>
      </c>
      <c r="K37" s="2393"/>
      <c r="L37" s="2393"/>
      <c r="M37" s="2393"/>
      <c r="N37" s="1074" t="s">
        <v>295</v>
      </c>
      <c r="O37" s="1061" t="s">
        <v>590</v>
      </c>
      <c r="P37" s="2379" t="s">
        <v>845</v>
      </c>
      <c r="Q37" s="2379"/>
      <c r="R37" s="2379"/>
      <c r="S37" s="2379"/>
      <c r="T37" s="2379"/>
      <c r="U37" s="2379"/>
      <c r="V37" s="2379"/>
      <c r="W37" s="2379"/>
      <c r="X37" s="2379"/>
      <c r="Y37" s="2379"/>
      <c r="Z37" s="2379"/>
      <c r="AA37" s="1065"/>
      <c r="AB37" s="438"/>
      <c r="AC37" s="439"/>
      <c r="AD37" s="440"/>
    </row>
    <row r="38" spans="2:30" s="437" customFormat="1" ht="15" customHeight="1">
      <c r="B38" s="1065"/>
      <c r="C38" s="1058"/>
      <c r="D38" s="1076"/>
      <c r="E38" s="1076"/>
      <c r="F38" s="1077"/>
      <c r="G38" s="1078"/>
      <c r="H38" s="1078"/>
      <c r="I38" s="1089"/>
      <c r="J38" s="1089"/>
      <c r="K38" s="1089"/>
      <c r="L38" s="1089"/>
      <c r="M38" s="1089"/>
      <c r="N38" s="1089"/>
      <c r="O38" s="1089"/>
      <c r="P38" s="1089"/>
      <c r="Q38" s="1099"/>
      <c r="R38" s="1099"/>
      <c r="S38" s="1089"/>
      <c r="T38" s="1089"/>
      <c r="U38" s="1089"/>
      <c r="V38" s="1089"/>
      <c r="W38" s="1089"/>
      <c r="X38" s="1089"/>
      <c r="Y38" s="1089"/>
      <c r="Z38" s="1065"/>
      <c r="AA38" s="1065"/>
      <c r="AB38" s="438"/>
      <c r="AC38" s="439"/>
      <c r="AD38" s="440"/>
    </row>
    <row r="39" spans="2:30" s="380" customFormat="1" ht="15">
      <c r="B39" s="1060"/>
      <c r="C39" s="1061" t="s">
        <v>846</v>
      </c>
      <c r="D39" s="1062"/>
      <c r="E39" s="1063"/>
      <c r="F39" s="1063"/>
      <c r="G39" s="1063"/>
      <c r="H39" s="1063"/>
      <c r="I39" s="1063"/>
      <c r="J39" s="1063"/>
      <c r="K39" s="1063"/>
      <c r="L39" s="1063"/>
      <c r="M39" s="1063"/>
      <c r="N39" s="1063"/>
      <c r="O39" s="1063"/>
      <c r="P39" s="1063"/>
      <c r="Q39" s="1063"/>
      <c r="R39" s="1063"/>
      <c r="S39" s="1063"/>
      <c r="T39" s="1063"/>
      <c r="U39" s="1064"/>
      <c r="V39" s="1063"/>
      <c r="W39" s="1063"/>
      <c r="X39" s="1063"/>
      <c r="Y39" s="1063"/>
      <c r="Z39" s="1060"/>
      <c r="AA39" s="1060"/>
      <c r="AB39" s="315"/>
      <c r="AC39" s="439"/>
      <c r="AD39" s="440"/>
    </row>
    <row r="40" spans="2:30" s="437" customFormat="1" ht="30" customHeight="1">
      <c r="B40" s="1065"/>
      <c r="C40" s="1058"/>
      <c r="D40" s="2372" t="s">
        <v>847</v>
      </c>
      <c r="E40" s="2373"/>
      <c r="F40" s="2373"/>
      <c r="G40" s="2373"/>
      <c r="H40" s="2373"/>
      <c r="I40" s="2374"/>
      <c r="J40" s="2393" t="str">
        <f>IF(OR(J22="",J34="",J37=""),"",MIN(J22,J34,J37))</f>
        <v/>
      </c>
      <c r="K40" s="2393"/>
      <c r="L40" s="2393"/>
      <c r="M40" s="2393"/>
      <c r="N40" s="1074" t="s">
        <v>295</v>
      </c>
      <c r="O40" s="1061" t="s">
        <v>849</v>
      </c>
      <c r="P40" s="2217" t="s">
        <v>974</v>
      </c>
      <c r="Q40" s="2217"/>
      <c r="R40" s="2217"/>
      <c r="S40" s="2217"/>
      <c r="T40" s="2217"/>
      <c r="U40" s="2217"/>
      <c r="V40" s="2217"/>
      <c r="W40" s="2217"/>
      <c r="X40" s="2217"/>
      <c r="Y40" s="2217"/>
      <c r="Z40" s="2217"/>
      <c r="AA40" s="1065"/>
      <c r="AB40" s="438"/>
      <c r="AC40" s="439"/>
      <c r="AD40" s="440"/>
    </row>
    <row r="41" spans="2:30" s="437" customFormat="1" ht="15" customHeight="1">
      <c r="B41" s="1065"/>
      <c r="C41" s="1058"/>
      <c r="D41" s="1092" t="s">
        <v>1199</v>
      </c>
      <c r="E41" s="1085"/>
      <c r="F41" s="1086"/>
      <c r="G41" s="1084"/>
      <c r="H41" s="1084"/>
      <c r="I41" s="1089"/>
      <c r="J41" s="1089"/>
      <c r="K41" s="1089"/>
      <c r="L41" s="1089"/>
      <c r="M41" s="1089"/>
      <c r="N41" s="1089"/>
      <c r="O41" s="1089"/>
      <c r="P41" s="1089"/>
      <c r="Q41" s="1099"/>
      <c r="R41" s="1099"/>
      <c r="S41" s="1089"/>
      <c r="T41" s="1089"/>
      <c r="U41" s="1089"/>
      <c r="V41" s="1089"/>
      <c r="W41" s="1089"/>
      <c r="X41" s="1089"/>
      <c r="Y41" s="1089"/>
      <c r="Z41" s="1065"/>
      <c r="AA41" s="1065"/>
      <c r="AB41" s="438"/>
      <c r="AC41" s="439"/>
      <c r="AD41" s="440"/>
    </row>
    <row r="42" spans="2:30" s="437" customFormat="1" ht="21.75" customHeight="1">
      <c r="B42" s="1065"/>
      <c r="C42" s="1058"/>
      <c r="D42" s="2372" t="s">
        <v>893</v>
      </c>
      <c r="E42" s="2373"/>
      <c r="F42" s="2373"/>
      <c r="G42" s="2373"/>
      <c r="H42" s="2373"/>
      <c r="I42" s="2374"/>
      <c r="J42" s="2392">
        <f>IF(J11="□",0,J40*K13)</f>
        <v>0</v>
      </c>
      <c r="K42" s="2392"/>
      <c r="L42" s="2392"/>
      <c r="M42" s="2392"/>
      <c r="N42" s="1081" t="s">
        <v>295</v>
      </c>
      <c r="O42" s="1100" t="s">
        <v>896</v>
      </c>
      <c r="P42" s="2394" t="s">
        <v>1198</v>
      </c>
      <c r="Q42" s="2394"/>
      <c r="R42" s="2394"/>
      <c r="S42" s="2394"/>
      <c r="T42" s="2394"/>
      <c r="U42" s="2394"/>
      <c r="V42" s="2394"/>
      <c r="W42" s="2394"/>
      <c r="X42" s="2394"/>
      <c r="Y42" s="2394"/>
      <c r="Z42" s="2394"/>
      <c r="AA42" s="1065"/>
      <c r="AB42" s="438"/>
      <c r="AC42" s="439"/>
      <c r="AD42" s="440"/>
    </row>
    <row r="43" spans="2:30" s="437" customFormat="1" ht="21.75" customHeight="1">
      <c r="B43" s="1065"/>
      <c r="C43" s="1058"/>
      <c r="D43" s="1092"/>
      <c r="E43" s="1101"/>
      <c r="F43" s="1101"/>
      <c r="G43" s="1101"/>
      <c r="H43" s="1101"/>
      <c r="I43" s="1101"/>
      <c r="J43" s="1037"/>
      <c r="K43" s="1037"/>
      <c r="L43" s="1037"/>
      <c r="M43" s="1037"/>
      <c r="N43" s="1102"/>
      <c r="O43" s="1102"/>
      <c r="P43" s="1102"/>
      <c r="Q43" s="1102"/>
      <c r="R43" s="1102"/>
      <c r="S43" s="1099"/>
      <c r="T43" s="1089"/>
      <c r="U43" s="1084"/>
      <c r="V43" s="1089"/>
      <c r="W43" s="1089"/>
      <c r="X43" s="1089"/>
      <c r="Y43" s="1089"/>
      <c r="Z43" s="1065"/>
      <c r="AA43" s="1065"/>
      <c r="AB43" s="438"/>
      <c r="AC43" s="439"/>
      <c r="AD43" s="440"/>
    </row>
    <row r="44" spans="2:30" s="437" customFormat="1" ht="21.75" customHeight="1">
      <c r="B44" s="1065"/>
      <c r="C44" s="1058"/>
      <c r="D44" s="2372" t="s">
        <v>894</v>
      </c>
      <c r="E44" s="2373"/>
      <c r="F44" s="2373"/>
      <c r="G44" s="2373"/>
      <c r="H44" s="2373"/>
      <c r="I44" s="2374"/>
      <c r="J44" s="2392">
        <f>IF(Q11="□",0,J40*P13)</f>
        <v>0</v>
      </c>
      <c r="K44" s="2392"/>
      <c r="L44" s="2392"/>
      <c r="M44" s="2392"/>
      <c r="N44" s="1074" t="s">
        <v>295</v>
      </c>
      <c r="O44" s="1103" t="s">
        <v>1195</v>
      </c>
      <c r="P44" s="2395" t="s">
        <v>1223</v>
      </c>
      <c r="Q44" s="2395"/>
      <c r="R44" s="2395"/>
      <c r="S44" s="2395"/>
      <c r="T44" s="2395"/>
      <c r="U44" s="2395"/>
      <c r="V44" s="2395"/>
      <c r="W44" s="2395"/>
      <c r="X44" s="2395"/>
      <c r="Y44" s="2395"/>
      <c r="Z44" s="2395"/>
      <c r="AA44" s="1065"/>
      <c r="AB44" s="438"/>
      <c r="AC44" s="439"/>
      <c r="AD44" s="440"/>
    </row>
    <row r="45" spans="2:30" s="437" customFormat="1" ht="21.75" customHeight="1">
      <c r="B45" s="1065"/>
      <c r="C45" s="1058"/>
      <c r="D45" s="1092" t="s">
        <v>1200</v>
      </c>
      <c r="E45" s="1104"/>
      <c r="F45" s="1104"/>
      <c r="G45" s="1104"/>
      <c r="H45" s="1104"/>
      <c r="I45" s="1104"/>
      <c r="J45" s="1102"/>
      <c r="K45" s="1102"/>
      <c r="L45" s="1102"/>
      <c r="M45" s="1102"/>
      <c r="N45" s="1102"/>
      <c r="O45" s="1102"/>
      <c r="P45" s="1102"/>
      <c r="Q45" s="1102"/>
      <c r="R45" s="1102"/>
      <c r="S45" s="1089"/>
      <c r="T45" s="1089"/>
      <c r="U45" s="1084"/>
      <c r="V45" s="1089"/>
      <c r="W45" s="1089"/>
      <c r="X45" s="1089"/>
      <c r="Y45" s="1089"/>
      <c r="Z45" s="1065"/>
      <c r="AA45" s="1065"/>
      <c r="AB45" s="438"/>
      <c r="AC45" s="439"/>
      <c r="AD45" s="440"/>
    </row>
    <row r="46" spans="2:30" s="437" customFormat="1" ht="50.1" customHeight="1">
      <c r="B46" s="1065"/>
      <c r="C46" s="1058"/>
      <c r="D46" s="2366" t="s">
        <v>895</v>
      </c>
      <c r="E46" s="2367"/>
      <c r="F46" s="2367"/>
      <c r="G46" s="2367"/>
      <c r="H46" s="2367"/>
      <c r="I46" s="2368"/>
      <c r="J46" s="2393">
        <f>IFERROR(J42+J44,"")</f>
        <v>0</v>
      </c>
      <c r="K46" s="2393"/>
      <c r="L46" s="2393"/>
      <c r="M46" s="2393"/>
      <c r="N46" s="1074" t="s">
        <v>295</v>
      </c>
      <c r="O46" s="1061" t="s">
        <v>1196</v>
      </c>
      <c r="P46" s="2217" t="s">
        <v>1197</v>
      </c>
      <c r="Q46" s="2217"/>
      <c r="R46" s="2217"/>
      <c r="S46" s="2217"/>
      <c r="T46" s="2217"/>
      <c r="U46" s="2217"/>
      <c r="V46" s="2217"/>
      <c r="W46" s="2217"/>
      <c r="X46" s="2217"/>
      <c r="Y46" s="2217"/>
      <c r="Z46" s="2217"/>
      <c r="AA46" s="1065"/>
      <c r="AB46" s="438"/>
      <c r="AC46" s="439"/>
      <c r="AD46" s="440"/>
    </row>
    <row r="47" spans="2:30" s="437" customFormat="1" ht="15" customHeight="1">
      <c r="B47" s="1065"/>
      <c r="C47" s="1058"/>
      <c r="D47" s="1092"/>
      <c r="E47" s="1089"/>
      <c r="F47" s="1089"/>
      <c r="G47" s="1089"/>
      <c r="H47" s="1089"/>
      <c r="I47" s="1089"/>
      <c r="J47" s="1089"/>
      <c r="K47" s="1089"/>
      <c r="L47" s="1089"/>
      <c r="M47" s="1089"/>
      <c r="N47" s="1089"/>
      <c r="O47" s="1089"/>
      <c r="P47" s="1089"/>
      <c r="Q47" s="1089"/>
      <c r="R47" s="1089"/>
      <c r="S47" s="1089"/>
      <c r="T47" s="1089"/>
      <c r="U47" s="1089"/>
      <c r="V47" s="1089"/>
      <c r="W47" s="1089"/>
      <c r="X47" s="1089"/>
      <c r="Y47" s="1089"/>
      <c r="Z47" s="1065"/>
      <c r="AA47" s="1065"/>
      <c r="AB47" s="438"/>
      <c r="AC47" s="439"/>
      <c r="AD47" s="440"/>
    </row>
    <row r="48" spans="2:30" s="380" customFormat="1" ht="15">
      <c r="B48" s="1060"/>
      <c r="C48" s="1061"/>
      <c r="D48" s="1062"/>
      <c r="E48" s="1063"/>
      <c r="F48" s="1063"/>
      <c r="G48" s="1063"/>
      <c r="H48" s="1063"/>
      <c r="I48" s="1063"/>
      <c r="J48" s="1063"/>
      <c r="K48" s="1063"/>
      <c r="L48" s="1063"/>
      <c r="M48" s="1063"/>
      <c r="N48" s="1063"/>
      <c r="O48" s="1063"/>
      <c r="P48" s="1063"/>
      <c r="Q48" s="1063"/>
      <c r="R48" s="1063"/>
      <c r="S48" s="1063"/>
      <c r="T48" s="1063"/>
      <c r="U48" s="1064"/>
      <c r="V48" s="1063"/>
      <c r="W48" s="1063"/>
      <c r="X48" s="1063"/>
      <c r="Y48" s="1063"/>
      <c r="Z48" s="1060"/>
      <c r="AA48" s="1060"/>
      <c r="AB48" s="315"/>
      <c r="AC48" s="439"/>
      <c r="AD48" s="440"/>
    </row>
    <row r="49" spans="2:30" s="380" customFormat="1" ht="15">
      <c r="B49" s="1060"/>
      <c r="C49" s="1061"/>
      <c r="D49" s="1062"/>
      <c r="E49" s="1063"/>
      <c r="F49" s="1063"/>
      <c r="G49" s="1063"/>
      <c r="H49" s="1063"/>
      <c r="I49" s="1063"/>
      <c r="J49" s="1063"/>
      <c r="K49" s="1063"/>
      <c r="L49" s="1063"/>
      <c r="M49" s="1063"/>
      <c r="N49" s="1063"/>
      <c r="O49" s="1063"/>
      <c r="P49" s="1063"/>
      <c r="Q49" s="1063"/>
      <c r="R49" s="1063"/>
      <c r="S49" s="1063"/>
      <c r="T49" s="1063"/>
      <c r="U49" s="1064"/>
      <c r="V49" s="1063"/>
      <c r="W49" s="1063"/>
      <c r="X49" s="1063"/>
      <c r="Y49" s="1063"/>
      <c r="Z49" s="1060"/>
      <c r="AA49" s="1060"/>
      <c r="AB49" s="315"/>
      <c r="AC49" s="439"/>
      <c r="AD49" s="440"/>
    </row>
    <row r="50" spans="2:30" s="380" customFormat="1" ht="15">
      <c r="B50" s="1060"/>
      <c r="C50" s="1061"/>
      <c r="D50" s="1062"/>
      <c r="E50" s="1063"/>
      <c r="F50" s="1063"/>
      <c r="G50" s="1063"/>
      <c r="H50" s="1063"/>
      <c r="I50" s="1063"/>
      <c r="J50" s="1063"/>
      <c r="K50" s="1063"/>
      <c r="L50" s="1063"/>
      <c r="M50" s="1063"/>
      <c r="N50" s="1063"/>
      <c r="O50" s="1063"/>
      <c r="P50" s="1063"/>
      <c r="Q50" s="1063"/>
      <c r="R50" s="1063"/>
      <c r="S50" s="1063"/>
      <c r="T50" s="1063"/>
      <c r="U50" s="1064"/>
      <c r="V50" s="1063"/>
      <c r="W50" s="1063"/>
      <c r="X50" s="1063"/>
      <c r="Y50" s="1063"/>
      <c r="Z50" s="1060"/>
      <c r="AA50" s="1060"/>
      <c r="AB50" s="315"/>
      <c r="AC50" s="439"/>
      <c r="AD50" s="440"/>
    </row>
    <row r="51" spans="2:30" s="380" customFormat="1" ht="15">
      <c r="B51" s="1060"/>
      <c r="C51" s="1061"/>
      <c r="D51" s="1062"/>
      <c r="E51" s="1063"/>
      <c r="F51" s="1063"/>
      <c r="G51" s="1063"/>
      <c r="H51" s="1063"/>
      <c r="I51" s="1063"/>
      <c r="J51" s="1063"/>
      <c r="K51" s="1063"/>
      <c r="L51" s="1063"/>
      <c r="M51" s="1063"/>
      <c r="N51" s="1063"/>
      <c r="O51" s="1063"/>
      <c r="P51" s="1063"/>
      <c r="Q51" s="1063"/>
      <c r="R51" s="1063"/>
      <c r="S51" s="1063"/>
      <c r="T51" s="1063"/>
      <c r="U51" s="1064"/>
      <c r="V51" s="1063"/>
      <c r="W51" s="1063"/>
      <c r="X51" s="1063"/>
      <c r="Y51" s="1063"/>
      <c r="Z51" s="1060"/>
      <c r="AA51" s="1060"/>
      <c r="AB51" s="315"/>
      <c r="AC51" s="439"/>
      <c r="AD51" s="440"/>
    </row>
    <row r="52" spans="2:30" s="380" customFormat="1" ht="15">
      <c r="B52" s="1060"/>
      <c r="C52" s="1061"/>
      <c r="D52" s="1062"/>
      <c r="E52" s="1063"/>
      <c r="F52" s="1063"/>
      <c r="G52" s="1063"/>
      <c r="H52" s="1063"/>
      <c r="I52" s="1063"/>
      <c r="J52" s="1063"/>
      <c r="K52" s="1063"/>
      <c r="L52" s="1063"/>
      <c r="M52" s="1063"/>
      <c r="N52" s="1063"/>
      <c r="O52" s="1063"/>
      <c r="P52" s="1063"/>
      <c r="Q52" s="1063"/>
      <c r="R52" s="1063"/>
      <c r="S52" s="1063"/>
      <c r="T52" s="1063"/>
      <c r="U52" s="1064"/>
      <c r="V52" s="1063"/>
      <c r="W52" s="1063"/>
      <c r="X52" s="1063"/>
      <c r="Y52" s="1063"/>
      <c r="Z52" s="1060"/>
      <c r="AA52" s="1060"/>
      <c r="AB52" s="315"/>
      <c r="AC52" s="439"/>
      <c r="AD52" s="440"/>
    </row>
    <row r="53" spans="2:30" s="380" customFormat="1" ht="15">
      <c r="B53" s="1060"/>
      <c r="C53" s="1061"/>
      <c r="D53" s="1062"/>
      <c r="E53" s="1063"/>
      <c r="F53" s="1063"/>
      <c r="G53" s="1063"/>
      <c r="H53" s="1063"/>
      <c r="I53" s="1063"/>
      <c r="J53" s="1063"/>
      <c r="K53" s="1063"/>
      <c r="L53" s="1063"/>
      <c r="M53" s="1063"/>
      <c r="N53" s="1063"/>
      <c r="O53" s="1063"/>
      <c r="P53" s="1063"/>
      <c r="Q53" s="1063"/>
      <c r="R53" s="1063"/>
      <c r="S53" s="1063"/>
      <c r="T53" s="1063"/>
      <c r="U53" s="1064"/>
      <c r="V53" s="1063"/>
      <c r="W53" s="1063"/>
      <c r="X53" s="1063"/>
      <c r="Y53" s="1063"/>
      <c r="Z53" s="1060"/>
      <c r="AA53" s="1060"/>
      <c r="AB53" s="315"/>
      <c r="AC53" s="439"/>
      <c r="AD53" s="440"/>
    </row>
    <row r="54" spans="2:30" s="380" customFormat="1" ht="15">
      <c r="B54" s="1060"/>
      <c r="C54" s="1061"/>
      <c r="D54" s="1062"/>
      <c r="E54" s="1063"/>
      <c r="F54" s="1063"/>
      <c r="G54" s="1063"/>
      <c r="H54" s="1063"/>
      <c r="I54" s="1063"/>
      <c r="J54" s="1063"/>
      <c r="K54" s="1063"/>
      <c r="L54" s="1063"/>
      <c r="M54" s="1063"/>
      <c r="N54" s="1063"/>
      <c r="O54" s="1063"/>
      <c r="P54" s="1063"/>
      <c r="Q54" s="1063"/>
      <c r="R54" s="1063"/>
      <c r="S54" s="1063"/>
      <c r="T54" s="1063"/>
      <c r="U54" s="1064"/>
      <c r="V54" s="1063"/>
      <c r="W54" s="1063"/>
      <c r="X54" s="1063"/>
      <c r="Y54" s="1063"/>
      <c r="Z54" s="1060"/>
      <c r="AA54" s="1060"/>
      <c r="AB54" s="315"/>
      <c r="AC54" s="396"/>
      <c r="AD54" s="397"/>
    </row>
    <row r="55" spans="2:30" s="380" customFormat="1" ht="15">
      <c r="B55" s="1060"/>
      <c r="C55" s="1061"/>
      <c r="D55" s="1062"/>
      <c r="E55" s="1063"/>
      <c r="F55" s="1063"/>
      <c r="G55" s="1063"/>
      <c r="H55" s="1063"/>
      <c r="I55" s="1063"/>
      <c r="J55" s="1063"/>
      <c r="K55" s="1063"/>
      <c r="L55" s="1063"/>
      <c r="M55" s="1063"/>
      <c r="N55" s="1063"/>
      <c r="O55" s="1063"/>
      <c r="P55" s="1063"/>
      <c r="Q55" s="1063"/>
      <c r="R55" s="1063"/>
      <c r="S55" s="1063"/>
      <c r="T55" s="1063"/>
      <c r="U55" s="1064"/>
      <c r="V55" s="1063"/>
      <c r="W55" s="1063"/>
      <c r="X55" s="1063"/>
      <c r="Y55" s="1063"/>
      <c r="Z55" s="1060"/>
      <c r="AA55" s="1060"/>
      <c r="AB55" s="315"/>
      <c r="AC55" s="396"/>
      <c r="AD55" s="397"/>
    </row>
    <row r="56" spans="2:30" s="380" customFormat="1" ht="15">
      <c r="B56" s="1060"/>
      <c r="C56" s="1061"/>
      <c r="D56" s="1062"/>
      <c r="E56" s="1063"/>
      <c r="F56" s="1063"/>
      <c r="G56" s="1063"/>
      <c r="H56" s="1063"/>
      <c r="I56" s="1063"/>
      <c r="J56" s="1063"/>
      <c r="K56" s="1063"/>
      <c r="L56" s="1063"/>
      <c r="M56" s="1063"/>
      <c r="N56" s="1063"/>
      <c r="O56" s="1063"/>
      <c r="P56" s="1063"/>
      <c r="Q56" s="1063"/>
      <c r="R56" s="1063"/>
      <c r="S56" s="1063"/>
      <c r="T56" s="1063"/>
      <c r="U56" s="1064"/>
      <c r="V56" s="1063"/>
      <c r="W56" s="1063"/>
      <c r="X56" s="1063"/>
      <c r="Y56" s="1063"/>
      <c r="Z56" s="1060"/>
      <c r="AA56" s="1060"/>
      <c r="AB56" s="315"/>
      <c r="AC56" s="396"/>
      <c r="AD56" s="397"/>
    </row>
    <row r="57" spans="2:30" s="380" customFormat="1" ht="15">
      <c r="B57" s="1060"/>
      <c r="C57" s="1061"/>
      <c r="D57" s="1062"/>
      <c r="E57" s="1063"/>
      <c r="F57" s="1063"/>
      <c r="G57" s="1063"/>
      <c r="H57" s="1063"/>
      <c r="I57" s="1063"/>
      <c r="J57" s="1063"/>
      <c r="K57" s="1063"/>
      <c r="L57" s="1063"/>
      <c r="M57" s="1063"/>
      <c r="N57" s="1063"/>
      <c r="O57" s="1063"/>
      <c r="P57" s="1063"/>
      <c r="Q57" s="1063"/>
      <c r="R57" s="1063"/>
      <c r="S57" s="1063"/>
      <c r="T57" s="1063"/>
      <c r="U57" s="1064"/>
      <c r="V57" s="1063"/>
      <c r="W57" s="1063"/>
      <c r="X57" s="1063"/>
      <c r="Y57" s="1063"/>
      <c r="Z57" s="1060"/>
      <c r="AA57" s="1060"/>
      <c r="AB57" s="315"/>
      <c r="AC57" s="396"/>
      <c r="AD57" s="397"/>
    </row>
    <row r="58" spans="2:30" s="380" customFormat="1" ht="15">
      <c r="B58" s="1060"/>
      <c r="C58" s="1061"/>
      <c r="D58" s="1062"/>
      <c r="E58" s="1063"/>
      <c r="F58" s="1063"/>
      <c r="G58" s="1063"/>
      <c r="H58" s="1063"/>
      <c r="I58" s="1063"/>
      <c r="J58" s="1063"/>
      <c r="K58" s="1063"/>
      <c r="L58" s="1063"/>
      <c r="M58" s="1063"/>
      <c r="N58" s="1063"/>
      <c r="O58" s="1063"/>
      <c r="P58" s="1063"/>
      <c r="Q58" s="1063"/>
      <c r="R58" s="1063"/>
      <c r="S58" s="1063"/>
      <c r="T58" s="1063"/>
      <c r="U58" s="1064"/>
      <c r="V58" s="1063"/>
      <c r="W58" s="1063"/>
      <c r="X58" s="1063"/>
      <c r="Y58" s="1063"/>
      <c r="Z58" s="1060"/>
      <c r="AA58" s="1060"/>
      <c r="AB58" s="315"/>
      <c r="AC58" s="396"/>
      <c r="AD58" s="397"/>
    </row>
    <row r="59" spans="2:30" s="380" customFormat="1" ht="15">
      <c r="B59" s="1060"/>
      <c r="C59" s="1061"/>
      <c r="D59" s="1062"/>
      <c r="E59" s="1063"/>
      <c r="F59" s="1063"/>
      <c r="G59" s="1063"/>
      <c r="H59" s="1063"/>
      <c r="I59" s="1063"/>
      <c r="J59" s="1063"/>
      <c r="K59" s="1063"/>
      <c r="L59" s="1063"/>
      <c r="M59" s="1063"/>
      <c r="N59" s="1063"/>
      <c r="O59" s="1063"/>
      <c r="P59" s="1063"/>
      <c r="Q59" s="1063"/>
      <c r="R59" s="1063"/>
      <c r="S59" s="1063"/>
      <c r="T59" s="1063"/>
      <c r="U59" s="1064"/>
      <c r="V59" s="1063"/>
      <c r="W59" s="1063"/>
      <c r="X59" s="1063"/>
      <c r="Y59" s="1063"/>
      <c r="Z59" s="1060"/>
      <c r="AA59" s="1060"/>
      <c r="AB59" s="315"/>
      <c r="AC59" s="396"/>
      <c r="AD59" s="397"/>
    </row>
    <row r="60" spans="2:30" s="380" customFormat="1" ht="15">
      <c r="B60" s="1060"/>
      <c r="C60" s="1061"/>
      <c r="D60" s="1062"/>
      <c r="E60" s="1063"/>
      <c r="F60" s="1063"/>
      <c r="G60" s="1063"/>
      <c r="H60" s="1063"/>
      <c r="I60" s="1063"/>
      <c r="J60" s="1063"/>
      <c r="K60" s="1063"/>
      <c r="L60" s="1063"/>
      <c r="M60" s="1063"/>
      <c r="N60" s="1063"/>
      <c r="O60" s="1063"/>
      <c r="P60" s="1063"/>
      <c r="Q60" s="1063"/>
      <c r="R60" s="1063"/>
      <c r="S60" s="1063"/>
      <c r="T60" s="1063"/>
      <c r="U60" s="1064"/>
      <c r="V60" s="1063"/>
      <c r="W60" s="1063"/>
      <c r="X60" s="1063"/>
      <c r="Y60" s="1063"/>
      <c r="Z60" s="1060"/>
      <c r="AA60" s="1060"/>
      <c r="AB60" s="315"/>
      <c r="AC60" s="396"/>
      <c r="AD60" s="397"/>
    </row>
    <row r="61" spans="2:30" s="380" customFormat="1" ht="15">
      <c r="B61" s="1060"/>
      <c r="C61" s="1061"/>
      <c r="D61" s="1062"/>
      <c r="E61" s="1063"/>
      <c r="F61" s="1063"/>
      <c r="G61" s="1063"/>
      <c r="H61" s="1063"/>
      <c r="I61" s="1063"/>
      <c r="J61" s="1063"/>
      <c r="K61" s="1063"/>
      <c r="L61" s="1063"/>
      <c r="M61" s="1063"/>
      <c r="N61" s="1063"/>
      <c r="O61" s="1063"/>
      <c r="P61" s="1063"/>
      <c r="Q61" s="1063"/>
      <c r="R61" s="1063"/>
      <c r="S61" s="1063"/>
      <c r="T61" s="1063"/>
      <c r="U61" s="1064"/>
      <c r="V61" s="1063"/>
      <c r="W61" s="1063"/>
      <c r="X61" s="1063"/>
      <c r="Y61" s="1063"/>
      <c r="Z61" s="1060"/>
      <c r="AA61" s="1060"/>
      <c r="AB61" s="315"/>
      <c r="AC61" s="396"/>
      <c r="AD61" s="397"/>
    </row>
    <row r="62" spans="2:30" ht="12.75" customHeight="1">
      <c r="B62" s="1052"/>
      <c r="C62" s="1052"/>
      <c r="D62" s="1052"/>
      <c r="E62" s="1052"/>
      <c r="F62" s="1052"/>
      <c r="G62" s="1052"/>
      <c r="H62" s="1052"/>
      <c r="I62" s="1052"/>
      <c r="J62" s="1052"/>
      <c r="K62" s="1052"/>
      <c r="L62" s="1052"/>
      <c r="M62" s="1052"/>
      <c r="N62" s="1052"/>
      <c r="O62" s="1052"/>
      <c r="P62" s="1052"/>
      <c r="Q62" s="1052"/>
      <c r="R62" s="1052"/>
      <c r="S62" s="1052"/>
      <c r="T62" s="1052"/>
      <c r="U62" s="1052"/>
      <c r="V62" s="1052"/>
      <c r="W62" s="1052"/>
      <c r="X62" s="1052"/>
      <c r="Y62" s="1052"/>
      <c r="Z62" s="1052"/>
      <c r="AA62" s="1052"/>
      <c r="AC62" s="396"/>
      <c r="AD62" s="397"/>
    </row>
    <row r="63" spans="2:30" ht="20.100000000000001" customHeight="1">
      <c r="AC63" s="396"/>
      <c r="AD63" s="397"/>
    </row>
    <row r="64" spans="2:30" ht="20.100000000000001" customHeight="1">
      <c r="AC64" s="396"/>
      <c r="AD64" s="397"/>
    </row>
    <row r="65" spans="29:31" ht="20.100000000000001" customHeight="1">
      <c r="AC65" s="396"/>
      <c r="AD65" s="397"/>
    </row>
    <row r="66" spans="29:31" ht="20.100000000000001" customHeight="1">
      <c r="AC66" s="396"/>
      <c r="AD66" s="397"/>
    </row>
    <row r="67" spans="29:31" ht="20.100000000000001" customHeight="1">
      <c r="AC67" s="396"/>
      <c r="AD67" s="397"/>
      <c r="AE67" s="398"/>
    </row>
    <row r="68" spans="29:31" ht="20.100000000000001" customHeight="1">
      <c r="AC68" s="396"/>
      <c r="AD68" s="397"/>
    </row>
    <row r="69" spans="29:31" ht="20.100000000000001" customHeight="1">
      <c r="AC69" s="396"/>
      <c r="AD69" s="397"/>
    </row>
    <row r="70" spans="29:31" ht="20.100000000000001" customHeight="1">
      <c r="AC70" s="396"/>
      <c r="AD70" s="397"/>
    </row>
    <row r="71" spans="29:31" ht="20.100000000000001" customHeight="1">
      <c r="AC71" s="396"/>
      <c r="AD71" s="397"/>
    </row>
    <row r="72" spans="29:31" ht="20.100000000000001" customHeight="1">
      <c r="AC72" s="396"/>
      <c r="AD72" s="397"/>
    </row>
    <row r="73" spans="29:31" ht="20.100000000000001" customHeight="1">
      <c r="AC73" s="396"/>
      <c r="AD73" s="397"/>
    </row>
    <row r="74" spans="29:31" ht="20.100000000000001" customHeight="1">
      <c r="AC74" s="396"/>
      <c r="AD74" s="397"/>
    </row>
    <row r="75" spans="29:31" ht="20.100000000000001" customHeight="1">
      <c r="AC75" s="396"/>
      <c r="AD75" s="397"/>
    </row>
    <row r="76" spans="29:31" ht="20.100000000000001" customHeight="1">
      <c r="AC76" s="396"/>
      <c r="AD76" s="397"/>
    </row>
    <row r="77" spans="29:31" ht="20.100000000000001" customHeight="1">
      <c r="AC77" s="396"/>
      <c r="AD77" s="397"/>
    </row>
    <row r="78" spans="29:31" ht="20.100000000000001" customHeight="1">
      <c r="AC78" s="396"/>
      <c r="AD78" s="397"/>
    </row>
    <row r="79" spans="29:31" ht="20.100000000000001" customHeight="1">
      <c r="AC79" s="399"/>
      <c r="AD79" s="400"/>
    </row>
    <row r="80" spans="29:31" ht="20.100000000000001" customHeight="1">
      <c r="AC80" s="396"/>
      <c r="AD80" s="397"/>
    </row>
    <row r="81" spans="29:30" ht="20.100000000000001" customHeight="1">
      <c r="AC81" s="396"/>
      <c r="AD81" s="397"/>
    </row>
    <row r="82" spans="29:30" ht="20.100000000000001" customHeight="1">
      <c r="AC82" s="396"/>
      <c r="AD82" s="397"/>
    </row>
    <row r="83" spans="29:30" ht="20.100000000000001" customHeight="1">
      <c r="AC83" s="396"/>
      <c r="AD83" s="397"/>
    </row>
    <row r="84" spans="29:30" ht="20.100000000000001" customHeight="1">
      <c r="AC84" s="396"/>
      <c r="AD84" s="397"/>
    </row>
    <row r="85" spans="29:30" ht="20.100000000000001" customHeight="1">
      <c r="AC85" s="396"/>
      <c r="AD85" s="397"/>
    </row>
    <row r="86" spans="29:30" ht="20.100000000000001" customHeight="1">
      <c r="AC86" s="396"/>
      <c r="AD86" s="397"/>
    </row>
    <row r="87" spans="29:30" ht="20.100000000000001" customHeight="1">
      <c r="AC87" s="396"/>
      <c r="AD87" s="397"/>
    </row>
    <row r="88" spans="29:30" ht="20.100000000000001" customHeight="1">
      <c r="AC88" s="396"/>
      <c r="AD88" s="397"/>
    </row>
    <row r="96" spans="29:30" ht="20.100000000000001" customHeight="1">
      <c r="AD96" s="401"/>
    </row>
    <row r="97" spans="30:30" ht="20.100000000000001" customHeight="1">
      <c r="AD97" s="402"/>
    </row>
    <row r="161" spans="29:30" ht="20.100000000000001" customHeight="1">
      <c r="AC161" s="403"/>
      <c r="AD161" s="404"/>
    </row>
    <row r="162" spans="29:30" ht="20.100000000000001" customHeight="1">
      <c r="AC162" s="403"/>
      <c r="AD162" s="404"/>
    </row>
    <row r="163" spans="29:30" ht="20.100000000000001" customHeight="1">
      <c r="AC163" s="403"/>
      <c r="AD163" s="404"/>
    </row>
    <row r="164" spans="29:30" ht="20.100000000000001" customHeight="1">
      <c r="AC164" s="403"/>
      <c r="AD164" s="404"/>
    </row>
    <row r="165" spans="29:30" ht="20.100000000000001" customHeight="1">
      <c r="AC165" s="403"/>
      <c r="AD165" s="404"/>
    </row>
    <row r="166" spans="29:30" ht="20.100000000000001" customHeight="1">
      <c r="AC166" s="403"/>
      <c r="AD166" s="404"/>
    </row>
    <row r="167" spans="29:30" ht="20.100000000000001" customHeight="1">
      <c r="AC167" s="403"/>
      <c r="AD167" s="404"/>
    </row>
    <row r="168" spans="29:30" ht="20.100000000000001" customHeight="1">
      <c r="AC168" s="403"/>
      <c r="AD168" s="404"/>
    </row>
    <row r="169" spans="29:30" ht="20.100000000000001" customHeight="1">
      <c r="AC169" s="403"/>
      <c r="AD169" s="404"/>
    </row>
    <row r="170" spans="29:30" ht="20.100000000000001" customHeight="1">
      <c r="AC170" s="403"/>
      <c r="AD170" s="404"/>
    </row>
    <row r="171" spans="29:30" ht="20.100000000000001" customHeight="1">
      <c r="AC171" s="403"/>
      <c r="AD171" s="404"/>
    </row>
    <row r="172" spans="29:30" ht="20.100000000000001" customHeight="1">
      <c r="AC172" s="403"/>
      <c r="AD172" s="404"/>
    </row>
    <row r="173" spans="29:30" ht="20.100000000000001" customHeight="1">
      <c r="AC173" s="403"/>
      <c r="AD173" s="404"/>
    </row>
    <row r="174" spans="29:30" ht="20.100000000000001" customHeight="1">
      <c r="AC174" s="403"/>
      <c r="AD174" s="404"/>
    </row>
    <row r="175" spans="29:30" ht="20.100000000000001" customHeight="1">
      <c r="AC175" s="403"/>
      <c r="AD175" s="404"/>
    </row>
    <row r="176" spans="29:30" ht="20.100000000000001" customHeight="1">
      <c r="AC176" s="403"/>
      <c r="AD176" s="404"/>
    </row>
    <row r="177" spans="29:30" ht="20.100000000000001" customHeight="1">
      <c r="AC177" s="403"/>
      <c r="AD177" s="404"/>
    </row>
    <row r="178" spans="29:30" ht="20.100000000000001" customHeight="1">
      <c r="AC178" s="403"/>
      <c r="AD178" s="404"/>
    </row>
    <row r="179" spans="29:30" ht="20.100000000000001" customHeight="1">
      <c r="AC179" s="403"/>
      <c r="AD179" s="404"/>
    </row>
    <row r="180" spans="29:30" ht="20.100000000000001" customHeight="1">
      <c r="AC180" s="403"/>
      <c r="AD180" s="404"/>
    </row>
    <row r="181" spans="29:30" ht="20.100000000000001" customHeight="1">
      <c r="AC181" s="403"/>
      <c r="AD181" s="404"/>
    </row>
    <row r="182" spans="29:30" ht="20.100000000000001" customHeight="1">
      <c r="AC182" s="403"/>
      <c r="AD182" s="404"/>
    </row>
    <row r="183" spans="29:30" ht="20.100000000000001" customHeight="1">
      <c r="AC183" s="403"/>
      <c r="AD183" s="404"/>
    </row>
    <row r="184" spans="29:30" ht="20.100000000000001" customHeight="1">
      <c r="AC184" s="403"/>
      <c r="AD184" s="404"/>
    </row>
    <row r="185" spans="29:30" ht="20.100000000000001" customHeight="1">
      <c r="AC185" s="403"/>
      <c r="AD185" s="404"/>
    </row>
    <row r="186" spans="29:30" ht="20.100000000000001" customHeight="1">
      <c r="AC186" s="403"/>
      <c r="AD186" s="404"/>
    </row>
    <row r="187" spans="29:30" ht="20.100000000000001" customHeight="1">
      <c r="AC187" s="403"/>
      <c r="AD187" s="404"/>
    </row>
    <row r="188" spans="29:30" ht="20.100000000000001" customHeight="1">
      <c r="AC188" s="403"/>
      <c r="AD188" s="404"/>
    </row>
    <row r="189" spans="29:30" ht="20.100000000000001" customHeight="1">
      <c r="AC189" s="403"/>
      <c r="AD189" s="404"/>
    </row>
    <row r="190" spans="29:30" ht="20.100000000000001" customHeight="1">
      <c r="AC190" s="403"/>
      <c r="AD190" s="404"/>
    </row>
    <row r="191" spans="29:30" ht="20.100000000000001" customHeight="1">
      <c r="AC191" s="403"/>
      <c r="AD191" s="404"/>
    </row>
    <row r="192" spans="29:30" ht="20.100000000000001" customHeight="1">
      <c r="AC192" s="403"/>
      <c r="AD192" s="404"/>
    </row>
    <row r="193" spans="29:30" ht="20.100000000000001" customHeight="1">
      <c r="AC193" s="403"/>
      <c r="AD193" s="404"/>
    </row>
    <row r="194" spans="29:30" ht="20.100000000000001" customHeight="1">
      <c r="AC194" s="403"/>
      <c r="AD194" s="404"/>
    </row>
    <row r="195" spans="29:30" ht="20.100000000000001" customHeight="1">
      <c r="AC195" s="403"/>
      <c r="AD195" s="404"/>
    </row>
    <row r="196" spans="29:30" ht="20.100000000000001" customHeight="1">
      <c r="AC196" s="403"/>
      <c r="AD196" s="404"/>
    </row>
    <row r="197" spans="29:30" ht="20.100000000000001" customHeight="1">
      <c r="AC197" s="403"/>
      <c r="AD197" s="404"/>
    </row>
    <row r="198" spans="29:30" ht="20.100000000000001" customHeight="1">
      <c r="AC198" s="403"/>
      <c r="AD198" s="404"/>
    </row>
    <row r="199" spans="29:30" ht="20.100000000000001" customHeight="1">
      <c r="AC199" s="403"/>
      <c r="AD199" s="404"/>
    </row>
    <row r="200" spans="29:30" ht="20.100000000000001" customHeight="1">
      <c r="AC200" s="403"/>
      <c r="AD200" s="404"/>
    </row>
    <row r="201" spans="29:30" ht="20.100000000000001" customHeight="1">
      <c r="AC201" s="403"/>
      <c r="AD201" s="404"/>
    </row>
    <row r="202" spans="29:30" ht="20.100000000000001" customHeight="1">
      <c r="AC202" s="405"/>
      <c r="AD202" s="327"/>
    </row>
    <row r="203" spans="29:30" ht="20.100000000000001" customHeight="1">
      <c r="AC203" s="405"/>
      <c r="AD203" s="327"/>
    </row>
    <row r="204" spans="29:30" ht="20.100000000000001" customHeight="1">
      <c r="AC204" s="406"/>
      <c r="AD204" s="329"/>
    </row>
    <row r="205" spans="29:30" ht="20.100000000000001" customHeight="1">
      <c r="AC205" s="406"/>
      <c r="AD205" s="329"/>
    </row>
    <row r="206" spans="29:30" ht="20.100000000000001" customHeight="1">
      <c r="AC206" s="406"/>
      <c r="AD206" s="329"/>
    </row>
    <row r="207" spans="29:30" ht="20.100000000000001" customHeight="1">
      <c r="AC207" s="406"/>
      <c r="AD207" s="329"/>
    </row>
  </sheetData>
  <sheetProtection algorithmName="SHA-512" hashValue="yamGWOYRAWLF1qNz0xAzRPPUfcAAc/0I1tmgaK3tdLSXYtqP0QeLvM5a4//Cm0uFVm1uLYbdgiE7HlOdm42PRQ==" saltValue="OaV1dbq3x6O5dAN0RrGbCQ==" spinCount="100000" sheet="1" formatCells="0" formatRows="0" insertRows="0" deleteRows="0" selectLockedCells="1" autoFilter="0" pivotTables="0"/>
  <mergeCells count="42">
    <mergeCell ref="J42:M42"/>
    <mergeCell ref="J44:M44"/>
    <mergeCell ref="J46:M46"/>
    <mergeCell ref="P34:Z34"/>
    <mergeCell ref="P37:Z37"/>
    <mergeCell ref="P40:Z40"/>
    <mergeCell ref="P42:Z42"/>
    <mergeCell ref="P44:Z44"/>
    <mergeCell ref="P46:Z46"/>
    <mergeCell ref="J34:M34"/>
    <mergeCell ref="J37:M37"/>
    <mergeCell ref="J40:M40"/>
    <mergeCell ref="D40:I40"/>
    <mergeCell ref="D46:I46"/>
    <mergeCell ref="D34:I34"/>
    <mergeCell ref="D37:I37"/>
    <mergeCell ref="D42:I42"/>
    <mergeCell ref="D44:I44"/>
    <mergeCell ref="D8:I8"/>
    <mergeCell ref="J8:V8"/>
    <mergeCell ref="D11:I11"/>
    <mergeCell ref="D12:I12"/>
    <mergeCell ref="J12:V12"/>
    <mergeCell ref="D13:I13"/>
    <mergeCell ref="K13:M13"/>
    <mergeCell ref="P13:R13"/>
    <mergeCell ref="D16:I16"/>
    <mergeCell ref="J16:V16"/>
    <mergeCell ref="D31:I31"/>
    <mergeCell ref="J31:M31"/>
    <mergeCell ref="D17:I17"/>
    <mergeCell ref="J17:V17"/>
    <mergeCell ref="D21:I21"/>
    <mergeCell ref="J21:M21"/>
    <mergeCell ref="P21:Z21"/>
    <mergeCell ref="J22:M22"/>
    <mergeCell ref="P22:Z22"/>
    <mergeCell ref="J26:M26"/>
    <mergeCell ref="E28:R28"/>
    <mergeCell ref="E29:R29"/>
    <mergeCell ref="D22:I22"/>
    <mergeCell ref="D26:I26"/>
  </mergeCells>
  <phoneticPr fontId="18"/>
  <conditionalFormatting sqref="AD96:AD97 AC161:AD207">
    <cfRule type="expression" priority="24">
      <formula>CELL("protect",AC96)=0</formula>
    </cfRule>
  </conditionalFormatting>
  <conditionalFormatting sqref="B1:B2 AB26:AB33">
    <cfRule type="expression" dxfId="45" priority="23">
      <formula>_xlfn.ISFORMULA(B1)=TRUE</formula>
    </cfRule>
  </conditionalFormatting>
  <conditionalFormatting sqref="J21">
    <cfRule type="containsBlanks" dxfId="44" priority="22">
      <formula>LEN(TRIM(J21))=0</formula>
    </cfRule>
  </conditionalFormatting>
  <conditionalFormatting sqref="B3">
    <cfRule type="expression" dxfId="43" priority="21">
      <formula>_xlfn.ISFORMULA(B3)=TRUE</formula>
    </cfRule>
  </conditionalFormatting>
  <conditionalFormatting sqref="J11">
    <cfRule type="expression" dxfId="42" priority="5">
      <formula>$J$11="■"</formula>
    </cfRule>
    <cfRule type="expression" dxfId="41" priority="25">
      <formula>#REF!="■"</formula>
    </cfRule>
    <cfRule type="expression" dxfId="40" priority="26">
      <formula>#REF!="■"</formula>
    </cfRule>
  </conditionalFormatting>
  <conditionalFormatting sqref="Q11">
    <cfRule type="expression" dxfId="39" priority="4">
      <formula>$Q$11="■"</formula>
    </cfRule>
    <cfRule type="expression" dxfId="38" priority="27">
      <formula>#REF!="■"</formula>
    </cfRule>
    <cfRule type="expression" dxfId="37" priority="28">
      <formula>#REF!="■"</formula>
    </cfRule>
  </conditionalFormatting>
  <conditionalFormatting sqref="J16:J17">
    <cfRule type="containsBlanks" dxfId="36" priority="16">
      <formula>LEN(TRIM(J16))=0</formula>
    </cfRule>
  </conditionalFormatting>
  <conditionalFormatting sqref="J26">
    <cfRule type="containsBlanks" dxfId="35" priority="15">
      <formula>LEN(TRIM(J26))=0</formula>
    </cfRule>
  </conditionalFormatting>
  <conditionalFormatting sqref="J34">
    <cfRule type="expression" dxfId="34" priority="14">
      <formula>#REF!="■"</formula>
    </cfRule>
  </conditionalFormatting>
  <conditionalFormatting sqref="J34">
    <cfRule type="notContainsBlanks" dxfId="33" priority="12">
      <formula>LEN(TRIM(J34))&gt;0</formula>
    </cfRule>
    <cfRule type="expression" dxfId="32" priority="13">
      <formula>#REF!="■"</formula>
    </cfRule>
  </conditionalFormatting>
  <conditionalFormatting sqref="J22">
    <cfRule type="expression" dxfId="31" priority="11">
      <formula>#REF!="■"</formula>
    </cfRule>
  </conditionalFormatting>
  <conditionalFormatting sqref="J22">
    <cfRule type="notContainsBlanks" dxfId="30" priority="9">
      <formula>LEN(TRIM(J22))&gt;0</formula>
    </cfRule>
    <cfRule type="expression" dxfId="29" priority="10">
      <formula>#REF!="■"</formula>
    </cfRule>
  </conditionalFormatting>
  <conditionalFormatting sqref="J12:V12">
    <cfRule type="containsBlanks" dxfId="28" priority="8">
      <formula>LEN(TRIM(J12))=0</formula>
    </cfRule>
  </conditionalFormatting>
  <conditionalFormatting sqref="K13:M13">
    <cfRule type="containsBlanks" dxfId="27" priority="7">
      <formula>LEN(TRIM(K13))=0</formula>
    </cfRule>
  </conditionalFormatting>
  <conditionalFormatting sqref="P13:R13">
    <cfRule type="containsBlanks" dxfId="26" priority="6">
      <formula>LEN(TRIM(P13))=0</formula>
    </cfRule>
  </conditionalFormatting>
  <conditionalFormatting sqref="J31">
    <cfRule type="expression" dxfId="25" priority="2">
      <formula>$J$26&lt;&gt;""</formula>
    </cfRule>
    <cfRule type="containsBlanks" dxfId="24" priority="3">
      <formula>LEN(TRIM(J31))=0</formula>
    </cfRule>
  </conditionalFormatting>
  <conditionalFormatting sqref="J26:M26">
    <cfRule type="expression" dxfId="23" priority="1">
      <formula>$J$31&lt;&gt;""</formula>
    </cfRule>
  </conditionalFormatting>
  <dataValidations count="5">
    <dataValidation type="custom" imeMode="disabled" allowBlank="1" showInputMessage="1" showErrorMessage="1" error="小数点以下は第一位まで、二位以下切り捨てで入力して下さい。" sqref="L65503:R65503 HS65501:HY65501 RO65501:RU65501 ABK65501:ABQ65501 ALG65501:ALM65501 AVC65501:AVI65501 BEY65501:BFE65501 BOU65501:BPA65501 BYQ65501:BYW65501 CIM65501:CIS65501 CSI65501:CSO65501 DCE65501:DCK65501 DMA65501:DMG65501 DVW65501:DWC65501 EFS65501:EFY65501 EPO65501:EPU65501 EZK65501:EZQ65501 FJG65501:FJM65501 FTC65501:FTI65501 GCY65501:GDE65501 GMU65501:GNA65501 GWQ65501:GWW65501 HGM65501:HGS65501 HQI65501:HQO65501 IAE65501:IAK65501 IKA65501:IKG65501 ITW65501:IUC65501 JDS65501:JDY65501 JNO65501:JNU65501 JXK65501:JXQ65501 KHG65501:KHM65501 KRC65501:KRI65501 LAY65501:LBE65501 LKU65501:LLA65501 LUQ65501:LUW65501 MEM65501:MES65501 MOI65501:MOO65501 MYE65501:MYK65501 NIA65501:NIG65501 NRW65501:NSC65501 OBS65501:OBY65501 OLO65501:OLU65501 OVK65501:OVQ65501 PFG65501:PFM65501 PPC65501:PPI65501 PYY65501:PZE65501 QIU65501:QJA65501 QSQ65501:QSW65501 RCM65501:RCS65501 RMI65501:RMO65501 RWE65501:RWK65501 SGA65501:SGG65501 SPW65501:SQC65501 SZS65501:SZY65501 TJO65501:TJU65501 TTK65501:TTQ65501 UDG65501:UDM65501 UNC65501:UNI65501 UWY65501:UXE65501 VGU65501:VHA65501 VQQ65501:VQW65501 WAM65501:WAS65501 WKI65501:WKO65501 WUE65501:WUK65501 L131039:R131039 HS131037:HY131037 RO131037:RU131037 ABK131037:ABQ131037 ALG131037:ALM131037 AVC131037:AVI131037 BEY131037:BFE131037 BOU131037:BPA131037 BYQ131037:BYW131037 CIM131037:CIS131037 CSI131037:CSO131037 DCE131037:DCK131037 DMA131037:DMG131037 DVW131037:DWC131037 EFS131037:EFY131037 EPO131037:EPU131037 EZK131037:EZQ131037 FJG131037:FJM131037 FTC131037:FTI131037 GCY131037:GDE131037 GMU131037:GNA131037 GWQ131037:GWW131037 HGM131037:HGS131037 HQI131037:HQO131037 IAE131037:IAK131037 IKA131037:IKG131037 ITW131037:IUC131037 JDS131037:JDY131037 JNO131037:JNU131037 JXK131037:JXQ131037 KHG131037:KHM131037 KRC131037:KRI131037 LAY131037:LBE131037 LKU131037:LLA131037 LUQ131037:LUW131037 MEM131037:MES131037 MOI131037:MOO131037 MYE131037:MYK131037 NIA131037:NIG131037 NRW131037:NSC131037 OBS131037:OBY131037 OLO131037:OLU131037 OVK131037:OVQ131037 PFG131037:PFM131037 PPC131037:PPI131037 PYY131037:PZE131037 QIU131037:QJA131037 QSQ131037:QSW131037 RCM131037:RCS131037 RMI131037:RMO131037 RWE131037:RWK131037 SGA131037:SGG131037 SPW131037:SQC131037 SZS131037:SZY131037 TJO131037:TJU131037 TTK131037:TTQ131037 UDG131037:UDM131037 UNC131037:UNI131037 UWY131037:UXE131037 VGU131037:VHA131037 VQQ131037:VQW131037 WAM131037:WAS131037 WKI131037:WKO131037 WUE131037:WUK131037 L196575:R196575 HS196573:HY196573 RO196573:RU196573 ABK196573:ABQ196573 ALG196573:ALM196573 AVC196573:AVI196573 BEY196573:BFE196573 BOU196573:BPA196573 BYQ196573:BYW196573 CIM196573:CIS196573 CSI196573:CSO196573 DCE196573:DCK196573 DMA196573:DMG196573 DVW196573:DWC196573 EFS196573:EFY196573 EPO196573:EPU196573 EZK196573:EZQ196573 FJG196573:FJM196573 FTC196573:FTI196573 GCY196573:GDE196573 GMU196573:GNA196573 GWQ196573:GWW196573 HGM196573:HGS196573 HQI196573:HQO196573 IAE196573:IAK196573 IKA196573:IKG196573 ITW196573:IUC196573 JDS196573:JDY196573 JNO196573:JNU196573 JXK196573:JXQ196573 KHG196573:KHM196573 KRC196573:KRI196573 LAY196573:LBE196573 LKU196573:LLA196573 LUQ196573:LUW196573 MEM196573:MES196573 MOI196573:MOO196573 MYE196573:MYK196573 NIA196573:NIG196573 NRW196573:NSC196573 OBS196573:OBY196573 OLO196573:OLU196573 OVK196573:OVQ196573 PFG196573:PFM196573 PPC196573:PPI196573 PYY196573:PZE196573 QIU196573:QJA196573 QSQ196573:QSW196573 RCM196573:RCS196573 RMI196573:RMO196573 RWE196573:RWK196573 SGA196573:SGG196573 SPW196573:SQC196573 SZS196573:SZY196573 TJO196573:TJU196573 TTK196573:TTQ196573 UDG196573:UDM196573 UNC196573:UNI196573 UWY196573:UXE196573 VGU196573:VHA196573 VQQ196573:VQW196573 WAM196573:WAS196573 WKI196573:WKO196573 WUE196573:WUK196573 L262111:R262111 HS262109:HY262109 RO262109:RU262109 ABK262109:ABQ262109 ALG262109:ALM262109 AVC262109:AVI262109 BEY262109:BFE262109 BOU262109:BPA262109 BYQ262109:BYW262109 CIM262109:CIS262109 CSI262109:CSO262109 DCE262109:DCK262109 DMA262109:DMG262109 DVW262109:DWC262109 EFS262109:EFY262109 EPO262109:EPU262109 EZK262109:EZQ262109 FJG262109:FJM262109 FTC262109:FTI262109 GCY262109:GDE262109 GMU262109:GNA262109 GWQ262109:GWW262109 HGM262109:HGS262109 HQI262109:HQO262109 IAE262109:IAK262109 IKA262109:IKG262109 ITW262109:IUC262109 JDS262109:JDY262109 JNO262109:JNU262109 JXK262109:JXQ262109 KHG262109:KHM262109 KRC262109:KRI262109 LAY262109:LBE262109 LKU262109:LLA262109 LUQ262109:LUW262109 MEM262109:MES262109 MOI262109:MOO262109 MYE262109:MYK262109 NIA262109:NIG262109 NRW262109:NSC262109 OBS262109:OBY262109 OLO262109:OLU262109 OVK262109:OVQ262109 PFG262109:PFM262109 PPC262109:PPI262109 PYY262109:PZE262109 QIU262109:QJA262109 QSQ262109:QSW262109 RCM262109:RCS262109 RMI262109:RMO262109 RWE262109:RWK262109 SGA262109:SGG262109 SPW262109:SQC262109 SZS262109:SZY262109 TJO262109:TJU262109 TTK262109:TTQ262109 UDG262109:UDM262109 UNC262109:UNI262109 UWY262109:UXE262109 VGU262109:VHA262109 VQQ262109:VQW262109 WAM262109:WAS262109 WKI262109:WKO262109 WUE262109:WUK262109 L327647:R327647 HS327645:HY327645 RO327645:RU327645 ABK327645:ABQ327645 ALG327645:ALM327645 AVC327645:AVI327645 BEY327645:BFE327645 BOU327645:BPA327645 BYQ327645:BYW327645 CIM327645:CIS327645 CSI327645:CSO327645 DCE327645:DCK327645 DMA327645:DMG327645 DVW327645:DWC327645 EFS327645:EFY327645 EPO327645:EPU327645 EZK327645:EZQ327645 FJG327645:FJM327645 FTC327645:FTI327645 GCY327645:GDE327645 GMU327645:GNA327645 GWQ327645:GWW327645 HGM327645:HGS327645 HQI327645:HQO327645 IAE327645:IAK327645 IKA327645:IKG327645 ITW327645:IUC327645 JDS327645:JDY327645 JNO327645:JNU327645 JXK327645:JXQ327645 KHG327645:KHM327645 KRC327645:KRI327645 LAY327645:LBE327645 LKU327645:LLA327645 LUQ327645:LUW327645 MEM327645:MES327645 MOI327645:MOO327645 MYE327645:MYK327645 NIA327645:NIG327645 NRW327645:NSC327645 OBS327645:OBY327645 OLO327645:OLU327645 OVK327645:OVQ327645 PFG327645:PFM327645 PPC327645:PPI327645 PYY327645:PZE327645 QIU327645:QJA327645 QSQ327645:QSW327645 RCM327645:RCS327645 RMI327645:RMO327645 RWE327645:RWK327645 SGA327645:SGG327645 SPW327645:SQC327645 SZS327645:SZY327645 TJO327645:TJU327645 TTK327645:TTQ327645 UDG327645:UDM327645 UNC327645:UNI327645 UWY327645:UXE327645 VGU327645:VHA327645 VQQ327645:VQW327645 WAM327645:WAS327645 WKI327645:WKO327645 WUE327645:WUK327645 L393183:R393183 HS393181:HY393181 RO393181:RU393181 ABK393181:ABQ393181 ALG393181:ALM393181 AVC393181:AVI393181 BEY393181:BFE393181 BOU393181:BPA393181 BYQ393181:BYW393181 CIM393181:CIS393181 CSI393181:CSO393181 DCE393181:DCK393181 DMA393181:DMG393181 DVW393181:DWC393181 EFS393181:EFY393181 EPO393181:EPU393181 EZK393181:EZQ393181 FJG393181:FJM393181 FTC393181:FTI393181 GCY393181:GDE393181 GMU393181:GNA393181 GWQ393181:GWW393181 HGM393181:HGS393181 HQI393181:HQO393181 IAE393181:IAK393181 IKA393181:IKG393181 ITW393181:IUC393181 JDS393181:JDY393181 JNO393181:JNU393181 JXK393181:JXQ393181 KHG393181:KHM393181 KRC393181:KRI393181 LAY393181:LBE393181 LKU393181:LLA393181 LUQ393181:LUW393181 MEM393181:MES393181 MOI393181:MOO393181 MYE393181:MYK393181 NIA393181:NIG393181 NRW393181:NSC393181 OBS393181:OBY393181 OLO393181:OLU393181 OVK393181:OVQ393181 PFG393181:PFM393181 PPC393181:PPI393181 PYY393181:PZE393181 QIU393181:QJA393181 QSQ393181:QSW393181 RCM393181:RCS393181 RMI393181:RMO393181 RWE393181:RWK393181 SGA393181:SGG393181 SPW393181:SQC393181 SZS393181:SZY393181 TJO393181:TJU393181 TTK393181:TTQ393181 UDG393181:UDM393181 UNC393181:UNI393181 UWY393181:UXE393181 VGU393181:VHA393181 VQQ393181:VQW393181 WAM393181:WAS393181 WKI393181:WKO393181 WUE393181:WUK393181 L458719:R458719 HS458717:HY458717 RO458717:RU458717 ABK458717:ABQ458717 ALG458717:ALM458717 AVC458717:AVI458717 BEY458717:BFE458717 BOU458717:BPA458717 BYQ458717:BYW458717 CIM458717:CIS458717 CSI458717:CSO458717 DCE458717:DCK458717 DMA458717:DMG458717 DVW458717:DWC458717 EFS458717:EFY458717 EPO458717:EPU458717 EZK458717:EZQ458717 FJG458717:FJM458717 FTC458717:FTI458717 GCY458717:GDE458717 GMU458717:GNA458717 GWQ458717:GWW458717 HGM458717:HGS458717 HQI458717:HQO458717 IAE458717:IAK458717 IKA458717:IKG458717 ITW458717:IUC458717 JDS458717:JDY458717 JNO458717:JNU458717 JXK458717:JXQ458717 KHG458717:KHM458717 KRC458717:KRI458717 LAY458717:LBE458717 LKU458717:LLA458717 LUQ458717:LUW458717 MEM458717:MES458717 MOI458717:MOO458717 MYE458717:MYK458717 NIA458717:NIG458717 NRW458717:NSC458717 OBS458717:OBY458717 OLO458717:OLU458717 OVK458717:OVQ458717 PFG458717:PFM458717 PPC458717:PPI458717 PYY458717:PZE458717 QIU458717:QJA458717 QSQ458717:QSW458717 RCM458717:RCS458717 RMI458717:RMO458717 RWE458717:RWK458717 SGA458717:SGG458717 SPW458717:SQC458717 SZS458717:SZY458717 TJO458717:TJU458717 TTK458717:TTQ458717 UDG458717:UDM458717 UNC458717:UNI458717 UWY458717:UXE458717 VGU458717:VHA458717 VQQ458717:VQW458717 WAM458717:WAS458717 WKI458717:WKO458717 WUE458717:WUK458717 L524255:R524255 HS524253:HY524253 RO524253:RU524253 ABK524253:ABQ524253 ALG524253:ALM524253 AVC524253:AVI524253 BEY524253:BFE524253 BOU524253:BPA524253 BYQ524253:BYW524253 CIM524253:CIS524253 CSI524253:CSO524253 DCE524253:DCK524253 DMA524253:DMG524253 DVW524253:DWC524253 EFS524253:EFY524253 EPO524253:EPU524253 EZK524253:EZQ524253 FJG524253:FJM524253 FTC524253:FTI524253 GCY524253:GDE524253 GMU524253:GNA524253 GWQ524253:GWW524253 HGM524253:HGS524253 HQI524253:HQO524253 IAE524253:IAK524253 IKA524253:IKG524253 ITW524253:IUC524253 JDS524253:JDY524253 JNO524253:JNU524253 JXK524253:JXQ524253 KHG524253:KHM524253 KRC524253:KRI524253 LAY524253:LBE524253 LKU524253:LLA524253 LUQ524253:LUW524253 MEM524253:MES524253 MOI524253:MOO524253 MYE524253:MYK524253 NIA524253:NIG524253 NRW524253:NSC524253 OBS524253:OBY524253 OLO524253:OLU524253 OVK524253:OVQ524253 PFG524253:PFM524253 PPC524253:PPI524253 PYY524253:PZE524253 QIU524253:QJA524253 QSQ524253:QSW524253 RCM524253:RCS524253 RMI524253:RMO524253 RWE524253:RWK524253 SGA524253:SGG524253 SPW524253:SQC524253 SZS524253:SZY524253 TJO524253:TJU524253 TTK524253:TTQ524253 UDG524253:UDM524253 UNC524253:UNI524253 UWY524253:UXE524253 VGU524253:VHA524253 VQQ524253:VQW524253 WAM524253:WAS524253 WKI524253:WKO524253 WUE524253:WUK524253 L589791:R589791 HS589789:HY589789 RO589789:RU589789 ABK589789:ABQ589789 ALG589789:ALM589789 AVC589789:AVI589789 BEY589789:BFE589789 BOU589789:BPA589789 BYQ589789:BYW589789 CIM589789:CIS589789 CSI589789:CSO589789 DCE589789:DCK589789 DMA589789:DMG589789 DVW589789:DWC589789 EFS589789:EFY589789 EPO589789:EPU589789 EZK589789:EZQ589789 FJG589789:FJM589789 FTC589789:FTI589789 GCY589789:GDE589789 GMU589789:GNA589789 GWQ589789:GWW589789 HGM589789:HGS589789 HQI589789:HQO589789 IAE589789:IAK589789 IKA589789:IKG589789 ITW589789:IUC589789 JDS589789:JDY589789 JNO589789:JNU589789 JXK589789:JXQ589789 KHG589789:KHM589789 KRC589789:KRI589789 LAY589789:LBE589789 LKU589789:LLA589789 LUQ589789:LUW589789 MEM589789:MES589789 MOI589789:MOO589789 MYE589789:MYK589789 NIA589789:NIG589789 NRW589789:NSC589789 OBS589789:OBY589789 OLO589789:OLU589789 OVK589789:OVQ589789 PFG589789:PFM589789 PPC589789:PPI589789 PYY589789:PZE589789 QIU589789:QJA589789 QSQ589789:QSW589789 RCM589789:RCS589789 RMI589789:RMO589789 RWE589789:RWK589789 SGA589789:SGG589789 SPW589789:SQC589789 SZS589789:SZY589789 TJO589789:TJU589789 TTK589789:TTQ589789 UDG589789:UDM589789 UNC589789:UNI589789 UWY589789:UXE589789 VGU589789:VHA589789 VQQ589789:VQW589789 WAM589789:WAS589789 WKI589789:WKO589789 WUE589789:WUK589789 L655327:R655327 HS655325:HY655325 RO655325:RU655325 ABK655325:ABQ655325 ALG655325:ALM655325 AVC655325:AVI655325 BEY655325:BFE655325 BOU655325:BPA655325 BYQ655325:BYW655325 CIM655325:CIS655325 CSI655325:CSO655325 DCE655325:DCK655325 DMA655325:DMG655325 DVW655325:DWC655325 EFS655325:EFY655325 EPO655325:EPU655325 EZK655325:EZQ655325 FJG655325:FJM655325 FTC655325:FTI655325 GCY655325:GDE655325 GMU655325:GNA655325 GWQ655325:GWW655325 HGM655325:HGS655325 HQI655325:HQO655325 IAE655325:IAK655325 IKA655325:IKG655325 ITW655325:IUC655325 JDS655325:JDY655325 JNO655325:JNU655325 JXK655325:JXQ655325 KHG655325:KHM655325 KRC655325:KRI655325 LAY655325:LBE655325 LKU655325:LLA655325 LUQ655325:LUW655325 MEM655325:MES655325 MOI655325:MOO655325 MYE655325:MYK655325 NIA655325:NIG655325 NRW655325:NSC655325 OBS655325:OBY655325 OLO655325:OLU655325 OVK655325:OVQ655325 PFG655325:PFM655325 PPC655325:PPI655325 PYY655325:PZE655325 QIU655325:QJA655325 QSQ655325:QSW655325 RCM655325:RCS655325 RMI655325:RMO655325 RWE655325:RWK655325 SGA655325:SGG655325 SPW655325:SQC655325 SZS655325:SZY655325 TJO655325:TJU655325 TTK655325:TTQ655325 UDG655325:UDM655325 UNC655325:UNI655325 UWY655325:UXE655325 VGU655325:VHA655325 VQQ655325:VQW655325 WAM655325:WAS655325 WKI655325:WKO655325 WUE655325:WUK655325 L720863:R720863 HS720861:HY720861 RO720861:RU720861 ABK720861:ABQ720861 ALG720861:ALM720861 AVC720861:AVI720861 BEY720861:BFE720861 BOU720861:BPA720861 BYQ720861:BYW720861 CIM720861:CIS720861 CSI720861:CSO720861 DCE720861:DCK720861 DMA720861:DMG720861 DVW720861:DWC720861 EFS720861:EFY720861 EPO720861:EPU720861 EZK720861:EZQ720861 FJG720861:FJM720861 FTC720861:FTI720861 GCY720861:GDE720861 GMU720861:GNA720861 GWQ720861:GWW720861 HGM720861:HGS720861 HQI720861:HQO720861 IAE720861:IAK720861 IKA720861:IKG720861 ITW720861:IUC720861 JDS720861:JDY720861 JNO720861:JNU720861 JXK720861:JXQ720861 KHG720861:KHM720861 KRC720861:KRI720861 LAY720861:LBE720861 LKU720861:LLA720861 LUQ720861:LUW720861 MEM720861:MES720861 MOI720861:MOO720861 MYE720861:MYK720861 NIA720861:NIG720861 NRW720861:NSC720861 OBS720861:OBY720861 OLO720861:OLU720861 OVK720861:OVQ720861 PFG720861:PFM720861 PPC720861:PPI720861 PYY720861:PZE720861 QIU720861:QJA720861 QSQ720861:QSW720861 RCM720861:RCS720861 RMI720861:RMO720861 RWE720861:RWK720861 SGA720861:SGG720861 SPW720861:SQC720861 SZS720861:SZY720861 TJO720861:TJU720861 TTK720861:TTQ720861 UDG720861:UDM720861 UNC720861:UNI720861 UWY720861:UXE720861 VGU720861:VHA720861 VQQ720861:VQW720861 WAM720861:WAS720861 WKI720861:WKO720861 WUE720861:WUK720861 L786399:R786399 HS786397:HY786397 RO786397:RU786397 ABK786397:ABQ786397 ALG786397:ALM786397 AVC786397:AVI786397 BEY786397:BFE786397 BOU786397:BPA786397 BYQ786397:BYW786397 CIM786397:CIS786397 CSI786397:CSO786397 DCE786397:DCK786397 DMA786397:DMG786397 DVW786397:DWC786397 EFS786397:EFY786397 EPO786397:EPU786397 EZK786397:EZQ786397 FJG786397:FJM786397 FTC786397:FTI786397 GCY786397:GDE786397 GMU786397:GNA786397 GWQ786397:GWW786397 HGM786397:HGS786397 HQI786397:HQO786397 IAE786397:IAK786397 IKA786397:IKG786397 ITW786397:IUC786397 JDS786397:JDY786397 JNO786397:JNU786397 JXK786397:JXQ786397 KHG786397:KHM786397 KRC786397:KRI786397 LAY786397:LBE786397 LKU786397:LLA786397 LUQ786397:LUW786397 MEM786397:MES786397 MOI786397:MOO786397 MYE786397:MYK786397 NIA786397:NIG786397 NRW786397:NSC786397 OBS786397:OBY786397 OLO786397:OLU786397 OVK786397:OVQ786397 PFG786397:PFM786397 PPC786397:PPI786397 PYY786397:PZE786397 QIU786397:QJA786397 QSQ786397:QSW786397 RCM786397:RCS786397 RMI786397:RMO786397 RWE786397:RWK786397 SGA786397:SGG786397 SPW786397:SQC786397 SZS786397:SZY786397 TJO786397:TJU786397 TTK786397:TTQ786397 UDG786397:UDM786397 UNC786397:UNI786397 UWY786397:UXE786397 VGU786397:VHA786397 VQQ786397:VQW786397 WAM786397:WAS786397 WKI786397:WKO786397 WUE786397:WUK786397 L851935:R851935 HS851933:HY851933 RO851933:RU851933 ABK851933:ABQ851933 ALG851933:ALM851933 AVC851933:AVI851933 BEY851933:BFE851933 BOU851933:BPA851933 BYQ851933:BYW851933 CIM851933:CIS851933 CSI851933:CSO851933 DCE851933:DCK851933 DMA851933:DMG851933 DVW851933:DWC851933 EFS851933:EFY851933 EPO851933:EPU851933 EZK851933:EZQ851933 FJG851933:FJM851933 FTC851933:FTI851933 GCY851933:GDE851933 GMU851933:GNA851933 GWQ851933:GWW851933 HGM851933:HGS851933 HQI851933:HQO851933 IAE851933:IAK851933 IKA851933:IKG851933 ITW851933:IUC851933 JDS851933:JDY851933 JNO851933:JNU851933 JXK851933:JXQ851933 KHG851933:KHM851933 KRC851933:KRI851933 LAY851933:LBE851933 LKU851933:LLA851933 LUQ851933:LUW851933 MEM851933:MES851933 MOI851933:MOO851933 MYE851933:MYK851933 NIA851933:NIG851933 NRW851933:NSC851933 OBS851933:OBY851933 OLO851933:OLU851933 OVK851933:OVQ851933 PFG851933:PFM851933 PPC851933:PPI851933 PYY851933:PZE851933 QIU851933:QJA851933 QSQ851933:QSW851933 RCM851933:RCS851933 RMI851933:RMO851933 RWE851933:RWK851933 SGA851933:SGG851933 SPW851933:SQC851933 SZS851933:SZY851933 TJO851933:TJU851933 TTK851933:TTQ851933 UDG851933:UDM851933 UNC851933:UNI851933 UWY851933:UXE851933 VGU851933:VHA851933 VQQ851933:VQW851933 WAM851933:WAS851933 WKI851933:WKO851933 WUE851933:WUK851933 L917471:R917471 HS917469:HY917469 RO917469:RU917469 ABK917469:ABQ917469 ALG917469:ALM917469 AVC917469:AVI917469 BEY917469:BFE917469 BOU917469:BPA917469 BYQ917469:BYW917469 CIM917469:CIS917469 CSI917469:CSO917469 DCE917469:DCK917469 DMA917469:DMG917469 DVW917469:DWC917469 EFS917469:EFY917469 EPO917469:EPU917469 EZK917469:EZQ917469 FJG917469:FJM917469 FTC917469:FTI917469 GCY917469:GDE917469 GMU917469:GNA917469 GWQ917469:GWW917469 HGM917469:HGS917469 HQI917469:HQO917469 IAE917469:IAK917469 IKA917469:IKG917469 ITW917469:IUC917469 JDS917469:JDY917469 JNO917469:JNU917469 JXK917469:JXQ917469 KHG917469:KHM917469 KRC917469:KRI917469 LAY917469:LBE917469 LKU917469:LLA917469 LUQ917469:LUW917469 MEM917469:MES917469 MOI917469:MOO917469 MYE917469:MYK917469 NIA917469:NIG917469 NRW917469:NSC917469 OBS917469:OBY917469 OLO917469:OLU917469 OVK917469:OVQ917469 PFG917469:PFM917469 PPC917469:PPI917469 PYY917469:PZE917469 QIU917469:QJA917469 QSQ917469:QSW917469 RCM917469:RCS917469 RMI917469:RMO917469 RWE917469:RWK917469 SGA917469:SGG917469 SPW917469:SQC917469 SZS917469:SZY917469 TJO917469:TJU917469 TTK917469:TTQ917469 UDG917469:UDM917469 UNC917469:UNI917469 UWY917469:UXE917469 VGU917469:VHA917469 VQQ917469:VQW917469 WAM917469:WAS917469 WKI917469:WKO917469 WUE917469:WUK917469 L983007:R983007 HS983005:HY983005 RO983005:RU983005 ABK983005:ABQ983005 ALG983005:ALM983005 AVC983005:AVI983005 BEY983005:BFE983005 BOU983005:BPA983005 BYQ983005:BYW983005 CIM983005:CIS983005 CSI983005:CSO983005 DCE983005:DCK983005 DMA983005:DMG983005 DVW983005:DWC983005 EFS983005:EFY983005 EPO983005:EPU983005 EZK983005:EZQ983005 FJG983005:FJM983005 FTC983005:FTI983005 GCY983005:GDE983005 GMU983005:GNA983005 GWQ983005:GWW983005 HGM983005:HGS983005 HQI983005:HQO983005 IAE983005:IAK983005 IKA983005:IKG983005 ITW983005:IUC983005 JDS983005:JDY983005 JNO983005:JNU983005 JXK983005:JXQ983005 KHG983005:KHM983005 KRC983005:KRI983005 LAY983005:LBE983005 LKU983005:LLA983005 LUQ983005:LUW983005 MEM983005:MES983005 MOI983005:MOO983005 MYE983005:MYK983005 NIA983005:NIG983005 NRW983005:NSC983005 OBS983005:OBY983005 OLO983005:OLU983005 OVK983005:OVQ983005 PFG983005:PFM983005 PPC983005:PPI983005 PYY983005:PZE983005 QIU983005:QJA983005 QSQ983005:QSW983005 RCM983005:RCS983005 RMI983005:RMO983005 RWE983005:RWK983005 SGA983005:SGG983005 SPW983005:SQC983005 SZS983005:SZY983005 TJO983005:TJU983005 TTK983005:TTQ983005 UDG983005:UDM983005 UNC983005:UNI983005 UWY983005:UXE983005 VGU983005:VHA983005 VQQ983005:VQW983005 WAM983005:WAS983005 WKI983005:WKO983005 WUE983005:WUK983005" xr:uid="{C1BF1750-E5CD-4DC3-AC25-CA86AC8BC691}">
      <formula1>L65501-ROUNDDOWN(L65501,1)=0</formula1>
    </dataValidation>
    <dataValidation type="list" allowBlank="1" showInputMessage="1" showErrorMessage="1" sqref="Z65588:AA65588 IG65586 SC65586 ABY65586 ALU65586 AVQ65586 BFM65586 BPI65586 BZE65586 CJA65586 CSW65586 DCS65586 DMO65586 DWK65586 EGG65586 EQC65586 EZY65586 FJU65586 FTQ65586 GDM65586 GNI65586 GXE65586 HHA65586 HQW65586 IAS65586 IKO65586 IUK65586 JEG65586 JOC65586 JXY65586 KHU65586 KRQ65586 LBM65586 LLI65586 LVE65586 MFA65586 MOW65586 MYS65586 NIO65586 NSK65586 OCG65586 OMC65586 OVY65586 PFU65586 PPQ65586 PZM65586 QJI65586 QTE65586 RDA65586 RMW65586 RWS65586 SGO65586 SQK65586 TAG65586 TKC65586 TTY65586 UDU65586 UNQ65586 UXM65586 VHI65586 VRE65586 WBA65586 WKW65586 WUS65586 Z131124:AA131124 IG131122 SC131122 ABY131122 ALU131122 AVQ131122 BFM131122 BPI131122 BZE131122 CJA131122 CSW131122 DCS131122 DMO131122 DWK131122 EGG131122 EQC131122 EZY131122 FJU131122 FTQ131122 GDM131122 GNI131122 GXE131122 HHA131122 HQW131122 IAS131122 IKO131122 IUK131122 JEG131122 JOC131122 JXY131122 KHU131122 KRQ131122 LBM131122 LLI131122 LVE131122 MFA131122 MOW131122 MYS131122 NIO131122 NSK131122 OCG131122 OMC131122 OVY131122 PFU131122 PPQ131122 PZM131122 QJI131122 QTE131122 RDA131122 RMW131122 RWS131122 SGO131122 SQK131122 TAG131122 TKC131122 TTY131122 UDU131122 UNQ131122 UXM131122 VHI131122 VRE131122 WBA131122 WKW131122 WUS131122 Z196660:AA196660 IG196658 SC196658 ABY196658 ALU196658 AVQ196658 BFM196658 BPI196658 BZE196658 CJA196658 CSW196658 DCS196658 DMO196658 DWK196658 EGG196658 EQC196658 EZY196658 FJU196658 FTQ196658 GDM196658 GNI196658 GXE196658 HHA196658 HQW196658 IAS196658 IKO196658 IUK196658 JEG196658 JOC196658 JXY196658 KHU196658 KRQ196658 LBM196658 LLI196658 LVE196658 MFA196658 MOW196658 MYS196658 NIO196658 NSK196658 OCG196658 OMC196658 OVY196658 PFU196658 PPQ196658 PZM196658 QJI196658 QTE196658 RDA196658 RMW196658 RWS196658 SGO196658 SQK196658 TAG196658 TKC196658 TTY196658 UDU196658 UNQ196658 UXM196658 VHI196658 VRE196658 WBA196658 WKW196658 WUS196658 Z262196:AA262196 IG262194 SC262194 ABY262194 ALU262194 AVQ262194 BFM262194 BPI262194 BZE262194 CJA262194 CSW262194 DCS262194 DMO262194 DWK262194 EGG262194 EQC262194 EZY262194 FJU262194 FTQ262194 GDM262194 GNI262194 GXE262194 HHA262194 HQW262194 IAS262194 IKO262194 IUK262194 JEG262194 JOC262194 JXY262194 KHU262194 KRQ262194 LBM262194 LLI262194 LVE262194 MFA262194 MOW262194 MYS262194 NIO262194 NSK262194 OCG262194 OMC262194 OVY262194 PFU262194 PPQ262194 PZM262194 QJI262194 QTE262194 RDA262194 RMW262194 RWS262194 SGO262194 SQK262194 TAG262194 TKC262194 TTY262194 UDU262194 UNQ262194 UXM262194 VHI262194 VRE262194 WBA262194 WKW262194 WUS262194 Z327732:AA327732 IG327730 SC327730 ABY327730 ALU327730 AVQ327730 BFM327730 BPI327730 BZE327730 CJA327730 CSW327730 DCS327730 DMO327730 DWK327730 EGG327730 EQC327730 EZY327730 FJU327730 FTQ327730 GDM327730 GNI327730 GXE327730 HHA327730 HQW327730 IAS327730 IKO327730 IUK327730 JEG327730 JOC327730 JXY327730 KHU327730 KRQ327730 LBM327730 LLI327730 LVE327730 MFA327730 MOW327730 MYS327730 NIO327730 NSK327730 OCG327730 OMC327730 OVY327730 PFU327730 PPQ327730 PZM327730 QJI327730 QTE327730 RDA327730 RMW327730 RWS327730 SGO327730 SQK327730 TAG327730 TKC327730 TTY327730 UDU327730 UNQ327730 UXM327730 VHI327730 VRE327730 WBA327730 WKW327730 WUS327730 Z393268:AA393268 IG393266 SC393266 ABY393266 ALU393266 AVQ393266 BFM393266 BPI393266 BZE393266 CJA393266 CSW393266 DCS393266 DMO393266 DWK393266 EGG393266 EQC393266 EZY393266 FJU393266 FTQ393266 GDM393266 GNI393266 GXE393266 HHA393266 HQW393266 IAS393266 IKO393266 IUK393266 JEG393266 JOC393266 JXY393266 KHU393266 KRQ393266 LBM393266 LLI393266 LVE393266 MFA393266 MOW393266 MYS393266 NIO393266 NSK393266 OCG393266 OMC393266 OVY393266 PFU393266 PPQ393266 PZM393266 QJI393266 QTE393266 RDA393266 RMW393266 RWS393266 SGO393266 SQK393266 TAG393266 TKC393266 TTY393266 UDU393266 UNQ393266 UXM393266 VHI393266 VRE393266 WBA393266 WKW393266 WUS393266 Z458804:AA458804 IG458802 SC458802 ABY458802 ALU458802 AVQ458802 BFM458802 BPI458802 BZE458802 CJA458802 CSW458802 DCS458802 DMO458802 DWK458802 EGG458802 EQC458802 EZY458802 FJU458802 FTQ458802 GDM458802 GNI458802 GXE458802 HHA458802 HQW458802 IAS458802 IKO458802 IUK458802 JEG458802 JOC458802 JXY458802 KHU458802 KRQ458802 LBM458802 LLI458802 LVE458802 MFA458802 MOW458802 MYS458802 NIO458802 NSK458802 OCG458802 OMC458802 OVY458802 PFU458802 PPQ458802 PZM458802 QJI458802 QTE458802 RDA458802 RMW458802 RWS458802 SGO458802 SQK458802 TAG458802 TKC458802 TTY458802 UDU458802 UNQ458802 UXM458802 VHI458802 VRE458802 WBA458802 WKW458802 WUS458802 Z524340:AA524340 IG524338 SC524338 ABY524338 ALU524338 AVQ524338 BFM524338 BPI524338 BZE524338 CJA524338 CSW524338 DCS524338 DMO524338 DWK524338 EGG524338 EQC524338 EZY524338 FJU524338 FTQ524338 GDM524338 GNI524338 GXE524338 HHA524338 HQW524338 IAS524338 IKO524338 IUK524338 JEG524338 JOC524338 JXY524338 KHU524338 KRQ524338 LBM524338 LLI524338 LVE524338 MFA524338 MOW524338 MYS524338 NIO524338 NSK524338 OCG524338 OMC524338 OVY524338 PFU524338 PPQ524338 PZM524338 QJI524338 QTE524338 RDA524338 RMW524338 RWS524338 SGO524338 SQK524338 TAG524338 TKC524338 TTY524338 UDU524338 UNQ524338 UXM524338 VHI524338 VRE524338 WBA524338 WKW524338 WUS524338 Z589876:AA589876 IG589874 SC589874 ABY589874 ALU589874 AVQ589874 BFM589874 BPI589874 BZE589874 CJA589874 CSW589874 DCS589874 DMO589874 DWK589874 EGG589874 EQC589874 EZY589874 FJU589874 FTQ589874 GDM589874 GNI589874 GXE589874 HHA589874 HQW589874 IAS589874 IKO589874 IUK589874 JEG589874 JOC589874 JXY589874 KHU589874 KRQ589874 LBM589874 LLI589874 LVE589874 MFA589874 MOW589874 MYS589874 NIO589874 NSK589874 OCG589874 OMC589874 OVY589874 PFU589874 PPQ589874 PZM589874 QJI589874 QTE589874 RDA589874 RMW589874 RWS589874 SGO589874 SQK589874 TAG589874 TKC589874 TTY589874 UDU589874 UNQ589874 UXM589874 VHI589874 VRE589874 WBA589874 WKW589874 WUS589874 Z655412:AA655412 IG655410 SC655410 ABY655410 ALU655410 AVQ655410 BFM655410 BPI655410 BZE655410 CJA655410 CSW655410 DCS655410 DMO655410 DWK655410 EGG655410 EQC655410 EZY655410 FJU655410 FTQ655410 GDM655410 GNI655410 GXE655410 HHA655410 HQW655410 IAS655410 IKO655410 IUK655410 JEG655410 JOC655410 JXY655410 KHU655410 KRQ655410 LBM655410 LLI655410 LVE655410 MFA655410 MOW655410 MYS655410 NIO655410 NSK655410 OCG655410 OMC655410 OVY655410 PFU655410 PPQ655410 PZM655410 QJI655410 QTE655410 RDA655410 RMW655410 RWS655410 SGO655410 SQK655410 TAG655410 TKC655410 TTY655410 UDU655410 UNQ655410 UXM655410 VHI655410 VRE655410 WBA655410 WKW655410 WUS655410 Z720948:AA720948 IG720946 SC720946 ABY720946 ALU720946 AVQ720946 BFM720946 BPI720946 BZE720946 CJA720946 CSW720946 DCS720946 DMO720946 DWK720946 EGG720946 EQC720946 EZY720946 FJU720946 FTQ720946 GDM720946 GNI720946 GXE720946 HHA720946 HQW720946 IAS720946 IKO720946 IUK720946 JEG720946 JOC720946 JXY720946 KHU720946 KRQ720946 LBM720946 LLI720946 LVE720946 MFA720946 MOW720946 MYS720946 NIO720946 NSK720946 OCG720946 OMC720946 OVY720946 PFU720946 PPQ720946 PZM720946 QJI720946 QTE720946 RDA720946 RMW720946 RWS720946 SGO720946 SQK720946 TAG720946 TKC720946 TTY720946 UDU720946 UNQ720946 UXM720946 VHI720946 VRE720946 WBA720946 WKW720946 WUS720946 Z786484:AA786484 IG786482 SC786482 ABY786482 ALU786482 AVQ786482 BFM786482 BPI786482 BZE786482 CJA786482 CSW786482 DCS786482 DMO786482 DWK786482 EGG786482 EQC786482 EZY786482 FJU786482 FTQ786482 GDM786482 GNI786482 GXE786482 HHA786482 HQW786482 IAS786482 IKO786482 IUK786482 JEG786482 JOC786482 JXY786482 KHU786482 KRQ786482 LBM786482 LLI786482 LVE786482 MFA786482 MOW786482 MYS786482 NIO786482 NSK786482 OCG786482 OMC786482 OVY786482 PFU786482 PPQ786482 PZM786482 QJI786482 QTE786482 RDA786482 RMW786482 RWS786482 SGO786482 SQK786482 TAG786482 TKC786482 TTY786482 UDU786482 UNQ786482 UXM786482 VHI786482 VRE786482 WBA786482 WKW786482 WUS786482 Z852020:AA852020 IG852018 SC852018 ABY852018 ALU852018 AVQ852018 BFM852018 BPI852018 BZE852018 CJA852018 CSW852018 DCS852018 DMO852018 DWK852018 EGG852018 EQC852018 EZY852018 FJU852018 FTQ852018 GDM852018 GNI852018 GXE852018 HHA852018 HQW852018 IAS852018 IKO852018 IUK852018 JEG852018 JOC852018 JXY852018 KHU852018 KRQ852018 LBM852018 LLI852018 LVE852018 MFA852018 MOW852018 MYS852018 NIO852018 NSK852018 OCG852018 OMC852018 OVY852018 PFU852018 PPQ852018 PZM852018 QJI852018 QTE852018 RDA852018 RMW852018 RWS852018 SGO852018 SQK852018 TAG852018 TKC852018 TTY852018 UDU852018 UNQ852018 UXM852018 VHI852018 VRE852018 WBA852018 WKW852018 WUS852018 Z917556:AA917556 IG917554 SC917554 ABY917554 ALU917554 AVQ917554 BFM917554 BPI917554 BZE917554 CJA917554 CSW917554 DCS917554 DMO917554 DWK917554 EGG917554 EQC917554 EZY917554 FJU917554 FTQ917554 GDM917554 GNI917554 GXE917554 HHA917554 HQW917554 IAS917554 IKO917554 IUK917554 JEG917554 JOC917554 JXY917554 KHU917554 KRQ917554 LBM917554 LLI917554 LVE917554 MFA917554 MOW917554 MYS917554 NIO917554 NSK917554 OCG917554 OMC917554 OVY917554 PFU917554 PPQ917554 PZM917554 QJI917554 QTE917554 RDA917554 RMW917554 RWS917554 SGO917554 SQK917554 TAG917554 TKC917554 TTY917554 UDU917554 UNQ917554 UXM917554 VHI917554 VRE917554 WBA917554 WKW917554 WUS917554 Z983092:AA983092 IG983090 SC983090 ABY983090 ALU983090 AVQ983090 BFM983090 BPI983090 BZE983090 CJA983090 CSW983090 DCS983090 DMO983090 DWK983090 EGG983090 EQC983090 EZY983090 FJU983090 FTQ983090 GDM983090 GNI983090 GXE983090 HHA983090 HQW983090 IAS983090 IKO983090 IUK983090 JEG983090 JOC983090 JXY983090 KHU983090 KRQ983090 LBM983090 LLI983090 LVE983090 MFA983090 MOW983090 MYS983090 NIO983090 NSK983090 OCG983090 OMC983090 OVY983090 PFU983090 PPQ983090 PZM983090 QJI983090 QTE983090 RDA983090 RMW983090 RWS983090 SGO983090 SQK983090 TAG983090 TKC983090 TTY983090 UDU983090 UNQ983090 UXM983090 VHI983090 VRE983090 WBA983090 WKW983090 WUS983090 Z65586:AA65586 IG65584 SC65584 ABY65584 ALU65584 AVQ65584 BFM65584 BPI65584 BZE65584 CJA65584 CSW65584 DCS65584 DMO65584 DWK65584 EGG65584 EQC65584 EZY65584 FJU65584 FTQ65584 GDM65584 GNI65584 GXE65584 HHA65584 HQW65584 IAS65584 IKO65584 IUK65584 JEG65584 JOC65584 JXY65584 KHU65584 KRQ65584 LBM65584 LLI65584 LVE65584 MFA65584 MOW65584 MYS65584 NIO65584 NSK65584 OCG65584 OMC65584 OVY65584 PFU65584 PPQ65584 PZM65584 QJI65584 QTE65584 RDA65584 RMW65584 RWS65584 SGO65584 SQK65584 TAG65584 TKC65584 TTY65584 UDU65584 UNQ65584 UXM65584 VHI65584 VRE65584 WBA65584 WKW65584 WUS65584 Z131122:AA131122 IG131120 SC131120 ABY131120 ALU131120 AVQ131120 BFM131120 BPI131120 BZE131120 CJA131120 CSW131120 DCS131120 DMO131120 DWK131120 EGG131120 EQC131120 EZY131120 FJU131120 FTQ131120 GDM131120 GNI131120 GXE131120 HHA131120 HQW131120 IAS131120 IKO131120 IUK131120 JEG131120 JOC131120 JXY131120 KHU131120 KRQ131120 LBM131120 LLI131120 LVE131120 MFA131120 MOW131120 MYS131120 NIO131120 NSK131120 OCG131120 OMC131120 OVY131120 PFU131120 PPQ131120 PZM131120 QJI131120 QTE131120 RDA131120 RMW131120 RWS131120 SGO131120 SQK131120 TAG131120 TKC131120 TTY131120 UDU131120 UNQ131120 UXM131120 VHI131120 VRE131120 WBA131120 WKW131120 WUS131120 Z196658:AA196658 IG196656 SC196656 ABY196656 ALU196656 AVQ196656 BFM196656 BPI196656 BZE196656 CJA196656 CSW196656 DCS196656 DMO196656 DWK196656 EGG196656 EQC196656 EZY196656 FJU196656 FTQ196656 GDM196656 GNI196656 GXE196656 HHA196656 HQW196656 IAS196656 IKO196656 IUK196656 JEG196656 JOC196656 JXY196656 KHU196656 KRQ196656 LBM196656 LLI196656 LVE196656 MFA196656 MOW196656 MYS196656 NIO196656 NSK196656 OCG196656 OMC196656 OVY196656 PFU196656 PPQ196656 PZM196656 QJI196656 QTE196656 RDA196656 RMW196656 RWS196656 SGO196656 SQK196656 TAG196656 TKC196656 TTY196656 UDU196656 UNQ196656 UXM196656 VHI196656 VRE196656 WBA196656 WKW196656 WUS196656 Z262194:AA262194 IG262192 SC262192 ABY262192 ALU262192 AVQ262192 BFM262192 BPI262192 BZE262192 CJA262192 CSW262192 DCS262192 DMO262192 DWK262192 EGG262192 EQC262192 EZY262192 FJU262192 FTQ262192 GDM262192 GNI262192 GXE262192 HHA262192 HQW262192 IAS262192 IKO262192 IUK262192 JEG262192 JOC262192 JXY262192 KHU262192 KRQ262192 LBM262192 LLI262192 LVE262192 MFA262192 MOW262192 MYS262192 NIO262192 NSK262192 OCG262192 OMC262192 OVY262192 PFU262192 PPQ262192 PZM262192 QJI262192 QTE262192 RDA262192 RMW262192 RWS262192 SGO262192 SQK262192 TAG262192 TKC262192 TTY262192 UDU262192 UNQ262192 UXM262192 VHI262192 VRE262192 WBA262192 WKW262192 WUS262192 Z327730:AA327730 IG327728 SC327728 ABY327728 ALU327728 AVQ327728 BFM327728 BPI327728 BZE327728 CJA327728 CSW327728 DCS327728 DMO327728 DWK327728 EGG327728 EQC327728 EZY327728 FJU327728 FTQ327728 GDM327728 GNI327728 GXE327728 HHA327728 HQW327728 IAS327728 IKO327728 IUK327728 JEG327728 JOC327728 JXY327728 KHU327728 KRQ327728 LBM327728 LLI327728 LVE327728 MFA327728 MOW327728 MYS327728 NIO327728 NSK327728 OCG327728 OMC327728 OVY327728 PFU327728 PPQ327728 PZM327728 QJI327728 QTE327728 RDA327728 RMW327728 RWS327728 SGO327728 SQK327728 TAG327728 TKC327728 TTY327728 UDU327728 UNQ327728 UXM327728 VHI327728 VRE327728 WBA327728 WKW327728 WUS327728 Z393266:AA393266 IG393264 SC393264 ABY393264 ALU393264 AVQ393264 BFM393264 BPI393264 BZE393264 CJA393264 CSW393264 DCS393264 DMO393264 DWK393264 EGG393264 EQC393264 EZY393264 FJU393264 FTQ393264 GDM393264 GNI393264 GXE393264 HHA393264 HQW393264 IAS393264 IKO393264 IUK393264 JEG393264 JOC393264 JXY393264 KHU393264 KRQ393264 LBM393264 LLI393264 LVE393264 MFA393264 MOW393264 MYS393264 NIO393264 NSK393264 OCG393264 OMC393264 OVY393264 PFU393264 PPQ393264 PZM393264 QJI393264 QTE393264 RDA393264 RMW393264 RWS393264 SGO393264 SQK393264 TAG393264 TKC393264 TTY393264 UDU393264 UNQ393264 UXM393264 VHI393264 VRE393264 WBA393264 WKW393264 WUS393264 Z458802:AA458802 IG458800 SC458800 ABY458800 ALU458800 AVQ458800 BFM458800 BPI458800 BZE458800 CJA458800 CSW458800 DCS458800 DMO458800 DWK458800 EGG458800 EQC458800 EZY458800 FJU458800 FTQ458800 GDM458800 GNI458800 GXE458800 HHA458800 HQW458800 IAS458800 IKO458800 IUK458800 JEG458800 JOC458800 JXY458800 KHU458800 KRQ458800 LBM458800 LLI458800 LVE458800 MFA458800 MOW458800 MYS458800 NIO458800 NSK458800 OCG458800 OMC458800 OVY458800 PFU458800 PPQ458800 PZM458800 QJI458800 QTE458800 RDA458800 RMW458800 RWS458800 SGO458800 SQK458800 TAG458800 TKC458800 TTY458800 UDU458800 UNQ458800 UXM458800 VHI458800 VRE458800 WBA458800 WKW458800 WUS458800 Z524338:AA524338 IG524336 SC524336 ABY524336 ALU524336 AVQ524336 BFM524336 BPI524336 BZE524336 CJA524336 CSW524336 DCS524336 DMO524336 DWK524336 EGG524336 EQC524336 EZY524336 FJU524336 FTQ524336 GDM524336 GNI524336 GXE524336 HHA524336 HQW524336 IAS524336 IKO524336 IUK524336 JEG524336 JOC524336 JXY524336 KHU524336 KRQ524336 LBM524336 LLI524336 LVE524336 MFA524336 MOW524336 MYS524336 NIO524336 NSK524336 OCG524336 OMC524336 OVY524336 PFU524336 PPQ524336 PZM524336 QJI524336 QTE524336 RDA524336 RMW524336 RWS524336 SGO524336 SQK524336 TAG524336 TKC524336 TTY524336 UDU524336 UNQ524336 UXM524336 VHI524336 VRE524336 WBA524336 WKW524336 WUS524336 Z589874:AA589874 IG589872 SC589872 ABY589872 ALU589872 AVQ589872 BFM589872 BPI589872 BZE589872 CJA589872 CSW589872 DCS589872 DMO589872 DWK589872 EGG589872 EQC589872 EZY589872 FJU589872 FTQ589872 GDM589872 GNI589872 GXE589872 HHA589872 HQW589872 IAS589872 IKO589872 IUK589872 JEG589872 JOC589872 JXY589872 KHU589872 KRQ589872 LBM589872 LLI589872 LVE589872 MFA589872 MOW589872 MYS589872 NIO589872 NSK589872 OCG589872 OMC589872 OVY589872 PFU589872 PPQ589872 PZM589872 QJI589872 QTE589872 RDA589872 RMW589872 RWS589872 SGO589872 SQK589872 TAG589872 TKC589872 TTY589872 UDU589872 UNQ589872 UXM589872 VHI589872 VRE589872 WBA589872 WKW589872 WUS589872 Z655410:AA655410 IG655408 SC655408 ABY655408 ALU655408 AVQ655408 BFM655408 BPI655408 BZE655408 CJA655408 CSW655408 DCS655408 DMO655408 DWK655408 EGG655408 EQC655408 EZY655408 FJU655408 FTQ655408 GDM655408 GNI655408 GXE655408 HHA655408 HQW655408 IAS655408 IKO655408 IUK655408 JEG655408 JOC655408 JXY655408 KHU655408 KRQ655408 LBM655408 LLI655408 LVE655408 MFA655408 MOW655408 MYS655408 NIO655408 NSK655408 OCG655408 OMC655408 OVY655408 PFU655408 PPQ655408 PZM655408 QJI655408 QTE655408 RDA655408 RMW655408 RWS655408 SGO655408 SQK655408 TAG655408 TKC655408 TTY655408 UDU655408 UNQ655408 UXM655408 VHI655408 VRE655408 WBA655408 WKW655408 WUS655408 Z720946:AA720946 IG720944 SC720944 ABY720944 ALU720944 AVQ720944 BFM720944 BPI720944 BZE720944 CJA720944 CSW720944 DCS720944 DMO720944 DWK720944 EGG720944 EQC720944 EZY720944 FJU720944 FTQ720944 GDM720944 GNI720944 GXE720944 HHA720944 HQW720944 IAS720944 IKO720944 IUK720944 JEG720944 JOC720944 JXY720944 KHU720944 KRQ720944 LBM720944 LLI720944 LVE720944 MFA720944 MOW720944 MYS720944 NIO720944 NSK720944 OCG720944 OMC720944 OVY720944 PFU720944 PPQ720944 PZM720944 QJI720944 QTE720944 RDA720944 RMW720944 RWS720944 SGO720944 SQK720944 TAG720944 TKC720944 TTY720944 UDU720944 UNQ720944 UXM720944 VHI720944 VRE720944 WBA720944 WKW720944 WUS720944 Z786482:AA786482 IG786480 SC786480 ABY786480 ALU786480 AVQ786480 BFM786480 BPI786480 BZE786480 CJA786480 CSW786480 DCS786480 DMO786480 DWK786480 EGG786480 EQC786480 EZY786480 FJU786480 FTQ786480 GDM786480 GNI786480 GXE786480 HHA786480 HQW786480 IAS786480 IKO786480 IUK786480 JEG786480 JOC786480 JXY786480 KHU786480 KRQ786480 LBM786480 LLI786480 LVE786480 MFA786480 MOW786480 MYS786480 NIO786480 NSK786480 OCG786480 OMC786480 OVY786480 PFU786480 PPQ786480 PZM786480 QJI786480 QTE786480 RDA786480 RMW786480 RWS786480 SGO786480 SQK786480 TAG786480 TKC786480 TTY786480 UDU786480 UNQ786480 UXM786480 VHI786480 VRE786480 WBA786480 WKW786480 WUS786480 Z852018:AA852018 IG852016 SC852016 ABY852016 ALU852016 AVQ852016 BFM852016 BPI852016 BZE852016 CJA852016 CSW852016 DCS852016 DMO852016 DWK852016 EGG852016 EQC852016 EZY852016 FJU852016 FTQ852016 GDM852016 GNI852016 GXE852016 HHA852016 HQW852016 IAS852016 IKO852016 IUK852016 JEG852016 JOC852016 JXY852016 KHU852016 KRQ852016 LBM852016 LLI852016 LVE852016 MFA852016 MOW852016 MYS852016 NIO852016 NSK852016 OCG852016 OMC852016 OVY852016 PFU852016 PPQ852016 PZM852016 QJI852016 QTE852016 RDA852016 RMW852016 RWS852016 SGO852016 SQK852016 TAG852016 TKC852016 TTY852016 UDU852016 UNQ852016 UXM852016 VHI852016 VRE852016 WBA852016 WKW852016 WUS852016 Z917554:AA917554 IG917552 SC917552 ABY917552 ALU917552 AVQ917552 BFM917552 BPI917552 BZE917552 CJA917552 CSW917552 DCS917552 DMO917552 DWK917552 EGG917552 EQC917552 EZY917552 FJU917552 FTQ917552 GDM917552 GNI917552 GXE917552 HHA917552 HQW917552 IAS917552 IKO917552 IUK917552 JEG917552 JOC917552 JXY917552 KHU917552 KRQ917552 LBM917552 LLI917552 LVE917552 MFA917552 MOW917552 MYS917552 NIO917552 NSK917552 OCG917552 OMC917552 OVY917552 PFU917552 PPQ917552 PZM917552 QJI917552 QTE917552 RDA917552 RMW917552 RWS917552 SGO917552 SQK917552 TAG917552 TKC917552 TTY917552 UDU917552 UNQ917552 UXM917552 VHI917552 VRE917552 WBA917552 WKW917552 WUS917552 Z983090:AA983090 IG983088 SC983088 ABY983088 ALU983088 AVQ983088 BFM983088 BPI983088 BZE983088 CJA983088 CSW983088 DCS983088 DMO983088 DWK983088 EGG983088 EQC983088 EZY983088 FJU983088 FTQ983088 GDM983088 GNI983088 GXE983088 HHA983088 HQW983088 IAS983088 IKO983088 IUK983088 JEG983088 JOC983088 JXY983088 KHU983088 KRQ983088 LBM983088 LLI983088 LVE983088 MFA983088 MOW983088 MYS983088 NIO983088 NSK983088 OCG983088 OMC983088 OVY983088 PFU983088 PPQ983088 PZM983088 QJI983088 QTE983088 RDA983088 RMW983088 RWS983088 SGO983088 SQK983088 TAG983088 TKC983088 TTY983088 UDU983088 UNQ983088 UXM983088 VHI983088 VRE983088 WBA983088 WKW983088 WUS983088" xr:uid="{B970BE17-83F7-4D5F-B633-65685DB4E2BF}">
      <formula1>"無,有"</formula1>
    </dataValidation>
    <dataValidation type="list" allowBlank="1" showInputMessage="1" showErrorMessage="1" sqref="WUE983008:WUK983008 L65506:R65506 HS65504:HY65504 RO65504:RU65504 ABK65504:ABQ65504 ALG65504:ALM65504 AVC65504:AVI65504 BEY65504:BFE65504 BOU65504:BPA65504 BYQ65504:BYW65504 CIM65504:CIS65504 CSI65504:CSO65504 DCE65504:DCK65504 DMA65504:DMG65504 DVW65504:DWC65504 EFS65504:EFY65504 EPO65504:EPU65504 EZK65504:EZQ65504 FJG65504:FJM65504 FTC65504:FTI65504 GCY65504:GDE65504 GMU65504:GNA65504 GWQ65504:GWW65504 HGM65504:HGS65504 HQI65504:HQO65504 IAE65504:IAK65504 IKA65504:IKG65504 ITW65504:IUC65504 JDS65504:JDY65504 JNO65504:JNU65504 JXK65504:JXQ65504 KHG65504:KHM65504 KRC65504:KRI65504 LAY65504:LBE65504 LKU65504:LLA65504 LUQ65504:LUW65504 MEM65504:MES65504 MOI65504:MOO65504 MYE65504:MYK65504 NIA65504:NIG65504 NRW65504:NSC65504 OBS65504:OBY65504 OLO65504:OLU65504 OVK65504:OVQ65504 PFG65504:PFM65504 PPC65504:PPI65504 PYY65504:PZE65504 QIU65504:QJA65504 QSQ65504:QSW65504 RCM65504:RCS65504 RMI65504:RMO65504 RWE65504:RWK65504 SGA65504:SGG65504 SPW65504:SQC65504 SZS65504:SZY65504 TJO65504:TJU65504 TTK65504:TTQ65504 UDG65504:UDM65504 UNC65504:UNI65504 UWY65504:UXE65504 VGU65504:VHA65504 VQQ65504:VQW65504 WAM65504:WAS65504 WKI65504:WKO65504 WUE65504:WUK65504 L131042:R131042 HS131040:HY131040 RO131040:RU131040 ABK131040:ABQ131040 ALG131040:ALM131040 AVC131040:AVI131040 BEY131040:BFE131040 BOU131040:BPA131040 BYQ131040:BYW131040 CIM131040:CIS131040 CSI131040:CSO131040 DCE131040:DCK131040 DMA131040:DMG131040 DVW131040:DWC131040 EFS131040:EFY131040 EPO131040:EPU131040 EZK131040:EZQ131040 FJG131040:FJM131040 FTC131040:FTI131040 GCY131040:GDE131040 GMU131040:GNA131040 GWQ131040:GWW131040 HGM131040:HGS131040 HQI131040:HQO131040 IAE131040:IAK131040 IKA131040:IKG131040 ITW131040:IUC131040 JDS131040:JDY131040 JNO131040:JNU131040 JXK131040:JXQ131040 KHG131040:KHM131040 KRC131040:KRI131040 LAY131040:LBE131040 LKU131040:LLA131040 LUQ131040:LUW131040 MEM131040:MES131040 MOI131040:MOO131040 MYE131040:MYK131040 NIA131040:NIG131040 NRW131040:NSC131040 OBS131040:OBY131040 OLO131040:OLU131040 OVK131040:OVQ131040 PFG131040:PFM131040 PPC131040:PPI131040 PYY131040:PZE131040 QIU131040:QJA131040 QSQ131040:QSW131040 RCM131040:RCS131040 RMI131040:RMO131040 RWE131040:RWK131040 SGA131040:SGG131040 SPW131040:SQC131040 SZS131040:SZY131040 TJO131040:TJU131040 TTK131040:TTQ131040 UDG131040:UDM131040 UNC131040:UNI131040 UWY131040:UXE131040 VGU131040:VHA131040 VQQ131040:VQW131040 WAM131040:WAS131040 WKI131040:WKO131040 WUE131040:WUK131040 L196578:R196578 HS196576:HY196576 RO196576:RU196576 ABK196576:ABQ196576 ALG196576:ALM196576 AVC196576:AVI196576 BEY196576:BFE196576 BOU196576:BPA196576 BYQ196576:BYW196576 CIM196576:CIS196576 CSI196576:CSO196576 DCE196576:DCK196576 DMA196576:DMG196576 DVW196576:DWC196576 EFS196576:EFY196576 EPO196576:EPU196576 EZK196576:EZQ196576 FJG196576:FJM196576 FTC196576:FTI196576 GCY196576:GDE196576 GMU196576:GNA196576 GWQ196576:GWW196576 HGM196576:HGS196576 HQI196576:HQO196576 IAE196576:IAK196576 IKA196576:IKG196576 ITW196576:IUC196576 JDS196576:JDY196576 JNO196576:JNU196576 JXK196576:JXQ196576 KHG196576:KHM196576 KRC196576:KRI196576 LAY196576:LBE196576 LKU196576:LLA196576 LUQ196576:LUW196576 MEM196576:MES196576 MOI196576:MOO196576 MYE196576:MYK196576 NIA196576:NIG196576 NRW196576:NSC196576 OBS196576:OBY196576 OLO196576:OLU196576 OVK196576:OVQ196576 PFG196576:PFM196576 PPC196576:PPI196576 PYY196576:PZE196576 QIU196576:QJA196576 QSQ196576:QSW196576 RCM196576:RCS196576 RMI196576:RMO196576 RWE196576:RWK196576 SGA196576:SGG196576 SPW196576:SQC196576 SZS196576:SZY196576 TJO196576:TJU196576 TTK196576:TTQ196576 UDG196576:UDM196576 UNC196576:UNI196576 UWY196576:UXE196576 VGU196576:VHA196576 VQQ196576:VQW196576 WAM196576:WAS196576 WKI196576:WKO196576 WUE196576:WUK196576 L262114:R262114 HS262112:HY262112 RO262112:RU262112 ABK262112:ABQ262112 ALG262112:ALM262112 AVC262112:AVI262112 BEY262112:BFE262112 BOU262112:BPA262112 BYQ262112:BYW262112 CIM262112:CIS262112 CSI262112:CSO262112 DCE262112:DCK262112 DMA262112:DMG262112 DVW262112:DWC262112 EFS262112:EFY262112 EPO262112:EPU262112 EZK262112:EZQ262112 FJG262112:FJM262112 FTC262112:FTI262112 GCY262112:GDE262112 GMU262112:GNA262112 GWQ262112:GWW262112 HGM262112:HGS262112 HQI262112:HQO262112 IAE262112:IAK262112 IKA262112:IKG262112 ITW262112:IUC262112 JDS262112:JDY262112 JNO262112:JNU262112 JXK262112:JXQ262112 KHG262112:KHM262112 KRC262112:KRI262112 LAY262112:LBE262112 LKU262112:LLA262112 LUQ262112:LUW262112 MEM262112:MES262112 MOI262112:MOO262112 MYE262112:MYK262112 NIA262112:NIG262112 NRW262112:NSC262112 OBS262112:OBY262112 OLO262112:OLU262112 OVK262112:OVQ262112 PFG262112:PFM262112 PPC262112:PPI262112 PYY262112:PZE262112 QIU262112:QJA262112 QSQ262112:QSW262112 RCM262112:RCS262112 RMI262112:RMO262112 RWE262112:RWK262112 SGA262112:SGG262112 SPW262112:SQC262112 SZS262112:SZY262112 TJO262112:TJU262112 TTK262112:TTQ262112 UDG262112:UDM262112 UNC262112:UNI262112 UWY262112:UXE262112 VGU262112:VHA262112 VQQ262112:VQW262112 WAM262112:WAS262112 WKI262112:WKO262112 WUE262112:WUK262112 L327650:R327650 HS327648:HY327648 RO327648:RU327648 ABK327648:ABQ327648 ALG327648:ALM327648 AVC327648:AVI327648 BEY327648:BFE327648 BOU327648:BPA327648 BYQ327648:BYW327648 CIM327648:CIS327648 CSI327648:CSO327648 DCE327648:DCK327648 DMA327648:DMG327648 DVW327648:DWC327648 EFS327648:EFY327648 EPO327648:EPU327648 EZK327648:EZQ327648 FJG327648:FJM327648 FTC327648:FTI327648 GCY327648:GDE327648 GMU327648:GNA327648 GWQ327648:GWW327648 HGM327648:HGS327648 HQI327648:HQO327648 IAE327648:IAK327648 IKA327648:IKG327648 ITW327648:IUC327648 JDS327648:JDY327648 JNO327648:JNU327648 JXK327648:JXQ327648 KHG327648:KHM327648 KRC327648:KRI327648 LAY327648:LBE327648 LKU327648:LLA327648 LUQ327648:LUW327648 MEM327648:MES327648 MOI327648:MOO327648 MYE327648:MYK327648 NIA327648:NIG327648 NRW327648:NSC327648 OBS327648:OBY327648 OLO327648:OLU327648 OVK327648:OVQ327648 PFG327648:PFM327648 PPC327648:PPI327648 PYY327648:PZE327648 QIU327648:QJA327648 QSQ327648:QSW327648 RCM327648:RCS327648 RMI327648:RMO327648 RWE327648:RWK327648 SGA327648:SGG327648 SPW327648:SQC327648 SZS327648:SZY327648 TJO327648:TJU327648 TTK327648:TTQ327648 UDG327648:UDM327648 UNC327648:UNI327648 UWY327648:UXE327648 VGU327648:VHA327648 VQQ327648:VQW327648 WAM327648:WAS327648 WKI327648:WKO327648 WUE327648:WUK327648 L393186:R393186 HS393184:HY393184 RO393184:RU393184 ABK393184:ABQ393184 ALG393184:ALM393184 AVC393184:AVI393184 BEY393184:BFE393184 BOU393184:BPA393184 BYQ393184:BYW393184 CIM393184:CIS393184 CSI393184:CSO393184 DCE393184:DCK393184 DMA393184:DMG393184 DVW393184:DWC393184 EFS393184:EFY393184 EPO393184:EPU393184 EZK393184:EZQ393184 FJG393184:FJM393184 FTC393184:FTI393184 GCY393184:GDE393184 GMU393184:GNA393184 GWQ393184:GWW393184 HGM393184:HGS393184 HQI393184:HQO393184 IAE393184:IAK393184 IKA393184:IKG393184 ITW393184:IUC393184 JDS393184:JDY393184 JNO393184:JNU393184 JXK393184:JXQ393184 KHG393184:KHM393184 KRC393184:KRI393184 LAY393184:LBE393184 LKU393184:LLA393184 LUQ393184:LUW393184 MEM393184:MES393184 MOI393184:MOO393184 MYE393184:MYK393184 NIA393184:NIG393184 NRW393184:NSC393184 OBS393184:OBY393184 OLO393184:OLU393184 OVK393184:OVQ393184 PFG393184:PFM393184 PPC393184:PPI393184 PYY393184:PZE393184 QIU393184:QJA393184 QSQ393184:QSW393184 RCM393184:RCS393184 RMI393184:RMO393184 RWE393184:RWK393184 SGA393184:SGG393184 SPW393184:SQC393184 SZS393184:SZY393184 TJO393184:TJU393184 TTK393184:TTQ393184 UDG393184:UDM393184 UNC393184:UNI393184 UWY393184:UXE393184 VGU393184:VHA393184 VQQ393184:VQW393184 WAM393184:WAS393184 WKI393184:WKO393184 WUE393184:WUK393184 L458722:R458722 HS458720:HY458720 RO458720:RU458720 ABK458720:ABQ458720 ALG458720:ALM458720 AVC458720:AVI458720 BEY458720:BFE458720 BOU458720:BPA458720 BYQ458720:BYW458720 CIM458720:CIS458720 CSI458720:CSO458720 DCE458720:DCK458720 DMA458720:DMG458720 DVW458720:DWC458720 EFS458720:EFY458720 EPO458720:EPU458720 EZK458720:EZQ458720 FJG458720:FJM458720 FTC458720:FTI458720 GCY458720:GDE458720 GMU458720:GNA458720 GWQ458720:GWW458720 HGM458720:HGS458720 HQI458720:HQO458720 IAE458720:IAK458720 IKA458720:IKG458720 ITW458720:IUC458720 JDS458720:JDY458720 JNO458720:JNU458720 JXK458720:JXQ458720 KHG458720:KHM458720 KRC458720:KRI458720 LAY458720:LBE458720 LKU458720:LLA458720 LUQ458720:LUW458720 MEM458720:MES458720 MOI458720:MOO458720 MYE458720:MYK458720 NIA458720:NIG458720 NRW458720:NSC458720 OBS458720:OBY458720 OLO458720:OLU458720 OVK458720:OVQ458720 PFG458720:PFM458720 PPC458720:PPI458720 PYY458720:PZE458720 QIU458720:QJA458720 QSQ458720:QSW458720 RCM458720:RCS458720 RMI458720:RMO458720 RWE458720:RWK458720 SGA458720:SGG458720 SPW458720:SQC458720 SZS458720:SZY458720 TJO458720:TJU458720 TTK458720:TTQ458720 UDG458720:UDM458720 UNC458720:UNI458720 UWY458720:UXE458720 VGU458720:VHA458720 VQQ458720:VQW458720 WAM458720:WAS458720 WKI458720:WKO458720 WUE458720:WUK458720 L524258:R524258 HS524256:HY524256 RO524256:RU524256 ABK524256:ABQ524256 ALG524256:ALM524256 AVC524256:AVI524256 BEY524256:BFE524256 BOU524256:BPA524256 BYQ524256:BYW524256 CIM524256:CIS524256 CSI524256:CSO524256 DCE524256:DCK524256 DMA524256:DMG524256 DVW524256:DWC524256 EFS524256:EFY524256 EPO524256:EPU524256 EZK524256:EZQ524256 FJG524256:FJM524256 FTC524256:FTI524256 GCY524256:GDE524256 GMU524256:GNA524256 GWQ524256:GWW524256 HGM524256:HGS524256 HQI524256:HQO524256 IAE524256:IAK524256 IKA524256:IKG524256 ITW524256:IUC524256 JDS524256:JDY524256 JNO524256:JNU524256 JXK524256:JXQ524256 KHG524256:KHM524256 KRC524256:KRI524256 LAY524256:LBE524256 LKU524256:LLA524256 LUQ524256:LUW524256 MEM524256:MES524256 MOI524256:MOO524256 MYE524256:MYK524256 NIA524256:NIG524256 NRW524256:NSC524256 OBS524256:OBY524256 OLO524256:OLU524256 OVK524256:OVQ524256 PFG524256:PFM524256 PPC524256:PPI524256 PYY524256:PZE524256 QIU524256:QJA524256 QSQ524256:QSW524256 RCM524256:RCS524256 RMI524256:RMO524256 RWE524256:RWK524256 SGA524256:SGG524256 SPW524256:SQC524256 SZS524256:SZY524256 TJO524256:TJU524256 TTK524256:TTQ524256 UDG524256:UDM524256 UNC524256:UNI524256 UWY524256:UXE524256 VGU524256:VHA524256 VQQ524256:VQW524256 WAM524256:WAS524256 WKI524256:WKO524256 WUE524256:WUK524256 L589794:R589794 HS589792:HY589792 RO589792:RU589792 ABK589792:ABQ589792 ALG589792:ALM589792 AVC589792:AVI589792 BEY589792:BFE589792 BOU589792:BPA589792 BYQ589792:BYW589792 CIM589792:CIS589792 CSI589792:CSO589792 DCE589792:DCK589792 DMA589792:DMG589792 DVW589792:DWC589792 EFS589792:EFY589792 EPO589792:EPU589792 EZK589792:EZQ589792 FJG589792:FJM589792 FTC589792:FTI589792 GCY589792:GDE589792 GMU589792:GNA589792 GWQ589792:GWW589792 HGM589792:HGS589792 HQI589792:HQO589792 IAE589792:IAK589792 IKA589792:IKG589792 ITW589792:IUC589792 JDS589792:JDY589792 JNO589792:JNU589792 JXK589792:JXQ589792 KHG589792:KHM589792 KRC589792:KRI589792 LAY589792:LBE589792 LKU589792:LLA589792 LUQ589792:LUW589792 MEM589792:MES589792 MOI589792:MOO589792 MYE589792:MYK589792 NIA589792:NIG589792 NRW589792:NSC589792 OBS589792:OBY589792 OLO589792:OLU589792 OVK589792:OVQ589792 PFG589792:PFM589792 PPC589792:PPI589792 PYY589792:PZE589792 QIU589792:QJA589792 QSQ589792:QSW589792 RCM589792:RCS589792 RMI589792:RMO589792 RWE589792:RWK589792 SGA589792:SGG589792 SPW589792:SQC589792 SZS589792:SZY589792 TJO589792:TJU589792 TTK589792:TTQ589792 UDG589792:UDM589792 UNC589792:UNI589792 UWY589792:UXE589792 VGU589792:VHA589792 VQQ589792:VQW589792 WAM589792:WAS589792 WKI589792:WKO589792 WUE589792:WUK589792 L655330:R655330 HS655328:HY655328 RO655328:RU655328 ABK655328:ABQ655328 ALG655328:ALM655328 AVC655328:AVI655328 BEY655328:BFE655328 BOU655328:BPA655328 BYQ655328:BYW655328 CIM655328:CIS655328 CSI655328:CSO655328 DCE655328:DCK655328 DMA655328:DMG655328 DVW655328:DWC655328 EFS655328:EFY655328 EPO655328:EPU655328 EZK655328:EZQ655328 FJG655328:FJM655328 FTC655328:FTI655328 GCY655328:GDE655328 GMU655328:GNA655328 GWQ655328:GWW655328 HGM655328:HGS655328 HQI655328:HQO655328 IAE655328:IAK655328 IKA655328:IKG655328 ITW655328:IUC655328 JDS655328:JDY655328 JNO655328:JNU655328 JXK655328:JXQ655328 KHG655328:KHM655328 KRC655328:KRI655328 LAY655328:LBE655328 LKU655328:LLA655328 LUQ655328:LUW655328 MEM655328:MES655328 MOI655328:MOO655328 MYE655328:MYK655328 NIA655328:NIG655328 NRW655328:NSC655328 OBS655328:OBY655328 OLO655328:OLU655328 OVK655328:OVQ655328 PFG655328:PFM655328 PPC655328:PPI655328 PYY655328:PZE655328 QIU655328:QJA655328 QSQ655328:QSW655328 RCM655328:RCS655328 RMI655328:RMO655328 RWE655328:RWK655328 SGA655328:SGG655328 SPW655328:SQC655328 SZS655328:SZY655328 TJO655328:TJU655328 TTK655328:TTQ655328 UDG655328:UDM655328 UNC655328:UNI655328 UWY655328:UXE655328 VGU655328:VHA655328 VQQ655328:VQW655328 WAM655328:WAS655328 WKI655328:WKO655328 WUE655328:WUK655328 L720866:R720866 HS720864:HY720864 RO720864:RU720864 ABK720864:ABQ720864 ALG720864:ALM720864 AVC720864:AVI720864 BEY720864:BFE720864 BOU720864:BPA720864 BYQ720864:BYW720864 CIM720864:CIS720864 CSI720864:CSO720864 DCE720864:DCK720864 DMA720864:DMG720864 DVW720864:DWC720864 EFS720864:EFY720864 EPO720864:EPU720864 EZK720864:EZQ720864 FJG720864:FJM720864 FTC720864:FTI720864 GCY720864:GDE720864 GMU720864:GNA720864 GWQ720864:GWW720864 HGM720864:HGS720864 HQI720864:HQO720864 IAE720864:IAK720864 IKA720864:IKG720864 ITW720864:IUC720864 JDS720864:JDY720864 JNO720864:JNU720864 JXK720864:JXQ720864 KHG720864:KHM720864 KRC720864:KRI720864 LAY720864:LBE720864 LKU720864:LLA720864 LUQ720864:LUW720864 MEM720864:MES720864 MOI720864:MOO720864 MYE720864:MYK720864 NIA720864:NIG720864 NRW720864:NSC720864 OBS720864:OBY720864 OLO720864:OLU720864 OVK720864:OVQ720864 PFG720864:PFM720864 PPC720864:PPI720864 PYY720864:PZE720864 QIU720864:QJA720864 QSQ720864:QSW720864 RCM720864:RCS720864 RMI720864:RMO720864 RWE720864:RWK720864 SGA720864:SGG720864 SPW720864:SQC720864 SZS720864:SZY720864 TJO720864:TJU720864 TTK720864:TTQ720864 UDG720864:UDM720864 UNC720864:UNI720864 UWY720864:UXE720864 VGU720864:VHA720864 VQQ720864:VQW720864 WAM720864:WAS720864 WKI720864:WKO720864 WUE720864:WUK720864 L786402:R786402 HS786400:HY786400 RO786400:RU786400 ABK786400:ABQ786400 ALG786400:ALM786400 AVC786400:AVI786400 BEY786400:BFE786400 BOU786400:BPA786400 BYQ786400:BYW786400 CIM786400:CIS786400 CSI786400:CSO786400 DCE786400:DCK786400 DMA786400:DMG786400 DVW786400:DWC786400 EFS786400:EFY786400 EPO786400:EPU786400 EZK786400:EZQ786400 FJG786400:FJM786400 FTC786400:FTI786400 GCY786400:GDE786400 GMU786400:GNA786400 GWQ786400:GWW786400 HGM786400:HGS786400 HQI786400:HQO786400 IAE786400:IAK786400 IKA786400:IKG786400 ITW786400:IUC786400 JDS786400:JDY786400 JNO786400:JNU786400 JXK786400:JXQ786400 KHG786400:KHM786400 KRC786400:KRI786400 LAY786400:LBE786400 LKU786400:LLA786400 LUQ786400:LUW786400 MEM786400:MES786400 MOI786400:MOO786400 MYE786400:MYK786400 NIA786400:NIG786400 NRW786400:NSC786400 OBS786400:OBY786400 OLO786400:OLU786400 OVK786400:OVQ786400 PFG786400:PFM786400 PPC786400:PPI786400 PYY786400:PZE786400 QIU786400:QJA786400 QSQ786400:QSW786400 RCM786400:RCS786400 RMI786400:RMO786400 RWE786400:RWK786400 SGA786400:SGG786400 SPW786400:SQC786400 SZS786400:SZY786400 TJO786400:TJU786400 TTK786400:TTQ786400 UDG786400:UDM786400 UNC786400:UNI786400 UWY786400:UXE786400 VGU786400:VHA786400 VQQ786400:VQW786400 WAM786400:WAS786400 WKI786400:WKO786400 WUE786400:WUK786400 L851938:R851938 HS851936:HY851936 RO851936:RU851936 ABK851936:ABQ851936 ALG851936:ALM851936 AVC851936:AVI851936 BEY851936:BFE851936 BOU851936:BPA851936 BYQ851936:BYW851936 CIM851936:CIS851936 CSI851936:CSO851936 DCE851936:DCK851936 DMA851936:DMG851936 DVW851936:DWC851936 EFS851936:EFY851936 EPO851936:EPU851936 EZK851936:EZQ851936 FJG851936:FJM851936 FTC851936:FTI851936 GCY851936:GDE851936 GMU851936:GNA851936 GWQ851936:GWW851936 HGM851936:HGS851936 HQI851936:HQO851936 IAE851936:IAK851936 IKA851936:IKG851936 ITW851936:IUC851936 JDS851936:JDY851936 JNO851936:JNU851936 JXK851936:JXQ851936 KHG851936:KHM851936 KRC851936:KRI851936 LAY851936:LBE851936 LKU851936:LLA851936 LUQ851936:LUW851936 MEM851936:MES851936 MOI851936:MOO851936 MYE851936:MYK851936 NIA851936:NIG851936 NRW851936:NSC851936 OBS851936:OBY851936 OLO851936:OLU851936 OVK851936:OVQ851936 PFG851936:PFM851936 PPC851936:PPI851936 PYY851936:PZE851936 QIU851936:QJA851936 QSQ851936:QSW851936 RCM851936:RCS851936 RMI851936:RMO851936 RWE851936:RWK851936 SGA851936:SGG851936 SPW851936:SQC851936 SZS851936:SZY851936 TJO851936:TJU851936 TTK851936:TTQ851936 UDG851936:UDM851936 UNC851936:UNI851936 UWY851936:UXE851936 VGU851936:VHA851936 VQQ851936:VQW851936 WAM851936:WAS851936 WKI851936:WKO851936 WUE851936:WUK851936 L917474:R917474 HS917472:HY917472 RO917472:RU917472 ABK917472:ABQ917472 ALG917472:ALM917472 AVC917472:AVI917472 BEY917472:BFE917472 BOU917472:BPA917472 BYQ917472:BYW917472 CIM917472:CIS917472 CSI917472:CSO917472 DCE917472:DCK917472 DMA917472:DMG917472 DVW917472:DWC917472 EFS917472:EFY917472 EPO917472:EPU917472 EZK917472:EZQ917472 FJG917472:FJM917472 FTC917472:FTI917472 GCY917472:GDE917472 GMU917472:GNA917472 GWQ917472:GWW917472 HGM917472:HGS917472 HQI917472:HQO917472 IAE917472:IAK917472 IKA917472:IKG917472 ITW917472:IUC917472 JDS917472:JDY917472 JNO917472:JNU917472 JXK917472:JXQ917472 KHG917472:KHM917472 KRC917472:KRI917472 LAY917472:LBE917472 LKU917472:LLA917472 LUQ917472:LUW917472 MEM917472:MES917472 MOI917472:MOO917472 MYE917472:MYK917472 NIA917472:NIG917472 NRW917472:NSC917472 OBS917472:OBY917472 OLO917472:OLU917472 OVK917472:OVQ917472 PFG917472:PFM917472 PPC917472:PPI917472 PYY917472:PZE917472 QIU917472:QJA917472 QSQ917472:QSW917472 RCM917472:RCS917472 RMI917472:RMO917472 RWE917472:RWK917472 SGA917472:SGG917472 SPW917472:SQC917472 SZS917472:SZY917472 TJO917472:TJU917472 TTK917472:TTQ917472 UDG917472:UDM917472 UNC917472:UNI917472 UWY917472:UXE917472 VGU917472:VHA917472 VQQ917472:VQW917472 WAM917472:WAS917472 WKI917472:WKO917472 WUE917472:WUK917472 L983010:R983010 HS983008:HY983008 RO983008:RU983008 ABK983008:ABQ983008 ALG983008:ALM983008 AVC983008:AVI983008 BEY983008:BFE983008 BOU983008:BPA983008 BYQ983008:BYW983008 CIM983008:CIS983008 CSI983008:CSO983008 DCE983008:DCK983008 DMA983008:DMG983008 DVW983008:DWC983008 EFS983008:EFY983008 EPO983008:EPU983008 EZK983008:EZQ983008 FJG983008:FJM983008 FTC983008:FTI983008 GCY983008:GDE983008 GMU983008:GNA983008 GWQ983008:GWW983008 HGM983008:HGS983008 HQI983008:HQO983008 IAE983008:IAK983008 IKA983008:IKG983008 ITW983008:IUC983008 JDS983008:JDY983008 JNO983008:JNU983008 JXK983008:JXQ983008 KHG983008:KHM983008 KRC983008:KRI983008 LAY983008:LBE983008 LKU983008:LLA983008 LUQ983008:LUW983008 MEM983008:MES983008 MOI983008:MOO983008 MYE983008:MYK983008 NIA983008:NIG983008 NRW983008:NSC983008 OBS983008:OBY983008 OLO983008:OLU983008 OVK983008:OVQ983008 PFG983008:PFM983008 PPC983008:PPI983008 PYY983008:PZE983008 QIU983008:QJA983008 QSQ983008:QSW983008 RCM983008:RCS983008 RMI983008:RMO983008 RWE983008:RWK983008 SGA983008:SGG983008 SPW983008:SQC983008 SZS983008:SZY983008 TJO983008:TJU983008 TTK983008:TTQ983008 UDG983008:UDM983008 UNC983008:UNI983008 UWY983008:UXE983008 VGU983008:VHA983008 VQQ983008:VQW983008 WAM983008:WAS983008 WKI983008:WKO983008" xr:uid="{65CA5827-504F-4161-B431-F35D023F2C1B}">
      <formula1>"専用,ハイブリット"</formula1>
    </dataValidation>
    <dataValidation type="list" allowBlank="1" showInputMessage="1" showErrorMessage="1" sqref="L65500:M65500 HS65498:HT65498 RO65498:RP65498 ABK65498:ABL65498 ALG65498:ALH65498 AVC65498:AVD65498 BEY65498:BEZ65498 BOU65498:BOV65498 BYQ65498:BYR65498 CIM65498:CIN65498 CSI65498:CSJ65498 DCE65498:DCF65498 DMA65498:DMB65498 DVW65498:DVX65498 EFS65498:EFT65498 EPO65498:EPP65498 EZK65498:EZL65498 FJG65498:FJH65498 FTC65498:FTD65498 GCY65498:GCZ65498 GMU65498:GMV65498 GWQ65498:GWR65498 HGM65498:HGN65498 HQI65498:HQJ65498 IAE65498:IAF65498 IKA65498:IKB65498 ITW65498:ITX65498 JDS65498:JDT65498 JNO65498:JNP65498 JXK65498:JXL65498 KHG65498:KHH65498 KRC65498:KRD65498 LAY65498:LAZ65498 LKU65498:LKV65498 LUQ65498:LUR65498 MEM65498:MEN65498 MOI65498:MOJ65498 MYE65498:MYF65498 NIA65498:NIB65498 NRW65498:NRX65498 OBS65498:OBT65498 OLO65498:OLP65498 OVK65498:OVL65498 PFG65498:PFH65498 PPC65498:PPD65498 PYY65498:PYZ65498 QIU65498:QIV65498 QSQ65498:QSR65498 RCM65498:RCN65498 RMI65498:RMJ65498 RWE65498:RWF65498 SGA65498:SGB65498 SPW65498:SPX65498 SZS65498:SZT65498 TJO65498:TJP65498 TTK65498:TTL65498 UDG65498:UDH65498 UNC65498:UND65498 UWY65498:UWZ65498 VGU65498:VGV65498 VQQ65498:VQR65498 WAM65498:WAN65498 WKI65498:WKJ65498 WUE65498:WUF65498 L131036:M131036 HS131034:HT131034 RO131034:RP131034 ABK131034:ABL131034 ALG131034:ALH131034 AVC131034:AVD131034 BEY131034:BEZ131034 BOU131034:BOV131034 BYQ131034:BYR131034 CIM131034:CIN131034 CSI131034:CSJ131034 DCE131034:DCF131034 DMA131034:DMB131034 DVW131034:DVX131034 EFS131034:EFT131034 EPO131034:EPP131034 EZK131034:EZL131034 FJG131034:FJH131034 FTC131034:FTD131034 GCY131034:GCZ131034 GMU131034:GMV131034 GWQ131034:GWR131034 HGM131034:HGN131034 HQI131034:HQJ131034 IAE131034:IAF131034 IKA131034:IKB131034 ITW131034:ITX131034 JDS131034:JDT131034 JNO131034:JNP131034 JXK131034:JXL131034 KHG131034:KHH131034 KRC131034:KRD131034 LAY131034:LAZ131034 LKU131034:LKV131034 LUQ131034:LUR131034 MEM131034:MEN131034 MOI131034:MOJ131034 MYE131034:MYF131034 NIA131034:NIB131034 NRW131034:NRX131034 OBS131034:OBT131034 OLO131034:OLP131034 OVK131034:OVL131034 PFG131034:PFH131034 PPC131034:PPD131034 PYY131034:PYZ131034 QIU131034:QIV131034 QSQ131034:QSR131034 RCM131034:RCN131034 RMI131034:RMJ131034 RWE131034:RWF131034 SGA131034:SGB131034 SPW131034:SPX131034 SZS131034:SZT131034 TJO131034:TJP131034 TTK131034:TTL131034 UDG131034:UDH131034 UNC131034:UND131034 UWY131034:UWZ131034 VGU131034:VGV131034 VQQ131034:VQR131034 WAM131034:WAN131034 WKI131034:WKJ131034 WUE131034:WUF131034 L196572:M196572 HS196570:HT196570 RO196570:RP196570 ABK196570:ABL196570 ALG196570:ALH196570 AVC196570:AVD196570 BEY196570:BEZ196570 BOU196570:BOV196570 BYQ196570:BYR196570 CIM196570:CIN196570 CSI196570:CSJ196570 DCE196570:DCF196570 DMA196570:DMB196570 DVW196570:DVX196570 EFS196570:EFT196570 EPO196570:EPP196570 EZK196570:EZL196570 FJG196570:FJH196570 FTC196570:FTD196570 GCY196570:GCZ196570 GMU196570:GMV196570 GWQ196570:GWR196570 HGM196570:HGN196570 HQI196570:HQJ196570 IAE196570:IAF196570 IKA196570:IKB196570 ITW196570:ITX196570 JDS196570:JDT196570 JNO196570:JNP196570 JXK196570:JXL196570 KHG196570:KHH196570 KRC196570:KRD196570 LAY196570:LAZ196570 LKU196570:LKV196570 LUQ196570:LUR196570 MEM196570:MEN196570 MOI196570:MOJ196570 MYE196570:MYF196570 NIA196570:NIB196570 NRW196570:NRX196570 OBS196570:OBT196570 OLO196570:OLP196570 OVK196570:OVL196570 PFG196570:PFH196570 PPC196570:PPD196570 PYY196570:PYZ196570 QIU196570:QIV196570 QSQ196570:QSR196570 RCM196570:RCN196570 RMI196570:RMJ196570 RWE196570:RWF196570 SGA196570:SGB196570 SPW196570:SPX196570 SZS196570:SZT196570 TJO196570:TJP196570 TTK196570:TTL196570 UDG196570:UDH196570 UNC196570:UND196570 UWY196570:UWZ196570 VGU196570:VGV196570 VQQ196570:VQR196570 WAM196570:WAN196570 WKI196570:WKJ196570 WUE196570:WUF196570 L262108:M262108 HS262106:HT262106 RO262106:RP262106 ABK262106:ABL262106 ALG262106:ALH262106 AVC262106:AVD262106 BEY262106:BEZ262106 BOU262106:BOV262106 BYQ262106:BYR262106 CIM262106:CIN262106 CSI262106:CSJ262106 DCE262106:DCF262106 DMA262106:DMB262106 DVW262106:DVX262106 EFS262106:EFT262106 EPO262106:EPP262106 EZK262106:EZL262106 FJG262106:FJH262106 FTC262106:FTD262106 GCY262106:GCZ262106 GMU262106:GMV262106 GWQ262106:GWR262106 HGM262106:HGN262106 HQI262106:HQJ262106 IAE262106:IAF262106 IKA262106:IKB262106 ITW262106:ITX262106 JDS262106:JDT262106 JNO262106:JNP262106 JXK262106:JXL262106 KHG262106:KHH262106 KRC262106:KRD262106 LAY262106:LAZ262106 LKU262106:LKV262106 LUQ262106:LUR262106 MEM262106:MEN262106 MOI262106:MOJ262106 MYE262106:MYF262106 NIA262106:NIB262106 NRW262106:NRX262106 OBS262106:OBT262106 OLO262106:OLP262106 OVK262106:OVL262106 PFG262106:PFH262106 PPC262106:PPD262106 PYY262106:PYZ262106 QIU262106:QIV262106 QSQ262106:QSR262106 RCM262106:RCN262106 RMI262106:RMJ262106 RWE262106:RWF262106 SGA262106:SGB262106 SPW262106:SPX262106 SZS262106:SZT262106 TJO262106:TJP262106 TTK262106:TTL262106 UDG262106:UDH262106 UNC262106:UND262106 UWY262106:UWZ262106 VGU262106:VGV262106 VQQ262106:VQR262106 WAM262106:WAN262106 WKI262106:WKJ262106 WUE262106:WUF262106 L327644:M327644 HS327642:HT327642 RO327642:RP327642 ABK327642:ABL327642 ALG327642:ALH327642 AVC327642:AVD327642 BEY327642:BEZ327642 BOU327642:BOV327642 BYQ327642:BYR327642 CIM327642:CIN327642 CSI327642:CSJ327642 DCE327642:DCF327642 DMA327642:DMB327642 DVW327642:DVX327642 EFS327642:EFT327642 EPO327642:EPP327642 EZK327642:EZL327642 FJG327642:FJH327642 FTC327642:FTD327642 GCY327642:GCZ327642 GMU327642:GMV327642 GWQ327642:GWR327642 HGM327642:HGN327642 HQI327642:HQJ327642 IAE327642:IAF327642 IKA327642:IKB327642 ITW327642:ITX327642 JDS327642:JDT327642 JNO327642:JNP327642 JXK327642:JXL327642 KHG327642:KHH327642 KRC327642:KRD327642 LAY327642:LAZ327642 LKU327642:LKV327642 LUQ327642:LUR327642 MEM327642:MEN327642 MOI327642:MOJ327642 MYE327642:MYF327642 NIA327642:NIB327642 NRW327642:NRX327642 OBS327642:OBT327642 OLO327642:OLP327642 OVK327642:OVL327642 PFG327642:PFH327642 PPC327642:PPD327642 PYY327642:PYZ327642 QIU327642:QIV327642 QSQ327642:QSR327642 RCM327642:RCN327642 RMI327642:RMJ327642 RWE327642:RWF327642 SGA327642:SGB327642 SPW327642:SPX327642 SZS327642:SZT327642 TJO327642:TJP327642 TTK327642:TTL327642 UDG327642:UDH327642 UNC327642:UND327642 UWY327642:UWZ327642 VGU327642:VGV327642 VQQ327642:VQR327642 WAM327642:WAN327642 WKI327642:WKJ327642 WUE327642:WUF327642 L393180:M393180 HS393178:HT393178 RO393178:RP393178 ABK393178:ABL393178 ALG393178:ALH393178 AVC393178:AVD393178 BEY393178:BEZ393178 BOU393178:BOV393178 BYQ393178:BYR393178 CIM393178:CIN393178 CSI393178:CSJ393178 DCE393178:DCF393178 DMA393178:DMB393178 DVW393178:DVX393178 EFS393178:EFT393178 EPO393178:EPP393178 EZK393178:EZL393178 FJG393178:FJH393178 FTC393178:FTD393178 GCY393178:GCZ393178 GMU393178:GMV393178 GWQ393178:GWR393178 HGM393178:HGN393178 HQI393178:HQJ393178 IAE393178:IAF393178 IKA393178:IKB393178 ITW393178:ITX393178 JDS393178:JDT393178 JNO393178:JNP393178 JXK393178:JXL393178 KHG393178:KHH393178 KRC393178:KRD393178 LAY393178:LAZ393178 LKU393178:LKV393178 LUQ393178:LUR393178 MEM393178:MEN393178 MOI393178:MOJ393178 MYE393178:MYF393178 NIA393178:NIB393178 NRW393178:NRX393178 OBS393178:OBT393178 OLO393178:OLP393178 OVK393178:OVL393178 PFG393178:PFH393178 PPC393178:PPD393178 PYY393178:PYZ393178 QIU393178:QIV393178 QSQ393178:QSR393178 RCM393178:RCN393178 RMI393178:RMJ393178 RWE393178:RWF393178 SGA393178:SGB393178 SPW393178:SPX393178 SZS393178:SZT393178 TJO393178:TJP393178 TTK393178:TTL393178 UDG393178:UDH393178 UNC393178:UND393178 UWY393178:UWZ393178 VGU393178:VGV393178 VQQ393178:VQR393178 WAM393178:WAN393178 WKI393178:WKJ393178 WUE393178:WUF393178 L458716:M458716 HS458714:HT458714 RO458714:RP458714 ABK458714:ABL458714 ALG458714:ALH458714 AVC458714:AVD458714 BEY458714:BEZ458714 BOU458714:BOV458714 BYQ458714:BYR458714 CIM458714:CIN458714 CSI458714:CSJ458714 DCE458714:DCF458714 DMA458714:DMB458714 DVW458714:DVX458714 EFS458714:EFT458714 EPO458714:EPP458714 EZK458714:EZL458714 FJG458714:FJH458714 FTC458714:FTD458714 GCY458714:GCZ458714 GMU458714:GMV458714 GWQ458714:GWR458714 HGM458714:HGN458714 HQI458714:HQJ458714 IAE458714:IAF458714 IKA458714:IKB458714 ITW458714:ITX458714 JDS458714:JDT458714 JNO458714:JNP458714 JXK458714:JXL458714 KHG458714:KHH458714 KRC458714:KRD458714 LAY458714:LAZ458714 LKU458714:LKV458714 LUQ458714:LUR458714 MEM458714:MEN458714 MOI458714:MOJ458714 MYE458714:MYF458714 NIA458714:NIB458714 NRW458714:NRX458714 OBS458714:OBT458714 OLO458714:OLP458714 OVK458714:OVL458714 PFG458714:PFH458714 PPC458714:PPD458714 PYY458714:PYZ458714 QIU458714:QIV458714 QSQ458714:QSR458714 RCM458714:RCN458714 RMI458714:RMJ458714 RWE458714:RWF458714 SGA458714:SGB458714 SPW458714:SPX458714 SZS458714:SZT458714 TJO458714:TJP458714 TTK458714:TTL458714 UDG458714:UDH458714 UNC458714:UND458714 UWY458714:UWZ458714 VGU458714:VGV458714 VQQ458714:VQR458714 WAM458714:WAN458714 WKI458714:WKJ458714 WUE458714:WUF458714 L524252:M524252 HS524250:HT524250 RO524250:RP524250 ABK524250:ABL524250 ALG524250:ALH524250 AVC524250:AVD524250 BEY524250:BEZ524250 BOU524250:BOV524250 BYQ524250:BYR524250 CIM524250:CIN524250 CSI524250:CSJ524250 DCE524250:DCF524250 DMA524250:DMB524250 DVW524250:DVX524250 EFS524250:EFT524250 EPO524250:EPP524250 EZK524250:EZL524250 FJG524250:FJH524250 FTC524250:FTD524250 GCY524250:GCZ524250 GMU524250:GMV524250 GWQ524250:GWR524250 HGM524250:HGN524250 HQI524250:HQJ524250 IAE524250:IAF524250 IKA524250:IKB524250 ITW524250:ITX524250 JDS524250:JDT524250 JNO524250:JNP524250 JXK524250:JXL524250 KHG524250:KHH524250 KRC524250:KRD524250 LAY524250:LAZ524250 LKU524250:LKV524250 LUQ524250:LUR524250 MEM524250:MEN524250 MOI524250:MOJ524250 MYE524250:MYF524250 NIA524250:NIB524250 NRW524250:NRX524250 OBS524250:OBT524250 OLO524250:OLP524250 OVK524250:OVL524250 PFG524250:PFH524250 PPC524250:PPD524250 PYY524250:PYZ524250 QIU524250:QIV524250 QSQ524250:QSR524250 RCM524250:RCN524250 RMI524250:RMJ524250 RWE524250:RWF524250 SGA524250:SGB524250 SPW524250:SPX524250 SZS524250:SZT524250 TJO524250:TJP524250 TTK524250:TTL524250 UDG524250:UDH524250 UNC524250:UND524250 UWY524250:UWZ524250 VGU524250:VGV524250 VQQ524250:VQR524250 WAM524250:WAN524250 WKI524250:WKJ524250 WUE524250:WUF524250 L589788:M589788 HS589786:HT589786 RO589786:RP589786 ABK589786:ABL589786 ALG589786:ALH589786 AVC589786:AVD589786 BEY589786:BEZ589786 BOU589786:BOV589786 BYQ589786:BYR589786 CIM589786:CIN589786 CSI589786:CSJ589786 DCE589786:DCF589786 DMA589786:DMB589786 DVW589786:DVX589786 EFS589786:EFT589786 EPO589786:EPP589786 EZK589786:EZL589786 FJG589786:FJH589786 FTC589786:FTD589786 GCY589786:GCZ589786 GMU589786:GMV589786 GWQ589786:GWR589786 HGM589786:HGN589786 HQI589786:HQJ589786 IAE589786:IAF589786 IKA589786:IKB589786 ITW589786:ITX589786 JDS589786:JDT589786 JNO589786:JNP589786 JXK589786:JXL589786 KHG589786:KHH589786 KRC589786:KRD589786 LAY589786:LAZ589786 LKU589786:LKV589786 LUQ589786:LUR589786 MEM589786:MEN589786 MOI589786:MOJ589786 MYE589786:MYF589786 NIA589786:NIB589786 NRW589786:NRX589786 OBS589786:OBT589786 OLO589786:OLP589786 OVK589786:OVL589786 PFG589786:PFH589786 PPC589786:PPD589786 PYY589786:PYZ589786 QIU589786:QIV589786 QSQ589786:QSR589786 RCM589786:RCN589786 RMI589786:RMJ589786 RWE589786:RWF589786 SGA589786:SGB589786 SPW589786:SPX589786 SZS589786:SZT589786 TJO589786:TJP589786 TTK589786:TTL589786 UDG589786:UDH589786 UNC589786:UND589786 UWY589786:UWZ589786 VGU589786:VGV589786 VQQ589786:VQR589786 WAM589786:WAN589786 WKI589786:WKJ589786 WUE589786:WUF589786 L655324:M655324 HS655322:HT655322 RO655322:RP655322 ABK655322:ABL655322 ALG655322:ALH655322 AVC655322:AVD655322 BEY655322:BEZ655322 BOU655322:BOV655322 BYQ655322:BYR655322 CIM655322:CIN655322 CSI655322:CSJ655322 DCE655322:DCF655322 DMA655322:DMB655322 DVW655322:DVX655322 EFS655322:EFT655322 EPO655322:EPP655322 EZK655322:EZL655322 FJG655322:FJH655322 FTC655322:FTD655322 GCY655322:GCZ655322 GMU655322:GMV655322 GWQ655322:GWR655322 HGM655322:HGN655322 HQI655322:HQJ655322 IAE655322:IAF655322 IKA655322:IKB655322 ITW655322:ITX655322 JDS655322:JDT655322 JNO655322:JNP655322 JXK655322:JXL655322 KHG655322:KHH655322 KRC655322:KRD655322 LAY655322:LAZ655322 LKU655322:LKV655322 LUQ655322:LUR655322 MEM655322:MEN655322 MOI655322:MOJ655322 MYE655322:MYF655322 NIA655322:NIB655322 NRW655322:NRX655322 OBS655322:OBT655322 OLO655322:OLP655322 OVK655322:OVL655322 PFG655322:PFH655322 PPC655322:PPD655322 PYY655322:PYZ655322 QIU655322:QIV655322 QSQ655322:QSR655322 RCM655322:RCN655322 RMI655322:RMJ655322 RWE655322:RWF655322 SGA655322:SGB655322 SPW655322:SPX655322 SZS655322:SZT655322 TJO655322:TJP655322 TTK655322:TTL655322 UDG655322:UDH655322 UNC655322:UND655322 UWY655322:UWZ655322 VGU655322:VGV655322 VQQ655322:VQR655322 WAM655322:WAN655322 WKI655322:WKJ655322 WUE655322:WUF655322 L720860:M720860 HS720858:HT720858 RO720858:RP720858 ABK720858:ABL720858 ALG720858:ALH720858 AVC720858:AVD720858 BEY720858:BEZ720858 BOU720858:BOV720858 BYQ720858:BYR720858 CIM720858:CIN720858 CSI720858:CSJ720858 DCE720858:DCF720858 DMA720858:DMB720858 DVW720858:DVX720858 EFS720858:EFT720858 EPO720858:EPP720858 EZK720858:EZL720858 FJG720858:FJH720858 FTC720858:FTD720858 GCY720858:GCZ720858 GMU720858:GMV720858 GWQ720858:GWR720858 HGM720858:HGN720858 HQI720858:HQJ720858 IAE720858:IAF720858 IKA720858:IKB720858 ITW720858:ITX720858 JDS720858:JDT720858 JNO720858:JNP720858 JXK720858:JXL720858 KHG720858:KHH720858 KRC720858:KRD720858 LAY720858:LAZ720858 LKU720858:LKV720858 LUQ720858:LUR720858 MEM720858:MEN720858 MOI720858:MOJ720858 MYE720858:MYF720858 NIA720858:NIB720858 NRW720858:NRX720858 OBS720858:OBT720858 OLO720858:OLP720858 OVK720858:OVL720858 PFG720858:PFH720858 PPC720858:PPD720858 PYY720858:PYZ720858 QIU720858:QIV720858 QSQ720858:QSR720858 RCM720858:RCN720858 RMI720858:RMJ720858 RWE720858:RWF720858 SGA720858:SGB720858 SPW720858:SPX720858 SZS720858:SZT720858 TJO720858:TJP720858 TTK720858:TTL720858 UDG720858:UDH720858 UNC720858:UND720858 UWY720858:UWZ720858 VGU720858:VGV720858 VQQ720858:VQR720858 WAM720858:WAN720858 WKI720858:WKJ720858 WUE720858:WUF720858 L786396:M786396 HS786394:HT786394 RO786394:RP786394 ABK786394:ABL786394 ALG786394:ALH786394 AVC786394:AVD786394 BEY786394:BEZ786394 BOU786394:BOV786394 BYQ786394:BYR786394 CIM786394:CIN786394 CSI786394:CSJ786394 DCE786394:DCF786394 DMA786394:DMB786394 DVW786394:DVX786394 EFS786394:EFT786394 EPO786394:EPP786394 EZK786394:EZL786394 FJG786394:FJH786394 FTC786394:FTD786394 GCY786394:GCZ786394 GMU786394:GMV786394 GWQ786394:GWR786394 HGM786394:HGN786394 HQI786394:HQJ786394 IAE786394:IAF786394 IKA786394:IKB786394 ITW786394:ITX786394 JDS786394:JDT786394 JNO786394:JNP786394 JXK786394:JXL786394 KHG786394:KHH786394 KRC786394:KRD786394 LAY786394:LAZ786394 LKU786394:LKV786394 LUQ786394:LUR786394 MEM786394:MEN786394 MOI786394:MOJ786394 MYE786394:MYF786394 NIA786394:NIB786394 NRW786394:NRX786394 OBS786394:OBT786394 OLO786394:OLP786394 OVK786394:OVL786394 PFG786394:PFH786394 PPC786394:PPD786394 PYY786394:PYZ786394 QIU786394:QIV786394 QSQ786394:QSR786394 RCM786394:RCN786394 RMI786394:RMJ786394 RWE786394:RWF786394 SGA786394:SGB786394 SPW786394:SPX786394 SZS786394:SZT786394 TJO786394:TJP786394 TTK786394:TTL786394 UDG786394:UDH786394 UNC786394:UND786394 UWY786394:UWZ786394 VGU786394:VGV786394 VQQ786394:VQR786394 WAM786394:WAN786394 WKI786394:WKJ786394 WUE786394:WUF786394 L851932:M851932 HS851930:HT851930 RO851930:RP851930 ABK851930:ABL851930 ALG851930:ALH851930 AVC851930:AVD851930 BEY851930:BEZ851930 BOU851930:BOV851930 BYQ851930:BYR851930 CIM851930:CIN851930 CSI851930:CSJ851930 DCE851930:DCF851930 DMA851930:DMB851930 DVW851930:DVX851930 EFS851930:EFT851930 EPO851930:EPP851930 EZK851930:EZL851930 FJG851930:FJH851930 FTC851930:FTD851930 GCY851930:GCZ851930 GMU851930:GMV851930 GWQ851930:GWR851930 HGM851930:HGN851930 HQI851930:HQJ851930 IAE851930:IAF851930 IKA851930:IKB851930 ITW851930:ITX851930 JDS851930:JDT851930 JNO851930:JNP851930 JXK851930:JXL851930 KHG851930:KHH851930 KRC851930:KRD851930 LAY851930:LAZ851930 LKU851930:LKV851930 LUQ851930:LUR851930 MEM851930:MEN851930 MOI851930:MOJ851930 MYE851930:MYF851930 NIA851930:NIB851930 NRW851930:NRX851930 OBS851930:OBT851930 OLO851930:OLP851930 OVK851930:OVL851930 PFG851930:PFH851930 PPC851930:PPD851930 PYY851930:PYZ851930 QIU851930:QIV851930 QSQ851930:QSR851930 RCM851930:RCN851930 RMI851930:RMJ851930 RWE851930:RWF851930 SGA851930:SGB851930 SPW851930:SPX851930 SZS851930:SZT851930 TJO851930:TJP851930 TTK851930:TTL851930 UDG851930:UDH851930 UNC851930:UND851930 UWY851930:UWZ851930 VGU851930:VGV851930 VQQ851930:VQR851930 WAM851930:WAN851930 WKI851930:WKJ851930 WUE851930:WUF851930 L917468:M917468 HS917466:HT917466 RO917466:RP917466 ABK917466:ABL917466 ALG917466:ALH917466 AVC917466:AVD917466 BEY917466:BEZ917466 BOU917466:BOV917466 BYQ917466:BYR917466 CIM917466:CIN917466 CSI917466:CSJ917466 DCE917466:DCF917466 DMA917466:DMB917466 DVW917466:DVX917466 EFS917466:EFT917466 EPO917466:EPP917466 EZK917466:EZL917466 FJG917466:FJH917466 FTC917466:FTD917466 GCY917466:GCZ917466 GMU917466:GMV917466 GWQ917466:GWR917466 HGM917466:HGN917466 HQI917466:HQJ917466 IAE917466:IAF917466 IKA917466:IKB917466 ITW917466:ITX917466 JDS917466:JDT917466 JNO917466:JNP917466 JXK917466:JXL917466 KHG917466:KHH917466 KRC917466:KRD917466 LAY917466:LAZ917466 LKU917466:LKV917466 LUQ917466:LUR917466 MEM917466:MEN917466 MOI917466:MOJ917466 MYE917466:MYF917466 NIA917466:NIB917466 NRW917466:NRX917466 OBS917466:OBT917466 OLO917466:OLP917466 OVK917466:OVL917466 PFG917466:PFH917466 PPC917466:PPD917466 PYY917466:PYZ917466 QIU917466:QIV917466 QSQ917466:QSR917466 RCM917466:RCN917466 RMI917466:RMJ917466 RWE917466:RWF917466 SGA917466:SGB917466 SPW917466:SPX917466 SZS917466:SZT917466 TJO917466:TJP917466 TTK917466:TTL917466 UDG917466:UDH917466 UNC917466:UND917466 UWY917466:UWZ917466 VGU917466:VGV917466 VQQ917466:VQR917466 WAM917466:WAN917466 WKI917466:WKJ917466 WUE917466:WUF917466 L983004:M983004 HS983002:HT983002 RO983002:RP983002 ABK983002:ABL983002 ALG983002:ALH983002 AVC983002:AVD983002 BEY983002:BEZ983002 BOU983002:BOV983002 BYQ983002:BYR983002 CIM983002:CIN983002 CSI983002:CSJ983002 DCE983002:DCF983002 DMA983002:DMB983002 DVW983002:DVX983002 EFS983002:EFT983002 EPO983002:EPP983002 EZK983002:EZL983002 FJG983002:FJH983002 FTC983002:FTD983002 GCY983002:GCZ983002 GMU983002:GMV983002 GWQ983002:GWR983002 HGM983002:HGN983002 HQI983002:HQJ983002 IAE983002:IAF983002 IKA983002:IKB983002 ITW983002:ITX983002 JDS983002:JDT983002 JNO983002:JNP983002 JXK983002:JXL983002 KHG983002:KHH983002 KRC983002:KRD983002 LAY983002:LAZ983002 LKU983002:LKV983002 LUQ983002:LUR983002 MEM983002:MEN983002 MOI983002:MOJ983002 MYE983002:MYF983002 NIA983002:NIB983002 NRW983002:NRX983002 OBS983002:OBT983002 OLO983002:OLP983002 OVK983002:OVL983002 PFG983002:PFH983002 PPC983002:PPD983002 PYY983002:PYZ983002 QIU983002:QIV983002 QSQ983002:QSR983002 RCM983002:RCN983002 RMI983002:RMJ983002 RWE983002:RWF983002 SGA983002:SGB983002 SPW983002:SPX983002 SZS983002:SZT983002 TJO983002:TJP983002 TTK983002:TTL983002 UDG983002:UDH983002 UNC983002:UND983002 UWY983002:UWZ983002 VGU983002:VGV983002 VQQ983002:VQR983002 WAM983002:WAN983002 WKI983002:WKJ983002 WUE983002:WUF983002 J11 Q11" xr:uid="{1269FF7B-E5E6-404E-BEEB-403B31DF0123}">
      <formula1>"□,■"</formula1>
    </dataValidation>
    <dataValidation type="custom" imeMode="disabled" allowBlank="1" showInputMessage="1" showErrorMessage="1" error="整数で入力してください。" sqref="WVH983080:WVK983080 L65511:R65511 HS65509:HY65509 RO65509:RU65509 ABK65509:ABQ65509 ALG65509:ALM65509 AVC65509:AVI65509 BEY65509:BFE65509 BOU65509:BPA65509 BYQ65509:BYW65509 CIM65509:CIS65509 CSI65509:CSO65509 DCE65509:DCK65509 DMA65509:DMG65509 DVW65509:DWC65509 EFS65509:EFY65509 EPO65509:EPU65509 EZK65509:EZQ65509 FJG65509:FJM65509 FTC65509:FTI65509 GCY65509:GDE65509 GMU65509:GNA65509 GWQ65509:GWW65509 HGM65509:HGS65509 HQI65509:HQO65509 IAE65509:IAK65509 IKA65509:IKG65509 ITW65509:IUC65509 JDS65509:JDY65509 JNO65509:JNU65509 JXK65509:JXQ65509 KHG65509:KHM65509 KRC65509:KRI65509 LAY65509:LBE65509 LKU65509:LLA65509 LUQ65509:LUW65509 MEM65509:MES65509 MOI65509:MOO65509 MYE65509:MYK65509 NIA65509:NIG65509 NRW65509:NSC65509 OBS65509:OBY65509 OLO65509:OLU65509 OVK65509:OVQ65509 PFG65509:PFM65509 PPC65509:PPI65509 PYY65509:PZE65509 QIU65509:QJA65509 QSQ65509:QSW65509 RCM65509:RCS65509 RMI65509:RMO65509 RWE65509:RWK65509 SGA65509:SGG65509 SPW65509:SQC65509 SZS65509:SZY65509 TJO65509:TJU65509 TTK65509:TTQ65509 UDG65509:UDM65509 UNC65509:UNI65509 UWY65509:UXE65509 VGU65509:VHA65509 VQQ65509:VQW65509 WAM65509:WAS65509 WKI65509:WKO65509 WUE65509:WUK65509 L131047:R131047 HS131045:HY131045 RO131045:RU131045 ABK131045:ABQ131045 ALG131045:ALM131045 AVC131045:AVI131045 BEY131045:BFE131045 BOU131045:BPA131045 BYQ131045:BYW131045 CIM131045:CIS131045 CSI131045:CSO131045 DCE131045:DCK131045 DMA131045:DMG131045 DVW131045:DWC131045 EFS131045:EFY131045 EPO131045:EPU131045 EZK131045:EZQ131045 FJG131045:FJM131045 FTC131045:FTI131045 GCY131045:GDE131045 GMU131045:GNA131045 GWQ131045:GWW131045 HGM131045:HGS131045 HQI131045:HQO131045 IAE131045:IAK131045 IKA131045:IKG131045 ITW131045:IUC131045 JDS131045:JDY131045 JNO131045:JNU131045 JXK131045:JXQ131045 KHG131045:KHM131045 KRC131045:KRI131045 LAY131045:LBE131045 LKU131045:LLA131045 LUQ131045:LUW131045 MEM131045:MES131045 MOI131045:MOO131045 MYE131045:MYK131045 NIA131045:NIG131045 NRW131045:NSC131045 OBS131045:OBY131045 OLO131045:OLU131045 OVK131045:OVQ131045 PFG131045:PFM131045 PPC131045:PPI131045 PYY131045:PZE131045 QIU131045:QJA131045 QSQ131045:QSW131045 RCM131045:RCS131045 RMI131045:RMO131045 RWE131045:RWK131045 SGA131045:SGG131045 SPW131045:SQC131045 SZS131045:SZY131045 TJO131045:TJU131045 TTK131045:TTQ131045 UDG131045:UDM131045 UNC131045:UNI131045 UWY131045:UXE131045 VGU131045:VHA131045 VQQ131045:VQW131045 WAM131045:WAS131045 WKI131045:WKO131045 WUE131045:WUK131045 L196583:R196583 HS196581:HY196581 RO196581:RU196581 ABK196581:ABQ196581 ALG196581:ALM196581 AVC196581:AVI196581 BEY196581:BFE196581 BOU196581:BPA196581 BYQ196581:BYW196581 CIM196581:CIS196581 CSI196581:CSO196581 DCE196581:DCK196581 DMA196581:DMG196581 DVW196581:DWC196581 EFS196581:EFY196581 EPO196581:EPU196581 EZK196581:EZQ196581 FJG196581:FJM196581 FTC196581:FTI196581 GCY196581:GDE196581 GMU196581:GNA196581 GWQ196581:GWW196581 HGM196581:HGS196581 HQI196581:HQO196581 IAE196581:IAK196581 IKA196581:IKG196581 ITW196581:IUC196581 JDS196581:JDY196581 JNO196581:JNU196581 JXK196581:JXQ196581 KHG196581:KHM196581 KRC196581:KRI196581 LAY196581:LBE196581 LKU196581:LLA196581 LUQ196581:LUW196581 MEM196581:MES196581 MOI196581:MOO196581 MYE196581:MYK196581 NIA196581:NIG196581 NRW196581:NSC196581 OBS196581:OBY196581 OLO196581:OLU196581 OVK196581:OVQ196581 PFG196581:PFM196581 PPC196581:PPI196581 PYY196581:PZE196581 QIU196581:QJA196581 QSQ196581:QSW196581 RCM196581:RCS196581 RMI196581:RMO196581 RWE196581:RWK196581 SGA196581:SGG196581 SPW196581:SQC196581 SZS196581:SZY196581 TJO196581:TJU196581 TTK196581:TTQ196581 UDG196581:UDM196581 UNC196581:UNI196581 UWY196581:UXE196581 VGU196581:VHA196581 VQQ196581:VQW196581 WAM196581:WAS196581 WKI196581:WKO196581 WUE196581:WUK196581 L262119:R262119 HS262117:HY262117 RO262117:RU262117 ABK262117:ABQ262117 ALG262117:ALM262117 AVC262117:AVI262117 BEY262117:BFE262117 BOU262117:BPA262117 BYQ262117:BYW262117 CIM262117:CIS262117 CSI262117:CSO262117 DCE262117:DCK262117 DMA262117:DMG262117 DVW262117:DWC262117 EFS262117:EFY262117 EPO262117:EPU262117 EZK262117:EZQ262117 FJG262117:FJM262117 FTC262117:FTI262117 GCY262117:GDE262117 GMU262117:GNA262117 GWQ262117:GWW262117 HGM262117:HGS262117 HQI262117:HQO262117 IAE262117:IAK262117 IKA262117:IKG262117 ITW262117:IUC262117 JDS262117:JDY262117 JNO262117:JNU262117 JXK262117:JXQ262117 KHG262117:KHM262117 KRC262117:KRI262117 LAY262117:LBE262117 LKU262117:LLA262117 LUQ262117:LUW262117 MEM262117:MES262117 MOI262117:MOO262117 MYE262117:MYK262117 NIA262117:NIG262117 NRW262117:NSC262117 OBS262117:OBY262117 OLO262117:OLU262117 OVK262117:OVQ262117 PFG262117:PFM262117 PPC262117:PPI262117 PYY262117:PZE262117 QIU262117:QJA262117 QSQ262117:QSW262117 RCM262117:RCS262117 RMI262117:RMO262117 RWE262117:RWK262117 SGA262117:SGG262117 SPW262117:SQC262117 SZS262117:SZY262117 TJO262117:TJU262117 TTK262117:TTQ262117 UDG262117:UDM262117 UNC262117:UNI262117 UWY262117:UXE262117 VGU262117:VHA262117 VQQ262117:VQW262117 WAM262117:WAS262117 WKI262117:WKO262117 WUE262117:WUK262117 L327655:R327655 HS327653:HY327653 RO327653:RU327653 ABK327653:ABQ327653 ALG327653:ALM327653 AVC327653:AVI327653 BEY327653:BFE327653 BOU327653:BPA327653 BYQ327653:BYW327653 CIM327653:CIS327653 CSI327653:CSO327653 DCE327653:DCK327653 DMA327653:DMG327653 DVW327653:DWC327653 EFS327653:EFY327653 EPO327653:EPU327653 EZK327653:EZQ327653 FJG327653:FJM327653 FTC327653:FTI327653 GCY327653:GDE327653 GMU327653:GNA327653 GWQ327653:GWW327653 HGM327653:HGS327653 HQI327653:HQO327653 IAE327653:IAK327653 IKA327653:IKG327653 ITW327653:IUC327653 JDS327653:JDY327653 JNO327653:JNU327653 JXK327653:JXQ327653 KHG327653:KHM327653 KRC327653:KRI327653 LAY327653:LBE327653 LKU327653:LLA327653 LUQ327653:LUW327653 MEM327653:MES327653 MOI327653:MOO327653 MYE327653:MYK327653 NIA327653:NIG327653 NRW327653:NSC327653 OBS327653:OBY327653 OLO327653:OLU327653 OVK327653:OVQ327653 PFG327653:PFM327653 PPC327653:PPI327653 PYY327653:PZE327653 QIU327653:QJA327653 QSQ327653:QSW327653 RCM327653:RCS327653 RMI327653:RMO327653 RWE327653:RWK327653 SGA327653:SGG327653 SPW327653:SQC327653 SZS327653:SZY327653 TJO327653:TJU327653 TTK327653:TTQ327653 UDG327653:UDM327653 UNC327653:UNI327653 UWY327653:UXE327653 VGU327653:VHA327653 VQQ327653:VQW327653 WAM327653:WAS327653 WKI327653:WKO327653 WUE327653:WUK327653 L393191:R393191 HS393189:HY393189 RO393189:RU393189 ABK393189:ABQ393189 ALG393189:ALM393189 AVC393189:AVI393189 BEY393189:BFE393189 BOU393189:BPA393189 BYQ393189:BYW393189 CIM393189:CIS393189 CSI393189:CSO393189 DCE393189:DCK393189 DMA393189:DMG393189 DVW393189:DWC393189 EFS393189:EFY393189 EPO393189:EPU393189 EZK393189:EZQ393189 FJG393189:FJM393189 FTC393189:FTI393189 GCY393189:GDE393189 GMU393189:GNA393189 GWQ393189:GWW393189 HGM393189:HGS393189 HQI393189:HQO393189 IAE393189:IAK393189 IKA393189:IKG393189 ITW393189:IUC393189 JDS393189:JDY393189 JNO393189:JNU393189 JXK393189:JXQ393189 KHG393189:KHM393189 KRC393189:KRI393189 LAY393189:LBE393189 LKU393189:LLA393189 LUQ393189:LUW393189 MEM393189:MES393189 MOI393189:MOO393189 MYE393189:MYK393189 NIA393189:NIG393189 NRW393189:NSC393189 OBS393189:OBY393189 OLO393189:OLU393189 OVK393189:OVQ393189 PFG393189:PFM393189 PPC393189:PPI393189 PYY393189:PZE393189 QIU393189:QJA393189 QSQ393189:QSW393189 RCM393189:RCS393189 RMI393189:RMO393189 RWE393189:RWK393189 SGA393189:SGG393189 SPW393189:SQC393189 SZS393189:SZY393189 TJO393189:TJU393189 TTK393189:TTQ393189 UDG393189:UDM393189 UNC393189:UNI393189 UWY393189:UXE393189 VGU393189:VHA393189 VQQ393189:VQW393189 WAM393189:WAS393189 WKI393189:WKO393189 WUE393189:WUK393189 L458727:R458727 HS458725:HY458725 RO458725:RU458725 ABK458725:ABQ458725 ALG458725:ALM458725 AVC458725:AVI458725 BEY458725:BFE458725 BOU458725:BPA458725 BYQ458725:BYW458725 CIM458725:CIS458725 CSI458725:CSO458725 DCE458725:DCK458725 DMA458725:DMG458725 DVW458725:DWC458725 EFS458725:EFY458725 EPO458725:EPU458725 EZK458725:EZQ458725 FJG458725:FJM458725 FTC458725:FTI458725 GCY458725:GDE458725 GMU458725:GNA458725 GWQ458725:GWW458725 HGM458725:HGS458725 HQI458725:HQO458725 IAE458725:IAK458725 IKA458725:IKG458725 ITW458725:IUC458725 JDS458725:JDY458725 JNO458725:JNU458725 JXK458725:JXQ458725 KHG458725:KHM458725 KRC458725:KRI458725 LAY458725:LBE458725 LKU458725:LLA458725 LUQ458725:LUW458725 MEM458725:MES458725 MOI458725:MOO458725 MYE458725:MYK458725 NIA458725:NIG458725 NRW458725:NSC458725 OBS458725:OBY458725 OLO458725:OLU458725 OVK458725:OVQ458725 PFG458725:PFM458725 PPC458725:PPI458725 PYY458725:PZE458725 QIU458725:QJA458725 QSQ458725:QSW458725 RCM458725:RCS458725 RMI458725:RMO458725 RWE458725:RWK458725 SGA458725:SGG458725 SPW458725:SQC458725 SZS458725:SZY458725 TJO458725:TJU458725 TTK458725:TTQ458725 UDG458725:UDM458725 UNC458725:UNI458725 UWY458725:UXE458725 VGU458725:VHA458725 VQQ458725:VQW458725 WAM458725:WAS458725 WKI458725:WKO458725 WUE458725:WUK458725 L524263:R524263 HS524261:HY524261 RO524261:RU524261 ABK524261:ABQ524261 ALG524261:ALM524261 AVC524261:AVI524261 BEY524261:BFE524261 BOU524261:BPA524261 BYQ524261:BYW524261 CIM524261:CIS524261 CSI524261:CSO524261 DCE524261:DCK524261 DMA524261:DMG524261 DVW524261:DWC524261 EFS524261:EFY524261 EPO524261:EPU524261 EZK524261:EZQ524261 FJG524261:FJM524261 FTC524261:FTI524261 GCY524261:GDE524261 GMU524261:GNA524261 GWQ524261:GWW524261 HGM524261:HGS524261 HQI524261:HQO524261 IAE524261:IAK524261 IKA524261:IKG524261 ITW524261:IUC524261 JDS524261:JDY524261 JNO524261:JNU524261 JXK524261:JXQ524261 KHG524261:KHM524261 KRC524261:KRI524261 LAY524261:LBE524261 LKU524261:LLA524261 LUQ524261:LUW524261 MEM524261:MES524261 MOI524261:MOO524261 MYE524261:MYK524261 NIA524261:NIG524261 NRW524261:NSC524261 OBS524261:OBY524261 OLO524261:OLU524261 OVK524261:OVQ524261 PFG524261:PFM524261 PPC524261:PPI524261 PYY524261:PZE524261 QIU524261:QJA524261 QSQ524261:QSW524261 RCM524261:RCS524261 RMI524261:RMO524261 RWE524261:RWK524261 SGA524261:SGG524261 SPW524261:SQC524261 SZS524261:SZY524261 TJO524261:TJU524261 TTK524261:TTQ524261 UDG524261:UDM524261 UNC524261:UNI524261 UWY524261:UXE524261 VGU524261:VHA524261 VQQ524261:VQW524261 WAM524261:WAS524261 WKI524261:WKO524261 WUE524261:WUK524261 L589799:R589799 HS589797:HY589797 RO589797:RU589797 ABK589797:ABQ589797 ALG589797:ALM589797 AVC589797:AVI589797 BEY589797:BFE589797 BOU589797:BPA589797 BYQ589797:BYW589797 CIM589797:CIS589797 CSI589797:CSO589797 DCE589797:DCK589797 DMA589797:DMG589797 DVW589797:DWC589797 EFS589797:EFY589797 EPO589797:EPU589797 EZK589797:EZQ589797 FJG589797:FJM589797 FTC589797:FTI589797 GCY589797:GDE589797 GMU589797:GNA589797 GWQ589797:GWW589797 HGM589797:HGS589797 HQI589797:HQO589797 IAE589797:IAK589797 IKA589797:IKG589797 ITW589797:IUC589797 JDS589797:JDY589797 JNO589797:JNU589797 JXK589797:JXQ589797 KHG589797:KHM589797 KRC589797:KRI589797 LAY589797:LBE589797 LKU589797:LLA589797 LUQ589797:LUW589797 MEM589797:MES589797 MOI589797:MOO589797 MYE589797:MYK589797 NIA589797:NIG589797 NRW589797:NSC589797 OBS589797:OBY589797 OLO589797:OLU589797 OVK589797:OVQ589797 PFG589797:PFM589797 PPC589797:PPI589797 PYY589797:PZE589797 QIU589797:QJA589797 QSQ589797:QSW589797 RCM589797:RCS589797 RMI589797:RMO589797 RWE589797:RWK589797 SGA589797:SGG589797 SPW589797:SQC589797 SZS589797:SZY589797 TJO589797:TJU589797 TTK589797:TTQ589797 UDG589797:UDM589797 UNC589797:UNI589797 UWY589797:UXE589797 VGU589797:VHA589797 VQQ589797:VQW589797 WAM589797:WAS589797 WKI589797:WKO589797 WUE589797:WUK589797 L655335:R655335 HS655333:HY655333 RO655333:RU655333 ABK655333:ABQ655333 ALG655333:ALM655333 AVC655333:AVI655333 BEY655333:BFE655333 BOU655333:BPA655333 BYQ655333:BYW655333 CIM655333:CIS655333 CSI655333:CSO655333 DCE655333:DCK655333 DMA655333:DMG655333 DVW655333:DWC655333 EFS655333:EFY655333 EPO655333:EPU655333 EZK655333:EZQ655333 FJG655333:FJM655333 FTC655333:FTI655333 GCY655333:GDE655333 GMU655333:GNA655333 GWQ655333:GWW655333 HGM655333:HGS655333 HQI655333:HQO655333 IAE655333:IAK655333 IKA655333:IKG655333 ITW655333:IUC655333 JDS655333:JDY655333 JNO655333:JNU655333 JXK655333:JXQ655333 KHG655333:KHM655333 KRC655333:KRI655333 LAY655333:LBE655333 LKU655333:LLA655333 LUQ655333:LUW655333 MEM655333:MES655333 MOI655333:MOO655333 MYE655333:MYK655333 NIA655333:NIG655333 NRW655333:NSC655333 OBS655333:OBY655333 OLO655333:OLU655333 OVK655333:OVQ655333 PFG655333:PFM655333 PPC655333:PPI655333 PYY655333:PZE655333 QIU655333:QJA655333 QSQ655333:QSW655333 RCM655333:RCS655333 RMI655333:RMO655333 RWE655333:RWK655333 SGA655333:SGG655333 SPW655333:SQC655333 SZS655333:SZY655333 TJO655333:TJU655333 TTK655333:TTQ655333 UDG655333:UDM655333 UNC655333:UNI655333 UWY655333:UXE655333 VGU655333:VHA655333 VQQ655333:VQW655333 WAM655333:WAS655333 WKI655333:WKO655333 WUE655333:WUK655333 L720871:R720871 HS720869:HY720869 RO720869:RU720869 ABK720869:ABQ720869 ALG720869:ALM720869 AVC720869:AVI720869 BEY720869:BFE720869 BOU720869:BPA720869 BYQ720869:BYW720869 CIM720869:CIS720869 CSI720869:CSO720869 DCE720869:DCK720869 DMA720869:DMG720869 DVW720869:DWC720869 EFS720869:EFY720869 EPO720869:EPU720869 EZK720869:EZQ720869 FJG720869:FJM720869 FTC720869:FTI720869 GCY720869:GDE720869 GMU720869:GNA720869 GWQ720869:GWW720869 HGM720869:HGS720869 HQI720869:HQO720869 IAE720869:IAK720869 IKA720869:IKG720869 ITW720869:IUC720869 JDS720869:JDY720869 JNO720869:JNU720869 JXK720869:JXQ720869 KHG720869:KHM720869 KRC720869:KRI720869 LAY720869:LBE720869 LKU720869:LLA720869 LUQ720869:LUW720869 MEM720869:MES720869 MOI720869:MOO720869 MYE720869:MYK720869 NIA720869:NIG720869 NRW720869:NSC720869 OBS720869:OBY720869 OLO720869:OLU720869 OVK720869:OVQ720869 PFG720869:PFM720869 PPC720869:PPI720869 PYY720869:PZE720869 QIU720869:QJA720869 QSQ720869:QSW720869 RCM720869:RCS720869 RMI720869:RMO720869 RWE720869:RWK720869 SGA720869:SGG720869 SPW720869:SQC720869 SZS720869:SZY720869 TJO720869:TJU720869 TTK720869:TTQ720869 UDG720869:UDM720869 UNC720869:UNI720869 UWY720869:UXE720869 VGU720869:VHA720869 VQQ720869:VQW720869 WAM720869:WAS720869 WKI720869:WKO720869 WUE720869:WUK720869 L786407:R786407 HS786405:HY786405 RO786405:RU786405 ABK786405:ABQ786405 ALG786405:ALM786405 AVC786405:AVI786405 BEY786405:BFE786405 BOU786405:BPA786405 BYQ786405:BYW786405 CIM786405:CIS786405 CSI786405:CSO786405 DCE786405:DCK786405 DMA786405:DMG786405 DVW786405:DWC786405 EFS786405:EFY786405 EPO786405:EPU786405 EZK786405:EZQ786405 FJG786405:FJM786405 FTC786405:FTI786405 GCY786405:GDE786405 GMU786405:GNA786405 GWQ786405:GWW786405 HGM786405:HGS786405 HQI786405:HQO786405 IAE786405:IAK786405 IKA786405:IKG786405 ITW786405:IUC786405 JDS786405:JDY786405 JNO786405:JNU786405 JXK786405:JXQ786405 KHG786405:KHM786405 KRC786405:KRI786405 LAY786405:LBE786405 LKU786405:LLA786405 LUQ786405:LUW786405 MEM786405:MES786405 MOI786405:MOO786405 MYE786405:MYK786405 NIA786405:NIG786405 NRW786405:NSC786405 OBS786405:OBY786405 OLO786405:OLU786405 OVK786405:OVQ786405 PFG786405:PFM786405 PPC786405:PPI786405 PYY786405:PZE786405 QIU786405:QJA786405 QSQ786405:QSW786405 RCM786405:RCS786405 RMI786405:RMO786405 RWE786405:RWK786405 SGA786405:SGG786405 SPW786405:SQC786405 SZS786405:SZY786405 TJO786405:TJU786405 TTK786405:TTQ786405 UDG786405:UDM786405 UNC786405:UNI786405 UWY786405:UXE786405 VGU786405:VHA786405 VQQ786405:VQW786405 WAM786405:WAS786405 WKI786405:WKO786405 WUE786405:WUK786405 L851943:R851943 HS851941:HY851941 RO851941:RU851941 ABK851941:ABQ851941 ALG851941:ALM851941 AVC851941:AVI851941 BEY851941:BFE851941 BOU851941:BPA851941 BYQ851941:BYW851941 CIM851941:CIS851941 CSI851941:CSO851941 DCE851941:DCK851941 DMA851941:DMG851941 DVW851941:DWC851941 EFS851941:EFY851941 EPO851941:EPU851941 EZK851941:EZQ851941 FJG851941:FJM851941 FTC851941:FTI851941 GCY851941:GDE851941 GMU851941:GNA851941 GWQ851941:GWW851941 HGM851941:HGS851941 HQI851941:HQO851941 IAE851941:IAK851941 IKA851941:IKG851941 ITW851941:IUC851941 JDS851941:JDY851941 JNO851941:JNU851941 JXK851941:JXQ851941 KHG851941:KHM851941 KRC851941:KRI851941 LAY851941:LBE851941 LKU851941:LLA851941 LUQ851941:LUW851941 MEM851941:MES851941 MOI851941:MOO851941 MYE851941:MYK851941 NIA851941:NIG851941 NRW851941:NSC851941 OBS851941:OBY851941 OLO851941:OLU851941 OVK851941:OVQ851941 PFG851941:PFM851941 PPC851941:PPI851941 PYY851941:PZE851941 QIU851941:QJA851941 QSQ851941:QSW851941 RCM851941:RCS851941 RMI851941:RMO851941 RWE851941:RWK851941 SGA851941:SGG851941 SPW851941:SQC851941 SZS851941:SZY851941 TJO851941:TJU851941 TTK851941:TTQ851941 UDG851941:UDM851941 UNC851941:UNI851941 UWY851941:UXE851941 VGU851941:VHA851941 VQQ851941:VQW851941 WAM851941:WAS851941 WKI851941:WKO851941 WUE851941:WUK851941 L917479:R917479 HS917477:HY917477 RO917477:RU917477 ABK917477:ABQ917477 ALG917477:ALM917477 AVC917477:AVI917477 BEY917477:BFE917477 BOU917477:BPA917477 BYQ917477:BYW917477 CIM917477:CIS917477 CSI917477:CSO917477 DCE917477:DCK917477 DMA917477:DMG917477 DVW917477:DWC917477 EFS917477:EFY917477 EPO917477:EPU917477 EZK917477:EZQ917477 FJG917477:FJM917477 FTC917477:FTI917477 GCY917477:GDE917477 GMU917477:GNA917477 GWQ917477:GWW917477 HGM917477:HGS917477 HQI917477:HQO917477 IAE917477:IAK917477 IKA917477:IKG917477 ITW917477:IUC917477 JDS917477:JDY917477 JNO917477:JNU917477 JXK917477:JXQ917477 KHG917477:KHM917477 KRC917477:KRI917477 LAY917477:LBE917477 LKU917477:LLA917477 LUQ917477:LUW917477 MEM917477:MES917477 MOI917477:MOO917477 MYE917477:MYK917477 NIA917477:NIG917477 NRW917477:NSC917477 OBS917477:OBY917477 OLO917477:OLU917477 OVK917477:OVQ917477 PFG917477:PFM917477 PPC917477:PPI917477 PYY917477:PZE917477 QIU917477:QJA917477 QSQ917477:QSW917477 RCM917477:RCS917477 RMI917477:RMO917477 RWE917477:RWK917477 SGA917477:SGG917477 SPW917477:SQC917477 SZS917477:SZY917477 TJO917477:TJU917477 TTK917477:TTQ917477 UDG917477:UDM917477 UNC917477:UNI917477 UWY917477:UXE917477 VGU917477:VHA917477 VQQ917477:VQW917477 WAM917477:WAS917477 WKI917477:WKO917477 WUE917477:WUK917477 L983015:R983015 HS983013:HY983013 RO983013:RU983013 ABK983013:ABQ983013 ALG983013:ALM983013 AVC983013:AVI983013 BEY983013:BFE983013 BOU983013:BPA983013 BYQ983013:BYW983013 CIM983013:CIS983013 CSI983013:CSO983013 DCE983013:DCK983013 DMA983013:DMG983013 DVW983013:DWC983013 EFS983013:EFY983013 EPO983013:EPU983013 EZK983013:EZQ983013 FJG983013:FJM983013 FTC983013:FTI983013 GCY983013:GDE983013 GMU983013:GNA983013 GWQ983013:GWW983013 HGM983013:HGS983013 HQI983013:HQO983013 IAE983013:IAK983013 IKA983013:IKG983013 ITW983013:IUC983013 JDS983013:JDY983013 JNO983013:JNU983013 JXK983013:JXQ983013 KHG983013:KHM983013 KRC983013:KRI983013 LAY983013:LBE983013 LKU983013:LLA983013 LUQ983013:LUW983013 MEM983013:MES983013 MOI983013:MOO983013 MYE983013:MYK983013 NIA983013:NIG983013 NRW983013:NSC983013 OBS983013:OBY983013 OLO983013:OLU983013 OVK983013:OVQ983013 PFG983013:PFM983013 PPC983013:PPI983013 PYY983013:PZE983013 QIU983013:QJA983013 QSQ983013:QSW983013 RCM983013:RCS983013 RMI983013:RMO983013 RWE983013:RWK983013 SGA983013:SGG983013 SPW983013:SQC983013 SZS983013:SZY983013 TJO983013:TJU983013 TTK983013:TTQ983013 UDG983013:UDM983013 UNC983013:UNI983013 UWY983013:UXE983013 VGU983013:VHA983013 VQQ983013:VQW983013 WAM983013:WAS983013 WKI983013:WKO983013 WUE983013:WUK983013 IV65568:IY65570 SR65568:SU65570 ACN65568:ACQ65570 AMJ65568:AMM65570 AWF65568:AWI65570 BGB65568:BGE65570 BPX65568:BQA65570 BZT65568:BZW65570 CJP65568:CJS65570 CTL65568:CTO65570 DDH65568:DDK65570 DND65568:DNG65570 DWZ65568:DXC65570 EGV65568:EGY65570 EQR65568:EQU65570 FAN65568:FAQ65570 FKJ65568:FKM65570 FUF65568:FUI65570 GEB65568:GEE65570 GNX65568:GOA65570 GXT65568:GXW65570 HHP65568:HHS65570 HRL65568:HRO65570 IBH65568:IBK65570 ILD65568:ILG65570 IUZ65568:IVC65570 JEV65568:JEY65570 JOR65568:JOU65570 JYN65568:JYQ65570 KIJ65568:KIM65570 KSF65568:KSI65570 LCB65568:LCE65570 LLX65568:LMA65570 LVT65568:LVW65570 MFP65568:MFS65570 MPL65568:MPO65570 MZH65568:MZK65570 NJD65568:NJG65570 NSZ65568:NTC65570 OCV65568:OCY65570 OMR65568:OMU65570 OWN65568:OWQ65570 PGJ65568:PGM65570 PQF65568:PQI65570 QAB65568:QAE65570 QJX65568:QKA65570 QTT65568:QTW65570 RDP65568:RDS65570 RNL65568:RNO65570 RXH65568:RXK65570 SHD65568:SHG65570 SQZ65568:SRC65570 TAV65568:TAY65570 TKR65568:TKU65570 TUN65568:TUQ65570 UEJ65568:UEM65570 UOF65568:UOI65570 UYB65568:UYE65570 VHX65568:VIA65570 VRT65568:VRW65570 WBP65568:WBS65570 WLL65568:WLO65570 WVH65568:WVK65570 IV131104:IY131106 SR131104:SU131106 ACN131104:ACQ131106 AMJ131104:AMM131106 AWF131104:AWI131106 BGB131104:BGE131106 BPX131104:BQA131106 BZT131104:BZW131106 CJP131104:CJS131106 CTL131104:CTO131106 DDH131104:DDK131106 DND131104:DNG131106 DWZ131104:DXC131106 EGV131104:EGY131106 EQR131104:EQU131106 FAN131104:FAQ131106 FKJ131104:FKM131106 FUF131104:FUI131106 GEB131104:GEE131106 GNX131104:GOA131106 GXT131104:GXW131106 HHP131104:HHS131106 HRL131104:HRO131106 IBH131104:IBK131106 ILD131104:ILG131106 IUZ131104:IVC131106 JEV131104:JEY131106 JOR131104:JOU131106 JYN131104:JYQ131106 KIJ131104:KIM131106 KSF131104:KSI131106 LCB131104:LCE131106 LLX131104:LMA131106 LVT131104:LVW131106 MFP131104:MFS131106 MPL131104:MPO131106 MZH131104:MZK131106 NJD131104:NJG131106 NSZ131104:NTC131106 OCV131104:OCY131106 OMR131104:OMU131106 OWN131104:OWQ131106 PGJ131104:PGM131106 PQF131104:PQI131106 QAB131104:QAE131106 QJX131104:QKA131106 QTT131104:QTW131106 RDP131104:RDS131106 RNL131104:RNO131106 RXH131104:RXK131106 SHD131104:SHG131106 SQZ131104:SRC131106 TAV131104:TAY131106 TKR131104:TKU131106 TUN131104:TUQ131106 UEJ131104:UEM131106 UOF131104:UOI131106 UYB131104:UYE131106 VHX131104:VIA131106 VRT131104:VRW131106 WBP131104:WBS131106 WLL131104:WLO131106 WVH131104:WVK131106 IV196640:IY196642 SR196640:SU196642 ACN196640:ACQ196642 AMJ196640:AMM196642 AWF196640:AWI196642 BGB196640:BGE196642 BPX196640:BQA196642 BZT196640:BZW196642 CJP196640:CJS196642 CTL196640:CTO196642 DDH196640:DDK196642 DND196640:DNG196642 DWZ196640:DXC196642 EGV196640:EGY196642 EQR196640:EQU196642 FAN196640:FAQ196642 FKJ196640:FKM196642 FUF196640:FUI196642 GEB196640:GEE196642 GNX196640:GOA196642 GXT196640:GXW196642 HHP196640:HHS196642 HRL196640:HRO196642 IBH196640:IBK196642 ILD196640:ILG196642 IUZ196640:IVC196642 JEV196640:JEY196642 JOR196640:JOU196642 JYN196640:JYQ196642 KIJ196640:KIM196642 KSF196640:KSI196642 LCB196640:LCE196642 LLX196640:LMA196642 LVT196640:LVW196642 MFP196640:MFS196642 MPL196640:MPO196642 MZH196640:MZK196642 NJD196640:NJG196642 NSZ196640:NTC196642 OCV196640:OCY196642 OMR196640:OMU196642 OWN196640:OWQ196642 PGJ196640:PGM196642 PQF196640:PQI196642 QAB196640:QAE196642 QJX196640:QKA196642 QTT196640:QTW196642 RDP196640:RDS196642 RNL196640:RNO196642 RXH196640:RXK196642 SHD196640:SHG196642 SQZ196640:SRC196642 TAV196640:TAY196642 TKR196640:TKU196642 TUN196640:TUQ196642 UEJ196640:UEM196642 UOF196640:UOI196642 UYB196640:UYE196642 VHX196640:VIA196642 VRT196640:VRW196642 WBP196640:WBS196642 WLL196640:WLO196642 WVH196640:WVK196642 IV262176:IY262178 SR262176:SU262178 ACN262176:ACQ262178 AMJ262176:AMM262178 AWF262176:AWI262178 BGB262176:BGE262178 BPX262176:BQA262178 BZT262176:BZW262178 CJP262176:CJS262178 CTL262176:CTO262178 DDH262176:DDK262178 DND262176:DNG262178 DWZ262176:DXC262178 EGV262176:EGY262178 EQR262176:EQU262178 FAN262176:FAQ262178 FKJ262176:FKM262178 FUF262176:FUI262178 GEB262176:GEE262178 GNX262176:GOA262178 GXT262176:GXW262178 HHP262176:HHS262178 HRL262176:HRO262178 IBH262176:IBK262178 ILD262176:ILG262178 IUZ262176:IVC262178 JEV262176:JEY262178 JOR262176:JOU262178 JYN262176:JYQ262178 KIJ262176:KIM262178 KSF262176:KSI262178 LCB262176:LCE262178 LLX262176:LMA262178 LVT262176:LVW262178 MFP262176:MFS262178 MPL262176:MPO262178 MZH262176:MZK262178 NJD262176:NJG262178 NSZ262176:NTC262178 OCV262176:OCY262178 OMR262176:OMU262178 OWN262176:OWQ262178 PGJ262176:PGM262178 PQF262176:PQI262178 QAB262176:QAE262178 QJX262176:QKA262178 QTT262176:QTW262178 RDP262176:RDS262178 RNL262176:RNO262178 RXH262176:RXK262178 SHD262176:SHG262178 SQZ262176:SRC262178 TAV262176:TAY262178 TKR262176:TKU262178 TUN262176:TUQ262178 UEJ262176:UEM262178 UOF262176:UOI262178 UYB262176:UYE262178 VHX262176:VIA262178 VRT262176:VRW262178 WBP262176:WBS262178 WLL262176:WLO262178 WVH262176:WVK262178 IV327712:IY327714 SR327712:SU327714 ACN327712:ACQ327714 AMJ327712:AMM327714 AWF327712:AWI327714 BGB327712:BGE327714 BPX327712:BQA327714 BZT327712:BZW327714 CJP327712:CJS327714 CTL327712:CTO327714 DDH327712:DDK327714 DND327712:DNG327714 DWZ327712:DXC327714 EGV327712:EGY327714 EQR327712:EQU327714 FAN327712:FAQ327714 FKJ327712:FKM327714 FUF327712:FUI327714 GEB327712:GEE327714 GNX327712:GOA327714 GXT327712:GXW327714 HHP327712:HHS327714 HRL327712:HRO327714 IBH327712:IBK327714 ILD327712:ILG327714 IUZ327712:IVC327714 JEV327712:JEY327714 JOR327712:JOU327714 JYN327712:JYQ327714 KIJ327712:KIM327714 KSF327712:KSI327714 LCB327712:LCE327714 LLX327712:LMA327714 LVT327712:LVW327714 MFP327712:MFS327714 MPL327712:MPO327714 MZH327712:MZK327714 NJD327712:NJG327714 NSZ327712:NTC327714 OCV327712:OCY327714 OMR327712:OMU327714 OWN327712:OWQ327714 PGJ327712:PGM327714 PQF327712:PQI327714 QAB327712:QAE327714 QJX327712:QKA327714 QTT327712:QTW327714 RDP327712:RDS327714 RNL327712:RNO327714 RXH327712:RXK327714 SHD327712:SHG327714 SQZ327712:SRC327714 TAV327712:TAY327714 TKR327712:TKU327714 TUN327712:TUQ327714 UEJ327712:UEM327714 UOF327712:UOI327714 UYB327712:UYE327714 VHX327712:VIA327714 VRT327712:VRW327714 WBP327712:WBS327714 WLL327712:WLO327714 WVH327712:WVK327714 IV393248:IY393250 SR393248:SU393250 ACN393248:ACQ393250 AMJ393248:AMM393250 AWF393248:AWI393250 BGB393248:BGE393250 BPX393248:BQA393250 BZT393248:BZW393250 CJP393248:CJS393250 CTL393248:CTO393250 DDH393248:DDK393250 DND393248:DNG393250 DWZ393248:DXC393250 EGV393248:EGY393250 EQR393248:EQU393250 FAN393248:FAQ393250 FKJ393248:FKM393250 FUF393248:FUI393250 GEB393248:GEE393250 GNX393248:GOA393250 GXT393248:GXW393250 HHP393248:HHS393250 HRL393248:HRO393250 IBH393248:IBK393250 ILD393248:ILG393250 IUZ393248:IVC393250 JEV393248:JEY393250 JOR393248:JOU393250 JYN393248:JYQ393250 KIJ393248:KIM393250 KSF393248:KSI393250 LCB393248:LCE393250 LLX393248:LMA393250 LVT393248:LVW393250 MFP393248:MFS393250 MPL393248:MPO393250 MZH393248:MZK393250 NJD393248:NJG393250 NSZ393248:NTC393250 OCV393248:OCY393250 OMR393248:OMU393250 OWN393248:OWQ393250 PGJ393248:PGM393250 PQF393248:PQI393250 QAB393248:QAE393250 QJX393248:QKA393250 QTT393248:QTW393250 RDP393248:RDS393250 RNL393248:RNO393250 RXH393248:RXK393250 SHD393248:SHG393250 SQZ393248:SRC393250 TAV393248:TAY393250 TKR393248:TKU393250 TUN393248:TUQ393250 UEJ393248:UEM393250 UOF393248:UOI393250 UYB393248:UYE393250 VHX393248:VIA393250 VRT393248:VRW393250 WBP393248:WBS393250 WLL393248:WLO393250 WVH393248:WVK393250 IV458784:IY458786 SR458784:SU458786 ACN458784:ACQ458786 AMJ458784:AMM458786 AWF458784:AWI458786 BGB458784:BGE458786 BPX458784:BQA458786 BZT458784:BZW458786 CJP458784:CJS458786 CTL458784:CTO458786 DDH458784:DDK458786 DND458784:DNG458786 DWZ458784:DXC458786 EGV458784:EGY458786 EQR458784:EQU458786 FAN458784:FAQ458786 FKJ458784:FKM458786 FUF458784:FUI458786 GEB458784:GEE458786 GNX458784:GOA458786 GXT458784:GXW458786 HHP458784:HHS458786 HRL458784:HRO458786 IBH458784:IBK458786 ILD458784:ILG458786 IUZ458784:IVC458786 JEV458784:JEY458786 JOR458784:JOU458786 JYN458784:JYQ458786 KIJ458784:KIM458786 KSF458784:KSI458786 LCB458784:LCE458786 LLX458784:LMA458786 LVT458784:LVW458786 MFP458784:MFS458786 MPL458784:MPO458786 MZH458784:MZK458786 NJD458784:NJG458786 NSZ458784:NTC458786 OCV458784:OCY458786 OMR458784:OMU458786 OWN458784:OWQ458786 PGJ458784:PGM458786 PQF458784:PQI458786 QAB458784:QAE458786 QJX458784:QKA458786 QTT458784:QTW458786 RDP458784:RDS458786 RNL458784:RNO458786 RXH458784:RXK458786 SHD458784:SHG458786 SQZ458784:SRC458786 TAV458784:TAY458786 TKR458784:TKU458786 TUN458784:TUQ458786 UEJ458784:UEM458786 UOF458784:UOI458786 UYB458784:UYE458786 VHX458784:VIA458786 VRT458784:VRW458786 WBP458784:WBS458786 WLL458784:WLO458786 WVH458784:WVK458786 IV524320:IY524322 SR524320:SU524322 ACN524320:ACQ524322 AMJ524320:AMM524322 AWF524320:AWI524322 BGB524320:BGE524322 BPX524320:BQA524322 BZT524320:BZW524322 CJP524320:CJS524322 CTL524320:CTO524322 DDH524320:DDK524322 DND524320:DNG524322 DWZ524320:DXC524322 EGV524320:EGY524322 EQR524320:EQU524322 FAN524320:FAQ524322 FKJ524320:FKM524322 FUF524320:FUI524322 GEB524320:GEE524322 GNX524320:GOA524322 GXT524320:GXW524322 HHP524320:HHS524322 HRL524320:HRO524322 IBH524320:IBK524322 ILD524320:ILG524322 IUZ524320:IVC524322 JEV524320:JEY524322 JOR524320:JOU524322 JYN524320:JYQ524322 KIJ524320:KIM524322 KSF524320:KSI524322 LCB524320:LCE524322 LLX524320:LMA524322 LVT524320:LVW524322 MFP524320:MFS524322 MPL524320:MPO524322 MZH524320:MZK524322 NJD524320:NJG524322 NSZ524320:NTC524322 OCV524320:OCY524322 OMR524320:OMU524322 OWN524320:OWQ524322 PGJ524320:PGM524322 PQF524320:PQI524322 QAB524320:QAE524322 QJX524320:QKA524322 QTT524320:QTW524322 RDP524320:RDS524322 RNL524320:RNO524322 RXH524320:RXK524322 SHD524320:SHG524322 SQZ524320:SRC524322 TAV524320:TAY524322 TKR524320:TKU524322 TUN524320:TUQ524322 UEJ524320:UEM524322 UOF524320:UOI524322 UYB524320:UYE524322 VHX524320:VIA524322 VRT524320:VRW524322 WBP524320:WBS524322 WLL524320:WLO524322 WVH524320:WVK524322 IV589856:IY589858 SR589856:SU589858 ACN589856:ACQ589858 AMJ589856:AMM589858 AWF589856:AWI589858 BGB589856:BGE589858 BPX589856:BQA589858 BZT589856:BZW589858 CJP589856:CJS589858 CTL589856:CTO589858 DDH589856:DDK589858 DND589856:DNG589858 DWZ589856:DXC589858 EGV589856:EGY589858 EQR589856:EQU589858 FAN589856:FAQ589858 FKJ589856:FKM589858 FUF589856:FUI589858 GEB589856:GEE589858 GNX589856:GOA589858 GXT589856:GXW589858 HHP589856:HHS589858 HRL589856:HRO589858 IBH589856:IBK589858 ILD589856:ILG589858 IUZ589856:IVC589858 JEV589856:JEY589858 JOR589856:JOU589858 JYN589856:JYQ589858 KIJ589856:KIM589858 KSF589856:KSI589858 LCB589856:LCE589858 LLX589856:LMA589858 LVT589856:LVW589858 MFP589856:MFS589858 MPL589856:MPO589858 MZH589856:MZK589858 NJD589856:NJG589858 NSZ589856:NTC589858 OCV589856:OCY589858 OMR589856:OMU589858 OWN589856:OWQ589858 PGJ589856:PGM589858 PQF589856:PQI589858 QAB589856:QAE589858 QJX589856:QKA589858 QTT589856:QTW589858 RDP589856:RDS589858 RNL589856:RNO589858 RXH589856:RXK589858 SHD589856:SHG589858 SQZ589856:SRC589858 TAV589856:TAY589858 TKR589856:TKU589858 TUN589856:TUQ589858 UEJ589856:UEM589858 UOF589856:UOI589858 UYB589856:UYE589858 VHX589856:VIA589858 VRT589856:VRW589858 WBP589856:WBS589858 WLL589856:WLO589858 WVH589856:WVK589858 IV655392:IY655394 SR655392:SU655394 ACN655392:ACQ655394 AMJ655392:AMM655394 AWF655392:AWI655394 BGB655392:BGE655394 BPX655392:BQA655394 BZT655392:BZW655394 CJP655392:CJS655394 CTL655392:CTO655394 DDH655392:DDK655394 DND655392:DNG655394 DWZ655392:DXC655394 EGV655392:EGY655394 EQR655392:EQU655394 FAN655392:FAQ655394 FKJ655392:FKM655394 FUF655392:FUI655394 GEB655392:GEE655394 GNX655392:GOA655394 GXT655392:GXW655394 HHP655392:HHS655394 HRL655392:HRO655394 IBH655392:IBK655394 ILD655392:ILG655394 IUZ655392:IVC655394 JEV655392:JEY655394 JOR655392:JOU655394 JYN655392:JYQ655394 KIJ655392:KIM655394 KSF655392:KSI655394 LCB655392:LCE655394 LLX655392:LMA655394 LVT655392:LVW655394 MFP655392:MFS655394 MPL655392:MPO655394 MZH655392:MZK655394 NJD655392:NJG655394 NSZ655392:NTC655394 OCV655392:OCY655394 OMR655392:OMU655394 OWN655392:OWQ655394 PGJ655392:PGM655394 PQF655392:PQI655394 QAB655392:QAE655394 QJX655392:QKA655394 QTT655392:QTW655394 RDP655392:RDS655394 RNL655392:RNO655394 RXH655392:RXK655394 SHD655392:SHG655394 SQZ655392:SRC655394 TAV655392:TAY655394 TKR655392:TKU655394 TUN655392:TUQ655394 UEJ655392:UEM655394 UOF655392:UOI655394 UYB655392:UYE655394 VHX655392:VIA655394 VRT655392:VRW655394 WBP655392:WBS655394 WLL655392:WLO655394 WVH655392:WVK655394 IV720928:IY720930 SR720928:SU720930 ACN720928:ACQ720930 AMJ720928:AMM720930 AWF720928:AWI720930 BGB720928:BGE720930 BPX720928:BQA720930 BZT720928:BZW720930 CJP720928:CJS720930 CTL720928:CTO720930 DDH720928:DDK720930 DND720928:DNG720930 DWZ720928:DXC720930 EGV720928:EGY720930 EQR720928:EQU720930 FAN720928:FAQ720930 FKJ720928:FKM720930 FUF720928:FUI720930 GEB720928:GEE720930 GNX720928:GOA720930 GXT720928:GXW720930 HHP720928:HHS720930 HRL720928:HRO720930 IBH720928:IBK720930 ILD720928:ILG720930 IUZ720928:IVC720930 JEV720928:JEY720930 JOR720928:JOU720930 JYN720928:JYQ720930 KIJ720928:KIM720930 KSF720928:KSI720930 LCB720928:LCE720930 LLX720928:LMA720930 LVT720928:LVW720930 MFP720928:MFS720930 MPL720928:MPO720930 MZH720928:MZK720930 NJD720928:NJG720930 NSZ720928:NTC720930 OCV720928:OCY720930 OMR720928:OMU720930 OWN720928:OWQ720930 PGJ720928:PGM720930 PQF720928:PQI720930 QAB720928:QAE720930 QJX720928:QKA720930 QTT720928:QTW720930 RDP720928:RDS720930 RNL720928:RNO720930 RXH720928:RXK720930 SHD720928:SHG720930 SQZ720928:SRC720930 TAV720928:TAY720930 TKR720928:TKU720930 TUN720928:TUQ720930 UEJ720928:UEM720930 UOF720928:UOI720930 UYB720928:UYE720930 VHX720928:VIA720930 VRT720928:VRW720930 WBP720928:WBS720930 WLL720928:WLO720930 WVH720928:WVK720930 IV786464:IY786466 SR786464:SU786466 ACN786464:ACQ786466 AMJ786464:AMM786466 AWF786464:AWI786466 BGB786464:BGE786466 BPX786464:BQA786466 BZT786464:BZW786466 CJP786464:CJS786466 CTL786464:CTO786466 DDH786464:DDK786466 DND786464:DNG786466 DWZ786464:DXC786466 EGV786464:EGY786466 EQR786464:EQU786466 FAN786464:FAQ786466 FKJ786464:FKM786466 FUF786464:FUI786466 GEB786464:GEE786466 GNX786464:GOA786466 GXT786464:GXW786466 HHP786464:HHS786466 HRL786464:HRO786466 IBH786464:IBK786466 ILD786464:ILG786466 IUZ786464:IVC786466 JEV786464:JEY786466 JOR786464:JOU786466 JYN786464:JYQ786466 KIJ786464:KIM786466 KSF786464:KSI786466 LCB786464:LCE786466 LLX786464:LMA786466 LVT786464:LVW786466 MFP786464:MFS786466 MPL786464:MPO786466 MZH786464:MZK786466 NJD786464:NJG786466 NSZ786464:NTC786466 OCV786464:OCY786466 OMR786464:OMU786466 OWN786464:OWQ786466 PGJ786464:PGM786466 PQF786464:PQI786466 QAB786464:QAE786466 QJX786464:QKA786466 QTT786464:QTW786466 RDP786464:RDS786466 RNL786464:RNO786466 RXH786464:RXK786466 SHD786464:SHG786466 SQZ786464:SRC786466 TAV786464:TAY786466 TKR786464:TKU786466 TUN786464:TUQ786466 UEJ786464:UEM786466 UOF786464:UOI786466 UYB786464:UYE786466 VHX786464:VIA786466 VRT786464:VRW786466 WBP786464:WBS786466 WLL786464:WLO786466 WVH786464:WVK786466 IV852000:IY852002 SR852000:SU852002 ACN852000:ACQ852002 AMJ852000:AMM852002 AWF852000:AWI852002 BGB852000:BGE852002 BPX852000:BQA852002 BZT852000:BZW852002 CJP852000:CJS852002 CTL852000:CTO852002 DDH852000:DDK852002 DND852000:DNG852002 DWZ852000:DXC852002 EGV852000:EGY852002 EQR852000:EQU852002 FAN852000:FAQ852002 FKJ852000:FKM852002 FUF852000:FUI852002 GEB852000:GEE852002 GNX852000:GOA852002 GXT852000:GXW852002 HHP852000:HHS852002 HRL852000:HRO852002 IBH852000:IBK852002 ILD852000:ILG852002 IUZ852000:IVC852002 JEV852000:JEY852002 JOR852000:JOU852002 JYN852000:JYQ852002 KIJ852000:KIM852002 KSF852000:KSI852002 LCB852000:LCE852002 LLX852000:LMA852002 LVT852000:LVW852002 MFP852000:MFS852002 MPL852000:MPO852002 MZH852000:MZK852002 NJD852000:NJG852002 NSZ852000:NTC852002 OCV852000:OCY852002 OMR852000:OMU852002 OWN852000:OWQ852002 PGJ852000:PGM852002 PQF852000:PQI852002 QAB852000:QAE852002 QJX852000:QKA852002 QTT852000:QTW852002 RDP852000:RDS852002 RNL852000:RNO852002 RXH852000:RXK852002 SHD852000:SHG852002 SQZ852000:SRC852002 TAV852000:TAY852002 TKR852000:TKU852002 TUN852000:TUQ852002 UEJ852000:UEM852002 UOF852000:UOI852002 UYB852000:UYE852002 VHX852000:VIA852002 VRT852000:VRW852002 WBP852000:WBS852002 WLL852000:WLO852002 WVH852000:WVK852002 IV917536:IY917538 SR917536:SU917538 ACN917536:ACQ917538 AMJ917536:AMM917538 AWF917536:AWI917538 BGB917536:BGE917538 BPX917536:BQA917538 BZT917536:BZW917538 CJP917536:CJS917538 CTL917536:CTO917538 DDH917536:DDK917538 DND917536:DNG917538 DWZ917536:DXC917538 EGV917536:EGY917538 EQR917536:EQU917538 FAN917536:FAQ917538 FKJ917536:FKM917538 FUF917536:FUI917538 GEB917536:GEE917538 GNX917536:GOA917538 GXT917536:GXW917538 HHP917536:HHS917538 HRL917536:HRO917538 IBH917536:IBK917538 ILD917536:ILG917538 IUZ917536:IVC917538 JEV917536:JEY917538 JOR917536:JOU917538 JYN917536:JYQ917538 KIJ917536:KIM917538 KSF917536:KSI917538 LCB917536:LCE917538 LLX917536:LMA917538 LVT917536:LVW917538 MFP917536:MFS917538 MPL917536:MPO917538 MZH917536:MZK917538 NJD917536:NJG917538 NSZ917536:NTC917538 OCV917536:OCY917538 OMR917536:OMU917538 OWN917536:OWQ917538 PGJ917536:PGM917538 PQF917536:PQI917538 QAB917536:QAE917538 QJX917536:QKA917538 QTT917536:QTW917538 RDP917536:RDS917538 RNL917536:RNO917538 RXH917536:RXK917538 SHD917536:SHG917538 SQZ917536:SRC917538 TAV917536:TAY917538 TKR917536:TKU917538 TUN917536:TUQ917538 UEJ917536:UEM917538 UOF917536:UOI917538 UYB917536:UYE917538 VHX917536:VIA917538 VRT917536:VRW917538 WBP917536:WBS917538 WLL917536:WLO917538 WVH917536:WVK917538 IV983072:IY983074 SR983072:SU983074 ACN983072:ACQ983074 AMJ983072:AMM983074 AWF983072:AWI983074 BGB983072:BGE983074 BPX983072:BQA983074 BZT983072:BZW983074 CJP983072:CJS983074 CTL983072:CTO983074 DDH983072:DDK983074 DND983072:DNG983074 DWZ983072:DXC983074 EGV983072:EGY983074 EQR983072:EQU983074 FAN983072:FAQ983074 FKJ983072:FKM983074 FUF983072:FUI983074 GEB983072:GEE983074 GNX983072:GOA983074 GXT983072:GXW983074 HHP983072:HHS983074 HRL983072:HRO983074 IBH983072:IBK983074 ILD983072:ILG983074 IUZ983072:IVC983074 JEV983072:JEY983074 JOR983072:JOU983074 JYN983072:JYQ983074 KIJ983072:KIM983074 KSF983072:KSI983074 LCB983072:LCE983074 LLX983072:LMA983074 LVT983072:LVW983074 MFP983072:MFS983074 MPL983072:MPO983074 MZH983072:MZK983074 NJD983072:NJG983074 NSZ983072:NTC983074 OCV983072:OCY983074 OMR983072:OMU983074 OWN983072:OWQ983074 PGJ983072:PGM983074 PQF983072:PQI983074 QAB983072:QAE983074 QJX983072:QKA983074 QTT983072:QTW983074 RDP983072:RDS983074 RNL983072:RNO983074 RXH983072:RXK983074 SHD983072:SHG983074 SQZ983072:SRC983074 TAV983072:TAY983074 TKR983072:TKU983074 TUN983072:TUQ983074 UEJ983072:UEM983074 UOF983072:UOI983074 UYB983072:UYE983074 VHX983072:VIA983074 VRT983072:VRW983074 WBP983072:WBS983074 WLL983072:WLO983074 WVH983072:WVK983074 IV65576:IY65576 SR65576:SU65576 ACN65576:ACQ65576 AMJ65576:AMM65576 AWF65576:AWI65576 BGB65576:BGE65576 BPX65576:BQA65576 BZT65576:BZW65576 CJP65576:CJS65576 CTL65576:CTO65576 DDH65576:DDK65576 DND65576:DNG65576 DWZ65576:DXC65576 EGV65576:EGY65576 EQR65576:EQU65576 FAN65576:FAQ65576 FKJ65576:FKM65576 FUF65576:FUI65576 GEB65576:GEE65576 GNX65576:GOA65576 GXT65576:GXW65576 HHP65576:HHS65576 HRL65576:HRO65576 IBH65576:IBK65576 ILD65576:ILG65576 IUZ65576:IVC65576 JEV65576:JEY65576 JOR65576:JOU65576 JYN65576:JYQ65576 KIJ65576:KIM65576 KSF65576:KSI65576 LCB65576:LCE65576 LLX65576:LMA65576 LVT65576:LVW65576 MFP65576:MFS65576 MPL65576:MPO65576 MZH65576:MZK65576 NJD65576:NJG65576 NSZ65576:NTC65576 OCV65576:OCY65576 OMR65576:OMU65576 OWN65576:OWQ65576 PGJ65576:PGM65576 PQF65576:PQI65576 QAB65576:QAE65576 QJX65576:QKA65576 QTT65576:QTW65576 RDP65576:RDS65576 RNL65576:RNO65576 RXH65576:RXK65576 SHD65576:SHG65576 SQZ65576:SRC65576 TAV65576:TAY65576 TKR65576:TKU65576 TUN65576:TUQ65576 UEJ65576:UEM65576 UOF65576:UOI65576 UYB65576:UYE65576 VHX65576:VIA65576 VRT65576:VRW65576 WBP65576:WBS65576 WLL65576:WLO65576 WVH65576:WVK65576 IV131112:IY131112 SR131112:SU131112 ACN131112:ACQ131112 AMJ131112:AMM131112 AWF131112:AWI131112 BGB131112:BGE131112 BPX131112:BQA131112 BZT131112:BZW131112 CJP131112:CJS131112 CTL131112:CTO131112 DDH131112:DDK131112 DND131112:DNG131112 DWZ131112:DXC131112 EGV131112:EGY131112 EQR131112:EQU131112 FAN131112:FAQ131112 FKJ131112:FKM131112 FUF131112:FUI131112 GEB131112:GEE131112 GNX131112:GOA131112 GXT131112:GXW131112 HHP131112:HHS131112 HRL131112:HRO131112 IBH131112:IBK131112 ILD131112:ILG131112 IUZ131112:IVC131112 JEV131112:JEY131112 JOR131112:JOU131112 JYN131112:JYQ131112 KIJ131112:KIM131112 KSF131112:KSI131112 LCB131112:LCE131112 LLX131112:LMA131112 LVT131112:LVW131112 MFP131112:MFS131112 MPL131112:MPO131112 MZH131112:MZK131112 NJD131112:NJG131112 NSZ131112:NTC131112 OCV131112:OCY131112 OMR131112:OMU131112 OWN131112:OWQ131112 PGJ131112:PGM131112 PQF131112:PQI131112 QAB131112:QAE131112 QJX131112:QKA131112 QTT131112:QTW131112 RDP131112:RDS131112 RNL131112:RNO131112 RXH131112:RXK131112 SHD131112:SHG131112 SQZ131112:SRC131112 TAV131112:TAY131112 TKR131112:TKU131112 TUN131112:TUQ131112 UEJ131112:UEM131112 UOF131112:UOI131112 UYB131112:UYE131112 VHX131112:VIA131112 VRT131112:VRW131112 WBP131112:WBS131112 WLL131112:WLO131112 WVH131112:WVK131112 IV196648:IY196648 SR196648:SU196648 ACN196648:ACQ196648 AMJ196648:AMM196648 AWF196648:AWI196648 BGB196648:BGE196648 BPX196648:BQA196648 BZT196648:BZW196648 CJP196648:CJS196648 CTL196648:CTO196648 DDH196648:DDK196648 DND196648:DNG196648 DWZ196648:DXC196648 EGV196648:EGY196648 EQR196648:EQU196648 FAN196648:FAQ196648 FKJ196648:FKM196648 FUF196648:FUI196648 GEB196648:GEE196648 GNX196648:GOA196648 GXT196648:GXW196648 HHP196648:HHS196648 HRL196648:HRO196648 IBH196648:IBK196648 ILD196648:ILG196648 IUZ196648:IVC196648 JEV196648:JEY196648 JOR196648:JOU196648 JYN196648:JYQ196648 KIJ196648:KIM196648 KSF196648:KSI196648 LCB196648:LCE196648 LLX196648:LMA196648 LVT196648:LVW196648 MFP196648:MFS196648 MPL196648:MPO196648 MZH196648:MZK196648 NJD196648:NJG196648 NSZ196648:NTC196648 OCV196648:OCY196648 OMR196648:OMU196648 OWN196648:OWQ196648 PGJ196648:PGM196648 PQF196648:PQI196648 QAB196648:QAE196648 QJX196648:QKA196648 QTT196648:QTW196648 RDP196648:RDS196648 RNL196648:RNO196648 RXH196648:RXK196648 SHD196648:SHG196648 SQZ196648:SRC196648 TAV196648:TAY196648 TKR196648:TKU196648 TUN196648:TUQ196648 UEJ196648:UEM196648 UOF196648:UOI196648 UYB196648:UYE196648 VHX196648:VIA196648 VRT196648:VRW196648 WBP196648:WBS196648 WLL196648:WLO196648 WVH196648:WVK196648 IV262184:IY262184 SR262184:SU262184 ACN262184:ACQ262184 AMJ262184:AMM262184 AWF262184:AWI262184 BGB262184:BGE262184 BPX262184:BQA262184 BZT262184:BZW262184 CJP262184:CJS262184 CTL262184:CTO262184 DDH262184:DDK262184 DND262184:DNG262184 DWZ262184:DXC262184 EGV262184:EGY262184 EQR262184:EQU262184 FAN262184:FAQ262184 FKJ262184:FKM262184 FUF262184:FUI262184 GEB262184:GEE262184 GNX262184:GOA262184 GXT262184:GXW262184 HHP262184:HHS262184 HRL262184:HRO262184 IBH262184:IBK262184 ILD262184:ILG262184 IUZ262184:IVC262184 JEV262184:JEY262184 JOR262184:JOU262184 JYN262184:JYQ262184 KIJ262184:KIM262184 KSF262184:KSI262184 LCB262184:LCE262184 LLX262184:LMA262184 LVT262184:LVW262184 MFP262184:MFS262184 MPL262184:MPO262184 MZH262184:MZK262184 NJD262184:NJG262184 NSZ262184:NTC262184 OCV262184:OCY262184 OMR262184:OMU262184 OWN262184:OWQ262184 PGJ262184:PGM262184 PQF262184:PQI262184 QAB262184:QAE262184 QJX262184:QKA262184 QTT262184:QTW262184 RDP262184:RDS262184 RNL262184:RNO262184 RXH262184:RXK262184 SHD262184:SHG262184 SQZ262184:SRC262184 TAV262184:TAY262184 TKR262184:TKU262184 TUN262184:TUQ262184 UEJ262184:UEM262184 UOF262184:UOI262184 UYB262184:UYE262184 VHX262184:VIA262184 VRT262184:VRW262184 WBP262184:WBS262184 WLL262184:WLO262184 WVH262184:WVK262184 IV327720:IY327720 SR327720:SU327720 ACN327720:ACQ327720 AMJ327720:AMM327720 AWF327720:AWI327720 BGB327720:BGE327720 BPX327720:BQA327720 BZT327720:BZW327720 CJP327720:CJS327720 CTL327720:CTO327720 DDH327720:DDK327720 DND327720:DNG327720 DWZ327720:DXC327720 EGV327720:EGY327720 EQR327720:EQU327720 FAN327720:FAQ327720 FKJ327720:FKM327720 FUF327720:FUI327720 GEB327720:GEE327720 GNX327720:GOA327720 GXT327720:GXW327720 HHP327720:HHS327720 HRL327720:HRO327720 IBH327720:IBK327720 ILD327720:ILG327720 IUZ327720:IVC327720 JEV327720:JEY327720 JOR327720:JOU327720 JYN327720:JYQ327720 KIJ327720:KIM327720 KSF327720:KSI327720 LCB327720:LCE327720 LLX327720:LMA327720 LVT327720:LVW327720 MFP327720:MFS327720 MPL327720:MPO327720 MZH327720:MZK327720 NJD327720:NJG327720 NSZ327720:NTC327720 OCV327720:OCY327720 OMR327720:OMU327720 OWN327720:OWQ327720 PGJ327720:PGM327720 PQF327720:PQI327720 QAB327720:QAE327720 QJX327720:QKA327720 QTT327720:QTW327720 RDP327720:RDS327720 RNL327720:RNO327720 RXH327720:RXK327720 SHD327720:SHG327720 SQZ327720:SRC327720 TAV327720:TAY327720 TKR327720:TKU327720 TUN327720:TUQ327720 UEJ327720:UEM327720 UOF327720:UOI327720 UYB327720:UYE327720 VHX327720:VIA327720 VRT327720:VRW327720 WBP327720:WBS327720 WLL327720:WLO327720 WVH327720:WVK327720 IV393256:IY393256 SR393256:SU393256 ACN393256:ACQ393256 AMJ393256:AMM393256 AWF393256:AWI393256 BGB393256:BGE393256 BPX393256:BQA393256 BZT393256:BZW393256 CJP393256:CJS393256 CTL393256:CTO393256 DDH393256:DDK393256 DND393256:DNG393256 DWZ393256:DXC393256 EGV393256:EGY393256 EQR393256:EQU393256 FAN393256:FAQ393256 FKJ393256:FKM393256 FUF393256:FUI393256 GEB393256:GEE393256 GNX393256:GOA393256 GXT393256:GXW393256 HHP393256:HHS393256 HRL393256:HRO393256 IBH393256:IBK393256 ILD393256:ILG393256 IUZ393256:IVC393256 JEV393256:JEY393256 JOR393256:JOU393256 JYN393256:JYQ393256 KIJ393256:KIM393256 KSF393256:KSI393256 LCB393256:LCE393256 LLX393256:LMA393256 LVT393256:LVW393256 MFP393256:MFS393256 MPL393256:MPO393256 MZH393256:MZK393256 NJD393256:NJG393256 NSZ393256:NTC393256 OCV393256:OCY393256 OMR393256:OMU393256 OWN393256:OWQ393256 PGJ393256:PGM393256 PQF393256:PQI393256 QAB393256:QAE393256 QJX393256:QKA393256 QTT393256:QTW393256 RDP393256:RDS393256 RNL393256:RNO393256 RXH393256:RXK393256 SHD393256:SHG393256 SQZ393256:SRC393256 TAV393256:TAY393256 TKR393256:TKU393256 TUN393256:TUQ393256 UEJ393256:UEM393256 UOF393256:UOI393256 UYB393256:UYE393256 VHX393256:VIA393256 VRT393256:VRW393256 WBP393256:WBS393256 WLL393256:WLO393256 WVH393256:WVK393256 IV458792:IY458792 SR458792:SU458792 ACN458792:ACQ458792 AMJ458792:AMM458792 AWF458792:AWI458792 BGB458792:BGE458792 BPX458792:BQA458792 BZT458792:BZW458792 CJP458792:CJS458792 CTL458792:CTO458792 DDH458792:DDK458792 DND458792:DNG458792 DWZ458792:DXC458792 EGV458792:EGY458792 EQR458792:EQU458792 FAN458792:FAQ458792 FKJ458792:FKM458792 FUF458792:FUI458792 GEB458792:GEE458792 GNX458792:GOA458792 GXT458792:GXW458792 HHP458792:HHS458792 HRL458792:HRO458792 IBH458792:IBK458792 ILD458792:ILG458792 IUZ458792:IVC458792 JEV458792:JEY458792 JOR458792:JOU458792 JYN458792:JYQ458792 KIJ458792:KIM458792 KSF458792:KSI458792 LCB458792:LCE458792 LLX458792:LMA458792 LVT458792:LVW458792 MFP458792:MFS458792 MPL458792:MPO458792 MZH458792:MZK458792 NJD458792:NJG458792 NSZ458792:NTC458792 OCV458792:OCY458792 OMR458792:OMU458792 OWN458792:OWQ458792 PGJ458792:PGM458792 PQF458792:PQI458792 QAB458792:QAE458792 QJX458792:QKA458792 QTT458792:QTW458792 RDP458792:RDS458792 RNL458792:RNO458792 RXH458792:RXK458792 SHD458792:SHG458792 SQZ458792:SRC458792 TAV458792:TAY458792 TKR458792:TKU458792 TUN458792:TUQ458792 UEJ458792:UEM458792 UOF458792:UOI458792 UYB458792:UYE458792 VHX458792:VIA458792 VRT458792:VRW458792 WBP458792:WBS458792 WLL458792:WLO458792 WVH458792:WVK458792 IV524328:IY524328 SR524328:SU524328 ACN524328:ACQ524328 AMJ524328:AMM524328 AWF524328:AWI524328 BGB524328:BGE524328 BPX524328:BQA524328 BZT524328:BZW524328 CJP524328:CJS524328 CTL524328:CTO524328 DDH524328:DDK524328 DND524328:DNG524328 DWZ524328:DXC524328 EGV524328:EGY524328 EQR524328:EQU524328 FAN524328:FAQ524328 FKJ524328:FKM524328 FUF524328:FUI524328 GEB524328:GEE524328 GNX524328:GOA524328 GXT524328:GXW524328 HHP524328:HHS524328 HRL524328:HRO524328 IBH524328:IBK524328 ILD524328:ILG524328 IUZ524328:IVC524328 JEV524328:JEY524328 JOR524328:JOU524328 JYN524328:JYQ524328 KIJ524328:KIM524328 KSF524328:KSI524328 LCB524328:LCE524328 LLX524328:LMA524328 LVT524328:LVW524328 MFP524328:MFS524328 MPL524328:MPO524328 MZH524328:MZK524328 NJD524328:NJG524328 NSZ524328:NTC524328 OCV524328:OCY524328 OMR524328:OMU524328 OWN524328:OWQ524328 PGJ524328:PGM524328 PQF524328:PQI524328 QAB524328:QAE524328 QJX524328:QKA524328 QTT524328:QTW524328 RDP524328:RDS524328 RNL524328:RNO524328 RXH524328:RXK524328 SHD524328:SHG524328 SQZ524328:SRC524328 TAV524328:TAY524328 TKR524328:TKU524328 TUN524328:TUQ524328 UEJ524328:UEM524328 UOF524328:UOI524328 UYB524328:UYE524328 VHX524328:VIA524328 VRT524328:VRW524328 WBP524328:WBS524328 WLL524328:WLO524328 WVH524328:WVK524328 IV589864:IY589864 SR589864:SU589864 ACN589864:ACQ589864 AMJ589864:AMM589864 AWF589864:AWI589864 BGB589864:BGE589864 BPX589864:BQA589864 BZT589864:BZW589864 CJP589864:CJS589864 CTL589864:CTO589864 DDH589864:DDK589864 DND589864:DNG589864 DWZ589864:DXC589864 EGV589864:EGY589864 EQR589864:EQU589864 FAN589864:FAQ589864 FKJ589864:FKM589864 FUF589864:FUI589864 GEB589864:GEE589864 GNX589864:GOA589864 GXT589864:GXW589864 HHP589864:HHS589864 HRL589864:HRO589864 IBH589864:IBK589864 ILD589864:ILG589864 IUZ589864:IVC589864 JEV589864:JEY589864 JOR589864:JOU589864 JYN589864:JYQ589864 KIJ589864:KIM589864 KSF589864:KSI589864 LCB589864:LCE589864 LLX589864:LMA589864 LVT589864:LVW589864 MFP589864:MFS589864 MPL589864:MPO589864 MZH589864:MZK589864 NJD589864:NJG589864 NSZ589864:NTC589864 OCV589864:OCY589864 OMR589864:OMU589864 OWN589864:OWQ589864 PGJ589864:PGM589864 PQF589864:PQI589864 QAB589864:QAE589864 QJX589864:QKA589864 QTT589864:QTW589864 RDP589864:RDS589864 RNL589864:RNO589864 RXH589864:RXK589864 SHD589864:SHG589864 SQZ589864:SRC589864 TAV589864:TAY589864 TKR589864:TKU589864 TUN589864:TUQ589864 UEJ589864:UEM589864 UOF589864:UOI589864 UYB589864:UYE589864 VHX589864:VIA589864 VRT589864:VRW589864 WBP589864:WBS589864 WLL589864:WLO589864 WVH589864:WVK589864 IV655400:IY655400 SR655400:SU655400 ACN655400:ACQ655400 AMJ655400:AMM655400 AWF655400:AWI655400 BGB655400:BGE655400 BPX655400:BQA655400 BZT655400:BZW655400 CJP655400:CJS655400 CTL655400:CTO655400 DDH655400:DDK655400 DND655400:DNG655400 DWZ655400:DXC655400 EGV655400:EGY655400 EQR655400:EQU655400 FAN655400:FAQ655400 FKJ655400:FKM655400 FUF655400:FUI655400 GEB655400:GEE655400 GNX655400:GOA655400 GXT655400:GXW655400 HHP655400:HHS655400 HRL655400:HRO655400 IBH655400:IBK655400 ILD655400:ILG655400 IUZ655400:IVC655400 JEV655400:JEY655400 JOR655400:JOU655400 JYN655400:JYQ655400 KIJ655400:KIM655400 KSF655400:KSI655400 LCB655400:LCE655400 LLX655400:LMA655400 LVT655400:LVW655400 MFP655400:MFS655400 MPL655400:MPO655400 MZH655400:MZK655400 NJD655400:NJG655400 NSZ655400:NTC655400 OCV655400:OCY655400 OMR655400:OMU655400 OWN655400:OWQ655400 PGJ655400:PGM655400 PQF655400:PQI655400 QAB655400:QAE655400 QJX655400:QKA655400 QTT655400:QTW655400 RDP655400:RDS655400 RNL655400:RNO655400 RXH655400:RXK655400 SHD655400:SHG655400 SQZ655400:SRC655400 TAV655400:TAY655400 TKR655400:TKU655400 TUN655400:TUQ655400 UEJ655400:UEM655400 UOF655400:UOI655400 UYB655400:UYE655400 VHX655400:VIA655400 VRT655400:VRW655400 WBP655400:WBS655400 WLL655400:WLO655400 WVH655400:WVK655400 IV720936:IY720936 SR720936:SU720936 ACN720936:ACQ720936 AMJ720936:AMM720936 AWF720936:AWI720936 BGB720936:BGE720936 BPX720936:BQA720936 BZT720936:BZW720936 CJP720936:CJS720936 CTL720936:CTO720936 DDH720936:DDK720936 DND720936:DNG720936 DWZ720936:DXC720936 EGV720936:EGY720936 EQR720936:EQU720936 FAN720936:FAQ720936 FKJ720936:FKM720936 FUF720936:FUI720936 GEB720936:GEE720936 GNX720936:GOA720936 GXT720936:GXW720936 HHP720936:HHS720936 HRL720936:HRO720936 IBH720936:IBK720936 ILD720936:ILG720936 IUZ720936:IVC720936 JEV720936:JEY720936 JOR720936:JOU720936 JYN720936:JYQ720936 KIJ720936:KIM720936 KSF720936:KSI720936 LCB720936:LCE720936 LLX720936:LMA720936 LVT720936:LVW720936 MFP720936:MFS720936 MPL720936:MPO720936 MZH720936:MZK720936 NJD720936:NJG720936 NSZ720936:NTC720936 OCV720936:OCY720936 OMR720936:OMU720936 OWN720936:OWQ720936 PGJ720936:PGM720936 PQF720936:PQI720936 QAB720936:QAE720936 QJX720936:QKA720936 QTT720936:QTW720936 RDP720936:RDS720936 RNL720936:RNO720936 RXH720936:RXK720936 SHD720936:SHG720936 SQZ720936:SRC720936 TAV720936:TAY720936 TKR720936:TKU720936 TUN720936:TUQ720936 UEJ720936:UEM720936 UOF720936:UOI720936 UYB720936:UYE720936 VHX720936:VIA720936 VRT720936:VRW720936 WBP720936:WBS720936 WLL720936:WLO720936 WVH720936:WVK720936 IV786472:IY786472 SR786472:SU786472 ACN786472:ACQ786472 AMJ786472:AMM786472 AWF786472:AWI786472 BGB786472:BGE786472 BPX786472:BQA786472 BZT786472:BZW786472 CJP786472:CJS786472 CTL786472:CTO786472 DDH786472:DDK786472 DND786472:DNG786472 DWZ786472:DXC786472 EGV786472:EGY786472 EQR786472:EQU786472 FAN786472:FAQ786472 FKJ786472:FKM786472 FUF786472:FUI786472 GEB786472:GEE786472 GNX786472:GOA786472 GXT786472:GXW786472 HHP786472:HHS786472 HRL786472:HRO786472 IBH786472:IBK786472 ILD786472:ILG786472 IUZ786472:IVC786472 JEV786472:JEY786472 JOR786472:JOU786472 JYN786472:JYQ786472 KIJ786472:KIM786472 KSF786472:KSI786472 LCB786472:LCE786472 LLX786472:LMA786472 LVT786472:LVW786472 MFP786472:MFS786472 MPL786472:MPO786472 MZH786472:MZK786472 NJD786472:NJG786472 NSZ786472:NTC786472 OCV786472:OCY786472 OMR786472:OMU786472 OWN786472:OWQ786472 PGJ786472:PGM786472 PQF786472:PQI786472 QAB786472:QAE786472 QJX786472:QKA786472 QTT786472:QTW786472 RDP786472:RDS786472 RNL786472:RNO786472 RXH786472:RXK786472 SHD786472:SHG786472 SQZ786472:SRC786472 TAV786472:TAY786472 TKR786472:TKU786472 TUN786472:TUQ786472 UEJ786472:UEM786472 UOF786472:UOI786472 UYB786472:UYE786472 VHX786472:VIA786472 VRT786472:VRW786472 WBP786472:WBS786472 WLL786472:WLO786472 WVH786472:WVK786472 IV852008:IY852008 SR852008:SU852008 ACN852008:ACQ852008 AMJ852008:AMM852008 AWF852008:AWI852008 BGB852008:BGE852008 BPX852008:BQA852008 BZT852008:BZW852008 CJP852008:CJS852008 CTL852008:CTO852008 DDH852008:DDK852008 DND852008:DNG852008 DWZ852008:DXC852008 EGV852008:EGY852008 EQR852008:EQU852008 FAN852008:FAQ852008 FKJ852008:FKM852008 FUF852008:FUI852008 GEB852008:GEE852008 GNX852008:GOA852008 GXT852008:GXW852008 HHP852008:HHS852008 HRL852008:HRO852008 IBH852008:IBK852008 ILD852008:ILG852008 IUZ852008:IVC852008 JEV852008:JEY852008 JOR852008:JOU852008 JYN852008:JYQ852008 KIJ852008:KIM852008 KSF852008:KSI852008 LCB852008:LCE852008 LLX852008:LMA852008 LVT852008:LVW852008 MFP852008:MFS852008 MPL852008:MPO852008 MZH852008:MZK852008 NJD852008:NJG852008 NSZ852008:NTC852008 OCV852008:OCY852008 OMR852008:OMU852008 OWN852008:OWQ852008 PGJ852008:PGM852008 PQF852008:PQI852008 QAB852008:QAE852008 QJX852008:QKA852008 QTT852008:QTW852008 RDP852008:RDS852008 RNL852008:RNO852008 RXH852008:RXK852008 SHD852008:SHG852008 SQZ852008:SRC852008 TAV852008:TAY852008 TKR852008:TKU852008 TUN852008:TUQ852008 UEJ852008:UEM852008 UOF852008:UOI852008 UYB852008:UYE852008 VHX852008:VIA852008 VRT852008:VRW852008 WBP852008:WBS852008 WLL852008:WLO852008 WVH852008:WVK852008 IV917544:IY917544 SR917544:SU917544 ACN917544:ACQ917544 AMJ917544:AMM917544 AWF917544:AWI917544 BGB917544:BGE917544 BPX917544:BQA917544 BZT917544:BZW917544 CJP917544:CJS917544 CTL917544:CTO917544 DDH917544:DDK917544 DND917544:DNG917544 DWZ917544:DXC917544 EGV917544:EGY917544 EQR917544:EQU917544 FAN917544:FAQ917544 FKJ917544:FKM917544 FUF917544:FUI917544 GEB917544:GEE917544 GNX917544:GOA917544 GXT917544:GXW917544 HHP917544:HHS917544 HRL917544:HRO917544 IBH917544:IBK917544 ILD917544:ILG917544 IUZ917544:IVC917544 JEV917544:JEY917544 JOR917544:JOU917544 JYN917544:JYQ917544 KIJ917544:KIM917544 KSF917544:KSI917544 LCB917544:LCE917544 LLX917544:LMA917544 LVT917544:LVW917544 MFP917544:MFS917544 MPL917544:MPO917544 MZH917544:MZK917544 NJD917544:NJG917544 NSZ917544:NTC917544 OCV917544:OCY917544 OMR917544:OMU917544 OWN917544:OWQ917544 PGJ917544:PGM917544 PQF917544:PQI917544 QAB917544:QAE917544 QJX917544:QKA917544 QTT917544:QTW917544 RDP917544:RDS917544 RNL917544:RNO917544 RXH917544:RXK917544 SHD917544:SHG917544 SQZ917544:SRC917544 TAV917544:TAY917544 TKR917544:TKU917544 TUN917544:TUQ917544 UEJ917544:UEM917544 UOF917544:UOI917544 UYB917544:UYE917544 VHX917544:VIA917544 VRT917544:VRW917544 WBP917544:WBS917544 WLL917544:WLO917544 WVH917544:WVK917544 IV983080:IY983080 SR983080:SU983080 ACN983080:ACQ983080 AMJ983080:AMM983080 AWF983080:AWI983080 BGB983080:BGE983080 BPX983080:BQA983080 BZT983080:BZW983080 CJP983080:CJS983080 CTL983080:CTO983080 DDH983080:DDK983080 DND983080:DNG983080 DWZ983080:DXC983080 EGV983080:EGY983080 EQR983080:EQU983080 FAN983080:FAQ983080 FKJ983080:FKM983080 FUF983080:FUI983080 GEB983080:GEE983080 GNX983080:GOA983080 GXT983080:GXW983080 HHP983080:HHS983080 HRL983080:HRO983080 IBH983080:IBK983080 ILD983080:ILG983080 IUZ983080:IVC983080 JEV983080:JEY983080 JOR983080:JOU983080 JYN983080:JYQ983080 KIJ983080:KIM983080 KSF983080:KSI983080 LCB983080:LCE983080 LLX983080:LMA983080 LVT983080:LVW983080 MFP983080:MFS983080 MPL983080:MPO983080 MZH983080:MZK983080 NJD983080:NJG983080 NSZ983080:NTC983080 OCV983080:OCY983080 OMR983080:OMU983080 OWN983080:OWQ983080 PGJ983080:PGM983080 PQF983080:PQI983080 QAB983080:QAE983080 QJX983080:QKA983080 QTT983080:QTW983080 RDP983080:RDS983080 RNL983080:RNO983080 RXH983080:RXK983080 SHD983080:SHG983080 SQZ983080:SRC983080 TAV983080:TAY983080 TKR983080:TKU983080 TUN983080:TUQ983080 UEJ983080:UEM983080 UOF983080:UOI983080 UYB983080:UYE983080 VHX983080:VIA983080 VRT983080:VRW983080 WBP983080:WBS983080 WLL983080:WLO983080 HS21:HY22 WUE21:WUK22 WKI21:WKO22 WAM21:WAS22 VQQ21:VQW22 VGU21:VHA22 UWY21:UXE22 UNC21:UNI22 UDG21:UDM22 TTK21:TTQ22 TJO21:TJU22 SZS21:SZY22 SPW21:SQC22 SGA21:SGG22 RWE21:RWK22 RMI21:RMO22 RCM21:RCS22 QSQ21:QSW22 QIU21:QJA22 PYY21:PZE22 PPC21:PPI22 PFG21:PFM22 OVK21:OVQ22 OLO21:OLU22 OBS21:OBY22 NRW21:NSC22 NIA21:NIG22 MYE21:MYK22 MOI21:MOO22 MEM21:MES22 LUQ21:LUW22 LKU21:LLA22 LAY21:LBE22 KRC21:KRI22 KHG21:KHM22 JXK21:JXQ22 JNO21:JNU22 JDS21:JDY22 ITW21:IUC22 IKA21:IKG22 IAE21:IAK22 HQI21:HQO22 HGM21:HGS22 GWQ21:GWW22 GMU21:GNA22 GCY21:GDE22 FTC21:FTI22 FJG21:FJM22 EZK21:EZQ22 EPO21:EPU22 EFS21:EFY22 DVW21:DWC22 DMA21:DMG22 DCE21:DCK22 CSI21:CSO22 CIM21:CIS22 BYQ21:BYW22 BOU21:BPA22 BEY21:BFE22 AVC21:AVI22 ALG21:ALM22 ABK21:ABQ22 RO21:RU22 WAM47:WAS47 VQQ47:VQW47 VGU47:VHA47 UWY47:UXE47 UNC47:UNI47 UDG47:UDM47 TTK47:TTQ47 TJO47:TJU47 SZS47:SZY47 SPW47:SQC47 SGA47:SGG47 RWE47:RWK47 RMI47:RMO47 RCM47:RCS47 QSQ47:QSW47 QIU47:QJA47 PYY47:PZE47 PPC47:PPI47 PFG47:PFM47 OVK47:OVQ47 OLO47:OLU47 OBS47:OBY47 NRW47:NSC47 NIA47:NIG47 MYE47:MYK47 MOI47:MOO47 MEM47:MES47 LUQ47:LUW47 LKU47:LLA47 LAY47:LBE47 KRC47:KRI47 KHG47:KHM47 JXK47:JXQ47 JNO47:JNU47 JDS47:JDY47 ITW47:IUC47 IKA47:IKG47 IAE47:IAK47 HQI47:HQO47 HGM47:HGS47 GWQ47:GWW47 GMU47:GNA47 GCY47:GDE47 FTC47:FTI47 FJG47:FJM47 EZK47:EZQ47 EPO47:EPU47 EFS47:EFY47 DVW47:DWC47 DMA47:DMG47 DCE47:DCK47 CSI47:CSO47 CIM47:CIS47 BYQ47:BYW47 BOU47:BPA47 BEY47:BFE47 AVC47:AVI47 ALG47:ALM47 ABK47:ABQ47 RO47:RU47 HS47:HY47 WUE47:WUK47 WKI47:WKO47 WKI41:WKO45 WAM41:WAS45 VQQ41:VQW45 VGU41:VHA45 UWY41:UXE45 UNC41:UNI45 UDG41:UDM45 TTK41:TTQ45 TJO41:TJU45 SZS41:SZY45 SPW41:SQC45 SGA41:SGG45 RWE41:RWK45 RMI41:RMO45 RCM41:RCS45 QSQ41:QSW45 QIU41:QJA45 PYY41:PZE45 PPC41:PPI45 PFG41:PFM45 OVK41:OVQ45 OLO41:OLU45 OBS41:OBY45 NRW41:NSC45 NIA41:NIG45 MYE41:MYK45 MOI41:MOO45 MEM41:MES45 LUQ41:LUW45 LKU41:LLA45 LAY41:LBE45 KRC41:KRI45 KHG41:KHM45 JXK41:JXQ45 JNO41:JNU45 JDS41:JDY45 ITW41:IUC45 IKA41:IKG45 IAE41:IAK45 HQI41:HQO45 HGM41:HGS45 GWQ41:GWW45 GMU41:GNA45 GCY41:GDE45 FTC41:FTI45 FJG41:FJM45 EZK41:EZQ45 EPO41:EPU45 EFS41:EFY45 DVW41:DWC45 DMA41:DMG45 DCE41:DCK45 CSI41:CSO45 CIM41:CIS45 BYQ41:BYW45 BOU41:BPA45 BEY41:BFE45 AVC41:AVI45 ALG41:ALM45 ABK41:ABQ45 RO41:RU45 HS41:HY45 WUE41:WUK45 RO26:RU34 ABK26:ABQ34 ALG26:ALM34 AVC26:AVI34 BEY26:BFE34 BOU26:BPA34 BYQ26:BYW34 CIM26:CIS34 CSI26:CSO34 DCE26:DCK34 DMA26:DMG34 DVW26:DWC34 EFS26:EFY34 EPO26:EPU34 EZK26:EZQ34 FJG26:FJM34 FTC26:FTI34 GCY26:GDE34 GMU26:GNA34 GWQ26:GWW34 HGM26:HGS34 HQI26:HQO34 IAE26:IAK34 IKA26:IKG34 ITW26:IUC34 JDS26:JDY34 JNO26:JNU34 JXK26:JXQ34 KHG26:KHM34 KRC26:KRI34 LAY26:LBE34 LKU26:LLA34 LUQ26:LUW34 MEM26:MES34 MOI26:MOO34 MYE26:MYK34 NIA26:NIG34 NRW26:NSC34 OBS26:OBY34 OLO26:OLU34 OVK26:OVQ34 PFG26:PFM34 PPC26:PPI34 PYY26:PZE34 QIU26:QJA34 QSQ26:QSW34 RCM26:RCS34 RMI26:RMO34 RWE26:RWK34 SGA26:SGG34 SPW26:SQC34 SZS26:SZY34 TJO26:TJU34 TTK26:TTQ34 UDG26:UDM34 UNC26:UNI34 UWY26:UXE34 VGU26:VHA34 VQQ26:VQW34 WAM26:WAS34 WKI26:WKO34 WUE26:WUK34 HS26:HY34" xr:uid="{E24EC8CB-9C99-4E9E-BC4E-05A0B582F3CF}">
      <formula1>L21-ROUNDDOWN(L21,0)=0</formula1>
    </dataValidation>
  </dataValidations>
  <printOptions horizontalCentered="1"/>
  <pageMargins left="0.51181102362204722" right="0.11811023622047245" top="0.35433070866141736" bottom="0.35433070866141736" header="0.31496062992125984" footer="0.11811023622047245"/>
  <pageSetup paperSize="9" scale="84" orientation="portrait" r:id="rId1"/>
  <headerFooter scaleWithDoc="0">
    <oddFooter>&amp;R&amp;K00-044R5中層ZEH-M_ver.1.2</oddFooter>
  </headerFooter>
  <extLst>
    <ext xmlns:x14="http://schemas.microsoft.com/office/spreadsheetml/2009/9/main" uri="{CCE6A557-97BC-4b89-ADB6-D9C93CAAB3DF}">
      <x14:dataValidations xmlns:xm="http://schemas.microsoft.com/office/excel/2006/main" count="2">
        <x14:dataValidation imeMode="disabled" allowBlank="1" showInputMessage="1" showErrorMessage="1" xr:uid="{66DD3382-F670-4BC2-B8EC-B52846D01FB9}">
          <xm:sqref>IL65548 SH65548 ACD65548 ALZ65548 AVV65548 BFR65548 BPN65548 BZJ65548 CJF65548 CTB65548 DCX65548 DMT65548 DWP65548 EGL65548 EQH65548 FAD65548 FJZ65548 FTV65548 GDR65548 GNN65548 GXJ65548 HHF65548 HRB65548 IAX65548 IKT65548 IUP65548 JEL65548 JOH65548 JYD65548 KHZ65548 KRV65548 LBR65548 LLN65548 LVJ65548 MFF65548 MPB65548 MYX65548 NIT65548 NSP65548 OCL65548 OMH65548 OWD65548 PFZ65548 PPV65548 PZR65548 QJN65548 QTJ65548 RDF65548 RNB65548 RWX65548 SGT65548 SQP65548 TAL65548 TKH65548 TUD65548 UDZ65548 UNV65548 UXR65548 VHN65548 VRJ65548 WBF65548 WLB65548 WUX65548 IL131084 SH131084 ACD131084 ALZ131084 AVV131084 BFR131084 BPN131084 BZJ131084 CJF131084 CTB131084 DCX131084 DMT131084 DWP131084 EGL131084 EQH131084 FAD131084 FJZ131084 FTV131084 GDR131084 GNN131084 GXJ131084 HHF131084 HRB131084 IAX131084 IKT131084 IUP131084 JEL131084 JOH131084 JYD131084 KHZ131084 KRV131084 LBR131084 LLN131084 LVJ131084 MFF131084 MPB131084 MYX131084 NIT131084 NSP131084 OCL131084 OMH131084 OWD131084 PFZ131084 PPV131084 PZR131084 QJN131084 QTJ131084 RDF131084 RNB131084 RWX131084 SGT131084 SQP131084 TAL131084 TKH131084 TUD131084 UDZ131084 UNV131084 UXR131084 VHN131084 VRJ131084 WBF131084 WLB131084 WUX131084 IL196620 SH196620 ACD196620 ALZ196620 AVV196620 BFR196620 BPN196620 BZJ196620 CJF196620 CTB196620 DCX196620 DMT196620 DWP196620 EGL196620 EQH196620 FAD196620 FJZ196620 FTV196620 GDR196620 GNN196620 GXJ196620 HHF196620 HRB196620 IAX196620 IKT196620 IUP196620 JEL196620 JOH196620 JYD196620 KHZ196620 KRV196620 LBR196620 LLN196620 LVJ196620 MFF196620 MPB196620 MYX196620 NIT196620 NSP196620 OCL196620 OMH196620 OWD196620 PFZ196620 PPV196620 PZR196620 QJN196620 QTJ196620 RDF196620 RNB196620 RWX196620 SGT196620 SQP196620 TAL196620 TKH196620 TUD196620 UDZ196620 UNV196620 UXR196620 VHN196620 VRJ196620 WBF196620 WLB196620 WUX196620 IL262156 SH262156 ACD262156 ALZ262156 AVV262156 BFR262156 BPN262156 BZJ262156 CJF262156 CTB262156 DCX262156 DMT262156 DWP262156 EGL262156 EQH262156 FAD262156 FJZ262156 FTV262156 GDR262156 GNN262156 GXJ262156 HHF262156 HRB262156 IAX262156 IKT262156 IUP262156 JEL262156 JOH262156 JYD262156 KHZ262156 KRV262156 LBR262156 LLN262156 LVJ262156 MFF262156 MPB262156 MYX262156 NIT262156 NSP262156 OCL262156 OMH262156 OWD262156 PFZ262156 PPV262156 PZR262156 QJN262156 QTJ262156 RDF262156 RNB262156 RWX262156 SGT262156 SQP262156 TAL262156 TKH262156 TUD262156 UDZ262156 UNV262156 UXR262156 VHN262156 VRJ262156 WBF262156 WLB262156 WUX262156 IL327692 SH327692 ACD327692 ALZ327692 AVV327692 BFR327692 BPN327692 BZJ327692 CJF327692 CTB327692 DCX327692 DMT327692 DWP327692 EGL327692 EQH327692 FAD327692 FJZ327692 FTV327692 GDR327692 GNN327692 GXJ327692 HHF327692 HRB327692 IAX327692 IKT327692 IUP327692 JEL327692 JOH327692 JYD327692 KHZ327692 KRV327692 LBR327692 LLN327692 LVJ327692 MFF327692 MPB327692 MYX327692 NIT327692 NSP327692 OCL327692 OMH327692 OWD327692 PFZ327692 PPV327692 PZR327692 QJN327692 QTJ327692 RDF327692 RNB327692 RWX327692 SGT327692 SQP327692 TAL327692 TKH327692 TUD327692 UDZ327692 UNV327692 UXR327692 VHN327692 VRJ327692 WBF327692 WLB327692 WUX327692 IL393228 SH393228 ACD393228 ALZ393228 AVV393228 BFR393228 BPN393228 BZJ393228 CJF393228 CTB393228 DCX393228 DMT393228 DWP393228 EGL393228 EQH393228 FAD393228 FJZ393228 FTV393228 GDR393228 GNN393228 GXJ393228 HHF393228 HRB393228 IAX393228 IKT393228 IUP393228 JEL393228 JOH393228 JYD393228 KHZ393228 KRV393228 LBR393228 LLN393228 LVJ393228 MFF393228 MPB393228 MYX393228 NIT393228 NSP393228 OCL393228 OMH393228 OWD393228 PFZ393228 PPV393228 PZR393228 QJN393228 QTJ393228 RDF393228 RNB393228 RWX393228 SGT393228 SQP393228 TAL393228 TKH393228 TUD393228 UDZ393228 UNV393228 UXR393228 VHN393228 VRJ393228 WBF393228 WLB393228 WUX393228 IL458764 SH458764 ACD458764 ALZ458764 AVV458764 BFR458764 BPN458764 BZJ458764 CJF458764 CTB458764 DCX458764 DMT458764 DWP458764 EGL458764 EQH458764 FAD458764 FJZ458764 FTV458764 GDR458764 GNN458764 GXJ458764 HHF458764 HRB458764 IAX458764 IKT458764 IUP458764 JEL458764 JOH458764 JYD458764 KHZ458764 KRV458764 LBR458764 LLN458764 LVJ458764 MFF458764 MPB458764 MYX458764 NIT458764 NSP458764 OCL458764 OMH458764 OWD458764 PFZ458764 PPV458764 PZR458764 QJN458764 QTJ458764 RDF458764 RNB458764 RWX458764 SGT458764 SQP458764 TAL458764 TKH458764 TUD458764 UDZ458764 UNV458764 UXR458764 VHN458764 VRJ458764 WBF458764 WLB458764 WUX458764 IL524300 SH524300 ACD524300 ALZ524300 AVV524300 BFR524300 BPN524300 BZJ524300 CJF524300 CTB524300 DCX524300 DMT524300 DWP524300 EGL524300 EQH524300 FAD524300 FJZ524300 FTV524300 GDR524300 GNN524300 GXJ524300 HHF524300 HRB524300 IAX524300 IKT524300 IUP524300 JEL524300 JOH524300 JYD524300 KHZ524300 KRV524300 LBR524300 LLN524300 LVJ524300 MFF524300 MPB524300 MYX524300 NIT524300 NSP524300 OCL524300 OMH524300 OWD524300 PFZ524300 PPV524300 PZR524300 QJN524300 QTJ524300 RDF524300 RNB524300 RWX524300 SGT524300 SQP524300 TAL524300 TKH524300 TUD524300 UDZ524300 UNV524300 UXR524300 VHN524300 VRJ524300 WBF524300 WLB524300 WUX524300 IL589836 SH589836 ACD589836 ALZ589836 AVV589836 BFR589836 BPN589836 BZJ589836 CJF589836 CTB589836 DCX589836 DMT589836 DWP589836 EGL589836 EQH589836 FAD589836 FJZ589836 FTV589836 GDR589836 GNN589836 GXJ589836 HHF589836 HRB589836 IAX589836 IKT589836 IUP589836 JEL589836 JOH589836 JYD589836 KHZ589836 KRV589836 LBR589836 LLN589836 LVJ589836 MFF589836 MPB589836 MYX589836 NIT589836 NSP589836 OCL589836 OMH589836 OWD589836 PFZ589836 PPV589836 PZR589836 QJN589836 QTJ589836 RDF589836 RNB589836 RWX589836 SGT589836 SQP589836 TAL589836 TKH589836 TUD589836 UDZ589836 UNV589836 UXR589836 VHN589836 VRJ589836 WBF589836 WLB589836 WUX589836 IL655372 SH655372 ACD655372 ALZ655372 AVV655372 BFR655372 BPN655372 BZJ655372 CJF655372 CTB655372 DCX655372 DMT655372 DWP655372 EGL655372 EQH655372 FAD655372 FJZ655372 FTV655372 GDR655372 GNN655372 GXJ655372 HHF655372 HRB655372 IAX655372 IKT655372 IUP655372 JEL655372 JOH655372 JYD655372 KHZ655372 KRV655372 LBR655372 LLN655372 LVJ655372 MFF655372 MPB655372 MYX655372 NIT655372 NSP655372 OCL655372 OMH655372 OWD655372 PFZ655372 PPV655372 PZR655372 QJN655372 QTJ655372 RDF655372 RNB655372 RWX655372 SGT655372 SQP655372 TAL655372 TKH655372 TUD655372 UDZ655372 UNV655372 UXR655372 VHN655372 VRJ655372 WBF655372 WLB655372 WUX655372 IL720908 SH720908 ACD720908 ALZ720908 AVV720908 BFR720908 BPN720908 BZJ720908 CJF720908 CTB720908 DCX720908 DMT720908 DWP720908 EGL720908 EQH720908 FAD720908 FJZ720908 FTV720908 GDR720908 GNN720908 GXJ720908 HHF720908 HRB720908 IAX720908 IKT720908 IUP720908 JEL720908 JOH720908 JYD720908 KHZ720908 KRV720908 LBR720908 LLN720908 LVJ720908 MFF720908 MPB720908 MYX720908 NIT720908 NSP720908 OCL720908 OMH720908 OWD720908 PFZ720908 PPV720908 PZR720908 QJN720908 QTJ720908 RDF720908 RNB720908 RWX720908 SGT720908 SQP720908 TAL720908 TKH720908 TUD720908 UDZ720908 UNV720908 UXR720908 VHN720908 VRJ720908 WBF720908 WLB720908 WUX720908 IL786444 SH786444 ACD786444 ALZ786444 AVV786444 BFR786444 BPN786444 BZJ786444 CJF786444 CTB786444 DCX786444 DMT786444 DWP786444 EGL786444 EQH786444 FAD786444 FJZ786444 FTV786444 GDR786444 GNN786444 GXJ786444 HHF786444 HRB786444 IAX786444 IKT786444 IUP786444 JEL786444 JOH786444 JYD786444 KHZ786444 KRV786444 LBR786444 LLN786444 LVJ786444 MFF786444 MPB786444 MYX786444 NIT786444 NSP786444 OCL786444 OMH786444 OWD786444 PFZ786444 PPV786444 PZR786444 QJN786444 QTJ786444 RDF786444 RNB786444 RWX786444 SGT786444 SQP786444 TAL786444 TKH786444 TUD786444 UDZ786444 UNV786444 UXR786444 VHN786444 VRJ786444 WBF786444 WLB786444 WUX786444 IL851980 SH851980 ACD851980 ALZ851980 AVV851980 BFR851980 BPN851980 BZJ851980 CJF851980 CTB851980 DCX851980 DMT851980 DWP851980 EGL851980 EQH851980 FAD851980 FJZ851980 FTV851980 GDR851980 GNN851980 GXJ851980 HHF851980 HRB851980 IAX851980 IKT851980 IUP851980 JEL851980 JOH851980 JYD851980 KHZ851980 KRV851980 LBR851980 LLN851980 LVJ851980 MFF851980 MPB851980 MYX851980 NIT851980 NSP851980 OCL851980 OMH851980 OWD851980 PFZ851980 PPV851980 PZR851980 QJN851980 QTJ851980 RDF851980 RNB851980 RWX851980 SGT851980 SQP851980 TAL851980 TKH851980 TUD851980 UDZ851980 UNV851980 UXR851980 VHN851980 VRJ851980 WBF851980 WLB851980 WUX851980 IL917516 SH917516 ACD917516 ALZ917516 AVV917516 BFR917516 BPN917516 BZJ917516 CJF917516 CTB917516 DCX917516 DMT917516 DWP917516 EGL917516 EQH917516 FAD917516 FJZ917516 FTV917516 GDR917516 GNN917516 GXJ917516 HHF917516 HRB917516 IAX917516 IKT917516 IUP917516 JEL917516 JOH917516 JYD917516 KHZ917516 KRV917516 LBR917516 LLN917516 LVJ917516 MFF917516 MPB917516 MYX917516 NIT917516 NSP917516 OCL917516 OMH917516 OWD917516 PFZ917516 PPV917516 PZR917516 QJN917516 QTJ917516 RDF917516 RNB917516 RWX917516 SGT917516 SQP917516 TAL917516 TKH917516 TUD917516 UDZ917516 UNV917516 UXR917516 VHN917516 VRJ917516 WBF917516 WLB917516 WUX917516 IL983052 SH983052 ACD983052 ALZ983052 AVV983052 BFR983052 BPN983052 BZJ983052 CJF983052 CTB983052 DCX983052 DMT983052 DWP983052 EGL983052 EQH983052 FAD983052 FJZ983052 FTV983052 GDR983052 GNN983052 GXJ983052 HHF983052 HRB983052 IAX983052 IKT983052 IUP983052 JEL983052 JOH983052 JYD983052 KHZ983052 KRV983052 LBR983052 LLN983052 LVJ983052 MFF983052 MPB983052 MYX983052 NIT983052 NSP983052 OCL983052 OMH983052 OWD983052 PFZ983052 PPV983052 PZR983052 QJN983052 QTJ983052 RDF983052 RNB983052 RWX983052 SGT983052 SQP983052 TAL983052 TKH983052 TUD983052 UDZ983052 UNV983052 UXR983052 VHN983052 VRJ983052 WBF983052 WLB983052 WUX983052 IQ65578:IQ65579 SM65578:SM65579 ACI65578:ACI65579 AME65578:AME65579 AWA65578:AWA65579 BFW65578:BFW65579 BPS65578:BPS65579 BZO65578:BZO65579 CJK65578:CJK65579 CTG65578:CTG65579 DDC65578:DDC65579 DMY65578:DMY65579 DWU65578:DWU65579 EGQ65578:EGQ65579 EQM65578:EQM65579 FAI65578:FAI65579 FKE65578:FKE65579 FUA65578:FUA65579 GDW65578:GDW65579 GNS65578:GNS65579 GXO65578:GXO65579 HHK65578:HHK65579 HRG65578:HRG65579 IBC65578:IBC65579 IKY65578:IKY65579 IUU65578:IUU65579 JEQ65578:JEQ65579 JOM65578:JOM65579 JYI65578:JYI65579 KIE65578:KIE65579 KSA65578:KSA65579 LBW65578:LBW65579 LLS65578:LLS65579 LVO65578:LVO65579 MFK65578:MFK65579 MPG65578:MPG65579 MZC65578:MZC65579 NIY65578:NIY65579 NSU65578:NSU65579 OCQ65578:OCQ65579 OMM65578:OMM65579 OWI65578:OWI65579 PGE65578:PGE65579 PQA65578:PQA65579 PZW65578:PZW65579 QJS65578:QJS65579 QTO65578:QTO65579 RDK65578:RDK65579 RNG65578:RNG65579 RXC65578:RXC65579 SGY65578:SGY65579 SQU65578:SQU65579 TAQ65578:TAQ65579 TKM65578:TKM65579 TUI65578:TUI65579 UEE65578:UEE65579 UOA65578:UOA65579 UXW65578:UXW65579 VHS65578:VHS65579 VRO65578:VRO65579 WBK65578:WBK65579 WLG65578:WLG65579 WVC65578:WVC65579 IQ131114:IQ131115 SM131114:SM131115 ACI131114:ACI131115 AME131114:AME131115 AWA131114:AWA131115 BFW131114:BFW131115 BPS131114:BPS131115 BZO131114:BZO131115 CJK131114:CJK131115 CTG131114:CTG131115 DDC131114:DDC131115 DMY131114:DMY131115 DWU131114:DWU131115 EGQ131114:EGQ131115 EQM131114:EQM131115 FAI131114:FAI131115 FKE131114:FKE131115 FUA131114:FUA131115 GDW131114:GDW131115 GNS131114:GNS131115 GXO131114:GXO131115 HHK131114:HHK131115 HRG131114:HRG131115 IBC131114:IBC131115 IKY131114:IKY131115 IUU131114:IUU131115 JEQ131114:JEQ131115 JOM131114:JOM131115 JYI131114:JYI131115 KIE131114:KIE131115 KSA131114:KSA131115 LBW131114:LBW131115 LLS131114:LLS131115 LVO131114:LVO131115 MFK131114:MFK131115 MPG131114:MPG131115 MZC131114:MZC131115 NIY131114:NIY131115 NSU131114:NSU131115 OCQ131114:OCQ131115 OMM131114:OMM131115 OWI131114:OWI131115 PGE131114:PGE131115 PQA131114:PQA131115 PZW131114:PZW131115 QJS131114:QJS131115 QTO131114:QTO131115 RDK131114:RDK131115 RNG131114:RNG131115 RXC131114:RXC131115 SGY131114:SGY131115 SQU131114:SQU131115 TAQ131114:TAQ131115 TKM131114:TKM131115 TUI131114:TUI131115 UEE131114:UEE131115 UOA131114:UOA131115 UXW131114:UXW131115 VHS131114:VHS131115 VRO131114:VRO131115 WBK131114:WBK131115 WLG131114:WLG131115 WVC131114:WVC131115 IQ196650:IQ196651 SM196650:SM196651 ACI196650:ACI196651 AME196650:AME196651 AWA196650:AWA196651 BFW196650:BFW196651 BPS196650:BPS196651 BZO196650:BZO196651 CJK196650:CJK196651 CTG196650:CTG196651 DDC196650:DDC196651 DMY196650:DMY196651 DWU196650:DWU196651 EGQ196650:EGQ196651 EQM196650:EQM196651 FAI196650:FAI196651 FKE196650:FKE196651 FUA196650:FUA196651 GDW196650:GDW196651 GNS196650:GNS196651 GXO196650:GXO196651 HHK196650:HHK196651 HRG196650:HRG196651 IBC196650:IBC196651 IKY196650:IKY196651 IUU196650:IUU196651 JEQ196650:JEQ196651 JOM196650:JOM196651 JYI196650:JYI196651 KIE196650:KIE196651 KSA196650:KSA196651 LBW196650:LBW196651 LLS196650:LLS196651 LVO196650:LVO196651 MFK196650:MFK196651 MPG196650:MPG196651 MZC196650:MZC196651 NIY196650:NIY196651 NSU196650:NSU196651 OCQ196650:OCQ196651 OMM196650:OMM196651 OWI196650:OWI196651 PGE196650:PGE196651 PQA196650:PQA196651 PZW196650:PZW196651 QJS196650:QJS196651 QTO196650:QTO196651 RDK196650:RDK196651 RNG196650:RNG196651 RXC196650:RXC196651 SGY196650:SGY196651 SQU196650:SQU196651 TAQ196650:TAQ196651 TKM196650:TKM196651 TUI196650:TUI196651 UEE196650:UEE196651 UOA196650:UOA196651 UXW196650:UXW196651 VHS196650:VHS196651 VRO196650:VRO196651 WBK196650:WBK196651 WLG196650:WLG196651 WVC196650:WVC196651 IQ262186:IQ262187 SM262186:SM262187 ACI262186:ACI262187 AME262186:AME262187 AWA262186:AWA262187 BFW262186:BFW262187 BPS262186:BPS262187 BZO262186:BZO262187 CJK262186:CJK262187 CTG262186:CTG262187 DDC262186:DDC262187 DMY262186:DMY262187 DWU262186:DWU262187 EGQ262186:EGQ262187 EQM262186:EQM262187 FAI262186:FAI262187 FKE262186:FKE262187 FUA262186:FUA262187 GDW262186:GDW262187 GNS262186:GNS262187 GXO262186:GXO262187 HHK262186:HHK262187 HRG262186:HRG262187 IBC262186:IBC262187 IKY262186:IKY262187 IUU262186:IUU262187 JEQ262186:JEQ262187 JOM262186:JOM262187 JYI262186:JYI262187 KIE262186:KIE262187 KSA262186:KSA262187 LBW262186:LBW262187 LLS262186:LLS262187 LVO262186:LVO262187 MFK262186:MFK262187 MPG262186:MPG262187 MZC262186:MZC262187 NIY262186:NIY262187 NSU262186:NSU262187 OCQ262186:OCQ262187 OMM262186:OMM262187 OWI262186:OWI262187 PGE262186:PGE262187 PQA262186:PQA262187 PZW262186:PZW262187 QJS262186:QJS262187 QTO262186:QTO262187 RDK262186:RDK262187 RNG262186:RNG262187 RXC262186:RXC262187 SGY262186:SGY262187 SQU262186:SQU262187 TAQ262186:TAQ262187 TKM262186:TKM262187 TUI262186:TUI262187 UEE262186:UEE262187 UOA262186:UOA262187 UXW262186:UXW262187 VHS262186:VHS262187 VRO262186:VRO262187 WBK262186:WBK262187 WLG262186:WLG262187 WVC262186:WVC262187 IQ327722:IQ327723 SM327722:SM327723 ACI327722:ACI327723 AME327722:AME327723 AWA327722:AWA327723 BFW327722:BFW327723 BPS327722:BPS327723 BZO327722:BZO327723 CJK327722:CJK327723 CTG327722:CTG327723 DDC327722:DDC327723 DMY327722:DMY327723 DWU327722:DWU327723 EGQ327722:EGQ327723 EQM327722:EQM327723 FAI327722:FAI327723 FKE327722:FKE327723 FUA327722:FUA327723 GDW327722:GDW327723 GNS327722:GNS327723 GXO327722:GXO327723 HHK327722:HHK327723 HRG327722:HRG327723 IBC327722:IBC327723 IKY327722:IKY327723 IUU327722:IUU327723 JEQ327722:JEQ327723 JOM327722:JOM327723 JYI327722:JYI327723 KIE327722:KIE327723 KSA327722:KSA327723 LBW327722:LBW327723 LLS327722:LLS327723 LVO327722:LVO327723 MFK327722:MFK327723 MPG327722:MPG327723 MZC327722:MZC327723 NIY327722:NIY327723 NSU327722:NSU327723 OCQ327722:OCQ327723 OMM327722:OMM327723 OWI327722:OWI327723 PGE327722:PGE327723 PQA327722:PQA327723 PZW327722:PZW327723 QJS327722:QJS327723 QTO327722:QTO327723 RDK327722:RDK327723 RNG327722:RNG327723 RXC327722:RXC327723 SGY327722:SGY327723 SQU327722:SQU327723 TAQ327722:TAQ327723 TKM327722:TKM327723 TUI327722:TUI327723 UEE327722:UEE327723 UOA327722:UOA327723 UXW327722:UXW327723 VHS327722:VHS327723 VRO327722:VRO327723 WBK327722:WBK327723 WLG327722:WLG327723 WVC327722:WVC327723 IQ393258:IQ393259 SM393258:SM393259 ACI393258:ACI393259 AME393258:AME393259 AWA393258:AWA393259 BFW393258:BFW393259 BPS393258:BPS393259 BZO393258:BZO393259 CJK393258:CJK393259 CTG393258:CTG393259 DDC393258:DDC393259 DMY393258:DMY393259 DWU393258:DWU393259 EGQ393258:EGQ393259 EQM393258:EQM393259 FAI393258:FAI393259 FKE393258:FKE393259 FUA393258:FUA393259 GDW393258:GDW393259 GNS393258:GNS393259 GXO393258:GXO393259 HHK393258:HHK393259 HRG393258:HRG393259 IBC393258:IBC393259 IKY393258:IKY393259 IUU393258:IUU393259 JEQ393258:JEQ393259 JOM393258:JOM393259 JYI393258:JYI393259 KIE393258:KIE393259 KSA393258:KSA393259 LBW393258:LBW393259 LLS393258:LLS393259 LVO393258:LVO393259 MFK393258:MFK393259 MPG393258:MPG393259 MZC393258:MZC393259 NIY393258:NIY393259 NSU393258:NSU393259 OCQ393258:OCQ393259 OMM393258:OMM393259 OWI393258:OWI393259 PGE393258:PGE393259 PQA393258:PQA393259 PZW393258:PZW393259 QJS393258:QJS393259 QTO393258:QTO393259 RDK393258:RDK393259 RNG393258:RNG393259 RXC393258:RXC393259 SGY393258:SGY393259 SQU393258:SQU393259 TAQ393258:TAQ393259 TKM393258:TKM393259 TUI393258:TUI393259 UEE393258:UEE393259 UOA393258:UOA393259 UXW393258:UXW393259 VHS393258:VHS393259 VRO393258:VRO393259 WBK393258:WBK393259 WLG393258:WLG393259 WVC393258:WVC393259 IQ458794:IQ458795 SM458794:SM458795 ACI458794:ACI458795 AME458794:AME458795 AWA458794:AWA458795 BFW458794:BFW458795 BPS458794:BPS458795 BZO458794:BZO458795 CJK458794:CJK458795 CTG458794:CTG458795 DDC458794:DDC458795 DMY458794:DMY458795 DWU458794:DWU458795 EGQ458794:EGQ458795 EQM458794:EQM458795 FAI458794:FAI458795 FKE458794:FKE458795 FUA458794:FUA458795 GDW458794:GDW458795 GNS458794:GNS458795 GXO458794:GXO458795 HHK458794:HHK458795 HRG458794:HRG458795 IBC458794:IBC458795 IKY458794:IKY458795 IUU458794:IUU458795 JEQ458794:JEQ458795 JOM458794:JOM458795 JYI458794:JYI458795 KIE458794:KIE458795 KSA458794:KSA458795 LBW458794:LBW458795 LLS458794:LLS458795 LVO458794:LVO458795 MFK458794:MFK458795 MPG458794:MPG458795 MZC458794:MZC458795 NIY458794:NIY458795 NSU458794:NSU458795 OCQ458794:OCQ458795 OMM458794:OMM458795 OWI458794:OWI458795 PGE458794:PGE458795 PQA458794:PQA458795 PZW458794:PZW458795 QJS458794:QJS458795 QTO458794:QTO458795 RDK458794:RDK458795 RNG458794:RNG458795 RXC458794:RXC458795 SGY458794:SGY458795 SQU458794:SQU458795 TAQ458794:TAQ458795 TKM458794:TKM458795 TUI458794:TUI458795 UEE458794:UEE458795 UOA458794:UOA458795 UXW458794:UXW458795 VHS458794:VHS458795 VRO458794:VRO458795 WBK458794:WBK458795 WLG458794:WLG458795 WVC458794:WVC458795 IQ524330:IQ524331 SM524330:SM524331 ACI524330:ACI524331 AME524330:AME524331 AWA524330:AWA524331 BFW524330:BFW524331 BPS524330:BPS524331 BZO524330:BZO524331 CJK524330:CJK524331 CTG524330:CTG524331 DDC524330:DDC524331 DMY524330:DMY524331 DWU524330:DWU524331 EGQ524330:EGQ524331 EQM524330:EQM524331 FAI524330:FAI524331 FKE524330:FKE524331 FUA524330:FUA524331 GDW524330:GDW524331 GNS524330:GNS524331 GXO524330:GXO524331 HHK524330:HHK524331 HRG524330:HRG524331 IBC524330:IBC524331 IKY524330:IKY524331 IUU524330:IUU524331 JEQ524330:JEQ524331 JOM524330:JOM524331 JYI524330:JYI524331 KIE524330:KIE524331 KSA524330:KSA524331 LBW524330:LBW524331 LLS524330:LLS524331 LVO524330:LVO524331 MFK524330:MFK524331 MPG524330:MPG524331 MZC524330:MZC524331 NIY524330:NIY524331 NSU524330:NSU524331 OCQ524330:OCQ524331 OMM524330:OMM524331 OWI524330:OWI524331 PGE524330:PGE524331 PQA524330:PQA524331 PZW524330:PZW524331 QJS524330:QJS524331 QTO524330:QTO524331 RDK524330:RDK524331 RNG524330:RNG524331 RXC524330:RXC524331 SGY524330:SGY524331 SQU524330:SQU524331 TAQ524330:TAQ524331 TKM524330:TKM524331 TUI524330:TUI524331 UEE524330:UEE524331 UOA524330:UOA524331 UXW524330:UXW524331 VHS524330:VHS524331 VRO524330:VRO524331 WBK524330:WBK524331 WLG524330:WLG524331 WVC524330:WVC524331 IQ589866:IQ589867 SM589866:SM589867 ACI589866:ACI589867 AME589866:AME589867 AWA589866:AWA589867 BFW589866:BFW589867 BPS589866:BPS589867 BZO589866:BZO589867 CJK589866:CJK589867 CTG589866:CTG589867 DDC589866:DDC589867 DMY589866:DMY589867 DWU589866:DWU589867 EGQ589866:EGQ589867 EQM589866:EQM589867 FAI589866:FAI589867 FKE589866:FKE589867 FUA589866:FUA589867 GDW589866:GDW589867 GNS589866:GNS589867 GXO589866:GXO589867 HHK589866:HHK589867 HRG589866:HRG589867 IBC589866:IBC589867 IKY589866:IKY589867 IUU589866:IUU589867 JEQ589866:JEQ589867 JOM589866:JOM589867 JYI589866:JYI589867 KIE589866:KIE589867 KSA589866:KSA589867 LBW589866:LBW589867 LLS589866:LLS589867 LVO589866:LVO589867 MFK589866:MFK589867 MPG589866:MPG589867 MZC589866:MZC589867 NIY589866:NIY589867 NSU589866:NSU589867 OCQ589866:OCQ589867 OMM589866:OMM589867 OWI589866:OWI589867 PGE589866:PGE589867 PQA589866:PQA589867 PZW589866:PZW589867 QJS589866:QJS589867 QTO589866:QTO589867 RDK589866:RDK589867 RNG589866:RNG589867 RXC589866:RXC589867 SGY589866:SGY589867 SQU589866:SQU589867 TAQ589866:TAQ589867 TKM589866:TKM589867 TUI589866:TUI589867 UEE589866:UEE589867 UOA589866:UOA589867 UXW589866:UXW589867 VHS589866:VHS589867 VRO589866:VRO589867 WBK589866:WBK589867 WLG589866:WLG589867 WVC589866:WVC589867 IQ655402:IQ655403 SM655402:SM655403 ACI655402:ACI655403 AME655402:AME655403 AWA655402:AWA655403 BFW655402:BFW655403 BPS655402:BPS655403 BZO655402:BZO655403 CJK655402:CJK655403 CTG655402:CTG655403 DDC655402:DDC655403 DMY655402:DMY655403 DWU655402:DWU655403 EGQ655402:EGQ655403 EQM655402:EQM655403 FAI655402:FAI655403 FKE655402:FKE655403 FUA655402:FUA655403 GDW655402:GDW655403 GNS655402:GNS655403 GXO655402:GXO655403 HHK655402:HHK655403 HRG655402:HRG655403 IBC655402:IBC655403 IKY655402:IKY655403 IUU655402:IUU655403 JEQ655402:JEQ655403 JOM655402:JOM655403 JYI655402:JYI655403 KIE655402:KIE655403 KSA655402:KSA655403 LBW655402:LBW655403 LLS655402:LLS655403 LVO655402:LVO655403 MFK655402:MFK655403 MPG655402:MPG655403 MZC655402:MZC655403 NIY655402:NIY655403 NSU655402:NSU655403 OCQ655402:OCQ655403 OMM655402:OMM655403 OWI655402:OWI655403 PGE655402:PGE655403 PQA655402:PQA655403 PZW655402:PZW655403 QJS655402:QJS655403 QTO655402:QTO655403 RDK655402:RDK655403 RNG655402:RNG655403 RXC655402:RXC655403 SGY655402:SGY655403 SQU655402:SQU655403 TAQ655402:TAQ655403 TKM655402:TKM655403 TUI655402:TUI655403 UEE655402:UEE655403 UOA655402:UOA655403 UXW655402:UXW655403 VHS655402:VHS655403 VRO655402:VRO655403 WBK655402:WBK655403 WLG655402:WLG655403 WVC655402:WVC655403 IQ720938:IQ720939 SM720938:SM720939 ACI720938:ACI720939 AME720938:AME720939 AWA720938:AWA720939 BFW720938:BFW720939 BPS720938:BPS720939 BZO720938:BZO720939 CJK720938:CJK720939 CTG720938:CTG720939 DDC720938:DDC720939 DMY720938:DMY720939 DWU720938:DWU720939 EGQ720938:EGQ720939 EQM720938:EQM720939 FAI720938:FAI720939 FKE720938:FKE720939 FUA720938:FUA720939 GDW720938:GDW720939 GNS720938:GNS720939 GXO720938:GXO720939 HHK720938:HHK720939 HRG720938:HRG720939 IBC720938:IBC720939 IKY720938:IKY720939 IUU720938:IUU720939 JEQ720938:JEQ720939 JOM720938:JOM720939 JYI720938:JYI720939 KIE720938:KIE720939 KSA720938:KSA720939 LBW720938:LBW720939 LLS720938:LLS720939 LVO720938:LVO720939 MFK720938:MFK720939 MPG720938:MPG720939 MZC720938:MZC720939 NIY720938:NIY720939 NSU720938:NSU720939 OCQ720938:OCQ720939 OMM720938:OMM720939 OWI720938:OWI720939 PGE720938:PGE720939 PQA720938:PQA720939 PZW720938:PZW720939 QJS720938:QJS720939 QTO720938:QTO720939 RDK720938:RDK720939 RNG720938:RNG720939 RXC720938:RXC720939 SGY720938:SGY720939 SQU720938:SQU720939 TAQ720938:TAQ720939 TKM720938:TKM720939 TUI720938:TUI720939 UEE720938:UEE720939 UOA720938:UOA720939 UXW720938:UXW720939 VHS720938:VHS720939 VRO720938:VRO720939 WBK720938:WBK720939 WLG720938:WLG720939 WVC720938:WVC720939 IQ786474:IQ786475 SM786474:SM786475 ACI786474:ACI786475 AME786474:AME786475 AWA786474:AWA786475 BFW786474:BFW786475 BPS786474:BPS786475 BZO786474:BZO786475 CJK786474:CJK786475 CTG786474:CTG786475 DDC786474:DDC786475 DMY786474:DMY786475 DWU786474:DWU786475 EGQ786474:EGQ786475 EQM786474:EQM786475 FAI786474:FAI786475 FKE786474:FKE786475 FUA786474:FUA786475 GDW786474:GDW786475 GNS786474:GNS786475 GXO786474:GXO786475 HHK786474:HHK786475 HRG786474:HRG786475 IBC786474:IBC786475 IKY786474:IKY786475 IUU786474:IUU786475 JEQ786474:JEQ786475 JOM786474:JOM786475 JYI786474:JYI786475 KIE786474:KIE786475 KSA786474:KSA786475 LBW786474:LBW786475 LLS786474:LLS786475 LVO786474:LVO786475 MFK786474:MFK786475 MPG786474:MPG786475 MZC786474:MZC786475 NIY786474:NIY786475 NSU786474:NSU786475 OCQ786474:OCQ786475 OMM786474:OMM786475 OWI786474:OWI786475 PGE786474:PGE786475 PQA786474:PQA786475 PZW786474:PZW786475 QJS786474:QJS786475 QTO786474:QTO786475 RDK786474:RDK786475 RNG786474:RNG786475 RXC786474:RXC786475 SGY786474:SGY786475 SQU786474:SQU786475 TAQ786474:TAQ786475 TKM786474:TKM786475 TUI786474:TUI786475 UEE786474:UEE786475 UOA786474:UOA786475 UXW786474:UXW786475 VHS786474:VHS786475 VRO786474:VRO786475 WBK786474:WBK786475 WLG786474:WLG786475 WVC786474:WVC786475 IQ852010:IQ852011 SM852010:SM852011 ACI852010:ACI852011 AME852010:AME852011 AWA852010:AWA852011 BFW852010:BFW852011 BPS852010:BPS852011 BZO852010:BZO852011 CJK852010:CJK852011 CTG852010:CTG852011 DDC852010:DDC852011 DMY852010:DMY852011 DWU852010:DWU852011 EGQ852010:EGQ852011 EQM852010:EQM852011 FAI852010:FAI852011 FKE852010:FKE852011 FUA852010:FUA852011 GDW852010:GDW852011 GNS852010:GNS852011 GXO852010:GXO852011 HHK852010:HHK852011 HRG852010:HRG852011 IBC852010:IBC852011 IKY852010:IKY852011 IUU852010:IUU852011 JEQ852010:JEQ852011 JOM852010:JOM852011 JYI852010:JYI852011 KIE852010:KIE852011 KSA852010:KSA852011 LBW852010:LBW852011 LLS852010:LLS852011 LVO852010:LVO852011 MFK852010:MFK852011 MPG852010:MPG852011 MZC852010:MZC852011 NIY852010:NIY852011 NSU852010:NSU852011 OCQ852010:OCQ852011 OMM852010:OMM852011 OWI852010:OWI852011 PGE852010:PGE852011 PQA852010:PQA852011 PZW852010:PZW852011 QJS852010:QJS852011 QTO852010:QTO852011 RDK852010:RDK852011 RNG852010:RNG852011 RXC852010:RXC852011 SGY852010:SGY852011 SQU852010:SQU852011 TAQ852010:TAQ852011 TKM852010:TKM852011 TUI852010:TUI852011 UEE852010:UEE852011 UOA852010:UOA852011 UXW852010:UXW852011 VHS852010:VHS852011 VRO852010:VRO852011 WBK852010:WBK852011 WLG852010:WLG852011 WVC852010:WVC852011 IQ917546:IQ917547 SM917546:SM917547 ACI917546:ACI917547 AME917546:AME917547 AWA917546:AWA917547 BFW917546:BFW917547 BPS917546:BPS917547 BZO917546:BZO917547 CJK917546:CJK917547 CTG917546:CTG917547 DDC917546:DDC917547 DMY917546:DMY917547 DWU917546:DWU917547 EGQ917546:EGQ917547 EQM917546:EQM917547 FAI917546:FAI917547 FKE917546:FKE917547 FUA917546:FUA917547 GDW917546:GDW917547 GNS917546:GNS917547 GXO917546:GXO917547 HHK917546:HHK917547 HRG917546:HRG917547 IBC917546:IBC917547 IKY917546:IKY917547 IUU917546:IUU917547 JEQ917546:JEQ917547 JOM917546:JOM917547 JYI917546:JYI917547 KIE917546:KIE917547 KSA917546:KSA917547 LBW917546:LBW917547 LLS917546:LLS917547 LVO917546:LVO917547 MFK917546:MFK917547 MPG917546:MPG917547 MZC917546:MZC917547 NIY917546:NIY917547 NSU917546:NSU917547 OCQ917546:OCQ917547 OMM917546:OMM917547 OWI917546:OWI917547 PGE917546:PGE917547 PQA917546:PQA917547 PZW917546:PZW917547 QJS917546:QJS917547 QTO917546:QTO917547 RDK917546:RDK917547 RNG917546:RNG917547 RXC917546:RXC917547 SGY917546:SGY917547 SQU917546:SQU917547 TAQ917546:TAQ917547 TKM917546:TKM917547 TUI917546:TUI917547 UEE917546:UEE917547 UOA917546:UOA917547 UXW917546:UXW917547 VHS917546:VHS917547 VRO917546:VRO917547 WBK917546:WBK917547 WLG917546:WLG917547 WVC917546:WVC917547 IQ983082:IQ983083 SM983082:SM983083 ACI983082:ACI983083 AME983082:AME983083 AWA983082:AWA983083 BFW983082:BFW983083 BPS983082:BPS983083 BZO983082:BZO983083 CJK983082:CJK983083 CTG983082:CTG983083 DDC983082:DDC983083 DMY983082:DMY983083 DWU983082:DWU983083 EGQ983082:EGQ983083 EQM983082:EQM983083 FAI983082:FAI983083 FKE983082:FKE983083 FUA983082:FUA983083 GDW983082:GDW983083 GNS983082:GNS983083 GXO983082:GXO983083 HHK983082:HHK983083 HRG983082:HRG983083 IBC983082:IBC983083 IKY983082:IKY983083 IUU983082:IUU983083 JEQ983082:JEQ983083 JOM983082:JOM983083 JYI983082:JYI983083 KIE983082:KIE983083 KSA983082:KSA983083 LBW983082:LBW983083 LLS983082:LLS983083 LVO983082:LVO983083 MFK983082:MFK983083 MPG983082:MPG983083 MZC983082:MZC983083 NIY983082:NIY983083 NSU983082:NSU983083 OCQ983082:OCQ983083 OMM983082:OMM983083 OWI983082:OWI983083 PGE983082:PGE983083 PQA983082:PQA983083 PZW983082:PZW983083 QJS983082:QJS983083 QTO983082:QTO983083 RDK983082:RDK983083 RNG983082:RNG983083 RXC983082:RXC983083 SGY983082:SGY983083 SQU983082:SQU983083 TAQ983082:TAQ983083 TKM983082:TKM983083 TUI983082:TUI983083 UEE983082:UEE983083 UOA983082:UOA983083 UXW983082:UXW983083 VHS983082:VHS983083 VRO983082:VRO983083 WBK983082:WBK983083 WLG983082:WLG983083 WVC983082:WVC983083 IL65560 SH65560 ACD65560 ALZ65560 AVV65560 BFR65560 BPN65560 BZJ65560 CJF65560 CTB65560 DCX65560 DMT65560 DWP65560 EGL65560 EQH65560 FAD65560 FJZ65560 FTV65560 GDR65560 GNN65560 GXJ65560 HHF65560 HRB65560 IAX65560 IKT65560 IUP65560 JEL65560 JOH65560 JYD65560 KHZ65560 KRV65560 LBR65560 LLN65560 LVJ65560 MFF65560 MPB65560 MYX65560 NIT65560 NSP65560 OCL65560 OMH65560 OWD65560 PFZ65560 PPV65560 PZR65560 QJN65560 QTJ65560 RDF65560 RNB65560 RWX65560 SGT65560 SQP65560 TAL65560 TKH65560 TUD65560 UDZ65560 UNV65560 UXR65560 VHN65560 VRJ65560 WBF65560 WLB65560 WUX65560 IL131096 SH131096 ACD131096 ALZ131096 AVV131096 BFR131096 BPN131096 BZJ131096 CJF131096 CTB131096 DCX131096 DMT131096 DWP131096 EGL131096 EQH131096 FAD131096 FJZ131096 FTV131096 GDR131096 GNN131096 GXJ131096 HHF131096 HRB131096 IAX131096 IKT131096 IUP131096 JEL131096 JOH131096 JYD131096 KHZ131096 KRV131096 LBR131096 LLN131096 LVJ131096 MFF131096 MPB131096 MYX131096 NIT131096 NSP131096 OCL131096 OMH131096 OWD131096 PFZ131096 PPV131096 PZR131096 QJN131096 QTJ131096 RDF131096 RNB131096 RWX131096 SGT131096 SQP131096 TAL131096 TKH131096 TUD131096 UDZ131096 UNV131096 UXR131096 VHN131096 VRJ131096 WBF131096 WLB131096 WUX131096 IL196632 SH196632 ACD196632 ALZ196632 AVV196632 BFR196632 BPN196632 BZJ196632 CJF196632 CTB196632 DCX196632 DMT196632 DWP196632 EGL196632 EQH196632 FAD196632 FJZ196632 FTV196632 GDR196632 GNN196632 GXJ196632 HHF196632 HRB196632 IAX196632 IKT196632 IUP196632 JEL196632 JOH196632 JYD196632 KHZ196632 KRV196632 LBR196632 LLN196632 LVJ196632 MFF196632 MPB196632 MYX196632 NIT196632 NSP196632 OCL196632 OMH196632 OWD196632 PFZ196632 PPV196632 PZR196632 QJN196632 QTJ196632 RDF196632 RNB196632 RWX196632 SGT196632 SQP196632 TAL196632 TKH196632 TUD196632 UDZ196632 UNV196632 UXR196632 VHN196632 VRJ196632 WBF196632 WLB196632 WUX196632 IL262168 SH262168 ACD262168 ALZ262168 AVV262168 BFR262168 BPN262168 BZJ262168 CJF262168 CTB262168 DCX262168 DMT262168 DWP262168 EGL262168 EQH262168 FAD262168 FJZ262168 FTV262168 GDR262168 GNN262168 GXJ262168 HHF262168 HRB262168 IAX262168 IKT262168 IUP262168 JEL262168 JOH262168 JYD262168 KHZ262168 KRV262168 LBR262168 LLN262168 LVJ262168 MFF262168 MPB262168 MYX262168 NIT262168 NSP262168 OCL262168 OMH262168 OWD262168 PFZ262168 PPV262168 PZR262168 QJN262168 QTJ262168 RDF262168 RNB262168 RWX262168 SGT262168 SQP262168 TAL262168 TKH262168 TUD262168 UDZ262168 UNV262168 UXR262168 VHN262168 VRJ262168 WBF262168 WLB262168 WUX262168 IL327704 SH327704 ACD327704 ALZ327704 AVV327704 BFR327704 BPN327704 BZJ327704 CJF327704 CTB327704 DCX327704 DMT327704 DWP327704 EGL327704 EQH327704 FAD327704 FJZ327704 FTV327704 GDR327704 GNN327704 GXJ327704 HHF327704 HRB327704 IAX327704 IKT327704 IUP327704 JEL327704 JOH327704 JYD327704 KHZ327704 KRV327704 LBR327704 LLN327704 LVJ327704 MFF327704 MPB327704 MYX327704 NIT327704 NSP327704 OCL327704 OMH327704 OWD327704 PFZ327704 PPV327704 PZR327704 QJN327704 QTJ327704 RDF327704 RNB327704 RWX327704 SGT327704 SQP327704 TAL327704 TKH327704 TUD327704 UDZ327704 UNV327704 UXR327704 VHN327704 VRJ327704 WBF327704 WLB327704 WUX327704 IL393240 SH393240 ACD393240 ALZ393240 AVV393240 BFR393240 BPN393240 BZJ393240 CJF393240 CTB393240 DCX393240 DMT393240 DWP393240 EGL393240 EQH393240 FAD393240 FJZ393240 FTV393240 GDR393240 GNN393240 GXJ393240 HHF393240 HRB393240 IAX393240 IKT393240 IUP393240 JEL393240 JOH393240 JYD393240 KHZ393240 KRV393240 LBR393240 LLN393240 LVJ393240 MFF393240 MPB393240 MYX393240 NIT393240 NSP393240 OCL393240 OMH393240 OWD393240 PFZ393240 PPV393240 PZR393240 QJN393240 QTJ393240 RDF393240 RNB393240 RWX393240 SGT393240 SQP393240 TAL393240 TKH393240 TUD393240 UDZ393240 UNV393240 UXR393240 VHN393240 VRJ393240 WBF393240 WLB393240 WUX393240 IL458776 SH458776 ACD458776 ALZ458776 AVV458776 BFR458776 BPN458776 BZJ458776 CJF458776 CTB458776 DCX458776 DMT458776 DWP458776 EGL458776 EQH458776 FAD458776 FJZ458776 FTV458776 GDR458776 GNN458776 GXJ458776 HHF458776 HRB458776 IAX458776 IKT458776 IUP458776 JEL458776 JOH458776 JYD458776 KHZ458776 KRV458776 LBR458776 LLN458776 LVJ458776 MFF458776 MPB458776 MYX458776 NIT458776 NSP458776 OCL458776 OMH458776 OWD458776 PFZ458776 PPV458776 PZR458776 QJN458776 QTJ458776 RDF458776 RNB458776 RWX458776 SGT458776 SQP458776 TAL458776 TKH458776 TUD458776 UDZ458776 UNV458776 UXR458776 VHN458776 VRJ458776 WBF458776 WLB458776 WUX458776 IL524312 SH524312 ACD524312 ALZ524312 AVV524312 BFR524312 BPN524312 BZJ524312 CJF524312 CTB524312 DCX524312 DMT524312 DWP524312 EGL524312 EQH524312 FAD524312 FJZ524312 FTV524312 GDR524312 GNN524312 GXJ524312 HHF524312 HRB524312 IAX524312 IKT524312 IUP524312 JEL524312 JOH524312 JYD524312 KHZ524312 KRV524312 LBR524312 LLN524312 LVJ524312 MFF524312 MPB524312 MYX524312 NIT524312 NSP524312 OCL524312 OMH524312 OWD524312 PFZ524312 PPV524312 PZR524312 QJN524312 QTJ524312 RDF524312 RNB524312 RWX524312 SGT524312 SQP524312 TAL524312 TKH524312 TUD524312 UDZ524312 UNV524312 UXR524312 VHN524312 VRJ524312 WBF524312 WLB524312 WUX524312 IL589848 SH589848 ACD589848 ALZ589848 AVV589848 BFR589848 BPN589848 BZJ589848 CJF589848 CTB589848 DCX589848 DMT589848 DWP589848 EGL589848 EQH589848 FAD589848 FJZ589848 FTV589848 GDR589848 GNN589848 GXJ589848 HHF589848 HRB589848 IAX589848 IKT589848 IUP589848 JEL589848 JOH589848 JYD589848 KHZ589848 KRV589848 LBR589848 LLN589848 LVJ589848 MFF589848 MPB589848 MYX589848 NIT589848 NSP589848 OCL589848 OMH589848 OWD589848 PFZ589848 PPV589848 PZR589848 QJN589848 QTJ589848 RDF589848 RNB589848 RWX589848 SGT589848 SQP589848 TAL589848 TKH589848 TUD589848 UDZ589848 UNV589848 UXR589848 VHN589848 VRJ589848 WBF589848 WLB589848 WUX589848 IL655384 SH655384 ACD655384 ALZ655384 AVV655384 BFR655384 BPN655384 BZJ655384 CJF655384 CTB655384 DCX655384 DMT655384 DWP655384 EGL655384 EQH655384 FAD655384 FJZ655384 FTV655384 GDR655384 GNN655384 GXJ655384 HHF655384 HRB655384 IAX655384 IKT655384 IUP655384 JEL655384 JOH655384 JYD655384 KHZ655384 KRV655384 LBR655384 LLN655384 LVJ655384 MFF655384 MPB655384 MYX655384 NIT655384 NSP655384 OCL655384 OMH655384 OWD655384 PFZ655384 PPV655384 PZR655384 QJN655384 QTJ655384 RDF655384 RNB655384 RWX655384 SGT655384 SQP655384 TAL655384 TKH655384 TUD655384 UDZ655384 UNV655384 UXR655384 VHN655384 VRJ655384 WBF655384 WLB655384 WUX655384 IL720920 SH720920 ACD720920 ALZ720920 AVV720920 BFR720920 BPN720920 BZJ720920 CJF720920 CTB720920 DCX720920 DMT720920 DWP720920 EGL720920 EQH720920 FAD720920 FJZ720920 FTV720920 GDR720920 GNN720920 GXJ720920 HHF720920 HRB720920 IAX720920 IKT720920 IUP720920 JEL720920 JOH720920 JYD720920 KHZ720920 KRV720920 LBR720920 LLN720920 LVJ720920 MFF720920 MPB720920 MYX720920 NIT720920 NSP720920 OCL720920 OMH720920 OWD720920 PFZ720920 PPV720920 PZR720920 QJN720920 QTJ720920 RDF720920 RNB720920 RWX720920 SGT720920 SQP720920 TAL720920 TKH720920 TUD720920 UDZ720920 UNV720920 UXR720920 VHN720920 VRJ720920 WBF720920 WLB720920 WUX720920 IL786456 SH786456 ACD786456 ALZ786456 AVV786456 BFR786456 BPN786456 BZJ786456 CJF786456 CTB786456 DCX786456 DMT786456 DWP786456 EGL786456 EQH786456 FAD786456 FJZ786456 FTV786456 GDR786456 GNN786456 GXJ786456 HHF786456 HRB786456 IAX786456 IKT786456 IUP786456 JEL786456 JOH786456 JYD786456 KHZ786456 KRV786456 LBR786456 LLN786456 LVJ786456 MFF786456 MPB786456 MYX786456 NIT786456 NSP786456 OCL786456 OMH786456 OWD786456 PFZ786456 PPV786456 PZR786456 QJN786456 QTJ786456 RDF786456 RNB786456 RWX786456 SGT786456 SQP786456 TAL786456 TKH786456 TUD786456 UDZ786456 UNV786456 UXR786456 VHN786456 VRJ786456 WBF786456 WLB786456 WUX786456 IL851992 SH851992 ACD851992 ALZ851992 AVV851992 BFR851992 BPN851992 BZJ851992 CJF851992 CTB851992 DCX851992 DMT851992 DWP851992 EGL851992 EQH851992 FAD851992 FJZ851992 FTV851992 GDR851992 GNN851992 GXJ851992 HHF851992 HRB851992 IAX851992 IKT851992 IUP851992 JEL851992 JOH851992 JYD851992 KHZ851992 KRV851992 LBR851992 LLN851992 LVJ851992 MFF851992 MPB851992 MYX851992 NIT851992 NSP851992 OCL851992 OMH851992 OWD851992 PFZ851992 PPV851992 PZR851992 QJN851992 QTJ851992 RDF851992 RNB851992 RWX851992 SGT851992 SQP851992 TAL851992 TKH851992 TUD851992 UDZ851992 UNV851992 UXR851992 VHN851992 VRJ851992 WBF851992 WLB851992 WUX851992 IL917528 SH917528 ACD917528 ALZ917528 AVV917528 BFR917528 BPN917528 BZJ917528 CJF917528 CTB917528 DCX917528 DMT917528 DWP917528 EGL917528 EQH917528 FAD917528 FJZ917528 FTV917528 GDR917528 GNN917528 GXJ917528 HHF917528 HRB917528 IAX917528 IKT917528 IUP917528 JEL917528 JOH917528 JYD917528 KHZ917528 KRV917528 LBR917528 LLN917528 LVJ917528 MFF917528 MPB917528 MYX917528 NIT917528 NSP917528 OCL917528 OMH917528 OWD917528 PFZ917528 PPV917528 PZR917528 QJN917528 QTJ917528 RDF917528 RNB917528 RWX917528 SGT917528 SQP917528 TAL917528 TKH917528 TUD917528 UDZ917528 UNV917528 UXR917528 VHN917528 VRJ917528 WBF917528 WLB917528 WUX917528 IL983064 SH983064 ACD983064 ALZ983064 AVV983064 BFR983064 BPN983064 BZJ983064 CJF983064 CTB983064 DCX983064 DMT983064 DWP983064 EGL983064 EQH983064 FAD983064 FJZ983064 FTV983064 GDR983064 GNN983064 GXJ983064 HHF983064 HRB983064 IAX983064 IKT983064 IUP983064 JEL983064 JOH983064 JYD983064 KHZ983064 KRV983064 LBR983064 LLN983064 LVJ983064 MFF983064 MPB983064 MYX983064 NIT983064 NSP983064 OCL983064 OMH983064 OWD983064 PFZ983064 PPV983064 PZR983064 QJN983064 QTJ983064 RDF983064 RNB983064 RWX983064 SGT983064 SQP983064 TAL983064 TKH983064 TUD983064 UDZ983064 UNV983064 UXR983064 VHN983064 VRJ983064 WBF983064 WLB983064 WUX983064 II65565 SE65565 ACA65565 ALW65565 AVS65565 BFO65565 BPK65565 BZG65565 CJC65565 CSY65565 DCU65565 DMQ65565 DWM65565 EGI65565 EQE65565 FAA65565 FJW65565 FTS65565 GDO65565 GNK65565 GXG65565 HHC65565 HQY65565 IAU65565 IKQ65565 IUM65565 JEI65565 JOE65565 JYA65565 KHW65565 KRS65565 LBO65565 LLK65565 LVG65565 MFC65565 MOY65565 MYU65565 NIQ65565 NSM65565 OCI65565 OME65565 OWA65565 PFW65565 PPS65565 PZO65565 QJK65565 QTG65565 RDC65565 RMY65565 RWU65565 SGQ65565 SQM65565 TAI65565 TKE65565 TUA65565 UDW65565 UNS65565 UXO65565 VHK65565 VRG65565 WBC65565 WKY65565 WUU65565 II131101 SE131101 ACA131101 ALW131101 AVS131101 BFO131101 BPK131101 BZG131101 CJC131101 CSY131101 DCU131101 DMQ131101 DWM131101 EGI131101 EQE131101 FAA131101 FJW131101 FTS131101 GDO131101 GNK131101 GXG131101 HHC131101 HQY131101 IAU131101 IKQ131101 IUM131101 JEI131101 JOE131101 JYA131101 KHW131101 KRS131101 LBO131101 LLK131101 LVG131101 MFC131101 MOY131101 MYU131101 NIQ131101 NSM131101 OCI131101 OME131101 OWA131101 PFW131101 PPS131101 PZO131101 QJK131101 QTG131101 RDC131101 RMY131101 RWU131101 SGQ131101 SQM131101 TAI131101 TKE131101 TUA131101 UDW131101 UNS131101 UXO131101 VHK131101 VRG131101 WBC131101 WKY131101 WUU131101 II196637 SE196637 ACA196637 ALW196637 AVS196637 BFO196637 BPK196637 BZG196637 CJC196637 CSY196637 DCU196637 DMQ196637 DWM196637 EGI196637 EQE196637 FAA196637 FJW196637 FTS196637 GDO196637 GNK196637 GXG196637 HHC196637 HQY196637 IAU196637 IKQ196637 IUM196637 JEI196637 JOE196637 JYA196637 KHW196637 KRS196637 LBO196637 LLK196637 LVG196637 MFC196637 MOY196637 MYU196637 NIQ196637 NSM196637 OCI196637 OME196637 OWA196637 PFW196637 PPS196637 PZO196637 QJK196637 QTG196637 RDC196637 RMY196637 RWU196637 SGQ196637 SQM196637 TAI196637 TKE196637 TUA196637 UDW196637 UNS196637 UXO196637 VHK196637 VRG196637 WBC196637 WKY196637 WUU196637 II262173 SE262173 ACA262173 ALW262173 AVS262173 BFO262173 BPK262173 BZG262173 CJC262173 CSY262173 DCU262173 DMQ262173 DWM262173 EGI262173 EQE262173 FAA262173 FJW262173 FTS262173 GDO262173 GNK262173 GXG262173 HHC262173 HQY262173 IAU262173 IKQ262173 IUM262173 JEI262173 JOE262173 JYA262173 KHW262173 KRS262173 LBO262173 LLK262173 LVG262173 MFC262173 MOY262173 MYU262173 NIQ262173 NSM262173 OCI262173 OME262173 OWA262173 PFW262173 PPS262173 PZO262173 QJK262173 QTG262173 RDC262173 RMY262173 RWU262173 SGQ262173 SQM262173 TAI262173 TKE262173 TUA262173 UDW262173 UNS262173 UXO262173 VHK262173 VRG262173 WBC262173 WKY262173 WUU262173 II327709 SE327709 ACA327709 ALW327709 AVS327709 BFO327709 BPK327709 BZG327709 CJC327709 CSY327709 DCU327709 DMQ327709 DWM327709 EGI327709 EQE327709 FAA327709 FJW327709 FTS327709 GDO327709 GNK327709 GXG327709 HHC327709 HQY327709 IAU327709 IKQ327709 IUM327709 JEI327709 JOE327709 JYA327709 KHW327709 KRS327709 LBO327709 LLK327709 LVG327709 MFC327709 MOY327709 MYU327709 NIQ327709 NSM327709 OCI327709 OME327709 OWA327709 PFW327709 PPS327709 PZO327709 QJK327709 QTG327709 RDC327709 RMY327709 RWU327709 SGQ327709 SQM327709 TAI327709 TKE327709 TUA327709 UDW327709 UNS327709 UXO327709 VHK327709 VRG327709 WBC327709 WKY327709 WUU327709 II393245 SE393245 ACA393245 ALW393245 AVS393245 BFO393245 BPK393245 BZG393245 CJC393245 CSY393245 DCU393245 DMQ393245 DWM393245 EGI393245 EQE393245 FAA393245 FJW393245 FTS393245 GDO393245 GNK393245 GXG393245 HHC393245 HQY393245 IAU393245 IKQ393245 IUM393245 JEI393245 JOE393245 JYA393245 KHW393245 KRS393245 LBO393245 LLK393245 LVG393245 MFC393245 MOY393245 MYU393245 NIQ393245 NSM393245 OCI393245 OME393245 OWA393245 PFW393245 PPS393245 PZO393245 QJK393245 QTG393245 RDC393245 RMY393245 RWU393245 SGQ393245 SQM393245 TAI393245 TKE393245 TUA393245 UDW393245 UNS393245 UXO393245 VHK393245 VRG393245 WBC393245 WKY393245 WUU393245 II458781 SE458781 ACA458781 ALW458781 AVS458781 BFO458781 BPK458781 BZG458781 CJC458781 CSY458781 DCU458781 DMQ458781 DWM458781 EGI458781 EQE458781 FAA458781 FJW458781 FTS458781 GDO458781 GNK458781 GXG458781 HHC458781 HQY458781 IAU458781 IKQ458781 IUM458781 JEI458781 JOE458781 JYA458781 KHW458781 KRS458781 LBO458781 LLK458781 LVG458781 MFC458781 MOY458781 MYU458781 NIQ458781 NSM458781 OCI458781 OME458781 OWA458781 PFW458781 PPS458781 PZO458781 QJK458781 QTG458781 RDC458781 RMY458781 RWU458781 SGQ458781 SQM458781 TAI458781 TKE458781 TUA458781 UDW458781 UNS458781 UXO458781 VHK458781 VRG458781 WBC458781 WKY458781 WUU458781 II524317 SE524317 ACA524317 ALW524317 AVS524317 BFO524317 BPK524317 BZG524317 CJC524317 CSY524317 DCU524317 DMQ524317 DWM524317 EGI524317 EQE524317 FAA524317 FJW524317 FTS524317 GDO524317 GNK524317 GXG524317 HHC524317 HQY524317 IAU524317 IKQ524317 IUM524317 JEI524317 JOE524317 JYA524317 KHW524317 KRS524317 LBO524317 LLK524317 LVG524317 MFC524317 MOY524317 MYU524317 NIQ524317 NSM524317 OCI524317 OME524317 OWA524317 PFW524317 PPS524317 PZO524317 QJK524317 QTG524317 RDC524317 RMY524317 RWU524317 SGQ524317 SQM524317 TAI524317 TKE524317 TUA524317 UDW524317 UNS524317 UXO524317 VHK524317 VRG524317 WBC524317 WKY524317 WUU524317 II589853 SE589853 ACA589853 ALW589853 AVS589853 BFO589853 BPK589853 BZG589853 CJC589853 CSY589853 DCU589853 DMQ589853 DWM589853 EGI589853 EQE589853 FAA589853 FJW589853 FTS589853 GDO589853 GNK589853 GXG589853 HHC589853 HQY589853 IAU589853 IKQ589853 IUM589853 JEI589853 JOE589853 JYA589853 KHW589853 KRS589853 LBO589853 LLK589853 LVG589853 MFC589853 MOY589853 MYU589853 NIQ589853 NSM589853 OCI589853 OME589853 OWA589853 PFW589853 PPS589853 PZO589853 QJK589853 QTG589853 RDC589853 RMY589853 RWU589853 SGQ589853 SQM589853 TAI589853 TKE589853 TUA589853 UDW589853 UNS589853 UXO589853 VHK589853 VRG589853 WBC589853 WKY589853 WUU589853 II655389 SE655389 ACA655389 ALW655389 AVS655389 BFO655389 BPK655389 BZG655389 CJC655389 CSY655389 DCU655389 DMQ655389 DWM655389 EGI655389 EQE655389 FAA655389 FJW655389 FTS655389 GDO655389 GNK655389 GXG655389 HHC655389 HQY655389 IAU655389 IKQ655389 IUM655389 JEI655389 JOE655389 JYA655389 KHW655389 KRS655389 LBO655389 LLK655389 LVG655389 MFC655389 MOY655389 MYU655389 NIQ655389 NSM655389 OCI655389 OME655389 OWA655389 PFW655389 PPS655389 PZO655389 QJK655389 QTG655389 RDC655389 RMY655389 RWU655389 SGQ655389 SQM655389 TAI655389 TKE655389 TUA655389 UDW655389 UNS655389 UXO655389 VHK655389 VRG655389 WBC655389 WKY655389 WUU655389 II720925 SE720925 ACA720925 ALW720925 AVS720925 BFO720925 BPK720925 BZG720925 CJC720925 CSY720925 DCU720925 DMQ720925 DWM720925 EGI720925 EQE720925 FAA720925 FJW720925 FTS720925 GDO720925 GNK720925 GXG720925 HHC720925 HQY720925 IAU720925 IKQ720925 IUM720925 JEI720925 JOE720925 JYA720925 KHW720925 KRS720925 LBO720925 LLK720925 LVG720925 MFC720925 MOY720925 MYU720925 NIQ720925 NSM720925 OCI720925 OME720925 OWA720925 PFW720925 PPS720925 PZO720925 QJK720925 QTG720925 RDC720925 RMY720925 RWU720925 SGQ720925 SQM720925 TAI720925 TKE720925 TUA720925 UDW720925 UNS720925 UXO720925 VHK720925 VRG720925 WBC720925 WKY720925 WUU720925 II786461 SE786461 ACA786461 ALW786461 AVS786461 BFO786461 BPK786461 BZG786461 CJC786461 CSY786461 DCU786461 DMQ786461 DWM786461 EGI786461 EQE786461 FAA786461 FJW786461 FTS786461 GDO786461 GNK786461 GXG786461 HHC786461 HQY786461 IAU786461 IKQ786461 IUM786461 JEI786461 JOE786461 JYA786461 KHW786461 KRS786461 LBO786461 LLK786461 LVG786461 MFC786461 MOY786461 MYU786461 NIQ786461 NSM786461 OCI786461 OME786461 OWA786461 PFW786461 PPS786461 PZO786461 QJK786461 QTG786461 RDC786461 RMY786461 RWU786461 SGQ786461 SQM786461 TAI786461 TKE786461 TUA786461 UDW786461 UNS786461 UXO786461 VHK786461 VRG786461 WBC786461 WKY786461 WUU786461 II851997 SE851997 ACA851997 ALW851997 AVS851997 BFO851997 BPK851997 BZG851997 CJC851997 CSY851997 DCU851997 DMQ851997 DWM851997 EGI851997 EQE851997 FAA851997 FJW851997 FTS851997 GDO851997 GNK851997 GXG851997 HHC851997 HQY851997 IAU851997 IKQ851997 IUM851997 JEI851997 JOE851997 JYA851997 KHW851997 KRS851997 LBO851997 LLK851997 LVG851997 MFC851997 MOY851997 MYU851997 NIQ851997 NSM851997 OCI851997 OME851997 OWA851997 PFW851997 PPS851997 PZO851997 QJK851997 QTG851997 RDC851997 RMY851997 RWU851997 SGQ851997 SQM851997 TAI851997 TKE851997 TUA851997 UDW851997 UNS851997 UXO851997 VHK851997 VRG851997 WBC851997 WKY851997 WUU851997 II917533 SE917533 ACA917533 ALW917533 AVS917533 BFO917533 BPK917533 BZG917533 CJC917533 CSY917533 DCU917533 DMQ917533 DWM917533 EGI917533 EQE917533 FAA917533 FJW917533 FTS917533 GDO917533 GNK917533 GXG917533 HHC917533 HQY917533 IAU917533 IKQ917533 IUM917533 JEI917533 JOE917533 JYA917533 KHW917533 KRS917533 LBO917533 LLK917533 LVG917533 MFC917533 MOY917533 MYU917533 NIQ917533 NSM917533 OCI917533 OME917533 OWA917533 PFW917533 PPS917533 PZO917533 QJK917533 QTG917533 RDC917533 RMY917533 RWU917533 SGQ917533 SQM917533 TAI917533 TKE917533 TUA917533 UDW917533 UNS917533 UXO917533 VHK917533 VRG917533 WBC917533 WKY917533 WUU917533 II983069 SE983069 ACA983069 ALW983069 AVS983069 BFO983069 BPK983069 BZG983069 CJC983069 CSY983069 DCU983069 DMQ983069 DWM983069 EGI983069 EQE983069 FAA983069 FJW983069 FTS983069 GDO983069 GNK983069 GXG983069 HHC983069 HQY983069 IAU983069 IKQ983069 IUM983069 JEI983069 JOE983069 JYA983069 KHW983069 KRS983069 LBO983069 LLK983069 LVG983069 MFC983069 MOY983069 MYU983069 NIQ983069 NSM983069 OCI983069 OME983069 OWA983069 PFW983069 PPS983069 PZO983069 QJK983069 QTG983069 RDC983069 RMY983069 RWU983069 SGQ983069 SQM983069 TAI983069 TKE983069 TUA983069 UDW983069 UNS983069 UXO983069 VHK983069 VRG983069 WBC983069 WKY983069 WUU983069 IL65554 SH65554 ACD65554 ALZ65554 AVV65554 BFR65554 BPN65554 BZJ65554 CJF65554 CTB65554 DCX65554 DMT65554 DWP65554 EGL65554 EQH65554 FAD65554 FJZ65554 FTV65554 GDR65554 GNN65554 GXJ65554 HHF65554 HRB65554 IAX65554 IKT65554 IUP65554 JEL65554 JOH65554 JYD65554 KHZ65554 KRV65554 LBR65554 LLN65554 LVJ65554 MFF65554 MPB65554 MYX65554 NIT65554 NSP65554 OCL65554 OMH65554 OWD65554 PFZ65554 PPV65554 PZR65554 QJN65554 QTJ65554 RDF65554 RNB65554 RWX65554 SGT65554 SQP65554 TAL65554 TKH65554 TUD65554 UDZ65554 UNV65554 UXR65554 VHN65554 VRJ65554 WBF65554 WLB65554 WUX65554 IL131090 SH131090 ACD131090 ALZ131090 AVV131090 BFR131090 BPN131090 BZJ131090 CJF131090 CTB131090 DCX131090 DMT131090 DWP131090 EGL131090 EQH131090 FAD131090 FJZ131090 FTV131090 GDR131090 GNN131090 GXJ131090 HHF131090 HRB131090 IAX131090 IKT131090 IUP131090 JEL131090 JOH131090 JYD131090 KHZ131090 KRV131090 LBR131090 LLN131090 LVJ131090 MFF131090 MPB131090 MYX131090 NIT131090 NSP131090 OCL131090 OMH131090 OWD131090 PFZ131090 PPV131090 PZR131090 QJN131090 QTJ131090 RDF131090 RNB131090 RWX131090 SGT131090 SQP131090 TAL131090 TKH131090 TUD131090 UDZ131090 UNV131090 UXR131090 VHN131090 VRJ131090 WBF131090 WLB131090 WUX131090 IL196626 SH196626 ACD196626 ALZ196626 AVV196626 BFR196626 BPN196626 BZJ196626 CJF196626 CTB196626 DCX196626 DMT196626 DWP196626 EGL196626 EQH196626 FAD196626 FJZ196626 FTV196626 GDR196626 GNN196626 GXJ196626 HHF196626 HRB196626 IAX196626 IKT196626 IUP196626 JEL196626 JOH196626 JYD196626 KHZ196626 KRV196626 LBR196626 LLN196626 LVJ196626 MFF196626 MPB196626 MYX196626 NIT196626 NSP196626 OCL196626 OMH196626 OWD196626 PFZ196626 PPV196626 PZR196626 QJN196626 QTJ196626 RDF196626 RNB196626 RWX196626 SGT196626 SQP196626 TAL196626 TKH196626 TUD196626 UDZ196626 UNV196626 UXR196626 VHN196626 VRJ196626 WBF196626 WLB196626 WUX196626 IL262162 SH262162 ACD262162 ALZ262162 AVV262162 BFR262162 BPN262162 BZJ262162 CJF262162 CTB262162 DCX262162 DMT262162 DWP262162 EGL262162 EQH262162 FAD262162 FJZ262162 FTV262162 GDR262162 GNN262162 GXJ262162 HHF262162 HRB262162 IAX262162 IKT262162 IUP262162 JEL262162 JOH262162 JYD262162 KHZ262162 KRV262162 LBR262162 LLN262162 LVJ262162 MFF262162 MPB262162 MYX262162 NIT262162 NSP262162 OCL262162 OMH262162 OWD262162 PFZ262162 PPV262162 PZR262162 QJN262162 QTJ262162 RDF262162 RNB262162 RWX262162 SGT262162 SQP262162 TAL262162 TKH262162 TUD262162 UDZ262162 UNV262162 UXR262162 VHN262162 VRJ262162 WBF262162 WLB262162 WUX262162 IL327698 SH327698 ACD327698 ALZ327698 AVV327698 BFR327698 BPN327698 BZJ327698 CJF327698 CTB327698 DCX327698 DMT327698 DWP327698 EGL327698 EQH327698 FAD327698 FJZ327698 FTV327698 GDR327698 GNN327698 GXJ327698 HHF327698 HRB327698 IAX327698 IKT327698 IUP327698 JEL327698 JOH327698 JYD327698 KHZ327698 KRV327698 LBR327698 LLN327698 LVJ327698 MFF327698 MPB327698 MYX327698 NIT327698 NSP327698 OCL327698 OMH327698 OWD327698 PFZ327698 PPV327698 PZR327698 QJN327698 QTJ327698 RDF327698 RNB327698 RWX327698 SGT327698 SQP327698 TAL327698 TKH327698 TUD327698 UDZ327698 UNV327698 UXR327698 VHN327698 VRJ327698 WBF327698 WLB327698 WUX327698 IL393234 SH393234 ACD393234 ALZ393234 AVV393234 BFR393234 BPN393234 BZJ393234 CJF393234 CTB393234 DCX393234 DMT393234 DWP393234 EGL393234 EQH393234 FAD393234 FJZ393234 FTV393234 GDR393234 GNN393234 GXJ393234 HHF393234 HRB393234 IAX393234 IKT393234 IUP393234 JEL393234 JOH393234 JYD393234 KHZ393234 KRV393234 LBR393234 LLN393234 LVJ393234 MFF393234 MPB393234 MYX393234 NIT393234 NSP393234 OCL393234 OMH393234 OWD393234 PFZ393234 PPV393234 PZR393234 QJN393234 QTJ393234 RDF393234 RNB393234 RWX393234 SGT393234 SQP393234 TAL393234 TKH393234 TUD393234 UDZ393234 UNV393234 UXR393234 VHN393234 VRJ393234 WBF393234 WLB393234 WUX393234 IL458770 SH458770 ACD458770 ALZ458770 AVV458770 BFR458770 BPN458770 BZJ458770 CJF458770 CTB458770 DCX458770 DMT458770 DWP458770 EGL458770 EQH458770 FAD458770 FJZ458770 FTV458770 GDR458770 GNN458770 GXJ458770 HHF458770 HRB458770 IAX458770 IKT458770 IUP458770 JEL458770 JOH458770 JYD458770 KHZ458770 KRV458770 LBR458770 LLN458770 LVJ458770 MFF458770 MPB458770 MYX458770 NIT458770 NSP458770 OCL458770 OMH458770 OWD458770 PFZ458770 PPV458770 PZR458770 QJN458770 QTJ458770 RDF458770 RNB458770 RWX458770 SGT458770 SQP458770 TAL458770 TKH458770 TUD458770 UDZ458770 UNV458770 UXR458770 VHN458770 VRJ458770 WBF458770 WLB458770 WUX458770 IL524306 SH524306 ACD524306 ALZ524306 AVV524306 BFR524306 BPN524306 BZJ524306 CJF524306 CTB524306 DCX524306 DMT524306 DWP524306 EGL524306 EQH524306 FAD524306 FJZ524306 FTV524306 GDR524306 GNN524306 GXJ524306 HHF524306 HRB524306 IAX524306 IKT524306 IUP524306 JEL524306 JOH524306 JYD524306 KHZ524306 KRV524306 LBR524306 LLN524306 LVJ524306 MFF524306 MPB524306 MYX524306 NIT524306 NSP524306 OCL524306 OMH524306 OWD524306 PFZ524306 PPV524306 PZR524306 QJN524306 QTJ524306 RDF524306 RNB524306 RWX524306 SGT524306 SQP524306 TAL524306 TKH524306 TUD524306 UDZ524306 UNV524306 UXR524306 VHN524306 VRJ524306 WBF524306 WLB524306 WUX524306 IL589842 SH589842 ACD589842 ALZ589842 AVV589842 BFR589842 BPN589842 BZJ589842 CJF589842 CTB589842 DCX589842 DMT589842 DWP589842 EGL589842 EQH589842 FAD589842 FJZ589842 FTV589842 GDR589842 GNN589842 GXJ589842 HHF589842 HRB589842 IAX589842 IKT589842 IUP589842 JEL589842 JOH589842 JYD589842 KHZ589842 KRV589842 LBR589842 LLN589842 LVJ589842 MFF589842 MPB589842 MYX589842 NIT589842 NSP589842 OCL589842 OMH589842 OWD589842 PFZ589842 PPV589842 PZR589842 QJN589842 QTJ589842 RDF589842 RNB589842 RWX589842 SGT589842 SQP589842 TAL589842 TKH589842 TUD589842 UDZ589842 UNV589842 UXR589842 VHN589842 VRJ589842 WBF589842 WLB589842 WUX589842 IL655378 SH655378 ACD655378 ALZ655378 AVV655378 BFR655378 BPN655378 BZJ655378 CJF655378 CTB655378 DCX655378 DMT655378 DWP655378 EGL655378 EQH655378 FAD655378 FJZ655378 FTV655378 GDR655378 GNN655378 GXJ655378 HHF655378 HRB655378 IAX655378 IKT655378 IUP655378 JEL655378 JOH655378 JYD655378 KHZ655378 KRV655378 LBR655378 LLN655378 LVJ655378 MFF655378 MPB655378 MYX655378 NIT655378 NSP655378 OCL655378 OMH655378 OWD655378 PFZ655378 PPV655378 PZR655378 QJN655378 QTJ655378 RDF655378 RNB655378 RWX655378 SGT655378 SQP655378 TAL655378 TKH655378 TUD655378 UDZ655378 UNV655378 UXR655378 VHN655378 VRJ655378 WBF655378 WLB655378 WUX655378 IL720914 SH720914 ACD720914 ALZ720914 AVV720914 BFR720914 BPN720914 BZJ720914 CJF720914 CTB720914 DCX720914 DMT720914 DWP720914 EGL720914 EQH720914 FAD720914 FJZ720914 FTV720914 GDR720914 GNN720914 GXJ720914 HHF720914 HRB720914 IAX720914 IKT720914 IUP720914 JEL720914 JOH720914 JYD720914 KHZ720914 KRV720914 LBR720914 LLN720914 LVJ720914 MFF720914 MPB720914 MYX720914 NIT720914 NSP720914 OCL720914 OMH720914 OWD720914 PFZ720914 PPV720914 PZR720914 QJN720914 QTJ720914 RDF720914 RNB720914 RWX720914 SGT720914 SQP720914 TAL720914 TKH720914 TUD720914 UDZ720914 UNV720914 UXR720914 VHN720914 VRJ720914 WBF720914 WLB720914 WUX720914 IL786450 SH786450 ACD786450 ALZ786450 AVV786450 BFR786450 BPN786450 BZJ786450 CJF786450 CTB786450 DCX786450 DMT786450 DWP786450 EGL786450 EQH786450 FAD786450 FJZ786450 FTV786450 GDR786450 GNN786450 GXJ786450 HHF786450 HRB786450 IAX786450 IKT786450 IUP786450 JEL786450 JOH786450 JYD786450 KHZ786450 KRV786450 LBR786450 LLN786450 LVJ786450 MFF786450 MPB786450 MYX786450 NIT786450 NSP786450 OCL786450 OMH786450 OWD786450 PFZ786450 PPV786450 PZR786450 QJN786450 QTJ786450 RDF786450 RNB786450 RWX786450 SGT786450 SQP786450 TAL786450 TKH786450 TUD786450 UDZ786450 UNV786450 UXR786450 VHN786450 VRJ786450 WBF786450 WLB786450 WUX786450 IL851986 SH851986 ACD851986 ALZ851986 AVV851986 BFR851986 BPN851986 BZJ851986 CJF851986 CTB851986 DCX851986 DMT851986 DWP851986 EGL851986 EQH851986 FAD851986 FJZ851986 FTV851986 GDR851986 GNN851986 GXJ851986 HHF851986 HRB851986 IAX851986 IKT851986 IUP851986 JEL851986 JOH851986 JYD851986 KHZ851986 KRV851986 LBR851986 LLN851986 LVJ851986 MFF851986 MPB851986 MYX851986 NIT851986 NSP851986 OCL851986 OMH851986 OWD851986 PFZ851986 PPV851986 PZR851986 QJN851986 QTJ851986 RDF851986 RNB851986 RWX851986 SGT851986 SQP851986 TAL851986 TKH851986 TUD851986 UDZ851986 UNV851986 UXR851986 VHN851986 VRJ851986 WBF851986 WLB851986 WUX851986 IL917522 SH917522 ACD917522 ALZ917522 AVV917522 BFR917522 BPN917522 BZJ917522 CJF917522 CTB917522 DCX917522 DMT917522 DWP917522 EGL917522 EQH917522 FAD917522 FJZ917522 FTV917522 GDR917522 GNN917522 GXJ917522 HHF917522 HRB917522 IAX917522 IKT917522 IUP917522 JEL917522 JOH917522 JYD917522 KHZ917522 KRV917522 LBR917522 LLN917522 LVJ917522 MFF917522 MPB917522 MYX917522 NIT917522 NSP917522 OCL917522 OMH917522 OWD917522 PFZ917522 PPV917522 PZR917522 QJN917522 QTJ917522 RDF917522 RNB917522 RWX917522 SGT917522 SQP917522 TAL917522 TKH917522 TUD917522 UDZ917522 UNV917522 UXR917522 VHN917522 VRJ917522 WBF917522 WLB917522 WUX917522 IL983058 SH983058 ACD983058 ALZ983058 AVV983058 BFR983058 BPN983058 BZJ983058 CJF983058 CTB983058 DCX983058 DMT983058 DWP983058 EGL983058 EQH983058 FAD983058 FJZ983058 FTV983058 GDR983058 GNN983058 GXJ983058 HHF983058 HRB983058 IAX983058 IKT983058 IUP983058 JEL983058 JOH983058 JYD983058 KHZ983058 KRV983058 LBR983058 LLN983058 LVJ983058 MFF983058 MPB983058 MYX983058 NIT983058 NSP983058 OCL983058 OMH983058 OWD983058 PFZ983058 PPV983058 PZR983058 QJN983058 QTJ983058 RDF983058 RNB983058 RWX983058 SGT983058 SQP983058 TAL983058 TKH983058 TUD983058 UDZ983058 UNV983058 UXR983058 VHN983058 VRJ983058 WBF983058 WLB983058 WUX983058 IL65582:IN65582 SH65582:SJ65582 ACD65582:ACF65582 ALZ65582:AMB65582 AVV65582:AVX65582 BFR65582:BFT65582 BPN65582:BPP65582 BZJ65582:BZL65582 CJF65582:CJH65582 CTB65582:CTD65582 DCX65582:DCZ65582 DMT65582:DMV65582 DWP65582:DWR65582 EGL65582:EGN65582 EQH65582:EQJ65582 FAD65582:FAF65582 FJZ65582:FKB65582 FTV65582:FTX65582 GDR65582:GDT65582 GNN65582:GNP65582 GXJ65582:GXL65582 HHF65582:HHH65582 HRB65582:HRD65582 IAX65582:IAZ65582 IKT65582:IKV65582 IUP65582:IUR65582 JEL65582:JEN65582 JOH65582:JOJ65582 JYD65582:JYF65582 KHZ65582:KIB65582 KRV65582:KRX65582 LBR65582:LBT65582 LLN65582:LLP65582 LVJ65582:LVL65582 MFF65582:MFH65582 MPB65582:MPD65582 MYX65582:MYZ65582 NIT65582:NIV65582 NSP65582:NSR65582 OCL65582:OCN65582 OMH65582:OMJ65582 OWD65582:OWF65582 PFZ65582:PGB65582 PPV65582:PPX65582 PZR65582:PZT65582 QJN65582:QJP65582 QTJ65582:QTL65582 RDF65582:RDH65582 RNB65582:RND65582 RWX65582:RWZ65582 SGT65582:SGV65582 SQP65582:SQR65582 TAL65582:TAN65582 TKH65582:TKJ65582 TUD65582:TUF65582 UDZ65582:UEB65582 UNV65582:UNX65582 UXR65582:UXT65582 VHN65582:VHP65582 VRJ65582:VRL65582 WBF65582:WBH65582 WLB65582:WLD65582 WUX65582:WUZ65582 IL131118:IN131118 SH131118:SJ131118 ACD131118:ACF131118 ALZ131118:AMB131118 AVV131118:AVX131118 BFR131118:BFT131118 BPN131118:BPP131118 BZJ131118:BZL131118 CJF131118:CJH131118 CTB131118:CTD131118 DCX131118:DCZ131118 DMT131118:DMV131118 DWP131118:DWR131118 EGL131118:EGN131118 EQH131118:EQJ131118 FAD131118:FAF131118 FJZ131118:FKB131118 FTV131118:FTX131118 GDR131118:GDT131118 GNN131118:GNP131118 GXJ131118:GXL131118 HHF131118:HHH131118 HRB131118:HRD131118 IAX131118:IAZ131118 IKT131118:IKV131118 IUP131118:IUR131118 JEL131118:JEN131118 JOH131118:JOJ131118 JYD131118:JYF131118 KHZ131118:KIB131118 KRV131118:KRX131118 LBR131118:LBT131118 LLN131118:LLP131118 LVJ131118:LVL131118 MFF131118:MFH131118 MPB131118:MPD131118 MYX131118:MYZ131118 NIT131118:NIV131118 NSP131118:NSR131118 OCL131118:OCN131118 OMH131118:OMJ131118 OWD131118:OWF131118 PFZ131118:PGB131118 PPV131118:PPX131118 PZR131118:PZT131118 QJN131118:QJP131118 QTJ131118:QTL131118 RDF131118:RDH131118 RNB131118:RND131118 RWX131118:RWZ131118 SGT131118:SGV131118 SQP131118:SQR131118 TAL131118:TAN131118 TKH131118:TKJ131118 TUD131118:TUF131118 UDZ131118:UEB131118 UNV131118:UNX131118 UXR131118:UXT131118 VHN131118:VHP131118 VRJ131118:VRL131118 WBF131118:WBH131118 WLB131118:WLD131118 WUX131118:WUZ131118 IL196654:IN196654 SH196654:SJ196654 ACD196654:ACF196654 ALZ196654:AMB196654 AVV196654:AVX196654 BFR196654:BFT196654 BPN196654:BPP196654 BZJ196654:BZL196654 CJF196654:CJH196654 CTB196654:CTD196654 DCX196654:DCZ196654 DMT196654:DMV196654 DWP196654:DWR196654 EGL196654:EGN196654 EQH196654:EQJ196654 FAD196654:FAF196654 FJZ196654:FKB196654 FTV196654:FTX196654 GDR196654:GDT196654 GNN196654:GNP196654 GXJ196654:GXL196654 HHF196654:HHH196654 HRB196654:HRD196654 IAX196654:IAZ196654 IKT196654:IKV196654 IUP196654:IUR196654 JEL196654:JEN196654 JOH196654:JOJ196654 JYD196654:JYF196654 KHZ196654:KIB196654 KRV196654:KRX196654 LBR196654:LBT196654 LLN196654:LLP196654 LVJ196654:LVL196654 MFF196654:MFH196654 MPB196654:MPD196654 MYX196654:MYZ196654 NIT196654:NIV196654 NSP196654:NSR196654 OCL196654:OCN196654 OMH196654:OMJ196654 OWD196654:OWF196654 PFZ196654:PGB196654 PPV196654:PPX196654 PZR196654:PZT196654 QJN196654:QJP196654 QTJ196654:QTL196654 RDF196654:RDH196654 RNB196654:RND196654 RWX196654:RWZ196654 SGT196654:SGV196654 SQP196654:SQR196654 TAL196654:TAN196654 TKH196654:TKJ196654 TUD196654:TUF196654 UDZ196654:UEB196654 UNV196654:UNX196654 UXR196654:UXT196654 VHN196654:VHP196654 VRJ196654:VRL196654 WBF196654:WBH196654 WLB196654:WLD196654 WUX196654:WUZ196654 IL262190:IN262190 SH262190:SJ262190 ACD262190:ACF262190 ALZ262190:AMB262190 AVV262190:AVX262190 BFR262190:BFT262190 BPN262190:BPP262190 BZJ262190:BZL262190 CJF262190:CJH262190 CTB262190:CTD262190 DCX262190:DCZ262190 DMT262190:DMV262190 DWP262190:DWR262190 EGL262190:EGN262190 EQH262190:EQJ262190 FAD262190:FAF262190 FJZ262190:FKB262190 FTV262190:FTX262190 GDR262190:GDT262190 GNN262190:GNP262190 GXJ262190:GXL262190 HHF262190:HHH262190 HRB262190:HRD262190 IAX262190:IAZ262190 IKT262190:IKV262190 IUP262190:IUR262190 JEL262190:JEN262190 JOH262190:JOJ262190 JYD262190:JYF262190 KHZ262190:KIB262190 KRV262190:KRX262190 LBR262190:LBT262190 LLN262190:LLP262190 LVJ262190:LVL262190 MFF262190:MFH262190 MPB262190:MPD262190 MYX262190:MYZ262190 NIT262190:NIV262190 NSP262190:NSR262190 OCL262190:OCN262190 OMH262190:OMJ262190 OWD262190:OWF262190 PFZ262190:PGB262190 PPV262190:PPX262190 PZR262190:PZT262190 QJN262190:QJP262190 QTJ262190:QTL262190 RDF262190:RDH262190 RNB262190:RND262190 RWX262190:RWZ262190 SGT262190:SGV262190 SQP262190:SQR262190 TAL262190:TAN262190 TKH262190:TKJ262190 TUD262190:TUF262190 UDZ262190:UEB262190 UNV262190:UNX262190 UXR262190:UXT262190 VHN262190:VHP262190 VRJ262190:VRL262190 WBF262190:WBH262190 WLB262190:WLD262190 WUX262190:WUZ262190 IL327726:IN327726 SH327726:SJ327726 ACD327726:ACF327726 ALZ327726:AMB327726 AVV327726:AVX327726 BFR327726:BFT327726 BPN327726:BPP327726 BZJ327726:BZL327726 CJF327726:CJH327726 CTB327726:CTD327726 DCX327726:DCZ327726 DMT327726:DMV327726 DWP327726:DWR327726 EGL327726:EGN327726 EQH327726:EQJ327726 FAD327726:FAF327726 FJZ327726:FKB327726 FTV327726:FTX327726 GDR327726:GDT327726 GNN327726:GNP327726 GXJ327726:GXL327726 HHF327726:HHH327726 HRB327726:HRD327726 IAX327726:IAZ327726 IKT327726:IKV327726 IUP327726:IUR327726 JEL327726:JEN327726 JOH327726:JOJ327726 JYD327726:JYF327726 KHZ327726:KIB327726 KRV327726:KRX327726 LBR327726:LBT327726 LLN327726:LLP327726 LVJ327726:LVL327726 MFF327726:MFH327726 MPB327726:MPD327726 MYX327726:MYZ327726 NIT327726:NIV327726 NSP327726:NSR327726 OCL327726:OCN327726 OMH327726:OMJ327726 OWD327726:OWF327726 PFZ327726:PGB327726 PPV327726:PPX327726 PZR327726:PZT327726 QJN327726:QJP327726 QTJ327726:QTL327726 RDF327726:RDH327726 RNB327726:RND327726 RWX327726:RWZ327726 SGT327726:SGV327726 SQP327726:SQR327726 TAL327726:TAN327726 TKH327726:TKJ327726 TUD327726:TUF327726 UDZ327726:UEB327726 UNV327726:UNX327726 UXR327726:UXT327726 VHN327726:VHP327726 VRJ327726:VRL327726 WBF327726:WBH327726 WLB327726:WLD327726 WUX327726:WUZ327726 IL393262:IN393262 SH393262:SJ393262 ACD393262:ACF393262 ALZ393262:AMB393262 AVV393262:AVX393262 BFR393262:BFT393262 BPN393262:BPP393262 BZJ393262:BZL393262 CJF393262:CJH393262 CTB393262:CTD393262 DCX393262:DCZ393262 DMT393262:DMV393262 DWP393262:DWR393262 EGL393262:EGN393262 EQH393262:EQJ393262 FAD393262:FAF393262 FJZ393262:FKB393262 FTV393262:FTX393262 GDR393262:GDT393262 GNN393262:GNP393262 GXJ393262:GXL393262 HHF393262:HHH393262 HRB393262:HRD393262 IAX393262:IAZ393262 IKT393262:IKV393262 IUP393262:IUR393262 JEL393262:JEN393262 JOH393262:JOJ393262 JYD393262:JYF393262 KHZ393262:KIB393262 KRV393262:KRX393262 LBR393262:LBT393262 LLN393262:LLP393262 LVJ393262:LVL393262 MFF393262:MFH393262 MPB393262:MPD393262 MYX393262:MYZ393262 NIT393262:NIV393262 NSP393262:NSR393262 OCL393262:OCN393262 OMH393262:OMJ393262 OWD393262:OWF393262 PFZ393262:PGB393262 PPV393262:PPX393262 PZR393262:PZT393262 QJN393262:QJP393262 QTJ393262:QTL393262 RDF393262:RDH393262 RNB393262:RND393262 RWX393262:RWZ393262 SGT393262:SGV393262 SQP393262:SQR393262 TAL393262:TAN393262 TKH393262:TKJ393262 TUD393262:TUF393262 UDZ393262:UEB393262 UNV393262:UNX393262 UXR393262:UXT393262 VHN393262:VHP393262 VRJ393262:VRL393262 WBF393262:WBH393262 WLB393262:WLD393262 WUX393262:WUZ393262 IL458798:IN458798 SH458798:SJ458798 ACD458798:ACF458798 ALZ458798:AMB458798 AVV458798:AVX458798 BFR458798:BFT458798 BPN458798:BPP458798 BZJ458798:BZL458798 CJF458798:CJH458798 CTB458798:CTD458798 DCX458798:DCZ458798 DMT458798:DMV458798 DWP458798:DWR458798 EGL458798:EGN458798 EQH458798:EQJ458798 FAD458798:FAF458798 FJZ458798:FKB458798 FTV458798:FTX458798 GDR458798:GDT458798 GNN458798:GNP458798 GXJ458798:GXL458798 HHF458798:HHH458798 HRB458798:HRD458798 IAX458798:IAZ458798 IKT458798:IKV458798 IUP458798:IUR458798 JEL458798:JEN458798 JOH458798:JOJ458798 JYD458798:JYF458798 KHZ458798:KIB458798 KRV458798:KRX458798 LBR458798:LBT458798 LLN458798:LLP458798 LVJ458798:LVL458798 MFF458798:MFH458798 MPB458798:MPD458798 MYX458798:MYZ458798 NIT458798:NIV458798 NSP458798:NSR458798 OCL458798:OCN458798 OMH458798:OMJ458798 OWD458798:OWF458798 PFZ458798:PGB458798 PPV458798:PPX458798 PZR458798:PZT458798 QJN458798:QJP458798 QTJ458798:QTL458798 RDF458798:RDH458798 RNB458798:RND458798 RWX458798:RWZ458798 SGT458798:SGV458798 SQP458798:SQR458798 TAL458798:TAN458798 TKH458798:TKJ458798 TUD458798:TUF458798 UDZ458798:UEB458798 UNV458798:UNX458798 UXR458798:UXT458798 VHN458798:VHP458798 VRJ458798:VRL458798 WBF458798:WBH458798 WLB458798:WLD458798 WUX458798:WUZ458798 IL524334:IN524334 SH524334:SJ524334 ACD524334:ACF524334 ALZ524334:AMB524334 AVV524334:AVX524334 BFR524334:BFT524334 BPN524334:BPP524334 BZJ524334:BZL524334 CJF524334:CJH524334 CTB524334:CTD524334 DCX524334:DCZ524334 DMT524334:DMV524334 DWP524334:DWR524334 EGL524334:EGN524334 EQH524334:EQJ524334 FAD524334:FAF524334 FJZ524334:FKB524334 FTV524334:FTX524334 GDR524334:GDT524334 GNN524334:GNP524334 GXJ524334:GXL524334 HHF524334:HHH524334 HRB524334:HRD524334 IAX524334:IAZ524334 IKT524334:IKV524334 IUP524334:IUR524334 JEL524334:JEN524334 JOH524334:JOJ524334 JYD524334:JYF524334 KHZ524334:KIB524334 KRV524334:KRX524334 LBR524334:LBT524334 LLN524334:LLP524334 LVJ524334:LVL524334 MFF524334:MFH524334 MPB524334:MPD524334 MYX524334:MYZ524334 NIT524334:NIV524334 NSP524334:NSR524334 OCL524334:OCN524334 OMH524334:OMJ524334 OWD524334:OWF524334 PFZ524334:PGB524334 PPV524334:PPX524334 PZR524334:PZT524334 QJN524334:QJP524334 QTJ524334:QTL524334 RDF524334:RDH524334 RNB524334:RND524334 RWX524334:RWZ524334 SGT524334:SGV524334 SQP524334:SQR524334 TAL524334:TAN524334 TKH524334:TKJ524334 TUD524334:TUF524334 UDZ524334:UEB524334 UNV524334:UNX524334 UXR524334:UXT524334 VHN524334:VHP524334 VRJ524334:VRL524334 WBF524334:WBH524334 WLB524334:WLD524334 WUX524334:WUZ524334 IL589870:IN589870 SH589870:SJ589870 ACD589870:ACF589870 ALZ589870:AMB589870 AVV589870:AVX589870 BFR589870:BFT589870 BPN589870:BPP589870 BZJ589870:BZL589870 CJF589870:CJH589870 CTB589870:CTD589870 DCX589870:DCZ589870 DMT589870:DMV589870 DWP589870:DWR589870 EGL589870:EGN589870 EQH589870:EQJ589870 FAD589870:FAF589870 FJZ589870:FKB589870 FTV589870:FTX589870 GDR589870:GDT589870 GNN589870:GNP589870 GXJ589870:GXL589870 HHF589870:HHH589870 HRB589870:HRD589870 IAX589870:IAZ589870 IKT589870:IKV589870 IUP589870:IUR589870 JEL589870:JEN589870 JOH589870:JOJ589870 JYD589870:JYF589870 KHZ589870:KIB589870 KRV589870:KRX589870 LBR589870:LBT589870 LLN589870:LLP589870 LVJ589870:LVL589870 MFF589870:MFH589870 MPB589870:MPD589870 MYX589870:MYZ589870 NIT589870:NIV589870 NSP589870:NSR589870 OCL589870:OCN589870 OMH589870:OMJ589870 OWD589870:OWF589870 PFZ589870:PGB589870 PPV589870:PPX589870 PZR589870:PZT589870 QJN589870:QJP589870 QTJ589870:QTL589870 RDF589870:RDH589870 RNB589870:RND589870 RWX589870:RWZ589870 SGT589870:SGV589870 SQP589870:SQR589870 TAL589870:TAN589870 TKH589870:TKJ589870 TUD589870:TUF589870 UDZ589870:UEB589870 UNV589870:UNX589870 UXR589870:UXT589870 VHN589870:VHP589870 VRJ589870:VRL589870 WBF589870:WBH589870 WLB589870:WLD589870 WUX589870:WUZ589870 IL655406:IN655406 SH655406:SJ655406 ACD655406:ACF655406 ALZ655406:AMB655406 AVV655406:AVX655406 BFR655406:BFT655406 BPN655406:BPP655406 BZJ655406:BZL655406 CJF655406:CJH655406 CTB655406:CTD655406 DCX655406:DCZ655406 DMT655406:DMV655406 DWP655406:DWR655406 EGL655406:EGN655406 EQH655406:EQJ655406 FAD655406:FAF655406 FJZ655406:FKB655406 FTV655406:FTX655406 GDR655406:GDT655406 GNN655406:GNP655406 GXJ655406:GXL655406 HHF655406:HHH655406 HRB655406:HRD655406 IAX655406:IAZ655406 IKT655406:IKV655406 IUP655406:IUR655406 JEL655406:JEN655406 JOH655406:JOJ655406 JYD655406:JYF655406 KHZ655406:KIB655406 KRV655406:KRX655406 LBR655406:LBT655406 LLN655406:LLP655406 LVJ655406:LVL655406 MFF655406:MFH655406 MPB655406:MPD655406 MYX655406:MYZ655406 NIT655406:NIV655406 NSP655406:NSR655406 OCL655406:OCN655406 OMH655406:OMJ655406 OWD655406:OWF655406 PFZ655406:PGB655406 PPV655406:PPX655406 PZR655406:PZT655406 QJN655406:QJP655406 QTJ655406:QTL655406 RDF655406:RDH655406 RNB655406:RND655406 RWX655406:RWZ655406 SGT655406:SGV655406 SQP655406:SQR655406 TAL655406:TAN655406 TKH655406:TKJ655406 TUD655406:TUF655406 UDZ655406:UEB655406 UNV655406:UNX655406 UXR655406:UXT655406 VHN655406:VHP655406 VRJ655406:VRL655406 WBF655406:WBH655406 WLB655406:WLD655406 WUX655406:WUZ655406 IL720942:IN720942 SH720942:SJ720942 ACD720942:ACF720942 ALZ720942:AMB720942 AVV720942:AVX720942 BFR720942:BFT720942 BPN720942:BPP720942 BZJ720942:BZL720942 CJF720942:CJH720942 CTB720942:CTD720942 DCX720942:DCZ720942 DMT720942:DMV720942 DWP720942:DWR720942 EGL720942:EGN720942 EQH720942:EQJ720942 FAD720942:FAF720942 FJZ720942:FKB720942 FTV720942:FTX720942 GDR720942:GDT720942 GNN720942:GNP720942 GXJ720942:GXL720942 HHF720942:HHH720942 HRB720942:HRD720942 IAX720942:IAZ720942 IKT720942:IKV720942 IUP720942:IUR720942 JEL720942:JEN720942 JOH720942:JOJ720942 JYD720942:JYF720942 KHZ720942:KIB720942 KRV720942:KRX720942 LBR720942:LBT720942 LLN720942:LLP720942 LVJ720942:LVL720942 MFF720942:MFH720942 MPB720942:MPD720942 MYX720942:MYZ720942 NIT720942:NIV720942 NSP720942:NSR720942 OCL720942:OCN720942 OMH720942:OMJ720942 OWD720942:OWF720942 PFZ720942:PGB720942 PPV720942:PPX720942 PZR720942:PZT720942 QJN720942:QJP720942 QTJ720942:QTL720942 RDF720942:RDH720942 RNB720942:RND720942 RWX720942:RWZ720942 SGT720942:SGV720942 SQP720942:SQR720942 TAL720942:TAN720942 TKH720942:TKJ720942 TUD720942:TUF720942 UDZ720942:UEB720942 UNV720942:UNX720942 UXR720942:UXT720942 VHN720942:VHP720942 VRJ720942:VRL720942 WBF720942:WBH720942 WLB720942:WLD720942 WUX720942:WUZ720942 IL786478:IN786478 SH786478:SJ786478 ACD786478:ACF786478 ALZ786478:AMB786478 AVV786478:AVX786478 BFR786478:BFT786478 BPN786478:BPP786478 BZJ786478:BZL786478 CJF786478:CJH786478 CTB786478:CTD786478 DCX786478:DCZ786478 DMT786478:DMV786478 DWP786478:DWR786478 EGL786478:EGN786478 EQH786478:EQJ786478 FAD786478:FAF786478 FJZ786478:FKB786478 FTV786478:FTX786478 GDR786478:GDT786478 GNN786478:GNP786478 GXJ786478:GXL786478 HHF786478:HHH786478 HRB786478:HRD786478 IAX786478:IAZ786478 IKT786478:IKV786478 IUP786478:IUR786478 JEL786478:JEN786478 JOH786478:JOJ786478 JYD786478:JYF786478 KHZ786478:KIB786478 KRV786478:KRX786478 LBR786478:LBT786478 LLN786478:LLP786478 LVJ786478:LVL786478 MFF786478:MFH786478 MPB786478:MPD786478 MYX786478:MYZ786478 NIT786478:NIV786478 NSP786478:NSR786478 OCL786478:OCN786478 OMH786478:OMJ786478 OWD786478:OWF786478 PFZ786478:PGB786478 PPV786478:PPX786478 PZR786478:PZT786478 QJN786478:QJP786478 QTJ786478:QTL786478 RDF786478:RDH786478 RNB786478:RND786478 RWX786478:RWZ786478 SGT786478:SGV786478 SQP786478:SQR786478 TAL786478:TAN786478 TKH786478:TKJ786478 TUD786478:TUF786478 UDZ786478:UEB786478 UNV786478:UNX786478 UXR786478:UXT786478 VHN786478:VHP786478 VRJ786478:VRL786478 WBF786478:WBH786478 WLB786478:WLD786478 WUX786478:WUZ786478 IL852014:IN852014 SH852014:SJ852014 ACD852014:ACF852014 ALZ852014:AMB852014 AVV852014:AVX852014 BFR852014:BFT852014 BPN852014:BPP852014 BZJ852014:BZL852014 CJF852014:CJH852014 CTB852014:CTD852014 DCX852014:DCZ852014 DMT852014:DMV852014 DWP852014:DWR852014 EGL852014:EGN852014 EQH852014:EQJ852014 FAD852014:FAF852014 FJZ852014:FKB852014 FTV852014:FTX852014 GDR852014:GDT852014 GNN852014:GNP852014 GXJ852014:GXL852014 HHF852014:HHH852014 HRB852014:HRD852014 IAX852014:IAZ852014 IKT852014:IKV852014 IUP852014:IUR852014 JEL852014:JEN852014 JOH852014:JOJ852014 JYD852014:JYF852014 KHZ852014:KIB852014 KRV852014:KRX852014 LBR852014:LBT852014 LLN852014:LLP852014 LVJ852014:LVL852014 MFF852014:MFH852014 MPB852014:MPD852014 MYX852014:MYZ852014 NIT852014:NIV852014 NSP852014:NSR852014 OCL852014:OCN852014 OMH852014:OMJ852014 OWD852014:OWF852014 PFZ852014:PGB852014 PPV852014:PPX852014 PZR852014:PZT852014 QJN852014:QJP852014 QTJ852014:QTL852014 RDF852014:RDH852014 RNB852014:RND852014 RWX852014:RWZ852014 SGT852014:SGV852014 SQP852014:SQR852014 TAL852014:TAN852014 TKH852014:TKJ852014 TUD852014:TUF852014 UDZ852014:UEB852014 UNV852014:UNX852014 UXR852014:UXT852014 VHN852014:VHP852014 VRJ852014:VRL852014 WBF852014:WBH852014 WLB852014:WLD852014 WUX852014:WUZ852014 IL917550:IN917550 SH917550:SJ917550 ACD917550:ACF917550 ALZ917550:AMB917550 AVV917550:AVX917550 BFR917550:BFT917550 BPN917550:BPP917550 BZJ917550:BZL917550 CJF917550:CJH917550 CTB917550:CTD917550 DCX917550:DCZ917550 DMT917550:DMV917550 DWP917550:DWR917550 EGL917550:EGN917550 EQH917550:EQJ917550 FAD917550:FAF917550 FJZ917550:FKB917550 FTV917550:FTX917550 GDR917550:GDT917550 GNN917550:GNP917550 GXJ917550:GXL917550 HHF917550:HHH917550 HRB917550:HRD917550 IAX917550:IAZ917550 IKT917550:IKV917550 IUP917550:IUR917550 JEL917550:JEN917550 JOH917550:JOJ917550 JYD917550:JYF917550 KHZ917550:KIB917550 KRV917550:KRX917550 LBR917550:LBT917550 LLN917550:LLP917550 LVJ917550:LVL917550 MFF917550:MFH917550 MPB917550:MPD917550 MYX917550:MYZ917550 NIT917550:NIV917550 NSP917550:NSR917550 OCL917550:OCN917550 OMH917550:OMJ917550 OWD917550:OWF917550 PFZ917550:PGB917550 PPV917550:PPX917550 PZR917550:PZT917550 QJN917550:QJP917550 QTJ917550:QTL917550 RDF917550:RDH917550 RNB917550:RND917550 RWX917550:RWZ917550 SGT917550:SGV917550 SQP917550:SQR917550 TAL917550:TAN917550 TKH917550:TKJ917550 TUD917550:TUF917550 UDZ917550:UEB917550 UNV917550:UNX917550 UXR917550:UXT917550 VHN917550:VHP917550 VRJ917550:VRL917550 WBF917550:WBH917550 WLB917550:WLD917550 WUX917550:WUZ917550 IL983086:IN983086 SH983086:SJ983086 ACD983086:ACF983086 ALZ983086:AMB983086 AVV983086:AVX983086 BFR983086:BFT983086 BPN983086:BPP983086 BZJ983086:BZL983086 CJF983086:CJH983086 CTB983086:CTD983086 DCX983086:DCZ983086 DMT983086:DMV983086 DWP983086:DWR983086 EGL983086:EGN983086 EQH983086:EQJ983086 FAD983086:FAF983086 FJZ983086:FKB983086 FTV983086:FTX983086 GDR983086:GDT983086 GNN983086:GNP983086 GXJ983086:GXL983086 HHF983086:HHH983086 HRB983086:HRD983086 IAX983086:IAZ983086 IKT983086:IKV983086 IUP983086:IUR983086 JEL983086:JEN983086 JOH983086:JOJ983086 JYD983086:JYF983086 KHZ983086:KIB983086 KRV983086:KRX983086 LBR983086:LBT983086 LLN983086:LLP983086 LVJ983086:LVL983086 MFF983086:MFH983086 MPB983086:MPD983086 MYX983086:MYZ983086 NIT983086:NIV983086 NSP983086:NSR983086 OCL983086:OCN983086 OMH983086:OMJ983086 OWD983086:OWF983086 PFZ983086:PGB983086 PPV983086:PPX983086 PZR983086:PZT983086 QJN983086:QJP983086 QTJ983086:QTL983086 RDF983086:RDH983086 RNB983086:RND983086 RWX983086:RWZ983086 SGT983086:SGV983086 SQP983086:SQR983086 TAL983086:TAN983086 TKH983086:TKJ983086 TUD983086:TUF983086 UDZ983086:UEB983086 UNV983086:UNX983086 UXR983086:UXT983086 VHN983086:VHP983086 VRJ983086:VRL983086 WBF983086:WBH983086 WLB983086:WLD983086 WUX983086:WUZ983086 IQ65580:IS65581 SM65580:SO65581 ACI65580:ACK65581 AME65580:AMG65581 AWA65580:AWC65581 BFW65580:BFY65581 BPS65580:BPU65581 BZO65580:BZQ65581 CJK65580:CJM65581 CTG65580:CTI65581 DDC65580:DDE65581 DMY65580:DNA65581 DWU65580:DWW65581 EGQ65580:EGS65581 EQM65580:EQO65581 FAI65580:FAK65581 FKE65580:FKG65581 FUA65580:FUC65581 GDW65580:GDY65581 GNS65580:GNU65581 GXO65580:GXQ65581 HHK65580:HHM65581 HRG65580:HRI65581 IBC65580:IBE65581 IKY65580:ILA65581 IUU65580:IUW65581 JEQ65580:JES65581 JOM65580:JOO65581 JYI65580:JYK65581 KIE65580:KIG65581 KSA65580:KSC65581 LBW65580:LBY65581 LLS65580:LLU65581 LVO65580:LVQ65581 MFK65580:MFM65581 MPG65580:MPI65581 MZC65580:MZE65581 NIY65580:NJA65581 NSU65580:NSW65581 OCQ65580:OCS65581 OMM65580:OMO65581 OWI65580:OWK65581 PGE65580:PGG65581 PQA65580:PQC65581 PZW65580:PZY65581 QJS65580:QJU65581 QTO65580:QTQ65581 RDK65580:RDM65581 RNG65580:RNI65581 RXC65580:RXE65581 SGY65580:SHA65581 SQU65580:SQW65581 TAQ65580:TAS65581 TKM65580:TKO65581 TUI65580:TUK65581 UEE65580:UEG65581 UOA65580:UOC65581 UXW65580:UXY65581 VHS65580:VHU65581 VRO65580:VRQ65581 WBK65580:WBM65581 WLG65580:WLI65581 WVC65580:WVE65581 IQ131116:IS131117 SM131116:SO131117 ACI131116:ACK131117 AME131116:AMG131117 AWA131116:AWC131117 BFW131116:BFY131117 BPS131116:BPU131117 BZO131116:BZQ131117 CJK131116:CJM131117 CTG131116:CTI131117 DDC131116:DDE131117 DMY131116:DNA131117 DWU131116:DWW131117 EGQ131116:EGS131117 EQM131116:EQO131117 FAI131116:FAK131117 FKE131116:FKG131117 FUA131116:FUC131117 GDW131116:GDY131117 GNS131116:GNU131117 GXO131116:GXQ131117 HHK131116:HHM131117 HRG131116:HRI131117 IBC131116:IBE131117 IKY131116:ILA131117 IUU131116:IUW131117 JEQ131116:JES131117 JOM131116:JOO131117 JYI131116:JYK131117 KIE131116:KIG131117 KSA131116:KSC131117 LBW131116:LBY131117 LLS131116:LLU131117 LVO131116:LVQ131117 MFK131116:MFM131117 MPG131116:MPI131117 MZC131116:MZE131117 NIY131116:NJA131117 NSU131116:NSW131117 OCQ131116:OCS131117 OMM131116:OMO131117 OWI131116:OWK131117 PGE131116:PGG131117 PQA131116:PQC131117 PZW131116:PZY131117 QJS131116:QJU131117 QTO131116:QTQ131117 RDK131116:RDM131117 RNG131116:RNI131117 RXC131116:RXE131117 SGY131116:SHA131117 SQU131116:SQW131117 TAQ131116:TAS131117 TKM131116:TKO131117 TUI131116:TUK131117 UEE131116:UEG131117 UOA131116:UOC131117 UXW131116:UXY131117 VHS131116:VHU131117 VRO131116:VRQ131117 WBK131116:WBM131117 WLG131116:WLI131117 WVC131116:WVE131117 IQ196652:IS196653 SM196652:SO196653 ACI196652:ACK196653 AME196652:AMG196653 AWA196652:AWC196653 BFW196652:BFY196653 BPS196652:BPU196653 BZO196652:BZQ196653 CJK196652:CJM196653 CTG196652:CTI196653 DDC196652:DDE196653 DMY196652:DNA196653 DWU196652:DWW196653 EGQ196652:EGS196653 EQM196652:EQO196653 FAI196652:FAK196653 FKE196652:FKG196653 FUA196652:FUC196653 GDW196652:GDY196653 GNS196652:GNU196653 GXO196652:GXQ196653 HHK196652:HHM196653 HRG196652:HRI196653 IBC196652:IBE196653 IKY196652:ILA196653 IUU196652:IUW196653 JEQ196652:JES196653 JOM196652:JOO196653 JYI196652:JYK196653 KIE196652:KIG196653 KSA196652:KSC196653 LBW196652:LBY196653 LLS196652:LLU196653 LVO196652:LVQ196653 MFK196652:MFM196653 MPG196652:MPI196653 MZC196652:MZE196653 NIY196652:NJA196653 NSU196652:NSW196653 OCQ196652:OCS196653 OMM196652:OMO196653 OWI196652:OWK196653 PGE196652:PGG196653 PQA196652:PQC196653 PZW196652:PZY196653 QJS196652:QJU196653 QTO196652:QTQ196653 RDK196652:RDM196653 RNG196652:RNI196653 RXC196652:RXE196653 SGY196652:SHA196653 SQU196652:SQW196653 TAQ196652:TAS196653 TKM196652:TKO196653 TUI196652:TUK196653 UEE196652:UEG196653 UOA196652:UOC196653 UXW196652:UXY196653 VHS196652:VHU196653 VRO196652:VRQ196653 WBK196652:WBM196653 WLG196652:WLI196653 WVC196652:WVE196653 IQ262188:IS262189 SM262188:SO262189 ACI262188:ACK262189 AME262188:AMG262189 AWA262188:AWC262189 BFW262188:BFY262189 BPS262188:BPU262189 BZO262188:BZQ262189 CJK262188:CJM262189 CTG262188:CTI262189 DDC262188:DDE262189 DMY262188:DNA262189 DWU262188:DWW262189 EGQ262188:EGS262189 EQM262188:EQO262189 FAI262188:FAK262189 FKE262188:FKG262189 FUA262188:FUC262189 GDW262188:GDY262189 GNS262188:GNU262189 GXO262188:GXQ262189 HHK262188:HHM262189 HRG262188:HRI262189 IBC262188:IBE262189 IKY262188:ILA262189 IUU262188:IUW262189 JEQ262188:JES262189 JOM262188:JOO262189 JYI262188:JYK262189 KIE262188:KIG262189 KSA262188:KSC262189 LBW262188:LBY262189 LLS262188:LLU262189 LVO262188:LVQ262189 MFK262188:MFM262189 MPG262188:MPI262189 MZC262188:MZE262189 NIY262188:NJA262189 NSU262188:NSW262189 OCQ262188:OCS262189 OMM262188:OMO262189 OWI262188:OWK262189 PGE262188:PGG262189 PQA262188:PQC262189 PZW262188:PZY262189 QJS262188:QJU262189 QTO262188:QTQ262189 RDK262188:RDM262189 RNG262188:RNI262189 RXC262188:RXE262189 SGY262188:SHA262189 SQU262188:SQW262189 TAQ262188:TAS262189 TKM262188:TKO262189 TUI262188:TUK262189 UEE262188:UEG262189 UOA262188:UOC262189 UXW262188:UXY262189 VHS262188:VHU262189 VRO262188:VRQ262189 WBK262188:WBM262189 WLG262188:WLI262189 WVC262188:WVE262189 IQ327724:IS327725 SM327724:SO327725 ACI327724:ACK327725 AME327724:AMG327725 AWA327724:AWC327725 BFW327724:BFY327725 BPS327724:BPU327725 BZO327724:BZQ327725 CJK327724:CJM327725 CTG327724:CTI327725 DDC327724:DDE327725 DMY327724:DNA327725 DWU327724:DWW327725 EGQ327724:EGS327725 EQM327724:EQO327725 FAI327724:FAK327725 FKE327724:FKG327725 FUA327724:FUC327725 GDW327724:GDY327725 GNS327724:GNU327725 GXO327724:GXQ327725 HHK327724:HHM327725 HRG327724:HRI327725 IBC327724:IBE327725 IKY327724:ILA327725 IUU327724:IUW327725 JEQ327724:JES327725 JOM327724:JOO327725 JYI327724:JYK327725 KIE327724:KIG327725 KSA327724:KSC327725 LBW327724:LBY327725 LLS327724:LLU327725 LVO327724:LVQ327725 MFK327724:MFM327725 MPG327724:MPI327725 MZC327724:MZE327725 NIY327724:NJA327725 NSU327724:NSW327725 OCQ327724:OCS327725 OMM327724:OMO327725 OWI327724:OWK327725 PGE327724:PGG327725 PQA327724:PQC327725 PZW327724:PZY327725 QJS327724:QJU327725 QTO327724:QTQ327725 RDK327724:RDM327725 RNG327724:RNI327725 RXC327724:RXE327725 SGY327724:SHA327725 SQU327724:SQW327725 TAQ327724:TAS327725 TKM327724:TKO327725 TUI327724:TUK327725 UEE327724:UEG327725 UOA327724:UOC327725 UXW327724:UXY327725 VHS327724:VHU327725 VRO327724:VRQ327725 WBK327724:WBM327725 WLG327724:WLI327725 WVC327724:WVE327725 IQ393260:IS393261 SM393260:SO393261 ACI393260:ACK393261 AME393260:AMG393261 AWA393260:AWC393261 BFW393260:BFY393261 BPS393260:BPU393261 BZO393260:BZQ393261 CJK393260:CJM393261 CTG393260:CTI393261 DDC393260:DDE393261 DMY393260:DNA393261 DWU393260:DWW393261 EGQ393260:EGS393261 EQM393260:EQO393261 FAI393260:FAK393261 FKE393260:FKG393261 FUA393260:FUC393261 GDW393260:GDY393261 GNS393260:GNU393261 GXO393260:GXQ393261 HHK393260:HHM393261 HRG393260:HRI393261 IBC393260:IBE393261 IKY393260:ILA393261 IUU393260:IUW393261 JEQ393260:JES393261 JOM393260:JOO393261 JYI393260:JYK393261 KIE393260:KIG393261 KSA393260:KSC393261 LBW393260:LBY393261 LLS393260:LLU393261 LVO393260:LVQ393261 MFK393260:MFM393261 MPG393260:MPI393261 MZC393260:MZE393261 NIY393260:NJA393261 NSU393260:NSW393261 OCQ393260:OCS393261 OMM393260:OMO393261 OWI393260:OWK393261 PGE393260:PGG393261 PQA393260:PQC393261 PZW393260:PZY393261 QJS393260:QJU393261 QTO393260:QTQ393261 RDK393260:RDM393261 RNG393260:RNI393261 RXC393260:RXE393261 SGY393260:SHA393261 SQU393260:SQW393261 TAQ393260:TAS393261 TKM393260:TKO393261 TUI393260:TUK393261 UEE393260:UEG393261 UOA393260:UOC393261 UXW393260:UXY393261 VHS393260:VHU393261 VRO393260:VRQ393261 WBK393260:WBM393261 WLG393260:WLI393261 WVC393260:WVE393261 IQ458796:IS458797 SM458796:SO458797 ACI458796:ACK458797 AME458796:AMG458797 AWA458796:AWC458797 BFW458796:BFY458797 BPS458796:BPU458797 BZO458796:BZQ458797 CJK458796:CJM458797 CTG458796:CTI458797 DDC458796:DDE458797 DMY458796:DNA458797 DWU458796:DWW458797 EGQ458796:EGS458797 EQM458796:EQO458797 FAI458796:FAK458797 FKE458796:FKG458797 FUA458796:FUC458797 GDW458796:GDY458797 GNS458796:GNU458797 GXO458796:GXQ458797 HHK458796:HHM458797 HRG458796:HRI458797 IBC458796:IBE458797 IKY458796:ILA458797 IUU458796:IUW458797 JEQ458796:JES458797 JOM458796:JOO458797 JYI458796:JYK458797 KIE458796:KIG458797 KSA458796:KSC458797 LBW458796:LBY458797 LLS458796:LLU458797 LVO458796:LVQ458797 MFK458796:MFM458797 MPG458796:MPI458797 MZC458796:MZE458797 NIY458796:NJA458797 NSU458796:NSW458797 OCQ458796:OCS458797 OMM458796:OMO458797 OWI458796:OWK458797 PGE458796:PGG458797 PQA458796:PQC458797 PZW458796:PZY458797 QJS458796:QJU458797 QTO458796:QTQ458797 RDK458796:RDM458797 RNG458796:RNI458797 RXC458796:RXE458797 SGY458796:SHA458797 SQU458796:SQW458797 TAQ458796:TAS458797 TKM458796:TKO458797 TUI458796:TUK458797 UEE458796:UEG458797 UOA458796:UOC458797 UXW458796:UXY458797 VHS458796:VHU458797 VRO458796:VRQ458797 WBK458796:WBM458797 WLG458796:WLI458797 WVC458796:WVE458797 IQ524332:IS524333 SM524332:SO524333 ACI524332:ACK524333 AME524332:AMG524333 AWA524332:AWC524333 BFW524332:BFY524333 BPS524332:BPU524333 BZO524332:BZQ524333 CJK524332:CJM524333 CTG524332:CTI524333 DDC524332:DDE524333 DMY524332:DNA524333 DWU524332:DWW524333 EGQ524332:EGS524333 EQM524332:EQO524333 FAI524332:FAK524333 FKE524332:FKG524333 FUA524332:FUC524333 GDW524332:GDY524333 GNS524332:GNU524333 GXO524332:GXQ524333 HHK524332:HHM524333 HRG524332:HRI524333 IBC524332:IBE524333 IKY524332:ILA524333 IUU524332:IUW524333 JEQ524332:JES524333 JOM524332:JOO524333 JYI524332:JYK524333 KIE524332:KIG524333 KSA524332:KSC524333 LBW524332:LBY524333 LLS524332:LLU524333 LVO524332:LVQ524333 MFK524332:MFM524333 MPG524332:MPI524333 MZC524332:MZE524333 NIY524332:NJA524333 NSU524332:NSW524333 OCQ524332:OCS524333 OMM524332:OMO524333 OWI524332:OWK524333 PGE524332:PGG524333 PQA524332:PQC524333 PZW524332:PZY524333 QJS524332:QJU524333 QTO524332:QTQ524333 RDK524332:RDM524333 RNG524332:RNI524333 RXC524332:RXE524333 SGY524332:SHA524333 SQU524332:SQW524333 TAQ524332:TAS524333 TKM524332:TKO524333 TUI524332:TUK524333 UEE524332:UEG524333 UOA524332:UOC524333 UXW524332:UXY524333 VHS524332:VHU524333 VRO524332:VRQ524333 WBK524332:WBM524333 WLG524332:WLI524333 WVC524332:WVE524333 IQ589868:IS589869 SM589868:SO589869 ACI589868:ACK589869 AME589868:AMG589869 AWA589868:AWC589869 BFW589868:BFY589869 BPS589868:BPU589869 BZO589868:BZQ589869 CJK589868:CJM589869 CTG589868:CTI589869 DDC589868:DDE589869 DMY589868:DNA589869 DWU589868:DWW589869 EGQ589868:EGS589869 EQM589868:EQO589869 FAI589868:FAK589869 FKE589868:FKG589869 FUA589868:FUC589869 GDW589868:GDY589869 GNS589868:GNU589869 GXO589868:GXQ589869 HHK589868:HHM589869 HRG589868:HRI589869 IBC589868:IBE589869 IKY589868:ILA589869 IUU589868:IUW589869 JEQ589868:JES589869 JOM589868:JOO589869 JYI589868:JYK589869 KIE589868:KIG589869 KSA589868:KSC589869 LBW589868:LBY589869 LLS589868:LLU589869 LVO589868:LVQ589869 MFK589868:MFM589869 MPG589868:MPI589869 MZC589868:MZE589869 NIY589868:NJA589869 NSU589868:NSW589869 OCQ589868:OCS589869 OMM589868:OMO589869 OWI589868:OWK589869 PGE589868:PGG589869 PQA589868:PQC589869 PZW589868:PZY589869 QJS589868:QJU589869 QTO589868:QTQ589869 RDK589868:RDM589869 RNG589868:RNI589869 RXC589868:RXE589869 SGY589868:SHA589869 SQU589868:SQW589869 TAQ589868:TAS589869 TKM589868:TKO589869 TUI589868:TUK589869 UEE589868:UEG589869 UOA589868:UOC589869 UXW589868:UXY589869 VHS589868:VHU589869 VRO589868:VRQ589869 WBK589868:WBM589869 WLG589868:WLI589869 WVC589868:WVE589869 IQ655404:IS655405 SM655404:SO655405 ACI655404:ACK655405 AME655404:AMG655405 AWA655404:AWC655405 BFW655404:BFY655405 BPS655404:BPU655405 BZO655404:BZQ655405 CJK655404:CJM655405 CTG655404:CTI655405 DDC655404:DDE655405 DMY655404:DNA655405 DWU655404:DWW655405 EGQ655404:EGS655405 EQM655404:EQO655405 FAI655404:FAK655405 FKE655404:FKG655405 FUA655404:FUC655405 GDW655404:GDY655405 GNS655404:GNU655405 GXO655404:GXQ655405 HHK655404:HHM655405 HRG655404:HRI655405 IBC655404:IBE655405 IKY655404:ILA655405 IUU655404:IUW655405 JEQ655404:JES655405 JOM655404:JOO655405 JYI655404:JYK655405 KIE655404:KIG655405 KSA655404:KSC655405 LBW655404:LBY655405 LLS655404:LLU655405 LVO655404:LVQ655405 MFK655404:MFM655405 MPG655404:MPI655405 MZC655404:MZE655405 NIY655404:NJA655405 NSU655404:NSW655405 OCQ655404:OCS655405 OMM655404:OMO655405 OWI655404:OWK655405 PGE655404:PGG655405 PQA655404:PQC655405 PZW655404:PZY655405 QJS655404:QJU655405 QTO655404:QTQ655405 RDK655404:RDM655405 RNG655404:RNI655405 RXC655404:RXE655405 SGY655404:SHA655405 SQU655404:SQW655405 TAQ655404:TAS655405 TKM655404:TKO655405 TUI655404:TUK655405 UEE655404:UEG655405 UOA655404:UOC655405 UXW655404:UXY655405 VHS655404:VHU655405 VRO655404:VRQ655405 WBK655404:WBM655405 WLG655404:WLI655405 WVC655404:WVE655405 IQ720940:IS720941 SM720940:SO720941 ACI720940:ACK720941 AME720940:AMG720941 AWA720940:AWC720941 BFW720940:BFY720941 BPS720940:BPU720941 BZO720940:BZQ720941 CJK720940:CJM720941 CTG720940:CTI720941 DDC720940:DDE720941 DMY720940:DNA720941 DWU720940:DWW720941 EGQ720940:EGS720941 EQM720940:EQO720941 FAI720940:FAK720941 FKE720940:FKG720941 FUA720940:FUC720941 GDW720940:GDY720941 GNS720940:GNU720941 GXO720940:GXQ720941 HHK720940:HHM720941 HRG720940:HRI720941 IBC720940:IBE720941 IKY720940:ILA720941 IUU720940:IUW720941 JEQ720940:JES720941 JOM720940:JOO720941 JYI720940:JYK720941 KIE720940:KIG720941 KSA720940:KSC720941 LBW720940:LBY720941 LLS720940:LLU720941 LVO720940:LVQ720941 MFK720940:MFM720941 MPG720940:MPI720941 MZC720940:MZE720941 NIY720940:NJA720941 NSU720940:NSW720941 OCQ720940:OCS720941 OMM720940:OMO720941 OWI720940:OWK720941 PGE720940:PGG720941 PQA720940:PQC720941 PZW720940:PZY720941 QJS720940:QJU720941 QTO720940:QTQ720941 RDK720940:RDM720941 RNG720940:RNI720941 RXC720940:RXE720941 SGY720940:SHA720941 SQU720940:SQW720941 TAQ720940:TAS720941 TKM720940:TKO720941 TUI720940:TUK720941 UEE720940:UEG720941 UOA720940:UOC720941 UXW720940:UXY720941 VHS720940:VHU720941 VRO720940:VRQ720941 WBK720940:WBM720941 WLG720940:WLI720941 WVC720940:WVE720941 IQ786476:IS786477 SM786476:SO786477 ACI786476:ACK786477 AME786476:AMG786477 AWA786476:AWC786477 BFW786476:BFY786477 BPS786476:BPU786477 BZO786476:BZQ786477 CJK786476:CJM786477 CTG786476:CTI786477 DDC786476:DDE786477 DMY786476:DNA786477 DWU786476:DWW786477 EGQ786476:EGS786477 EQM786476:EQO786477 FAI786476:FAK786477 FKE786476:FKG786477 FUA786476:FUC786477 GDW786476:GDY786477 GNS786476:GNU786477 GXO786476:GXQ786477 HHK786476:HHM786477 HRG786476:HRI786477 IBC786476:IBE786477 IKY786476:ILA786477 IUU786476:IUW786477 JEQ786476:JES786477 JOM786476:JOO786477 JYI786476:JYK786477 KIE786476:KIG786477 KSA786476:KSC786477 LBW786476:LBY786477 LLS786476:LLU786477 LVO786476:LVQ786477 MFK786476:MFM786477 MPG786476:MPI786477 MZC786476:MZE786477 NIY786476:NJA786477 NSU786476:NSW786477 OCQ786476:OCS786477 OMM786476:OMO786477 OWI786476:OWK786477 PGE786476:PGG786477 PQA786476:PQC786477 PZW786476:PZY786477 QJS786476:QJU786477 QTO786476:QTQ786477 RDK786476:RDM786477 RNG786476:RNI786477 RXC786476:RXE786477 SGY786476:SHA786477 SQU786476:SQW786477 TAQ786476:TAS786477 TKM786476:TKO786477 TUI786476:TUK786477 UEE786476:UEG786477 UOA786476:UOC786477 UXW786476:UXY786477 VHS786476:VHU786477 VRO786476:VRQ786477 WBK786476:WBM786477 WLG786476:WLI786477 WVC786476:WVE786477 IQ852012:IS852013 SM852012:SO852013 ACI852012:ACK852013 AME852012:AMG852013 AWA852012:AWC852013 BFW852012:BFY852013 BPS852012:BPU852013 BZO852012:BZQ852013 CJK852012:CJM852013 CTG852012:CTI852013 DDC852012:DDE852013 DMY852012:DNA852013 DWU852012:DWW852013 EGQ852012:EGS852013 EQM852012:EQO852013 FAI852012:FAK852013 FKE852012:FKG852013 FUA852012:FUC852013 GDW852012:GDY852013 GNS852012:GNU852013 GXO852012:GXQ852013 HHK852012:HHM852013 HRG852012:HRI852013 IBC852012:IBE852013 IKY852012:ILA852013 IUU852012:IUW852013 JEQ852012:JES852013 JOM852012:JOO852013 JYI852012:JYK852013 KIE852012:KIG852013 KSA852012:KSC852013 LBW852012:LBY852013 LLS852012:LLU852013 LVO852012:LVQ852013 MFK852012:MFM852013 MPG852012:MPI852013 MZC852012:MZE852013 NIY852012:NJA852013 NSU852012:NSW852013 OCQ852012:OCS852013 OMM852012:OMO852013 OWI852012:OWK852013 PGE852012:PGG852013 PQA852012:PQC852013 PZW852012:PZY852013 QJS852012:QJU852013 QTO852012:QTQ852013 RDK852012:RDM852013 RNG852012:RNI852013 RXC852012:RXE852013 SGY852012:SHA852013 SQU852012:SQW852013 TAQ852012:TAS852013 TKM852012:TKO852013 TUI852012:TUK852013 UEE852012:UEG852013 UOA852012:UOC852013 UXW852012:UXY852013 VHS852012:VHU852013 VRO852012:VRQ852013 WBK852012:WBM852013 WLG852012:WLI852013 WVC852012:WVE852013 IQ917548:IS917549 SM917548:SO917549 ACI917548:ACK917549 AME917548:AMG917549 AWA917548:AWC917549 BFW917548:BFY917549 BPS917548:BPU917549 BZO917548:BZQ917549 CJK917548:CJM917549 CTG917548:CTI917549 DDC917548:DDE917549 DMY917548:DNA917549 DWU917548:DWW917549 EGQ917548:EGS917549 EQM917548:EQO917549 FAI917548:FAK917549 FKE917548:FKG917549 FUA917548:FUC917549 GDW917548:GDY917549 GNS917548:GNU917549 GXO917548:GXQ917549 HHK917548:HHM917549 HRG917548:HRI917549 IBC917548:IBE917549 IKY917548:ILA917549 IUU917548:IUW917549 JEQ917548:JES917549 JOM917548:JOO917549 JYI917548:JYK917549 KIE917548:KIG917549 KSA917548:KSC917549 LBW917548:LBY917549 LLS917548:LLU917549 LVO917548:LVQ917549 MFK917548:MFM917549 MPG917548:MPI917549 MZC917548:MZE917549 NIY917548:NJA917549 NSU917548:NSW917549 OCQ917548:OCS917549 OMM917548:OMO917549 OWI917548:OWK917549 PGE917548:PGG917549 PQA917548:PQC917549 PZW917548:PZY917549 QJS917548:QJU917549 QTO917548:QTQ917549 RDK917548:RDM917549 RNG917548:RNI917549 RXC917548:RXE917549 SGY917548:SHA917549 SQU917548:SQW917549 TAQ917548:TAS917549 TKM917548:TKO917549 TUI917548:TUK917549 UEE917548:UEG917549 UOA917548:UOC917549 UXW917548:UXY917549 VHS917548:VHU917549 VRO917548:VRQ917549 WBK917548:WBM917549 WLG917548:WLI917549 WVC917548:WVE917549 IQ983084:IS983085 SM983084:SO983085 ACI983084:ACK983085 AME983084:AMG983085 AWA983084:AWC983085 BFW983084:BFY983085 BPS983084:BPU983085 BZO983084:BZQ983085 CJK983084:CJM983085 CTG983084:CTI983085 DDC983084:DDE983085 DMY983084:DNA983085 DWU983084:DWW983085 EGQ983084:EGS983085 EQM983084:EQO983085 FAI983084:FAK983085 FKE983084:FKG983085 FUA983084:FUC983085 GDW983084:GDY983085 GNS983084:GNU983085 GXO983084:GXQ983085 HHK983084:HHM983085 HRG983084:HRI983085 IBC983084:IBE983085 IKY983084:ILA983085 IUU983084:IUW983085 JEQ983084:JES983085 JOM983084:JOO983085 JYI983084:JYK983085 KIE983084:KIG983085 KSA983084:KSC983085 LBW983084:LBY983085 LLS983084:LLU983085 LVO983084:LVQ983085 MFK983084:MFM983085 MPG983084:MPI983085 MZC983084:MZE983085 NIY983084:NJA983085 NSU983084:NSW983085 OCQ983084:OCS983085 OMM983084:OMO983085 OWI983084:OWK983085 PGE983084:PGG983085 PQA983084:PQC983085 PZW983084:PZY983085 QJS983084:QJU983085 QTO983084:QTQ983085 RDK983084:RDM983085 RNG983084:RNI983085 RXC983084:RXE983085 SGY983084:SHA983085 SQU983084:SQW983085 TAQ983084:TAS983085 TKM983084:TKO983085 TUI983084:TUK983085 UEE983084:UEG983085 UOA983084:UOC983085 UXW983084:UXY983085 VHS983084:VHU983085 VRO983084:VRQ983085 WBK983084:WBM983085 WLG983084:WLI983085 WVC983084:WVE983085 P65545 HW65543 RS65543 ABO65543 ALK65543 AVG65543 BFC65543 BOY65543 BYU65543 CIQ65543 CSM65543 DCI65543 DME65543 DWA65543 EFW65543 EPS65543 EZO65543 FJK65543 FTG65543 GDC65543 GMY65543 GWU65543 HGQ65543 HQM65543 IAI65543 IKE65543 IUA65543 JDW65543 JNS65543 JXO65543 KHK65543 KRG65543 LBC65543 LKY65543 LUU65543 MEQ65543 MOM65543 MYI65543 NIE65543 NSA65543 OBW65543 OLS65543 OVO65543 PFK65543 PPG65543 PZC65543 QIY65543 QSU65543 RCQ65543 RMM65543 RWI65543 SGE65543 SQA65543 SZW65543 TJS65543 TTO65543 UDK65543 UNG65543 UXC65543 VGY65543 VQU65543 WAQ65543 WKM65543 WUI65543 P131081 HW131079 RS131079 ABO131079 ALK131079 AVG131079 BFC131079 BOY131079 BYU131079 CIQ131079 CSM131079 DCI131079 DME131079 DWA131079 EFW131079 EPS131079 EZO131079 FJK131079 FTG131079 GDC131079 GMY131079 GWU131079 HGQ131079 HQM131079 IAI131079 IKE131079 IUA131079 JDW131079 JNS131079 JXO131079 KHK131079 KRG131079 LBC131079 LKY131079 LUU131079 MEQ131079 MOM131079 MYI131079 NIE131079 NSA131079 OBW131079 OLS131079 OVO131079 PFK131079 PPG131079 PZC131079 QIY131079 QSU131079 RCQ131079 RMM131079 RWI131079 SGE131079 SQA131079 SZW131079 TJS131079 TTO131079 UDK131079 UNG131079 UXC131079 VGY131079 VQU131079 WAQ131079 WKM131079 WUI131079 P196617 HW196615 RS196615 ABO196615 ALK196615 AVG196615 BFC196615 BOY196615 BYU196615 CIQ196615 CSM196615 DCI196615 DME196615 DWA196615 EFW196615 EPS196615 EZO196615 FJK196615 FTG196615 GDC196615 GMY196615 GWU196615 HGQ196615 HQM196615 IAI196615 IKE196615 IUA196615 JDW196615 JNS196615 JXO196615 KHK196615 KRG196615 LBC196615 LKY196615 LUU196615 MEQ196615 MOM196615 MYI196615 NIE196615 NSA196615 OBW196615 OLS196615 OVO196615 PFK196615 PPG196615 PZC196615 QIY196615 QSU196615 RCQ196615 RMM196615 RWI196615 SGE196615 SQA196615 SZW196615 TJS196615 TTO196615 UDK196615 UNG196615 UXC196615 VGY196615 VQU196615 WAQ196615 WKM196615 WUI196615 P262153 HW262151 RS262151 ABO262151 ALK262151 AVG262151 BFC262151 BOY262151 BYU262151 CIQ262151 CSM262151 DCI262151 DME262151 DWA262151 EFW262151 EPS262151 EZO262151 FJK262151 FTG262151 GDC262151 GMY262151 GWU262151 HGQ262151 HQM262151 IAI262151 IKE262151 IUA262151 JDW262151 JNS262151 JXO262151 KHK262151 KRG262151 LBC262151 LKY262151 LUU262151 MEQ262151 MOM262151 MYI262151 NIE262151 NSA262151 OBW262151 OLS262151 OVO262151 PFK262151 PPG262151 PZC262151 QIY262151 QSU262151 RCQ262151 RMM262151 RWI262151 SGE262151 SQA262151 SZW262151 TJS262151 TTO262151 UDK262151 UNG262151 UXC262151 VGY262151 VQU262151 WAQ262151 WKM262151 WUI262151 P327689 HW327687 RS327687 ABO327687 ALK327687 AVG327687 BFC327687 BOY327687 BYU327687 CIQ327687 CSM327687 DCI327687 DME327687 DWA327687 EFW327687 EPS327687 EZO327687 FJK327687 FTG327687 GDC327687 GMY327687 GWU327687 HGQ327687 HQM327687 IAI327687 IKE327687 IUA327687 JDW327687 JNS327687 JXO327687 KHK327687 KRG327687 LBC327687 LKY327687 LUU327687 MEQ327687 MOM327687 MYI327687 NIE327687 NSA327687 OBW327687 OLS327687 OVO327687 PFK327687 PPG327687 PZC327687 QIY327687 QSU327687 RCQ327687 RMM327687 RWI327687 SGE327687 SQA327687 SZW327687 TJS327687 TTO327687 UDK327687 UNG327687 UXC327687 VGY327687 VQU327687 WAQ327687 WKM327687 WUI327687 P393225 HW393223 RS393223 ABO393223 ALK393223 AVG393223 BFC393223 BOY393223 BYU393223 CIQ393223 CSM393223 DCI393223 DME393223 DWA393223 EFW393223 EPS393223 EZO393223 FJK393223 FTG393223 GDC393223 GMY393223 GWU393223 HGQ393223 HQM393223 IAI393223 IKE393223 IUA393223 JDW393223 JNS393223 JXO393223 KHK393223 KRG393223 LBC393223 LKY393223 LUU393223 MEQ393223 MOM393223 MYI393223 NIE393223 NSA393223 OBW393223 OLS393223 OVO393223 PFK393223 PPG393223 PZC393223 QIY393223 QSU393223 RCQ393223 RMM393223 RWI393223 SGE393223 SQA393223 SZW393223 TJS393223 TTO393223 UDK393223 UNG393223 UXC393223 VGY393223 VQU393223 WAQ393223 WKM393223 WUI393223 P458761 HW458759 RS458759 ABO458759 ALK458759 AVG458759 BFC458759 BOY458759 BYU458759 CIQ458759 CSM458759 DCI458759 DME458759 DWA458759 EFW458759 EPS458759 EZO458759 FJK458759 FTG458759 GDC458759 GMY458759 GWU458759 HGQ458759 HQM458759 IAI458759 IKE458759 IUA458759 JDW458759 JNS458759 JXO458759 KHK458759 KRG458759 LBC458759 LKY458759 LUU458759 MEQ458759 MOM458759 MYI458759 NIE458759 NSA458759 OBW458759 OLS458759 OVO458759 PFK458759 PPG458759 PZC458759 QIY458759 QSU458759 RCQ458759 RMM458759 RWI458759 SGE458759 SQA458759 SZW458759 TJS458759 TTO458759 UDK458759 UNG458759 UXC458759 VGY458759 VQU458759 WAQ458759 WKM458759 WUI458759 P524297 HW524295 RS524295 ABO524295 ALK524295 AVG524295 BFC524295 BOY524295 BYU524295 CIQ524295 CSM524295 DCI524295 DME524295 DWA524295 EFW524295 EPS524295 EZO524295 FJK524295 FTG524295 GDC524295 GMY524295 GWU524295 HGQ524295 HQM524295 IAI524295 IKE524295 IUA524295 JDW524295 JNS524295 JXO524295 KHK524295 KRG524295 LBC524295 LKY524295 LUU524295 MEQ524295 MOM524295 MYI524295 NIE524295 NSA524295 OBW524295 OLS524295 OVO524295 PFK524295 PPG524295 PZC524295 QIY524295 QSU524295 RCQ524295 RMM524295 RWI524295 SGE524295 SQA524295 SZW524295 TJS524295 TTO524295 UDK524295 UNG524295 UXC524295 VGY524295 VQU524295 WAQ524295 WKM524295 WUI524295 P589833 HW589831 RS589831 ABO589831 ALK589831 AVG589831 BFC589831 BOY589831 BYU589831 CIQ589831 CSM589831 DCI589831 DME589831 DWA589831 EFW589831 EPS589831 EZO589831 FJK589831 FTG589831 GDC589831 GMY589831 GWU589831 HGQ589831 HQM589831 IAI589831 IKE589831 IUA589831 JDW589831 JNS589831 JXO589831 KHK589831 KRG589831 LBC589831 LKY589831 LUU589831 MEQ589831 MOM589831 MYI589831 NIE589831 NSA589831 OBW589831 OLS589831 OVO589831 PFK589831 PPG589831 PZC589831 QIY589831 QSU589831 RCQ589831 RMM589831 RWI589831 SGE589831 SQA589831 SZW589831 TJS589831 TTO589831 UDK589831 UNG589831 UXC589831 VGY589831 VQU589831 WAQ589831 WKM589831 WUI589831 P655369 HW655367 RS655367 ABO655367 ALK655367 AVG655367 BFC655367 BOY655367 BYU655367 CIQ655367 CSM655367 DCI655367 DME655367 DWA655367 EFW655367 EPS655367 EZO655367 FJK655367 FTG655367 GDC655367 GMY655367 GWU655367 HGQ655367 HQM655367 IAI655367 IKE655367 IUA655367 JDW655367 JNS655367 JXO655367 KHK655367 KRG655367 LBC655367 LKY655367 LUU655367 MEQ655367 MOM655367 MYI655367 NIE655367 NSA655367 OBW655367 OLS655367 OVO655367 PFK655367 PPG655367 PZC655367 QIY655367 QSU655367 RCQ655367 RMM655367 RWI655367 SGE655367 SQA655367 SZW655367 TJS655367 TTO655367 UDK655367 UNG655367 UXC655367 VGY655367 VQU655367 WAQ655367 WKM655367 WUI655367 P720905 HW720903 RS720903 ABO720903 ALK720903 AVG720903 BFC720903 BOY720903 BYU720903 CIQ720903 CSM720903 DCI720903 DME720903 DWA720903 EFW720903 EPS720903 EZO720903 FJK720903 FTG720903 GDC720903 GMY720903 GWU720903 HGQ720903 HQM720903 IAI720903 IKE720903 IUA720903 JDW720903 JNS720903 JXO720903 KHK720903 KRG720903 LBC720903 LKY720903 LUU720903 MEQ720903 MOM720903 MYI720903 NIE720903 NSA720903 OBW720903 OLS720903 OVO720903 PFK720903 PPG720903 PZC720903 QIY720903 QSU720903 RCQ720903 RMM720903 RWI720903 SGE720903 SQA720903 SZW720903 TJS720903 TTO720903 UDK720903 UNG720903 UXC720903 VGY720903 VQU720903 WAQ720903 WKM720903 WUI720903 P786441 HW786439 RS786439 ABO786439 ALK786439 AVG786439 BFC786439 BOY786439 BYU786439 CIQ786439 CSM786439 DCI786439 DME786439 DWA786439 EFW786439 EPS786439 EZO786439 FJK786439 FTG786439 GDC786439 GMY786439 GWU786439 HGQ786439 HQM786439 IAI786439 IKE786439 IUA786439 JDW786439 JNS786439 JXO786439 KHK786439 KRG786439 LBC786439 LKY786439 LUU786439 MEQ786439 MOM786439 MYI786439 NIE786439 NSA786439 OBW786439 OLS786439 OVO786439 PFK786439 PPG786439 PZC786439 QIY786439 QSU786439 RCQ786439 RMM786439 RWI786439 SGE786439 SQA786439 SZW786439 TJS786439 TTO786439 UDK786439 UNG786439 UXC786439 VGY786439 VQU786439 WAQ786439 WKM786439 WUI786439 P851977 HW851975 RS851975 ABO851975 ALK851975 AVG851975 BFC851975 BOY851975 BYU851975 CIQ851975 CSM851975 DCI851975 DME851975 DWA851975 EFW851975 EPS851975 EZO851975 FJK851975 FTG851975 GDC851975 GMY851975 GWU851975 HGQ851975 HQM851975 IAI851975 IKE851975 IUA851975 JDW851975 JNS851975 JXO851975 KHK851975 KRG851975 LBC851975 LKY851975 LUU851975 MEQ851975 MOM851975 MYI851975 NIE851975 NSA851975 OBW851975 OLS851975 OVO851975 PFK851975 PPG851975 PZC851975 QIY851975 QSU851975 RCQ851975 RMM851975 RWI851975 SGE851975 SQA851975 SZW851975 TJS851975 TTO851975 UDK851975 UNG851975 UXC851975 VGY851975 VQU851975 WAQ851975 WKM851975 WUI851975 P917513 HW917511 RS917511 ABO917511 ALK917511 AVG917511 BFC917511 BOY917511 BYU917511 CIQ917511 CSM917511 DCI917511 DME917511 DWA917511 EFW917511 EPS917511 EZO917511 FJK917511 FTG917511 GDC917511 GMY917511 GWU917511 HGQ917511 HQM917511 IAI917511 IKE917511 IUA917511 JDW917511 JNS917511 JXO917511 KHK917511 KRG917511 LBC917511 LKY917511 LUU917511 MEQ917511 MOM917511 MYI917511 NIE917511 NSA917511 OBW917511 OLS917511 OVO917511 PFK917511 PPG917511 PZC917511 QIY917511 QSU917511 RCQ917511 RMM917511 RWI917511 SGE917511 SQA917511 SZW917511 TJS917511 TTO917511 UDK917511 UNG917511 UXC917511 VGY917511 VQU917511 WAQ917511 WKM917511 WUI917511 P983049 HW983047 RS983047 ABO983047 ALK983047 AVG983047 BFC983047 BOY983047 BYU983047 CIQ983047 CSM983047 DCI983047 DME983047 DWA983047 EFW983047 EPS983047 EZO983047 FJK983047 FTG983047 GDC983047 GMY983047 GWU983047 HGQ983047 HQM983047 IAI983047 IKE983047 IUA983047 JDW983047 JNS983047 JXO983047 KHK983047 KRG983047 LBC983047 LKY983047 LUU983047 MEQ983047 MOM983047 MYI983047 NIE983047 NSA983047 OBW983047 OLS983047 OVO983047 PFK983047 PPG983047 PZC983047 QIY983047 QSU983047 RCQ983047 RMM983047 RWI983047 SGE983047 SQA983047 SZW983047 TJS983047 TTO983047 UDK983047 UNG983047 UXC983047 VGY983047 VQU983047 WAQ983047 WKM983047 WUI983047 IQ65571:IS65572 SM65571:SO65572 ACI65571:ACK65572 AME65571:AMG65572 AWA65571:AWC65572 BFW65571:BFY65572 BPS65571:BPU65572 BZO65571:BZQ65572 CJK65571:CJM65572 CTG65571:CTI65572 DDC65571:DDE65572 DMY65571:DNA65572 DWU65571:DWW65572 EGQ65571:EGS65572 EQM65571:EQO65572 FAI65571:FAK65572 FKE65571:FKG65572 FUA65571:FUC65572 GDW65571:GDY65572 GNS65571:GNU65572 GXO65571:GXQ65572 HHK65571:HHM65572 HRG65571:HRI65572 IBC65571:IBE65572 IKY65571:ILA65572 IUU65571:IUW65572 JEQ65571:JES65572 JOM65571:JOO65572 JYI65571:JYK65572 KIE65571:KIG65572 KSA65571:KSC65572 LBW65571:LBY65572 LLS65571:LLU65572 LVO65571:LVQ65572 MFK65571:MFM65572 MPG65571:MPI65572 MZC65571:MZE65572 NIY65571:NJA65572 NSU65571:NSW65572 OCQ65571:OCS65572 OMM65571:OMO65572 OWI65571:OWK65572 PGE65571:PGG65572 PQA65571:PQC65572 PZW65571:PZY65572 QJS65571:QJU65572 QTO65571:QTQ65572 RDK65571:RDM65572 RNG65571:RNI65572 RXC65571:RXE65572 SGY65571:SHA65572 SQU65571:SQW65572 TAQ65571:TAS65572 TKM65571:TKO65572 TUI65571:TUK65572 UEE65571:UEG65572 UOA65571:UOC65572 UXW65571:UXY65572 VHS65571:VHU65572 VRO65571:VRQ65572 WBK65571:WBM65572 WLG65571:WLI65572 WVC65571:WVE65572 IQ131107:IS131108 SM131107:SO131108 ACI131107:ACK131108 AME131107:AMG131108 AWA131107:AWC131108 BFW131107:BFY131108 BPS131107:BPU131108 BZO131107:BZQ131108 CJK131107:CJM131108 CTG131107:CTI131108 DDC131107:DDE131108 DMY131107:DNA131108 DWU131107:DWW131108 EGQ131107:EGS131108 EQM131107:EQO131108 FAI131107:FAK131108 FKE131107:FKG131108 FUA131107:FUC131108 GDW131107:GDY131108 GNS131107:GNU131108 GXO131107:GXQ131108 HHK131107:HHM131108 HRG131107:HRI131108 IBC131107:IBE131108 IKY131107:ILA131108 IUU131107:IUW131108 JEQ131107:JES131108 JOM131107:JOO131108 JYI131107:JYK131108 KIE131107:KIG131108 KSA131107:KSC131108 LBW131107:LBY131108 LLS131107:LLU131108 LVO131107:LVQ131108 MFK131107:MFM131108 MPG131107:MPI131108 MZC131107:MZE131108 NIY131107:NJA131108 NSU131107:NSW131108 OCQ131107:OCS131108 OMM131107:OMO131108 OWI131107:OWK131108 PGE131107:PGG131108 PQA131107:PQC131108 PZW131107:PZY131108 QJS131107:QJU131108 QTO131107:QTQ131108 RDK131107:RDM131108 RNG131107:RNI131108 RXC131107:RXE131108 SGY131107:SHA131108 SQU131107:SQW131108 TAQ131107:TAS131108 TKM131107:TKO131108 TUI131107:TUK131108 UEE131107:UEG131108 UOA131107:UOC131108 UXW131107:UXY131108 VHS131107:VHU131108 VRO131107:VRQ131108 WBK131107:WBM131108 WLG131107:WLI131108 WVC131107:WVE131108 IQ196643:IS196644 SM196643:SO196644 ACI196643:ACK196644 AME196643:AMG196644 AWA196643:AWC196644 BFW196643:BFY196644 BPS196643:BPU196644 BZO196643:BZQ196644 CJK196643:CJM196644 CTG196643:CTI196644 DDC196643:DDE196644 DMY196643:DNA196644 DWU196643:DWW196644 EGQ196643:EGS196644 EQM196643:EQO196644 FAI196643:FAK196644 FKE196643:FKG196644 FUA196643:FUC196644 GDW196643:GDY196644 GNS196643:GNU196644 GXO196643:GXQ196644 HHK196643:HHM196644 HRG196643:HRI196644 IBC196643:IBE196644 IKY196643:ILA196644 IUU196643:IUW196644 JEQ196643:JES196644 JOM196643:JOO196644 JYI196643:JYK196644 KIE196643:KIG196644 KSA196643:KSC196644 LBW196643:LBY196644 LLS196643:LLU196644 LVO196643:LVQ196644 MFK196643:MFM196644 MPG196643:MPI196644 MZC196643:MZE196644 NIY196643:NJA196644 NSU196643:NSW196644 OCQ196643:OCS196644 OMM196643:OMO196644 OWI196643:OWK196644 PGE196643:PGG196644 PQA196643:PQC196644 PZW196643:PZY196644 QJS196643:QJU196644 QTO196643:QTQ196644 RDK196643:RDM196644 RNG196643:RNI196644 RXC196643:RXE196644 SGY196643:SHA196644 SQU196643:SQW196644 TAQ196643:TAS196644 TKM196643:TKO196644 TUI196643:TUK196644 UEE196643:UEG196644 UOA196643:UOC196644 UXW196643:UXY196644 VHS196643:VHU196644 VRO196643:VRQ196644 WBK196643:WBM196644 WLG196643:WLI196644 WVC196643:WVE196644 IQ262179:IS262180 SM262179:SO262180 ACI262179:ACK262180 AME262179:AMG262180 AWA262179:AWC262180 BFW262179:BFY262180 BPS262179:BPU262180 BZO262179:BZQ262180 CJK262179:CJM262180 CTG262179:CTI262180 DDC262179:DDE262180 DMY262179:DNA262180 DWU262179:DWW262180 EGQ262179:EGS262180 EQM262179:EQO262180 FAI262179:FAK262180 FKE262179:FKG262180 FUA262179:FUC262180 GDW262179:GDY262180 GNS262179:GNU262180 GXO262179:GXQ262180 HHK262179:HHM262180 HRG262179:HRI262180 IBC262179:IBE262180 IKY262179:ILA262180 IUU262179:IUW262180 JEQ262179:JES262180 JOM262179:JOO262180 JYI262179:JYK262180 KIE262179:KIG262180 KSA262179:KSC262180 LBW262179:LBY262180 LLS262179:LLU262180 LVO262179:LVQ262180 MFK262179:MFM262180 MPG262179:MPI262180 MZC262179:MZE262180 NIY262179:NJA262180 NSU262179:NSW262180 OCQ262179:OCS262180 OMM262179:OMO262180 OWI262179:OWK262180 PGE262179:PGG262180 PQA262179:PQC262180 PZW262179:PZY262180 QJS262179:QJU262180 QTO262179:QTQ262180 RDK262179:RDM262180 RNG262179:RNI262180 RXC262179:RXE262180 SGY262179:SHA262180 SQU262179:SQW262180 TAQ262179:TAS262180 TKM262179:TKO262180 TUI262179:TUK262180 UEE262179:UEG262180 UOA262179:UOC262180 UXW262179:UXY262180 VHS262179:VHU262180 VRO262179:VRQ262180 WBK262179:WBM262180 WLG262179:WLI262180 WVC262179:WVE262180 IQ327715:IS327716 SM327715:SO327716 ACI327715:ACK327716 AME327715:AMG327716 AWA327715:AWC327716 BFW327715:BFY327716 BPS327715:BPU327716 BZO327715:BZQ327716 CJK327715:CJM327716 CTG327715:CTI327716 DDC327715:DDE327716 DMY327715:DNA327716 DWU327715:DWW327716 EGQ327715:EGS327716 EQM327715:EQO327716 FAI327715:FAK327716 FKE327715:FKG327716 FUA327715:FUC327716 GDW327715:GDY327716 GNS327715:GNU327716 GXO327715:GXQ327716 HHK327715:HHM327716 HRG327715:HRI327716 IBC327715:IBE327716 IKY327715:ILA327716 IUU327715:IUW327716 JEQ327715:JES327716 JOM327715:JOO327716 JYI327715:JYK327716 KIE327715:KIG327716 KSA327715:KSC327716 LBW327715:LBY327716 LLS327715:LLU327716 LVO327715:LVQ327716 MFK327715:MFM327716 MPG327715:MPI327716 MZC327715:MZE327716 NIY327715:NJA327716 NSU327715:NSW327716 OCQ327715:OCS327716 OMM327715:OMO327716 OWI327715:OWK327716 PGE327715:PGG327716 PQA327715:PQC327716 PZW327715:PZY327716 QJS327715:QJU327716 QTO327715:QTQ327716 RDK327715:RDM327716 RNG327715:RNI327716 RXC327715:RXE327716 SGY327715:SHA327716 SQU327715:SQW327716 TAQ327715:TAS327716 TKM327715:TKO327716 TUI327715:TUK327716 UEE327715:UEG327716 UOA327715:UOC327716 UXW327715:UXY327716 VHS327715:VHU327716 VRO327715:VRQ327716 WBK327715:WBM327716 WLG327715:WLI327716 WVC327715:WVE327716 IQ393251:IS393252 SM393251:SO393252 ACI393251:ACK393252 AME393251:AMG393252 AWA393251:AWC393252 BFW393251:BFY393252 BPS393251:BPU393252 BZO393251:BZQ393252 CJK393251:CJM393252 CTG393251:CTI393252 DDC393251:DDE393252 DMY393251:DNA393252 DWU393251:DWW393252 EGQ393251:EGS393252 EQM393251:EQO393252 FAI393251:FAK393252 FKE393251:FKG393252 FUA393251:FUC393252 GDW393251:GDY393252 GNS393251:GNU393252 GXO393251:GXQ393252 HHK393251:HHM393252 HRG393251:HRI393252 IBC393251:IBE393252 IKY393251:ILA393252 IUU393251:IUW393252 JEQ393251:JES393252 JOM393251:JOO393252 JYI393251:JYK393252 KIE393251:KIG393252 KSA393251:KSC393252 LBW393251:LBY393252 LLS393251:LLU393252 LVO393251:LVQ393252 MFK393251:MFM393252 MPG393251:MPI393252 MZC393251:MZE393252 NIY393251:NJA393252 NSU393251:NSW393252 OCQ393251:OCS393252 OMM393251:OMO393252 OWI393251:OWK393252 PGE393251:PGG393252 PQA393251:PQC393252 PZW393251:PZY393252 QJS393251:QJU393252 QTO393251:QTQ393252 RDK393251:RDM393252 RNG393251:RNI393252 RXC393251:RXE393252 SGY393251:SHA393252 SQU393251:SQW393252 TAQ393251:TAS393252 TKM393251:TKO393252 TUI393251:TUK393252 UEE393251:UEG393252 UOA393251:UOC393252 UXW393251:UXY393252 VHS393251:VHU393252 VRO393251:VRQ393252 WBK393251:WBM393252 WLG393251:WLI393252 WVC393251:WVE393252 IQ458787:IS458788 SM458787:SO458788 ACI458787:ACK458788 AME458787:AMG458788 AWA458787:AWC458788 BFW458787:BFY458788 BPS458787:BPU458788 BZO458787:BZQ458788 CJK458787:CJM458788 CTG458787:CTI458788 DDC458787:DDE458788 DMY458787:DNA458788 DWU458787:DWW458788 EGQ458787:EGS458788 EQM458787:EQO458788 FAI458787:FAK458788 FKE458787:FKG458788 FUA458787:FUC458788 GDW458787:GDY458788 GNS458787:GNU458788 GXO458787:GXQ458788 HHK458787:HHM458788 HRG458787:HRI458788 IBC458787:IBE458788 IKY458787:ILA458788 IUU458787:IUW458788 JEQ458787:JES458788 JOM458787:JOO458788 JYI458787:JYK458788 KIE458787:KIG458788 KSA458787:KSC458788 LBW458787:LBY458788 LLS458787:LLU458788 LVO458787:LVQ458788 MFK458787:MFM458788 MPG458787:MPI458788 MZC458787:MZE458788 NIY458787:NJA458788 NSU458787:NSW458788 OCQ458787:OCS458788 OMM458787:OMO458788 OWI458787:OWK458788 PGE458787:PGG458788 PQA458787:PQC458788 PZW458787:PZY458788 QJS458787:QJU458788 QTO458787:QTQ458788 RDK458787:RDM458788 RNG458787:RNI458788 RXC458787:RXE458788 SGY458787:SHA458788 SQU458787:SQW458788 TAQ458787:TAS458788 TKM458787:TKO458788 TUI458787:TUK458788 UEE458787:UEG458788 UOA458787:UOC458788 UXW458787:UXY458788 VHS458787:VHU458788 VRO458787:VRQ458788 WBK458787:WBM458788 WLG458787:WLI458788 WVC458787:WVE458788 IQ524323:IS524324 SM524323:SO524324 ACI524323:ACK524324 AME524323:AMG524324 AWA524323:AWC524324 BFW524323:BFY524324 BPS524323:BPU524324 BZO524323:BZQ524324 CJK524323:CJM524324 CTG524323:CTI524324 DDC524323:DDE524324 DMY524323:DNA524324 DWU524323:DWW524324 EGQ524323:EGS524324 EQM524323:EQO524324 FAI524323:FAK524324 FKE524323:FKG524324 FUA524323:FUC524324 GDW524323:GDY524324 GNS524323:GNU524324 GXO524323:GXQ524324 HHK524323:HHM524324 HRG524323:HRI524324 IBC524323:IBE524324 IKY524323:ILA524324 IUU524323:IUW524324 JEQ524323:JES524324 JOM524323:JOO524324 JYI524323:JYK524324 KIE524323:KIG524324 KSA524323:KSC524324 LBW524323:LBY524324 LLS524323:LLU524324 LVO524323:LVQ524324 MFK524323:MFM524324 MPG524323:MPI524324 MZC524323:MZE524324 NIY524323:NJA524324 NSU524323:NSW524324 OCQ524323:OCS524324 OMM524323:OMO524324 OWI524323:OWK524324 PGE524323:PGG524324 PQA524323:PQC524324 PZW524323:PZY524324 QJS524323:QJU524324 QTO524323:QTQ524324 RDK524323:RDM524324 RNG524323:RNI524324 RXC524323:RXE524324 SGY524323:SHA524324 SQU524323:SQW524324 TAQ524323:TAS524324 TKM524323:TKO524324 TUI524323:TUK524324 UEE524323:UEG524324 UOA524323:UOC524324 UXW524323:UXY524324 VHS524323:VHU524324 VRO524323:VRQ524324 WBK524323:WBM524324 WLG524323:WLI524324 WVC524323:WVE524324 IQ589859:IS589860 SM589859:SO589860 ACI589859:ACK589860 AME589859:AMG589860 AWA589859:AWC589860 BFW589859:BFY589860 BPS589859:BPU589860 BZO589859:BZQ589860 CJK589859:CJM589860 CTG589859:CTI589860 DDC589859:DDE589860 DMY589859:DNA589860 DWU589859:DWW589860 EGQ589859:EGS589860 EQM589859:EQO589860 FAI589859:FAK589860 FKE589859:FKG589860 FUA589859:FUC589860 GDW589859:GDY589860 GNS589859:GNU589860 GXO589859:GXQ589860 HHK589859:HHM589860 HRG589859:HRI589860 IBC589859:IBE589860 IKY589859:ILA589860 IUU589859:IUW589860 JEQ589859:JES589860 JOM589859:JOO589860 JYI589859:JYK589860 KIE589859:KIG589860 KSA589859:KSC589860 LBW589859:LBY589860 LLS589859:LLU589860 LVO589859:LVQ589860 MFK589859:MFM589860 MPG589859:MPI589860 MZC589859:MZE589860 NIY589859:NJA589860 NSU589859:NSW589860 OCQ589859:OCS589860 OMM589859:OMO589860 OWI589859:OWK589860 PGE589859:PGG589860 PQA589859:PQC589860 PZW589859:PZY589860 QJS589859:QJU589860 QTO589859:QTQ589860 RDK589859:RDM589860 RNG589859:RNI589860 RXC589859:RXE589860 SGY589859:SHA589860 SQU589859:SQW589860 TAQ589859:TAS589860 TKM589859:TKO589860 TUI589859:TUK589860 UEE589859:UEG589860 UOA589859:UOC589860 UXW589859:UXY589860 VHS589859:VHU589860 VRO589859:VRQ589860 WBK589859:WBM589860 WLG589859:WLI589860 WVC589859:WVE589860 IQ655395:IS655396 SM655395:SO655396 ACI655395:ACK655396 AME655395:AMG655396 AWA655395:AWC655396 BFW655395:BFY655396 BPS655395:BPU655396 BZO655395:BZQ655396 CJK655395:CJM655396 CTG655395:CTI655396 DDC655395:DDE655396 DMY655395:DNA655396 DWU655395:DWW655396 EGQ655395:EGS655396 EQM655395:EQO655396 FAI655395:FAK655396 FKE655395:FKG655396 FUA655395:FUC655396 GDW655395:GDY655396 GNS655395:GNU655396 GXO655395:GXQ655396 HHK655395:HHM655396 HRG655395:HRI655396 IBC655395:IBE655396 IKY655395:ILA655396 IUU655395:IUW655396 JEQ655395:JES655396 JOM655395:JOO655396 JYI655395:JYK655396 KIE655395:KIG655396 KSA655395:KSC655396 LBW655395:LBY655396 LLS655395:LLU655396 LVO655395:LVQ655396 MFK655395:MFM655396 MPG655395:MPI655396 MZC655395:MZE655396 NIY655395:NJA655396 NSU655395:NSW655396 OCQ655395:OCS655396 OMM655395:OMO655396 OWI655395:OWK655396 PGE655395:PGG655396 PQA655395:PQC655396 PZW655395:PZY655396 QJS655395:QJU655396 QTO655395:QTQ655396 RDK655395:RDM655396 RNG655395:RNI655396 RXC655395:RXE655396 SGY655395:SHA655396 SQU655395:SQW655396 TAQ655395:TAS655396 TKM655395:TKO655396 TUI655395:TUK655396 UEE655395:UEG655396 UOA655395:UOC655396 UXW655395:UXY655396 VHS655395:VHU655396 VRO655395:VRQ655396 WBK655395:WBM655396 WLG655395:WLI655396 WVC655395:WVE655396 IQ720931:IS720932 SM720931:SO720932 ACI720931:ACK720932 AME720931:AMG720932 AWA720931:AWC720932 BFW720931:BFY720932 BPS720931:BPU720932 BZO720931:BZQ720932 CJK720931:CJM720932 CTG720931:CTI720932 DDC720931:DDE720932 DMY720931:DNA720932 DWU720931:DWW720932 EGQ720931:EGS720932 EQM720931:EQO720932 FAI720931:FAK720932 FKE720931:FKG720932 FUA720931:FUC720932 GDW720931:GDY720932 GNS720931:GNU720932 GXO720931:GXQ720932 HHK720931:HHM720932 HRG720931:HRI720932 IBC720931:IBE720932 IKY720931:ILA720932 IUU720931:IUW720932 JEQ720931:JES720932 JOM720931:JOO720932 JYI720931:JYK720932 KIE720931:KIG720932 KSA720931:KSC720932 LBW720931:LBY720932 LLS720931:LLU720932 LVO720931:LVQ720932 MFK720931:MFM720932 MPG720931:MPI720932 MZC720931:MZE720932 NIY720931:NJA720932 NSU720931:NSW720932 OCQ720931:OCS720932 OMM720931:OMO720932 OWI720931:OWK720932 PGE720931:PGG720932 PQA720931:PQC720932 PZW720931:PZY720932 QJS720931:QJU720932 QTO720931:QTQ720932 RDK720931:RDM720932 RNG720931:RNI720932 RXC720931:RXE720932 SGY720931:SHA720932 SQU720931:SQW720932 TAQ720931:TAS720932 TKM720931:TKO720932 TUI720931:TUK720932 UEE720931:UEG720932 UOA720931:UOC720932 UXW720931:UXY720932 VHS720931:VHU720932 VRO720931:VRQ720932 WBK720931:WBM720932 WLG720931:WLI720932 WVC720931:WVE720932 IQ786467:IS786468 SM786467:SO786468 ACI786467:ACK786468 AME786467:AMG786468 AWA786467:AWC786468 BFW786467:BFY786468 BPS786467:BPU786468 BZO786467:BZQ786468 CJK786467:CJM786468 CTG786467:CTI786468 DDC786467:DDE786468 DMY786467:DNA786468 DWU786467:DWW786468 EGQ786467:EGS786468 EQM786467:EQO786468 FAI786467:FAK786468 FKE786467:FKG786468 FUA786467:FUC786468 GDW786467:GDY786468 GNS786467:GNU786468 GXO786467:GXQ786468 HHK786467:HHM786468 HRG786467:HRI786468 IBC786467:IBE786468 IKY786467:ILA786468 IUU786467:IUW786468 JEQ786467:JES786468 JOM786467:JOO786468 JYI786467:JYK786468 KIE786467:KIG786468 KSA786467:KSC786468 LBW786467:LBY786468 LLS786467:LLU786468 LVO786467:LVQ786468 MFK786467:MFM786468 MPG786467:MPI786468 MZC786467:MZE786468 NIY786467:NJA786468 NSU786467:NSW786468 OCQ786467:OCS786468 OMM786467:OMO786468 OWI786467:OWK786468 PGE786467:PGG786468 PQA786467:PQC786468 PZW786467:PZY786468 QJS786467:QJU786468 QTO786467:QTQ786468 RDK786467:RDM786468 RNG786467:RNI786468 RXC786467:RXE786468 SGY786467:SHA786468 SQU786467:SQW786468 TAQ786467:TAS786468 TKM786467:TKO786468 TUI786467:TUK786468 UEE786467:UEG786468 UOA786467:UOC786468 UXW786467:UXY786468 VHS786467:VHU786468 VRO786467:VRQ786468 WBK786467:WBM786468 WLG786467:WLI786468 WVC786467:WVE786468 IQ852003:IS852004 SM852003:SO852004 ACI852003:ACK852004 AME852003:AMG852004 AWA852003:AWC852004 BFW852003:BFY852004 BPS852003:BPU852004 BZO852003:BZQ852004 CJK852003:CJM852004 CTG852003:CTI852004 DDC852003:DDE852004 DMY852003:DNA852004 DWU852003:DWW852004 EGQ852003:EGS852004 EQM852003:EQO852004 FAI852003:FAK852004 FKE852003:FKG852004 FUA852003:FUC852004 GDW852003:GDY852004 GNS852003:GNU852004 GXO852003:GXQ852004 HHK852003:HHM852004 HRG852003:HRI852004 IBC852003:IBE852004 IKY852003:ILA852004 IUU852003:IUW852004 JEQ852003:JES852004 JOM852003:JOO852004 JYI852003:JYK852004 KIE852003:KIG852004 KSA852003:KSC852004 LBW852003:LBY852004 LLS852003:LLU852004 LVO852003:LVQ852004 MFK852003:MFM852004 MPG852003:MPI852004 MZC852003:MZE852004 NIY852003:NJA852004 NSU852003:NSW852004 OCQ852003:OCS852004 OMM852003:OMO852004 OWI852003:OWK852004 PGE852003:PGG852004 PQA852003:PQC852004 PZW852003:PZY852004 QJS852003:QJU852004 QTO852003:QTQ852004 RDK852003:RDM852004 RNG852003:RNI852004 RXC852003:RXE852004 SGY852003:SHA852004 SQU852003:SQW852004 TAQ852003:TAS852004 TKM852003:TKO852004 TUI852003:TUK852004 UEE852003:UEG852004 UOA852003:UOC852004 UXW852003:UXY852004 VHS852003:VHU852004 VRO852003:VRQ852004 WBK852003:WBM852004 WLG852003:WLI852004 WVC852003:WVE852004 IQ917539:IS917540 SM917539:SO917540 ACI917539:ACK917540 AME917539:AMG917540 AWA917539:AWC917540 BFW917539:BFY917540 BPS917539:BPU917540 BZO917539:BZQ917540 CJK917539:CJM917540 CTG917539:CTI917540 DDC917539:DDE917540 DMY917539:DNA917540 DWU917539:DWW917540 EGQ917539:EGS917540 EQM917539:EQO917540 FAI917539:FAK917540 FKE917539:FKG917540 FUA917539:FUC917540 GDW917539:GDY917540 GNS917539:GNU917540 GXO917539:GXQ917540 HHK917539:HHM917540 HRG917539:HRI917540 IBC917539:IBE917540 IKY917539:ILA917540 IUU917539:IUW917540 JEQ917539:JES917540 JOM917539:JOO917540 JYI917539:JYK917540 KIE917539:KIG917540 KSA917539:KSC917540 LBW917539:LBY917540 LLS917539:LLU917540 LVO917539:LVQ917540 MFK917539:MFM917540 MPG917539:MPI917540 MZC917539:MZE917540 NIY917539:NJA917540 NSU917539:NSW917540 OCQ917539:OCS917540 OMM917539:OMO917540 OWI917539:OWK917540 PGE917539:PGG917540 PQA917539:PQC917540 PZW917539:PZY917540 QJS917539:QJU917540 QTO917539:QTQ917540 RDK917539:RDM917540 RNG917539:RNI917540 RXC917539:RXE917540 SGY917539:SHA917540 SQU917539:SQW917540 TAQ917539:TAS917540 TKM917539:TKO917540 TUI917539:TUK917540 UEE917539:UEG917540 UOA917539:UOC917540 UXW917539:UXY917540 VHS917539:VHU917540 VRO917539:VRQ917540 WBK917539:WBM917540 WLG917539:WLI917540 WVC917539:WVE917540 IQ983075:IS983076 SM983075:SO983076 ACI983075:ACK983076 AME983075:AMG983076 AWA983075:AWC983076 BFW983075:BFY983076 BPS983075:BPU983076 BZO983075:BZQ983076 CJK983075:CJM983076 CTG983075:CTI983076 DDC983075:DDE983076 DMY983075:DNA983076 DWU983075:DWW983076 EGQ983075:EGS983076 EQM983075:EQO983076 FAI983075:FAK983076 FKE983075:FKG983076 FUA983075:FUC983076 GDW983075:GDY983076 GNS983075:GNU983076 GXO983075:GXQ983076 HHK983075:HHM983076 HRG983075:HRI983076 IBC983075:IBE983076 IKY983075:ILA983076 IUU983075:IUW983076 JEQ983075:JES983076 JOM983075:JOO983076 JYI983075:JYK983076 KIE983075:KIG983076 KSA983075:KSC983076 LBW983075:LBY983076 LLS983075:LLU983076 LVO983075:LVQ983076 MFK983075:MFM983076 MPG983075:MPI983076 MZC983075:MZE983076 NIY983075:NJA983076 NSU983075:NSW983076 OCQ983075:OCS983076 OMM983075:OMO983076 OWI983075:OWK983076 PGE983075:PGG983076 PQA983075:PQC983076 PZW983075:PZY983076 QJS983075:QJU983076 QTO983075:QTQ983076 RDK983075:RDM983076 RNG983075:RNI983076 RXC983075:RXE983076 SGY983075:SHA983076 SQU983075:SQW983076 TAQ983075:TAS983076 TKM983075:TKO983076 TUI983075:TUK983076 UEE983075:UEG983076 UOA983075:UOC983076 UXW983075:UXY983076 VHS983075:VHU983076 VRO983075:VRQ983076 WBK983075:WBM983076 WLG983075:WLI983076 WVC983075:WVE983076 IQ65576:IS65576 SM65576:SO65576 ACI65576:ACK65576 AME65576:AMG65576 AWA65576:AWC65576 BFW65576:BFY65576 BPS65576:BPU65576 BZO65576:BZQ65576 CJK65576:CJM65576 CTG65576:CTI65576 DDC65576:DDE65576 DMY65576:DNA65576 DWU65576:DWW65576 EGQ65576:EGS65576 EQM65576:EQO65576 FAI65576:FAK65576 FKE65576:FKG65576 FUA65576:FUC65576 GDW65576:GDY65576 GNS65576:GNU65576 GXO65576:GXQ65576 HHK65576:HHM65576 HRG65576:HRI65576 IBC65576:IBE65576 IKY65576:ILA65576 IUU65576:IUW65576 JEQ65576:JES65576 JOM65576:JOO65576 JYI65576:JYK65576 KIE65576:KIG65576 KSA65576:KSC65576 LBW65576:LBY65576 LLS65576:LLU65576 LVO65576:LVQ65576 MFK65576:MFM65576 MPG65576:MPI65576 MZC65576:MZE65576 NIY65576:NJA65576 NSU65576:NSW65576 OCQ65576:OCS65576 OMM65576:OMO65576 OWI65576:OWK65576 PGE65576:PGG65576 PQA65576:PQC65576 PZW65576:PZY65576 QJS65576:QJU65576 QTO65576:QTQ65576 RDK65576:RDM65576 RNG65576:RNI65576 RXC65576:RXE65576 SGY65576:SHA65576 SQU65576:SQW65576 TAQ65576:TAS65576 TKM65576:TKO65576 TUI65576:TUK65576 UEE65576:UEG65576 UOA65576:UOC65576 UXW65576:UXY65576 VHS65576:VHU65576 VRO65576:VRQ65576 WBK65576:WBM65576 WLG65576:WLI65576 WVC65576:WVE65576 IQ131112:IS131112 SM131112:SO131112 ACI131112:ACK131112 AME131112:AMG131112 AWA131112:AWC131112 BFW131112:BFY131112 BPS131112:BPU131112 BZO131112:BZQ131112 CJK131112:CJM131112 CTG131112:CTI131112 DDC131112:DDE131112 DMY131112:DNA131112 DWU131112:DWW131112 EGQ131112:EGS131112 EQM131112:EQO131112 FAI131112:FAK131112 FKE131112:FKG131112 FUA131112:FUC131112 GDW131112:GDY131112 GNS131112:GNU131112 GXO131112:GXQ131112 HHK131112:HHM131112 HRG131112:HRI131112 IBC131112:IBE131112 IKY131112:ILA131112 IUU131112:IUW131112 JEQ131112:JES131112 JOM131112:JOO131112 JYI131112:JYK131112 KIE131112:KIG131112 KSA131112:KSC131112 LBW131112:LBY131112 LLS131112:LLU131112 LVO131112:LVQ131112 MFK131112:MFM131112 MPG131112:MPI131112 MZC131112:MZE131112 NIY131112:NJA131112 NSU131112:NSW131112 OCQ131112:OCS131112 OMM131112:OMO131112 OWI131112:OWK131112 PGE131112:PGG131112 PQA131112:PQC131112 PZW131112:PZY131112 QJS131112:QJU131112 QTO131112:QTQ131112 RDK131112:RDM131112 RNG131112:RNI131112 RXC131112:RXE131112 SGY131112:SHA131112 SQU131112:SQW131112 TAQ131112:TAS131112 TKM131112:TKO131112 TUI131112:TUK131112 UEE131112:UEG131112 UOA131112:UOC131112 UXW131112:UXY131112 VHS131112:VHU131112 VRO131112:VRQ131112 WBK131112:WBM131112 WLG131112:WLI131112 WVC131112:WVE131112 IQ196648:IS196648 SM196648:SO196648 ACI196648:ACK196648 AME196648:AMG196648 AWA196648:AWC196648 BFW196648:BFY196648 BPS196648:BPU196648 BZO196648:BZQ196648 CJK196648:CJM196648 CTG196648:CTI196648 DDC196648:DDE196648 DMY196648:DNA196648 DWU196648:DWW196648 EGQ196648:EGS196648 EQM196648:EQO196648 FAI196648:FAK196648 FKE196648:FKG196648 FUA196648:FUC196648 GDW196648:GDY196648 GNS196648:GNU196648 GXO196648:GXQ196648 HHK196648:HHM196648 HRG196648:HRI196648 IBC196648:IBE196648 IKY196648:ILA196648 IUU196648:IUW196648 JEQ196648:JES196648 JOM196648:JOO196648 JYI196648:JYK196648 KIE196648:KIG196648 KSA196648:KSC196648 LBW196648:LBY196648 LLS196648:LLU196648 LVO196648:LVQ196648 MFK196648:MFM196648 MPG196648:MPI196648 MZC196648:MZE196648 NIY196648:NJA196648 NSU196648:NSW196648 OCQ196648:OCS196648 OMM196648:OMO196648 OWI196648:OWK196648 PGE196648:PGG196648 PQA196648:PQC196648 PZW196648:PZY196648 QJS196648:QJU196648 QTO196648:QTQ196648 RDK196648:RDM196648 RNG196648:RNI196648 RXC196648:RXE196648 SGY196648:SHA196648 SQU196648:SQW196648 TAQ196648:TAS196648 TKM196648:TKO196648 TUI196648:TUK196648 UEE196648:UEG196648 UOA196648:UOC196648 UXW196648:UXY196648 VHS196648:VHU196648 VRO196648:VRQ196648 WBK196648:WBM196648 WLG196648:WLI196648 WVC196648:WVE196648 IQ262184:IS262184 SM262184:SO262184 ACI262184:ACK262184 AME262184:AMG262184 AWA262184:AWC262184 BFW262184:BFY262184 BPS262184:BPU262184 BZO262184:BZQ262184 CJK262184:CJM262184 CTG262184:CTI262184 DDC262184:DDE262184 DMY262184:DNA262184 DWU262184:DWW262184 EGQ262184:EGS262184 EQM262184:EQO262184 FAI262184:FAK262184 FKE262184:FKG262184 FUA262184:FUC262184 GDW262184:GDY262184 GNS262184:GNU262184 GXO262184:GXQ262184 HHK262184:HHM262184 HRG262184:HRI262184 IBC262184:IBE262184 IKY262184:ILA262184 IUU262184:IUW262184 JEQ262184:JES262184 JOM262184:JOO262184 JYI262184:JYK262184 KIE262184:KIG262184 KSA262184:KSC262184 LBW262184:LBY262184 LLS262184:LLU262184 LVO262184:LVQ262184 MFK262184:MFM262184 MPG262184:MPI262184 MZC262184:MZE262184 NIY262184:NJA262184 NSU262184:NSW262184 OCQ262184:OCS262184 OMM262184:OMO262184 OWI262184:OWK262184 PGE262184:PGG262184 PQA262184:PQC262184 PZW262184:PZY262184 QJS262184:QJU262184 QTO262184:QTQ262184 RDK262184:RDM262184 RNG262184:RNI262184 RXC262184:RXE262184 SGY262184:SHA262184 SQU262184:SQW262184 TAQ262184:TAS262184 TKM262184:TKO262184 TUI262184:TUK262184 UEE262184:UEG262184 UOA262184:UOC262184 UXW262184:UXY262184 VHS262184:VHU262184 VRO262184:VRQ262184 WBK262184:WBM262184 WLG262184:WLI262184 WVC262184:WVE262184 IQ327720:IS327720 SM327720:SO327720 ACI327720:ACK327720 AME327720:AMG327720 AWA327720:AWC327720 BFW327720:BFY327720 BPS327720:BPU327720 BZO327720:BZQ327720 CJK327720:CJM327720 CTG327720:CTI327720 DDC327720:DDE327720 DMY327720:DNA327720 DWU327720:DWW327720 EGQ327720:EGS327720 EQM327720:EQO327720 FAI327720:FAK327720 FKE327720:FKG327720 FUA327720:FUC327720 GDW327720:GDY327720 GNS327720:GNU327720 GXO327720:GXQ327720 HHK327720:HHM327720 HRG327720:HRI327720 IBC327720:IBE327720 IKY327720:ILA327720 IUU327720:IUW327720 JEQ327720:JES327720 JOM327720:JOO327720 JYI327720:JYK327720 KIE327720:KIG327720 KSA327720:KSC327720 LBW327720:LBY327720 LLS327720:LLU327720 LVO327720:LVQ327720 MFK327720:MFM327720 MPG327720:MPI327720 MZC327720:MZE327720 NIY327720:NJA327720 NSU327720:NSW327720 OCQ327720:OCS327720 OMM327720:OMO327720 OWI327720:OWK327720 PGE327720:PGG327720 PQA327720:PQC327720 PZW327720:PZY327720 QJS327720:QJU327720 QTO327720:QTQ327720 RDK327720:RDM327720 RNG327720:RNI327720 RXC327720:RXE327720 SGY327720:SHA327720 SQU327720:SQW327720 TAQ327720:TAS327720 TKM327720:TKO327720 TUI327720:TUK327720 UEE327720:UEG327720 UOA327720:UOC327720 UXW327720:UXY327720 VHS327720:VHU327720 VRO327720:VRQ327720 WBK327720:WBM327720 WLG327720:WLI327720 WVC327720:WVE327720 IQ393256:IS393256 SM393256:SO393256 ACI393256:ACK393256 AME393256:AMG393256 AWA393256:AWC393256 BFW393256:BFY393256 BPS393256:BPU393256 BZO393256:BZQ393256 CJK393256:CJM393256 CTG393256:CTI393256 DDC393256:DDE393256 DMY393256:DNA393256 DWU393256:DWW393256 EGQ393256:EGS393256 EQM393256:EQO393256 FAI393256:FAK393256 FKE393256:FKG393256 FUA393256:FUC393256 GDW393256:GDY393256 GNS393256:GNU393256 GXO393256:GXQ393256 HHK393256:HHM393256 HRG393256:HRI393256 IBC393256:IBE393256 IKY393256:ILA393256 IUU393256:IUW393256 JEQ393256:JES393256 JOM393256:JOO393256 JYI393256:JYK393256 KIE393256:KIG393256 KSA393256:KSC393256 LBW393256:LBY393256 LLS393256:LLU393256 LVO393256:LVQ393256 MFK393256:MFM393256 MPG393256:MPI393256 MZC393256:MZE393256 NIY393256:NJA393256 NSU393256:NSW393256 OCQ393256:OCS393256 OMM393256:OMO393256 OWI393256:OWK393256 PGE393256:PGG393256 PQA393256:PQC393256 PZW393256:PZY393256 QJS393256:QJU393256 QTO393256:QTQ393256 RDK393256:RDM393256 RNG393256:RNI393256 RXC393256:RXE393256 SGY393256:SHA393256 SQU393256:SQW393256 TAQ393256:TAS393256 TKM393256:TKO393256 TUI393256:TUK393256 UEE393256:UEG393256 UOA393256:UOC393256 UXW393256:UXY393256 VHS393256:VHU393256 VRO393256:VRQ393256 WBK393256:WBM393256 WLG393256:WLI393256 WVC393256:WVE393256 IQ458792:IS458792 SM458792:SO458792 ACI458792:ACK458792 AME458792:AMG458792 AWA458792:AWC458792 BFW458792:BFY458792 BPS458792:BPU458792 BZO458792:BZQ458792 CJK458792:CJM458792 CTG458792:CTI458792 DDC458792:DDE458792 DMY458792:DNA458792 DWU458792:DWW458792 EGQ458792:EGS458792 EQM458792:EQO458792 FAI458792:FAK458792 FKE458792:FKG458792 FUA458792:FUC458792 GDW458792:GDY458792 GNS458792:GNU458792 GXO458792:GXQ458792 HHK458792:HHM458792 HRG458792:HRI458792 IBC458792:IBE458792 IKY458792:ILA458792 IUU458792:IUW458792 JEQ458792:JES458792 JOM458792:JOO458792 JYI458792:JYK458792 KIE458792:KIG458792 KSA458792:KSC458792 LBW458792:LBY458792 LLS458792:LLU458792 LVO458792:LVQ458792 MFK458792:MFM458792 MPG458792:MPI458792 MZC458792:MZE458792 NIY458792:NJA458792 NSU458792:NSW458792 OCQ458792:OCS458792 OMM458792:OMO458792 OWI458792:OWK458792 PGE458792:PGG458792 PQA458792:PQC458792 PZW458792:PZY458792 QJS458792:QJU458792 QTO458792:QTQ458792 RDK458792:RDM458792 RNG458792:RNI458792 RXC458792:RXE458792 SGY458792:SHA458792 SQU458792:SQW458792 TAQ458792:TAS458792 TKM458792:TKO458792 TUI458792:TUK458792 UEE458792:UEG458792 UOA458792:UOC458792 UXW458792:UXY458792 VHS458792:VHU458792 VRO458792:VRQ458792 WBK458792:WBM458792 WLG458792:WLI458792 WVC458792:WVE458792 IQ524328:IS524328 SM524328:SO524328 ACI524328:ACK524328 AME524328:AMG524328 AWA524328:AWC524328 BFW524328:BFY524328 BPS524328:BPU524328 BZO524328:BZQ524328 CJK524328:CJM524328 CTG524328:CTI524328 DDC524328:DDE524328 DMY524328:DNA524328 DWU524328:DWW524328 EGQ524328:EGS524328 EQM524328:EQO524328 FAI524328:FAK524328 FKE524328:FKG524328 FUA524328:FUC524328 GDW524328:GDY524328 GNS524328:GNU524328 GXO524328:GXQ524328 HHK524328:HHM524328 HRG524328:HRI524328 IBC524328:IBE524328 IKY524328:ILA524328 IUU524328:IUW524328 JEQ524328:JES524328 JOM524328:JOO524328 JYI524328:JYK524328 KIE524328:KIG524328 KSA524328:KSC524328 LBW524328:LBY524328 LLS524328:LLU524328 LVO524328:LVQ524328 MFK524328:MFM524328 MPG524328:MPI524328 MZC524328:MZE524328 NIY524328:NJA524328 NSU524328:NSW524328 OCQ524328:OCS524328 OMM524328:OMO524328 OWI524328:OWK524328 PGE524328:PGG524328 PQA524328:PQC524328 PZW524328:PZY524328 QJS524328:QJU524328 QTO524328:QTQ524328 RDK524328:RDM524328 RNG524328:RNI524328 RXC524328:RXE524328 SGY524328:SHA524328 SQU524328:SQW524328 TAQ524328:TAS524328 TKM524328:TKO524328 TUI524328:TUK524328 UEE524328:UEG524328 UOA524328:UOC524328 UXW524328:UXY524328 VHS524328:VHU524328 VRO524328:VRQ524328 WBK524328:WBM524328 WLG524328:WLI524328 WVC524328:WVE524328 IQ589864:IS589864 SM589864:SO589864 ACI589864:ACK589864 AME589864:AMG589864 AWA589864:AWC589864 BFW589864:BFY589864 BPS589864:BPU589864 BZO589864:BZQ589864 CJK589864:CJM589864 CTG589864:CTI589864 DDC589864:DDE589864 DMY589864:DNA589864 DWU589864:DWW589864 EGQ589864:EGS589864 EQM589864:EQO589864 FAI589864:FAK589864 FKE589864:FKG589864 FUA589864:FUC589864 GDW589864:GDY589864 GNS589864:GNU589864 GXO589864:GXQ589864 HHK589864:HHM589864 HRG589864:HRI589864 IBC589864:IBE589864 IKY589864:ILA589864 IUU589864:IUW589864 JEQ589864:JES589864 JOM589864:JOO589864 JYI589864:JYK589864 KIE589864:KIG589864 KSA589864:KSC589864 LBW589864:LBY589864 LLS589864:LLU589864 LVO589864:LVQ589864 MFK589864:MFM589864 MPG589864:MPI589864 MZC589864:MZE589864 NIY589864:NJA589864 NSU589864:NSW589864 OCQ589864:OCS589864 OMM589864:OMO589864 OWI589864:OWK589864 PGE589864:PGG589864 PQA589864:PQC589864 PZW589864:PZY589864 QJS589864:QJU589864 QTO589864:QTQ589864 RDK589864:RDM589864 RNG589864:RNI589864 RXC589864:RXE589864 SGY589864:SHA589864 SQU589864:SQW589864 TAQ589864:TAS589864 TKM589864:TKO589864 TUI589864:TUK589864 UEE589864:UEG589864 UOA589864:UOC589864 UXW589864:UXY589864 VHS589864:VHU589864 VRO589864:VRQ589864 WBK589864:WBM589864 WLG589864:WLI589864 WVC589864:WVE589864 IQ655400:IS655400 SM655400:SO655400 ACI655400:ACK655400 AME655400:AMG655400 AWA655400:AWC655400 BFW655400:BFY655400 BPS655400:BPU655400 BZO655400:BZQ655400 CJK655400:CJM655400 CTG655400:CTI655400 DDC655400:DDE655400 DMY655400:DNA655400 DWU655400:DWW655400 EGQ655400:EGS655400 EQM655400:EQO655400 FAI655400:FAK655400 FKE655400:FKG655400 FUA655400:FUC655400 GDW655400:GDY655400 GNS655400:GNU655400 GXO655400:GXQ655400 HHK655400:HHM655400 HRG655400:HRI655400 IBC655400:IBE655400 IKY655400:ILA655400 IUU655400:IUW655400 JEQ655400:JES655400 JOM655400:JOO655400 JYI655400:JYK655400 KIE655400:KIG655400 KSA655400:KSC655400 LBW655400:LBY655400 LLS655400:LLU655400 LVO655400:LVQ655400 MFK655400:MFM655400 MPG655400:MPI655400 MZC655400:MZE655400 NIY655400:NJA655400 NSU655400:NSW655400 OCQ655400:OCS655400 OMM655400:OMO655400 OWI655400:OWK655400 PGE655400:PGG655400 PQA655400:PQC655400 PZW655400:PZY655400 QJS655400:QJU655400 QTO655400:QTQ655400 RDK655400:RDM655400 RNG655400:RNI655400 RXC655400:RXE655400 SGY655400:SHA655400 SQU655400:SQW655400 TAQ655400:TAS655400 TKM655400:TKO655400 TUI655400:TUK655400 UEE655400:UEG655400 UOA655400:UOC655400 UXW655400:UXY655400 VHS655400:VHU655400 VRO655400:VRQ655400 WBK655400:WBM655400 WLG655400:WLI655400 WVC655400:WVE655400 IQ720936:IS720936 SM720936:SO720936 ACI720936:ACK720936 AME720936:AMG720936 AWA720936:AWC720936 BFW720936:BFY720936 BPS720936:BPU720936 BZO720936:BZQ720936 CJK720936:CJM720936 CTG720936:CTI720936 DDC720936:DDE720936 DMY720936:DNA720936 DWU720936:DWW720936 EGQ720936:EGS720936 EQM720936:EQO720936 FAI720936:FAK720936 FKE720936:FKG720936 FUA720936:FUC720936 GDW720936:GDY720936 GNS720936:GNU720936 GXO720936:GXQ720936 HHK720936:HHM720936 HRG720936:HRI720936 IBC720936:IBE720936 IKY720936:ILA720936 IUU720936:IUW720936 JEQ720936:JES720936 JOM720936:JOO720936 JYI720936:JYK720936 KIE720936:KIG720936 KSA720936:KSC720936 LBW720936:LBY720936 LLS720936:LLU720936 LVO720936:LVQ720936 MFK720936:MFM720936 MPG720936:MPI720936 MZC720936:MZE720936 NIY720936:NJA720936 NSU720936:NSW720936 OCQ720936:OCS720936 OMM720936:OMO720936 OWI720936:OWK720936 PGE720936:PGG720936 PQA720936:PQC720936 PZW720936:PZY720936 QJS720936:QJU720936 QTO720936:QTQ720936 RDK720936:RDM720936 RNG720936:RNI720936 RXC720936:RXE720936 SGY720936:SHA720936 SQU720936:SQW720936 TAQ720936:TAS720936 TKM720936:TKO720936 TUI720936:TUK720936 UEE720936:UEG720936 UOA720936:UOC720936 UXW720936:UXY720936 VHS720936:VHU720936 VRO720936:VRQ720936 WBK720936:WBM720936 WLG720936:WLI720936 WVC720936:WVE720936 IQ786472:IS786472 SM786472:SO786472 ACI786472:ACK786472 AME786472:AMG786472 AWA786472:AWC786472 BFW786472:BFY786472 BPS786472:BPU786472 BZO786472:BZQ786472 CJK786472:CJM786472 CTG786472:CTI786472 DDC786472:DDE786472 DMY786472:DNA786472 DWU786472:DWW786472 EGQ786472:EGS786472 EQM786472:EQO786472 FAI786472:FAK786472 FKE786472:FKG786472 FUA786472:FUC786472 GDW786472:GDY786472 GNS786472:GNU786472 GXO786472:GXQ786472 HHK786472:HHM786472 HRG786472:HRI786472 IBC786472:IBE786472 IKY786472:ILA786472 IUU786472:IUW786472 JEQ786472:JES786472 JOM786472:JOO786472 JYI786472:JYK786472 KIE786472:KIG786472 KSA786472:KSC786472 LBW786472:LBY786472 LLS786472:LLU786472 LVO786472:LVQ786472 MFK786472:MFM786472 MPG786472:MPI786472 MZC786472:MZE786472 NIY786472:NJA786472 NSU786472:NSW786472 OCQ786472:OCS786472 OMM786472:OMO786472 OWI786472:OWK786472 PGE786472:PGG786472 PQA786472:PQC786472 PZW786472:PZY786472 QJS786472:QJU786472 QTO786472:QTQ786472 RDK786472:RDM786472 RNG786472:RNI786472 RXC786472:RXE786472 SGY786472:SHA786472 SQU786472:SQW786472 TAQ786472:TAS786472 TKM786472:TKO786472 TUI786472:TUK786472 UEE786472:UEG786472 UOA786472:UOC786472 UXW786472:UXY786472 VHS786472:VHU786472 VRO786472:VRQ786472 WBK786472:WBM786472 WLG786472:WLI786472 WVC786472:WVE786472 IQ852008:IS852008 SM852008:SO852008 ACI852008:ACK852008 AME852008:AMG852008 AWA852008:AWC852008 BFW852008:BFY852008 BPS852008:BPU852008 BZO852008:BZQ852008 CJK852008:CJM852008 CTG852008:CTI852008 DDC852008:DDE852008 DMY852008:DNA852008 DWU852008:DWW852008 EGQ852008:EGS852008 EQM852008:EQO852008 FAI852008:FAK852008 FKE852008:FKG852008 FUA852008:FUC852008 GDW852008:GDY852008 GNS852008:GNU852008 GXO852008:GXQ852008 HHK852008:HHM852008 HRG852008:HRI852008 IBC852008:IBE852008 IKY852008:ILA852008 IUU852008:IUW852008 JEQ852008:JES852008 JOM852008:JOO852008 JYI852008:JYK852008 KIE852008:KIG852008 KSA852008:KSC852008 LBW852008:LBY852008 LLS852008:LLU852008 LVO852008:LVQ852008 MFK852008:MFM852008 MPG852008:MPI852008 MZC852008:MZE852008 NIY852008:NJA852008 NSU852008:NSW852008 OCQ852008:OCS852008 OMM852008:OMO852008 OWI852008:OWK852008 PGE852008:PGG852008 PQA852008:PQC852008 PZW852008:PZY852008 QJS852008:QJU852008 QTO852008:QTQ852008 RDK852008:RDM852008 RNG852008:RNI852008 RXC852008:RXE852008 SGY852008:SHA852008 SQU852008:SQW852008 TAQ852008:TAS852008 TKM852008:TKO852008 TUI852008:TUK852008 UEE852008:UEG852008 UOA852008:UOC852008 UXW852008:UXY852008 VHS852008:VHU852008 VRO852008:VRQ852008 WBK852008:WBM852008 WLG852008:WLI852008 WVC852008:WVE852008 IQ917544:IS917544 SM917544:SO917544 ACI917544:ACK917544 AME917544:AMG917544 AWA917544:AWC917544 BFW917544:BFY917544 BPS917544:BPU917544 BZO917544:BZQ917544 CJK917544:CJM917544 CTG917544:CTI917544 DDC917544:DDE917544 DMY917544:DNA917544 DWU917544:DWW917544 EGQ917544:EGS917544 EQM917544:EQO917544 FAI917544:FAK917544 FKE917544:FKG917544 FUA917544:FUC917544 GDW917544:GDY917544 GNS917544:GNU917544 GXO917544:GXQ917544 HHK917544:HHM917544 HRG917544:HRI917544 IBC917544:IBE917544 IKY917544:ILA917544 IUU917544:IUW917544 JEQ917544:JES917544 JOM917544:JOO917544 JYI917544:JYK917544 KIE917544:KIG917544 KSA917544:KSC917544 LBW917544:LBY917544 LLS917544:LLU917544 LVO917544:LVQ917544 MFK917544:MFM917544 MPG917544:MPI917544 MZC917544:MZE917544 NIY917544:NJA917544 NSU917544:NSW917544 OCQ917544:OCS917544 OMM917544:OMO917544 OWI917544:OWK917544 PGE917544:PGG917544 PQA917544:PQC917544 PZW917544:PZY917544 QJS917544:QJU917544 QTO917544:QTQ917544 RDK917544:RDM917544 RNG917544:RNI917544 RXC917544:RXE917544 SGY917544:SHA917544 SQU917544:SQW917544 TAQ917544:TAS917544 TKM917544:TKO917544 TUI917544:TUK917544 UEE917544:UEG917544 UOA917544:UOC917544 UXW917544:UXY917544 VHS917544:VHU917544 VRO917544:VRQ917544 WBK917544:WBM917544 WLG917544:WLI917544 WVC917544:WVE917544 IQ983080:IS983080 SM983080:SO983080 ACI983080:ACK983080 AME983080:AMG983080 AWA983080:AWC983080 BFW983080:BFY983080 BPS983080:BPU983080 BZO983080:BZQ983080 CJK983080:CJM983080 CTG983080:CTI983080 DDC983080:DDE983080 DMY983080:DNA983080 DWU983080:DWW983080 EGQ983080:EGS983080 EQM983080:EQO983080 FAI983080:FAK983080 FKE983080:FKG983080 FUA983080:FUC983080 GDW983080:GDY983080 GNS983080:GNU983080 GXO983080:GXQ983080 HHK983080:HHM983080 HRG983080:HRI983080 IBC983080:IBE983080 IKY983080:ILA983080 IUU983080:IUW983080 JEQ983080:JES983080 JOM983080:JOO983080 JYI983080:JYK983080 KIE983080:KIG983080 KSA983080:KSC983080 LBW983080:LBY983080 LLS983080:LLU983080 LVO983080:LVQ983080 MFK983080:MFM983080 MPG983080:MPI983080 MZC983080:MZE983080 NIY983080:NJA983080 NSU983080:NSW983080 OCQ983080:OCS983080 OMM983080:OMO983080 OWI983080:OWK983080 PGE983080:PGG983080 PQA983080:PQC983080 PZW983080:PZY983080 QJS983080:QJU983080 QTO983080:QTQ983080 RDK983080:RDM983080 RNG983080:RNI983080 RXC983080:RXE983080 SGY983080:SHA983080 SQU983080:SQW983080 TAQ983080:TAS983080 TKM983080:TKO983080 TUI983080:TUK983080 UEE983080:UEG983080 UOA983080:UOC983080 UXW983080:UXY983080 VHS983080:VHU983080 VRO983080:VRQ983080 WBK983080:WBM983080 WLG983080:WLI983080 WVC983080:WVE983080 IQ65570 SM65570 ACI65570 AME65570 AWA65570 BFW65570 BPS65570 BZO65570 CJK65570 CTG65570 DDC65570 DMY65570 DWU65570 EGQ65570 EQM65570 FAI65570 FKE65570 FUA65570 GDW65570 GNS65570 GXO65570 HHK65570 HRG65570 IBC65570 IKY65570 IUU65570 JEQ65570 JOM65570 JYI65570 KIE65570 KSA65570 LBW65570 LLS65570 LVO65570 MFK65570 MPG65570 MZC65570 NIY65570 NSU65570 OCQ65570 OMM65570 OWI65570 PGE65570 PQA65570 PZW65570 QJS65570 QTO65570 RDK65570 RNG65570 RXC65570 SGY65570 SQU65570 TAQ65570 TKM65570 TUI65570 UEE65570 UOA65570 UXW65570 VHS65570 VRO65570 WBK65570 WLG65570 WVC65570 IQ131106 SM131106 ACI131106 AME131106 AWA131106 BFW131106 BPS131106 BZO131106 CJK131106 CTG131106 DDC131106 DMY131106 DWU131106 EGQ131106 EQM131106 FAI131106 FKE131106 FUA131106 GDW131106 GNS131106 GXO131106 HHK131106 HRG131106 IBC131106 IKY131106 IUU131106 JEQ131106 JOM131106 JYI131106 KIE131106 KSA131106 LBW131106 LLS131106 LVO131106 MFK131106 MPG131106 MZC131106 NIY131106 NSU131106 OCQ131106 OMM131106 OWI131106 PGE131106 PQA131106 PZW131106 QJS131106 QTO131106 RDK131106 RNG131106 RXC131106 SGY131106 SQU131106 TAQ131106 TKM131106 TUI131106 UEE131106 UOA131106 UXW131106 VHS131106 VRO131106 WBK131106 WLG131106 WVC131106 IQ196642 SM196642 ACI196642 AME196642 AWA196642 BFW196642 BPS196642 BZO196642 CJK196642 CTG196642 DDC196642 DMY196642 DWU196642 EGQ196642 EQM196642 FAI196642 FKE196642 FUA196642 GDW196642 GNS196642 GXO196642 HHK196642 HRG196642 IBC196642 IKY196642 IUU196642 JEQ196642 JOM196642 JYI196642 KIE196642 KSA196642 LBW196642 LLS196642 LVO196642 MFK196642 MPG196642 MZC196642 NIY196642 NSU196642 OCQ196642 OMM196642 OWI196642 PGE196642 PQA196642 PZW196642 QJS196642 QTO196642 RDK196642 RNG196642 RXC196642 SGY196642 SQU196642 TAQ196642 TKM196642 TUI196642 UEE196642 UOA196642 UXW196642 VHS196642 VRO196642 WBK196642 WLG196642 WVC196642 IQ262178 SM262178 ACI262178 AME262178 AWA262178 BFW262178 BPS262178 BZO262178 CJK262178 CTG262178 DDC262178 DMY262178 DWU262178 EGQ262178 EQM262178 FAI262178 FKE262178 FUA262178 GDW262178 GNS262178 GXO262178 HHK262178 HRG262178 IBC262178 IKY262178 IUU262178 JEQ262178 JOM262178 JYI262178 KIE262178 KSA262178 LBW262178 LLS262178 LVO262178 MFK262178 MPG262178 MZC262178 NIY262178 NSU262178 OCQ262178 OMM262178 OWI262178 PGE262178 PQA262178 PZW262178 QJS262178 QTO262178 RDK262178 RNG262178 RXC262178 SGY262178 SQU262178 TAQ262178 TKM262178 TUI262178 UEE262178 UOA262178 UXW262178 VHS262178 VRO262178 WBK262178 WLG262178 WVC262178 IQ327714 SM327714 ACI327714 AME327714 AWA327714 BFW327714 BPS327714 BZO327714 CJK327714 CTG327714 DDC327714 DMY327714 DWU327714 EGQ327714 EQM327714 FAI327714 FKE327714 FUA327714 GDW327714 GNS327714 GXO327714 HHK327714 HRG327714 IBC327714 IKY327714 IUU327714 JEQ327714 JOM327714 JYI327714 KIE327714 KSA327714 LBW327714 LLS327714 LVO327714 MFK327714 MPG327714 MZC327714 NIY327714 NSU327714 OCQ327714 OMM327714 OWI327714 PGE327714 PQA327714 PZW327714 QJS327714 QTO327714 RDK327714 RNG327714 RXC327714 SGY327714 SQU327714 TAQ327714 TKM327714 TUI327714 UEE327714 UOA327714 UXW327714 VHS327714 VRO327714 WBK327714 WLG327714 WVC327714 IQ393250 SM393250 ACI393250 AME393250 AWA393250 BFW393250 BPS393250 BZO393250 CJK393250 CTG393250 DDC393250 DMY393250 DWU393250 EGQ393250 EQM393250 FAI393250 FKE393250 FUA393250 GDW393250 GNS393250 GXO393250 HHK393250 HRG393250 IBC393250 IKY393250 IUU393250 JEQ393250 JOM393250 JYI393250 KIE393250 KSA393250 LBW393250 LLS393250 LVO393250 MFK393250 MPG393250 MZC393250 NIY393250 NSU393250 OCQ393250 OMM393250 OWI393250 PGE393250 PQA393250 PZW393250 QJS393250 QTO393250 RDK393250 RNG393250 RXC393250 SGY393250 SQU393250 TAQ393250 TKM393250 TUI393250 UEE393250 UOA393250 UXW393250 VHS393250 VRO393250 WBK393250 WLG393250 WVC393250 IQ458786 SM458786 ACI458786 AME458786 AWA458786 BFW458786 BPS458786 BZO458786 CJK458786 CTG458786 DDC458786 DMY458786 DWU458786 EGQ458786 EQM458786 FAI458786 FKE458786 FUA458786 GDW458786 GNS458786 GXO458786 HHK458786 HRG458786 IBC458786 IKY458786 IUU458786 JEQ458786 JOM458786 JYI458786 KIE458786 KSA458786 LBW458786 LLS458786 LVO458786 MFK458786 MPG458786 MZC458786 NIY458786 NSU458786 OCQ458786 OMM458786 OWI458786 PGE458786 PQA458786 PZW458786 QJS458786 QTO458786 RDK458786 RNG458786 RXC458786 SGY458786 SQU458786 TAQ458786 TKM458786 TUI458786 UEE458786 UOA458786 UXW458786 VHS458786 VRO458786 WBK458786 WLG458786 WVC458786 IQ524322 SM524322 ACI524322 AME524322 AWA524322 BFW524322 BPS524322 BZO524322 CJK524322 CTG524322 DDC524322 DMY524322 DWU524322 EGQ524322 EQM524322 FAI524322 FKE524322 FUA524322 GDW524322 GNS524322 GXO524322 HHK524322 HRG524322 IBC524322 IKY524322 IUU524322 JEQ524322 JOM524322 JYI524322 KIE524322 KSA524322 LBW524322 LLS524322 LVO524322 MFK524322 MPG524322 MZC524322 NIY524322 NSU524322 OCQ524322 OMM524322 OWI524322 PGE524322 PQA524322 PZW524322 QJS524322 QTO524322 RDK524322 RNG524322 RXC524322 SGY524322 SQU524322 TAQ524322 TKM524322 TUI524322 UEE524322 UOA524322 UXW524322 VHS524322 VRO524322 WBK524322 WLG524322 WVC524322 IQ589858 SM589858 ACI589858 AME589858 AWA589858 BFW589858 BPS589858 BZO589858 CJK589858 CTG589858 DDC589858 DMY589858 DWU589858 EGQ589858 EQM589858 FAI589858 FKE589858 FUA589858 GDW589858 GNS589858 GXO589858 HHK589858 HRG589858 IBC589858 IKY589858 IUU589858 JEQ589858 JOM589858 JYI589858 KIE589858 KSA589858 LBW589858 LLS589858 LVO589858 MFK589858 MPG589858 MZC589858 NIY589858 NSU589858 OCQ589858 OMM589858 OWI589858 PGE589858 PQA589858 PZW589858 QJS589858 QTO589858 RDK589858 RNG589858 RXC589858 SGY589858 SQU589858 TAQ589858 TKM589858 TUI589858 UEE589858 UOA589858 UXW589858 VHS589858 VRO589858 WBK589858 WLG589858 WVC589858 IQ655394 SM655394 ACI655394 AME655394 AWA655394 BFW655394 BPS655394 BZO655394 CJK655394 CTG655394 DDC655394 DMY655394 DWU655394 EGQ655394 EQM655394 FAI655394 FKE655394 FUA655394 GDW655394 GNS655394 GXO655394 HHK655394 HRG655394 IBC655394 IKY655394 IUU655394 JEQ655394 JOM655394 JYI655394 KIE655394 KSA655394 LBW655394 LLS655394 LVO655394 MFK655394 MPG655394 MZC655394 NIY655394 NSU655394 OCQ655394 OMM655394 OWI655394 PGE655394 PQA655394 PZW655394 QJS655394 QTO655394 RDK655394 RNG655394 RXC655394 SGY655394 SQU655394 TAQ655394 TKM655394 TUI655394 UEE655394 UOA655394 UXW655394 VHS655394 VRO655394 WBK655394 WLG655394 WVC655394 IQ720930 SM720930 ACI720930 AME720930 AWA720930 BFW720930 BPS720930 BZO720930 CJK720930 CTG720930 DDC720930 DMY720930 DWU720930 EGQ720930 EQM720930 FAI720930 FKE720930 FUA720930 GDW720930 GNS720930 GXO720930 HHK720930 HRG720930 IBC720930 IKY720930 IUU720930 JEQ720930 JOM720930 JYI720930 KIE720930 KSA720930 LBW720930 LLS720930 LVO720930 MFK720930 MPG720930 MZC720930 NIY720930 NSU720930 OCQ720930 OMM720930 OWI720930 PGE720930 PQA720930 PZW720930 QJS720930 QTO720930 RDK720930 RNG720930 RXC720930 SGY720930 SQU720930 TAQ720930 TKM720930 TUI720930 UEE720930 UOA720930 UXW720930 VHS720930 VRO720930 WBK720930 WLG720930 WVC720930 IQ786466 SM786466 ACI786466 AME786466 AWA786466 BFW786466 BPS786466 BZO786466 CJK786466 CTG786466 DDC786466 DMY786466 DWU786466 EGQ786466 EQM786466 FAI786466 FKE786466 FUA786466 GDW786466 GNS786466 GXO786466 HHK786466 HRG786466 IBC786466 IKY786466 IUU786466 JEQ786466 JOM786466 JYI786466 KIE786466 KSA786466 LBW786466 LLS786466 LVO786466 MFK786466 MPG786466 MZC786466 NIY786466 NSU786466 OCQ786466 OMM786466 OWI786466 PGE786466 PQA786466 PZW786466 QJS786466 QTO786466 RDK786466 RNG786466 RXC786466 SGY786466 SQU786466 TAQ786466 TKM786466 TUI786466 UEE786466 UOA786466 UXW786466 VHS786466 VRO786466 WBK786466 WLG786466 WVC786466 IQ852002 SM852002 ACI852002 AME852002 AWA852002 BFW852002 BPS852002 BZO852002 CJK852002 CTG852002 DDC852002 DMY852002 DWU852002 EGQ852002 EQM852002 FAI852002 FKE852002 FUA852002 GDW852002 GNS852002 GXO852002 HHK852002 HRG852002 IBC852002 IKY852002 IUU852002 JEQ852002 JOM852002 JYI852002 KIE852002 KSA852002 LBW852002 LLS852002 LVO852002 MFK852002 MPG852002 MZC852002 NIY852002 NSU852002 OCQ852002 OMM852002 OWI852002 PGE852002 PQA852002 PZW852002 QJS852002 QTO852002 RDK852002 RNG852002 RXC852002 SGY852002 SQU852002 TAQ852002 TKM852002 TUI852002 UEE852002 UOA852002 UXW852002 VHS852002 VRO852002 WBK852002 WLG852002 WVC852002 IQ917538 SM917538 ACI917538 AME917538 AWA917538 BFW917538 BPS917538 BZO917538 CJK917538 CTG917538 DDC917538 DMY917538 DWU917538 EGQ917538 EQM917538 FAI917538 FKE917538 FUA917538 GDW917538 GNS917538 GXO917538 HHK917538 HRG917538 IBC917538 IKY917538 IUU917538 JEQ917538 JOM917538 JYI917538 KIE917538 KSA917538 LBW917538 LLS917538 LVO917538 MFK917538 MPG917538 MZC917538 NIY917538 NSU917538 OCQ917538 OMM917538 OWI917538 PGE917538 PQA917538 PZW917538 QJS917538 QTO917538 RDK917538 RNG917538 RXC917538 SGY917538 SQU917538 TAQ917538 TKM917538 TUI917538 UEE917538 UOA917538 UXW917538 VHS917538 VRO917538 WBK917538 WLG917538 WVC917538 IQ983074 SM983074 ACI983074 AME983074 AWA983074 BFW983074 BPS983074 BZO983074 CJK983074 CTG983074 DDC983074 DMY983074 DWU983074 EGQ983074 EQM983074 FAI983074 FKE983074 FUA983074 GDW983074 GNS983074 GXO983074 HHK983074 HRG983074 IBC983074 IKY983074 IUU983074 JEQ983074 JOM983074 JYI983074 KIE983074 KSA983074 LBW983074 LLS983074 LVO983074 MFK983074 MPG983074 MZC983074 NIY983074 NSU983074 OCQ983074 OMM983074 OWI983074 PGE983074 PQA983074 PZW983074 QJS983074 QTO983074 RDK983074 RNG983074 RXC983074 SGY983074 SQU983074 TAQ983074 TKM983074 TUI983074 UEE983074 UOA983074 UXW983074 VHS983074 VRO983074 WBK983074 WLG983074 WVC983074 IQ65575 SM65575 ACI65575 AME65575 AWA65575 BFW65575 BPS65575 BZO65575 CJK65575 CTG65575 DDC65575 DMY65575 DWU65575 EGQ65575 EQM65575 FAI65575 FKE65575 FUA65575 GDW65575 GNS65575 GXO65575 HHK65575 HRG65575 IBC65575 IKY65575 IUU65575 JEQ65575 JOM65575 JYI65575 KIE65575 KSA65575 LBW65575 LLS65575 LVO65575 MFK65575 MPG65575 MZC65575 NIY65575 NSU65575 OCQ65575 OMM65575 OWI65575 PGE65575 PQA65575 PZW65575 QJS65575 QTO65575 RDK65575 RNG65575 RXC65575 SGY65575 SQU65575 TAQ65575 TKM65575 TUI65575 UEE65575 UOA65575 UXW65575 VHS65575 VRO65575 WBK65575 WLG65575 WVC65575 IQ131111 SM131111 ACI131111 AME131111 AWA131111 BFW131111 BPS131111 BZO131111 CJK131111 CTG131111 DDC131111 DMY131111 DWU131111 EGQ131111 EQM131111 FAI131111 FKE131111 FUA131111 GDW131111 GNS131111 GXO131111 HHK131111 HRG131111 IBC131111 IKY131111 IUU131111 JEQ131111 JOM131111 JYI131111 KIE131111 KSA131111 LBW131111 LLS131111 LVO131111 MFK131111 MPG131111 MZC131111 NIY131111 NSU131111 OCQ131111 OMM131111 OWI131111 PGE131111 PQA131111 PZW131111 QJS131111 QTO131111 RDK131111 RNG131111 RXC131111 SGY131111 SQU131111 TAQ131111 TKM131111 TUI131111 UEE131111 UOA131111 UXW131111 VHS131111 VRO131111 WBK131111 WLG131111 WVC131111 IQ196647 SM196647 ACI196647 AME196647 AWA196647 BFW196647 BPS196647 BZO196647 CJK196647 CTG196647 DDC196647 DMY196647 DWU196647 EGQ196647 EQM196647 FAI196647 FKE196647 FUA196647 GDW196647 GNS196647 GXO196647 HHK196647 HRG196647 IBC196647 IKY196647 IUU196647 JEQ196647 JOM196647 JYI196647 KIE196647 KSA196647 LBW196647 LLS196647 LVO196647 MFK196647 MPG196647 MZC196647 NIY196647 NSU196647 OCQ196647 OMM196647 OWI196647 PGE196647 PQA196647 PZW196647 QJS196647 QTO196647 RDK196647 RNG196647 RXC196647 SGY196647 SQU196647 TAQ196647 TKM196647 TUI196647 UEE196647 UOA196647 UXW196647 VHS196647 VRO196647 WBK196647 WLG196647 WVC196647 IQ262183 SM262183 ACI262183 AME262183 AWA262183 BFW262183 BPS262183 BZO262183 CJK262183 CTG262183 DDC262183 DMY262183 DWU262183 EGQ262183 EQM262183 FAI262183 FKE262183 FUA262183 GDW262183 GNS262183 GXO262183 HHK262183 HRG262183 IBC262183 IKY262183 IUU262183 JEQ262183 JOM262183 JYI262183 KIE262183 KSA262183 LBW262183 LLS262183 LVO262183 MFK262183 MPG262183 MZC262183 NIY262183 NSU262183 OCQ262183 OMM262183 OWI262183 PGE262183 PQA262183 PZW262183 QJS262183 QTO262183 RDK262183 RNG262183 RXC262183 SGY262183 SQU262183 TAQ262183 TKM262183 TUI262183 UEE262183 UOA262183 UXW262183 VHS262183 VRO262183 WBK262183 WLG262183 WVC262183 IQ327719 SM327719 ACI327719 AME327719 AWA327719 BFW327719 BPS327719 BZO327719 CJK327719 CTG327719 DDC327719 DMY327719 DWU327719 EGQ327719 EQM327719 FAI327719 FKE327719 FUA327719 GDW327719 GNS327719 GXO327719 HHK327719 HRG327719 IBC327719 IKY327719 IUU327719 JEQ327719 JOM327719 JYI327719 KIE327719 KSA327719 LBW327719 LLS327719 LVO327719 MFK327719 MPG327719 MZC327719 NIY327719 NSU327719 OCQ327719 OMM327719 OWI327719 PGE327719 PQA327719 PZW327719 QJS327719 QTO327719 RDK327719 RNG327719 RXC327719 SGY327719 SQU327719 TAQ327719 TKM327719 TUI327719 UEE327719 UOA327719 UXW327719 VHS327719 VRO327719 WBK327719 WLG327719 WVC327719 IQ393255 SM393255 ACI393255 AME393255 AWA393255 BFW393255 BPS393255 BZO393255 CJK393255 CTG393255 DDC393255 DMY393255 DWU393255 EGQ393255 EQM393255 FAI393255 FKE393255 FUA393255 GDW393255 GNS393255 GXO393255 HHK393255 HRG393255 IBC393255 IKY393255 IUU393255 JEQ393255 JOM393255 JYI393255 KIE393255 KSA393255 LBW393255 LLS393255 LVO393255 MFK393255 MPG393255 MZC393255 NIY393255 NSU393255 OCQ393255 OMM393255 OWI393255 PGE393255 PQA393255 PZW393255 QJS393255 QTO393255 RDK393255 RNG393255 RXC393255 SGY393255 SQU393255 TAQ393255 TKM393255 TUI393255 UEE393255 UOA393255 UXW393255 VHS393255 VRO393255 WBK393255 WLG393255 WVC393255 IQ458791 SM458791 ACI458791 AME458791 AWA458791 BFW458791 BPS458791 BZO458791 CJK458791 CTG458791 DDC458791 DMY458791 DWU458791 EGQ458791 EQM458791 FAI458791 FKE458791 FUA458791 GDW458791 GNS458791 GXO458791 HHK458791 HRG458791 IBC458791 IKY458791 IUU458791 JEQ458791 JOM458791 JYI458791 KIE458791 KSA458791 LBW458791 LLS458791 LVO458791 MFK458791 MPG458791 MZC458791 NIY458791 NSU458791 OCQ458791 OMM458791 OWI458791 PGE458791 PQA458791 PZW458791 QJS458791 QTO458791 RDK458791 RNG458791 RXC458791 SGY458791 SQU458791 TAQ458791 TKM458791 TUI458791 UEE458791 UOA458791 UXW458791 VHS458791 VRO458791 WBK458791 WLG458791 WVC458791 IQ524327 SM524327 ACI524327 AME524327 AWA524327 BFW524327 BPS524327 BZO524327 CJK524327 CTG524327 DDC524327 DMY524327 DWU524327 EGQ524327 EQM524327 FAI524327 FKE524327 FUA524327 GDW524327 GNS524327 GXO524327 HHK524327 HRG524327 IBC524327 IKY524327 IUU524327 JEQ524327 JOM524327 JYI524327 KIE524327 KSA524327 LBW524327 LLS524327 LVO524327 MFK524327 MPG524327 MZC524327 NIY524327 NSU524327 OCQ524327 OMM524327 OWI524327 PGE524327 PQA524327 PZW524327 QJS524327 QTO524327 RDK524327 RNG524327 RXC524327 SGY524327 SQU524327 TAQ524327 TKM524327 TUI524327 UEE524327 UOA524327 UXW524327 VHS524327 VRO524327 WBK524327 WLG524327 WVC524327 IQ589863 SM589863 ACI589863 AME589863 AWA589863 BFW589863 BPS589863 BZO589863 CJK589863 CTG589863 DDC589863 DMY589863 DWU589863 EGQ589863 EQM589863 FAI589863 FKE589863 FUA589863 GDW589863 GNS589863 GXO589863 HHK589863 HRG589863 IBC589863 IKY589863 IUU589863 JEQ589863 JOM589863 JYI589863 KIE589863 KSA589863 LBW589863 LLS589863 LVO589863 MFK589863 MPG589863 MZC589863 NIY589863 NSU589863 OCQ589863 OMM589863 OWI589863 PGE589863 PQA589863 PZW589863 QJS589863 QTO589863 RDK589863 RNG589863 RXC589863 SGY589863 SQU589863 TAQ589863 TKM589863 TUI589863 UEE589863 UOA589863 UXW589863 VHS589863 VRO589863 WBK589863 WLG589863 WVC589863 IQ655399 SM655399 ACI655399 AME655399 AWA655399 BFW655399 BPS655399 BZO655399 CJK655399 CTG655399 DDC655399 DMY655399 DWU655399 EGQ655399 EQM655399 FAI655399 FKE655399 FUA655399 GDW655399 GNS655399 GXO655399 HHK655399 HRG655399 IBC655399 IKY655399 IUU655399 JEQ655399 JOM655399 JYI655399 KIE655399 KSA655399 LBW655399 LLS655399 LVO655399 MFK655399 MPG655399 MZC655399 NIY655399 NSU655399 OCQ655399 OMM655399 OWI655399 PGE655399 PQA655399 PZW655399 QJS655399 QTO655399 RDK655399 RNG655399 RXC655399 SGY655399 SQU655399 TAQ655399 TKM655399 TUI655399 UEE655399 UOA655399 UXW655399 VHS655399 VRO655399 WBK655399 WLG655399 WVC655399 IQ720935 SM720935 ACI720935 AME720935 AWA720935 BFW720935 BPS720935 BZO720935 CJK720935 CTG720935 DDC720935 DMY720935 DWU720935 EGQ720935 EQM720935 FAI720935 FKE720935 FUA720935 GDW720935 GNS720935 GXO720935 HHK720935 HRG720935 IBC720935 IKY720935 IUU720935 JEQ720935 JOM720935 JYI720935 KIE720935 KSA720935 LBW720935 LLS720935 LVO720935 MFK720935 MPG720935 MZC720935 NIY720935 NSU720935 OCQ720935 OMM720935 OWI720935 PGE720935 PQA720935 PZW720935 QJS720935 QTO720935 RDK720935 RNG720935 RXC720935 SGY720935 SQU720935 TAQ720935 TKM720935 TUI720935 UEE720935 UOA720935 UXW720935 VHS720935 VRO720935 WBK720935 WLG720935 WVC720935 IQ786471 SM786471 ACI786471 AME786471 AWA786471 BFW786471 BPS786471 BZO786471 CJK786471 CTG786471 DDC786471 DMY786471 DWU786471 EGQ786471 EQM786471 FAI786471 FKE786471 FUA786471 GDW786471 GNS786471 GXO786471 HHK786471 HRG786471 IBC786471 IKY786471 IUU786471 JEQ786471 JOM786471 JYI786471 KIE786471 KSA786471 LBW786471 LLS786471 LVO786471 MFK786471 MPG786471 MZC786471 NIY786471 NSU786471 OCQ786471 OMM786471 OWI786471 PGE786471 PQA786471 PZW786471 QJS786471 QTO786471 RDK786471 RNG786471 RXC786471 SGY786471 SQU786471 TAQ786471 TKM786471 TUI786471 UEE786471 UOA786471 UXW786471 VHS786471 VRO786471 WBK786471 WLG786471 WVC786471 IQ852007 SM852007 ACI852007 AME852007 AWA852007 BFW852007 BPS852007 BZO852007 CJK852007 CTG852007 DDC852007 DMY852007 DWU852007 EGQ852007 EQM852007 FAI852007 FKE852007 FUA852007 GDW852007 GNS852007 GXO852007 HHK852007 HRG852007 IBC852007 IKY852007 IUU852007 JEQ852007 JOM852007 JYI852007 KIE852007 KSA852007 LBW852007 LLS852007 LVO852007 MFK852007 MPG852007 MZC852007 NIY852007 NSU852007 OCQ852007 OMM852007 OWI852007 PGE852007 PQA852007 PZW852007 QJS852007 QTO852007 RDK852007 RNG852007 RXC852007 SGY852007 SQU852007 TAQ852007 TKM852007 TUI852007 UEE852007 UOA852007 UXW852007 VHS852007 VRO852007 WBK852007 WLG852007 WVC852007 IQ917543 SM917543 ACI917543 AME917543 AWA917543 BFW917543 BPS917543 BZO917543 CJK917543 CTG917543 DDC917543 DMY917543 DWU917543 EGQ917543 EQM917543 FAI917543 FKE917543 FUA917543 GDW917543 GNS917543 GXO917543 HHK917543 HRG917543 IBC917543 IKY917543 IUU917543 JEQ917543 JOM917543 JYI917543 KIE917543 KSA917543 LBW917543 LLS917543 LVO917543 MFK917543 MPG917543 MZC917543 NIY917543 NSU917543 OCQ917543 OMM917543 OWI917543 PGE917543 PQA917543 PZW917543 QJS917543 QTO917543 RDK917543 RNG917543 RXC917543 SGY917543 SQU917543 TAQ917543 TKM917543 TUI917543 UEE917543 UOA917543 UXW917543 VHS917543 VRO917543 WBK917543 WLG917543 WVC917543 IQ983079 SM983079 ACI983079 AME983079 AWA983079 BFW983079 BPS983079 BZO983079 CJK983079 CTG983079 DDC983079 DMY983079 DWU983079 EGQ983079 EQM983079 FAI983079 FKE983079 FUA983079 GDW983079 GNS983079 GXO983079 HHK983079 HRG983079 IBC983079 IKY983079 IUU983079 JEQ983079 JOM983079 JYI983079 KIE983079 KSA983079 LBW983079 LLS983079 LVO983079 MFK983079 MPG983079 MZC983079 NIY983079 NSU983079 OCQ983079 OMM983079 OWI983079 PGE983079 PQA983079 PZW983079 QJS983079 QTO983079 RDK983079 RNG983079 RXC983079 SGY983079 SQU983079 TAQ983079 TKM983079 TUI983079 UEE983079 UOA983079 UXW983079 VHS983079 VRO983079 WBK983079 WLG983079 WVC983079 IV65585 SR65585 ACN65585 AMJ65585 AWF65585 BGB65585 BPX65585 BZT65585 CJP65585 CTL65585 DDH65585 DND65585 DWZ65585 EGV65585 EQR65585 FAN65585 FKJ65585 FUF65585 GEB65585 GNX65585 GXT65585 HHP65585 HRL65585 IBH65585 ILD65585 IUZ65585 JEV65585 JOR65585 JYN65585 KIJ65585 KSF65585 LCB65585 LLX65585 LVT65585 MFP65585 MPL65585 MZH65585 NJD65585 NSZ65585 OCV65585 OMR65585 OWN65585 PGJ65585 PQF65585 QAB65585 QJX65585 QTT65585 RDP65585 RNL65585 RXH65585 SHD65585 SQZ65585 TAV65585 TKR65585 TUN65585 UEJ65585 UOF65585 UYB65585 VHX65585 VRT65585 WBP65585 WLL65585 WVH65585 IV131121 SR131121 ACN131121 AMJ131121 AWF131121 BGB131121 BPX131121 BZT131121 CJP131121 CTL131121 DDH131121 DND131121 DWZ131121 EGV131121 EQR131121 FAN131121 FKJ131121 FUF131121 GEB131121 GNX131121 GXT131121 HHP131121 HRL131121 IBH131121 ILD131121 IUZ131121 JEV131121 JOR131121 JYN131121 KIJ131121 KSF131121 LCB131121 LLX131121 LVT131121 MFP131121 MPL131121 MZH131121 NJD131121 NSZ131121 OCV131121 OMR131121 OWN131121 PGJ131121 PQF131121 QAB131121 QJX131121 QTT131121 RDP131121 RNL131121 RXH131121 SHD131121 SQZ131121 TAV131121 TKR131121 TUN131121 UEJ131121 UOF131121 UYB131121 VHX131121 VRT131121 WBP131121 WLL131121 WVH131121 IV196657 SR196657 ACN196657 AMJ196657 AWF196657 BGB196657 BPX196657 BZT196657 CJP196657 CTL196657 DDH196657 DND196657 DWZ196657 EGV196657 EQR196657 FAN196657 FKJ196657 FUF196657 GEB196657 GNX196657 GXT196657 HHP196657 HRL196657 IBH196657 ILD196657 IUZ196657 JEV196657 JOR196657 JYN196657 KIJ196657 KSF196657 LCB196657 LLX196657 LVT196657 MFP196657 MPL196657 MZH196657 NJD196657 NSZ196657 OCV196657 OMR196657 OWN196657 PGJ196657 PQF196657 QAB196657 QJX196657 QTT196657 RDP196657 RNL196657 RXH196657 SHD196657 SQZ196657 TAV196657 TKR196657 TUN196657 UEJ196657 UOF196657 UYB196657 VHX196657 VRT196657 WBP196657 WLL196657 WVH196657 IV262193 SR262193 ACN262193 AMJ262193 AWF262193 BGB262193 BPX262193 BZT262193 CJP262193 CTL262193 DDH262193 DND262193 DWZ262193 EGV262193 EQR262193 FAN262193 FKJ262193 FUF262193 GEB262193 GNX262193 GXT262193 HHP262193 HRL262193 IBH262193 ILD262193 IUZ262193 JEV262193 JOR262193 JYN262193 KIJ262193 KSF262193 LCB262193 LLX262193 LVT262193 MFP262193 MPL262193 MZH262193 NJD262193 NSZ262193 OCV262193 OMR262193 OWN262193 PGJ262193 PQF262193 QAB262193 QJX262193 QTT262193 RDP262193 RNL262193 RXH262193 SHD262193 SQZ262193 TAV262193 TKR262193 TUN262193 UEJ262193 UOF262193 UYB262193 VHX262193 VRT262193 WBP262193 WLL262193 WVH262193 IV327729 SR327729 ACN327729 AMJ327729 AWF327729 BGB327729 BPX327729 BZT327729 CJP327729 CTL327729 DDH327729 DND327729 DWZ327729 EGV327729 EQR327729 FAN327729 FKJ327729 FUF327729 GEB327729 GNX327729 GXT327729 HHP327729 HRL327729 IBH327729 ILD327729 IUZ327729 JEV327729 JOR327729 JYN327729 KIJ327729 KSF327729 LCB327729 LLX327729 LVT327729 MFP327729 MPL327729 MZH327729 NJD327729 NSZ327729 OCV327729 OMR327729 OWN327729 PGJ327729 PQF327729 QAB327729 QJX327729 QTT327729 RDP327729 RNL327729 RXH327729 SHD327729 SQZ327729 TAV327729 TKR327729 TUN327729 UEJ327729 UOF327729 UYB327729 VHX327729 VRT327729 WBP327729 WLL327729 WVH327729 IV393265 SR393265 ACN393265 AMJ393265 AWF393265 BGB393265 BPX393265 BZT393265 CJP393265 CTL393265 DDH393265 DND393265 DWZ393265 EGV393265 EQR393265 FAN393265 FKJ393265 FUF393265 GEB393265 GNX393265 GXT393265 HHP393265 HRL393265 IBH393265 ILD393265 IUZ393265 JEV393265 JOR393265 JYN393265 KIJ393265 KSF393265 LCB393265 LLX393265 LVT393265 MFP393265 MPL393265 MZH393265 NJD393265 NSZ393265 OCV393265 OMR393265 OWN393265 PGJ393265 PQF393265 QAB393265 QJX393265 QTT393265 RDP393265 RNL393265 RXH393265 SHD393265 SQZ393265 TAV393265 TKR393265 TUN393265 UEJ393265 UOF393265 UYB393265 VHX393265 VRT393265 WBP393265 WLL393265 WVH393265 IV458801 SR458801 ACN458801 AMJ458801 AWF458801 BGB458801 BPX458801 BZT458801 CJP458801 CTL458801 DDH458801 DND458801 DWZ458801 EGV458801 EQR458801 FAN458801 FKJ458801 FUF458801 GEB458801 GNX458801 GXT458801 HHP458801 HRL458801 IBH458801 ILD458801 IUZ458801 JEV458801 JOR458801 JYN458801 KIJ458801 KSF458801 LCB458801 LLX458801 LVT458801 MFP458801 MPL458801 MZH458801 NJD458801 NSZ458801 OCV458801 OMR458801 OWN458801 PGJ458801 PQF458801 QAB458801 QJX458801 QTT458801 RDP458801 RNL458801 RXH458801 SHD458801 SQZ458801 TAV458801 TKR458801 TUN458801 UEJ458801 UOF458801 UYB458801 VHX458801 VRT458801 WBP458801 WLL458801 WVH458801 IV524337 SR524337 ACN524337 AMJ524337 AWF524337 BGB524337 BPX524337 BZT524337 CJP524337 CTL524337 DDH524337 DND524337 DWZ524337 EGV524337 EQR524337 FAN524337 FKJ524337 FUF524337 GEB524337 GNX524337 GXT524337 HHP524337 HRL524337 IBH524337 ILD524337 IUZ524337 JEV524337 JOR524337 JYN524337 KIJ524337 KSF524337 LCB524337 LLX524337 LVT524337 MFP524337 MPL524337 MZH524337 NJD524337 NSZ524337 OCV524337 OMR524337 OWN524337 PGJ524337 PQF524337 QAB524337 QJX524337 QTT524337 RDP524337 RNL524337 RXH524337 SHD524337 SQZ524337 TAV524337 TKR524337 TUN524337 UEJ524337 UOF524337 UYB524337 VHX524337 VRT524337 WBP524337 WLL524337 WVH524337 IV589873 SR589873 ACN589873 AMJ589873 AWF589873 BGB589873 BPX589873 BZT589873 CJP589873 CTL589873 DDH589873 DND589873 DWZ589873 EGV589873 EQR589873 FAN589873 FKJ589873 FUF589873 GEB589873 GNX589873 GXT589873 HHP589873 HRL589873 IBH589873 ILD589873 IUZ589873 JEV589873 JOR589873 JYN589873 KIJ589873 KSF589873 LCB589873 LLX589873 LVT589873 MFP589873 MPL589873 MZH589873 NJD589873 NSZ589873 OCV589873 OMR589873 OWN589873 PGJ589873 PQF589873 QAB589873 QJX589873 QTT589873 RDP589873 RNL589873 RXH589873 SHD589873 SQZ589873 TAV589873 TKR589873 TUN589873 UEJ589873 UOF589873 UYB589873 VHX589873 VRT589873 WBP589873 WLL589873 WVH589873 IV655409 SR655409 ACN655409 AMJ655409 AWF655409 BGB655409 BPX655409 BZT655409 CJP655409 CTL655409 DDH655409 DND655409 DWZ655409 EGV655409 EQR655409 FAN655409 FKJ655409 FUF655409 GEB655409 GNX655409 GXT655409 HHP655409 HRL655409 IBH655409 ILD655409 IUZ655409 JEV655409 JOR655409 JYN655409 KIJ655409 KSF655409 LCB655409 LLX655409 LVT655409 MFP655409 MPL655409 MZH655409 NJD655409 NSZ655409 OCV655409 OMR655409 OWN655409 PGJ655409 PQF655409 QAB655409 QJX655409 QTT655409 RDP655409 RNL655409 RXH655409 SHD655409 SQZ655409 TAV655409 TKR655409 TUN655409 UEJ655409 UOF655409 UYB655409 VHX655409 VRT655409 WBP655409 WLL655409 WVH655409 IV720945 SR720945 ACN720945 AMJ720945 AWF720945 BGB720945 BPX720945 BZT720945 CJP720945 CTL720945 DDH720945 DND720945 DWZ720945 EGV720945 EQR720945 FAN720945 FKJ720945 FUF720945 GEB720945 GNX720945 GXT720945 HHP720945 HRL720945 IBH720945 ILD720945 IUZ720945 JEV720945 JOR720945 JYN720945 KIJ720945 KSF720945 LCB720945 LLX720945 LVT720945 MFP720945 MPL720945 MZH720945 NJD720945 NSZ720945 OCV720945 OMR720945 OWN720945 PGJ720945 PQF720945 QAB720945 QJX720945 QTT720945 RDP720945 RNL720945 RXH720945 SHD720945 SQZ720945 TAV720945 TKR720945 TUN720945 UEJ720945 UOF720945 UYB720945 VHX720945 VRT720945 WBP720945 WLL720945 WVH720945 IV786481 SR786481 ACN786481 AMJ786481 AWF786481 BGB786481 BPX786481 BZT786481 CJP786481 CTL786481 DDH786481 DND786481 DWZ786481 EGV786481 EQR786481 FAN786481 FKJ786481 FUF786481 GEB786481 GNX786481 GXT786481 HHP786481 HRL786481 IBH786481 ILD786481 IUZ786481 JEV786481 JOR786481 JYN786481 KIJ786481 KSF786481 LCB786481 LLX786481 LVT786481 MFP786481 MPL786481 MZH786481 NJD786481 NSZ786481 OCV786481 OMR786481 OWN786481 PGJ786481 PQF786481 QAB786481 QJX786481 QTT786481 RDP786481 RNL786481 RXH786481 SHD786481 SQZ786481 TAV786481 TKR786481 TUN786481 UEJ786481 UOF786481 UYB786481 VHX786481 VRT786481 WBP786481 WLL786481 WVH786481 IV852017 SR852017 ACN852017 AMJ852017 AWF852017 BGB852017 BPX852017 BZT852017 CJP852017 CTL852017 DDH852017 DND852017 DWZ852017 EGV852017 EQR852017 FAN852017 FKJ852017 FUF852017 GEB852017 GNX852017 GXT852017 HHP852017 HRL852017 IBH852017 ILD852017 IUZ852017 JEV852017 JOR852017 JYN852017 KIJ852017 KSF852017 LCB852017 LLX852017 LVT852017 MFP852017 MPL852017 MZH852017 NJD852017 NSZ852017 OCV852017 OMR852017 OWN852017 PGJ852017 PQF852017 QAB852017 QJX852017 QTT852017 RDP852017 RNL852017 RXH852017 SHD852017 SQZ852017 TAV852017 TKR852017 TUN852017 UEJ852017 UOF852017 UYB852017 VHX852017 VRT852017 WBP852017 WLL852017 WVH852017 IV917553 SR917553 ACN917553 AMJ917553 AWF917553 BGB917553 BPX917553 BZT917553 CJP917553 CTL917553 DDH917553 DND917553 DWZ917553 EGV917553 EQR917553 FAN917553 FKJ917553 FUF917553 GEB917553 GNX917553 GXT917553 HHP917553 HRL917553 IBH917553 ILD917553 IUZ917553 JEV917553 JOR917553 JYN917553 KIJ917553 KSF917553 LCB917553 LLX917553 LVT917553 MFP917553 MPL917553 MZH917553 NJD917553 NSZ917553 OCV917553 OMR917553 OWN917553 PGJ917553 PQF917553 QAB917553 QJX917553 QTT917553 RDP917553 RNL917553 RXH917553 SHD917553 SQZ917553 TAV917553 TKR917553 TUN917553 UEJ917553 UOF917553 UYB917553 VHX917553 VRT917553 WBP917553 WLL917553 WVH917553 IV983089 SR983089 ACN983089 AMJ983089 AWF983089 BGB983089 BPX983089 BZT983089 CJP983089 CTL983089 DDH983089 DND983089 DWZ983089 EGV983089 EQR983089 FAN983089 FKJ983089 FUF983089 GEB983089 GNX983089 GXT983089 HHP983089 HRL983089 IBH983089 ILD983089 IUZ983089 JEV983089 JOR983089 JYN983089 KIJ983089 KSF983089 LCB983089 LLX983089 LVT983089 MFP983089 MPL983089 MZH983089 NJD983089 NSZ983089 OCV983089 OMR983089 OWN983089 PGJ983089 PQF983089 QAB983089 QJX983089 QTT983089 RDP983089 RNL983089 RXH983089 SHD983089 SQZ983089 TAV983089 TKR983089 TUN983089 UEJ983089 UOF983089 UYB983089 VHX983089 VRT983089 WBP983089 WLL983089 WVH983089 IP65549 SL65549 ACH65549 AMD65549 AVZ65549 BFV65549 BPR65549 BZN65549 CJJ65549 CTF65549 DDB65549 DMX65549 DWT65549 EGP65549 EQL65549 FAH65549 FKD65549 FTZ65549 GDV65549 GNR65549 GXN65549 HHJ65549 HRF65549 IBB65549 IKX65549 IUT65549 JEP65549 JOL65549 JYH65549 KID65549 KRZ65549 LBV65549 LLR65549 LVN65549 MFJ65549 MPF65549 MZB65549 NIX65549 NST65549 OCP65549 OML65549 OWH65549 PGD65549 PPZ65549 PZV65549 QJR65549 QTN65549 RDJ65549 RNF65549 RXB65549 SGX65549 SQT65549 TAP65549 TKL65549 TUH65549 UED65549 UNZ65549 UXV65549 VHR65549 VRN65549 WBJ65549 WLF65549 WVB65549 IP131085 SL131085 ACH131085 AMD131085 AVZ131085 BFV131085 BPR131085 BZN131085 CJJ131085 CTF131085 DDB131085 DMX131085 DWT131085 EGP131085 EQL131085 FAH131085 FKD131085 FTZ131085 GDV131085 GNR131085 GXN131085 HHJ131085 HRF131085 IBB131085 IKX131085 IUT131085 JEP131085 JOL131085 JYH131085 KID131085 KRZ131085 LBV131085 LLR131085 LVN131085 MFJ131085 MPF131085 MZB131085 NIX131085 NST131085 OCP131085 OML131085 OWH131085 PGD131085 PPZ131085 PZV131085 QJR131085 QTN131085 RDJ131085 RNF131085 RXB131085 SGX131085 SQT131085 TAP131085 TKL131085 TUH131085 UED131085 UNZ131085 UXV131085 VHR131085 VRN131085 WBJ131085 WLF131085 WVB131085 IP196621 SL196621 ACH196621 AMD196621 AVZ196621 BFV196621 BPR196621 BZN196621 CJJ196621 CTF196621 DDB196621 DMX196621 DWT196621 EGP196621 EQL196621 FAH196621 FKD196621 FTZ196621 GDV196621 GNR196621 GXN196621 HHJ196621 HRF196621 IBB196621 IKX196621 IUT196621 JEP196621 JOL196621 JYH196621 KID196621 KRZ196621 LBV196621 LLR196621 LVN196621 MFJ196621 MPF196621 MZB196621 NIX196621 NST196621 OCP196621 OML196621 OWH196621 PGD196621 PPZ196621 PZV196621 QJR196621 QTN196621 RDJ196621 RNF196621 RXB196621 SGX196621 SQT196621 TAP196621 TKL196621 TUH196621 UED196621 UNZ196621 UXV196621 VHR196621 VRN196621 WBJ196621 WLF196621 WVB196621 IP262157 SL262157 ACH262157 AMD262157 AVZ262157 BFV262157 BPR262157 BZN262157 CJJ262157 CTF262157 DDB262157 DMX262157 DWT262157 EGP262157 EQL262157 FAH262157 FKD262157 FTZ262157 GDV262157 GNR262157 GXN262157 HHJ262157 HRF262157 IBB262157 IKX262157 IUT262157 JEP262157 JOL262157 JYH262157 KID262157 KRZ262157 LBV262157 LLR262157 LVN262157 MFJ262157 MPF262157 MZB262157 NIX262157 NST262157 OCP262157 OML262157 OWH262157 PGD262157 PPZ262157 PZV262157 QJR262157 QTN262157 RDJ262157 RNF262157 RXB262157 SGX262157 SQT262157 TAP262157 TKL262157 TUH262157 UED262157 UNZ262157 UXV262157 VHR262157 VRN262157 WBJ262157 WLF262157 WVB262157 IP327693 SL327693 ACH327693 AMD327693 AVZ327693 BFV327693 BPR327693 BZN327693 CJJ327693 CTF327693 DDB327693 DMX327693 DWT327693 EGP327693 EQL327693 FAH327693 FKD327693 FTZ327693 GDV327693 GNR327693 GXN327693 HHJ327693 HRF327693 IBB327693 IKX327693 IUT327693 JEP327693 JOL327693 JYH327693 KID327693 KRZ327693 LBV327693 LLR327693 LVN327693 MFJ327693 MPF327693 MZB327693 NIX327693 NST327693 OCP327693 OML327693 OWH327693 PGD327693 PPZ327693 PZV327693 QJR327693 QTN327693 RDJ327693 RNF327693 RXB327693 SGX327693 SQT327693 TAP327693 TKL327693 TUH327693 UED327693 UNZ327693 UXV327693 VHR327693 VRN327693 WBJ327693 WLF327693 WVB327693 IP393229 SL393229 ACH393229 AMD393229 AVZ393229 BFV393229 BPR393229 BZN393229 CJJ393229 CTF393229 DDB393229 DMX393229 DWT393229 EGP393229 EQL393229 FAH393229 FKD393229 FTZ393229 GDV393229 GNR393229 GXN393229 HHJ393229 HRF393229 IBB393229 IKX393229 IUT393229 JEP393229 JOL393229 JYH393229 KID393229 KRZ393229 LBV393229 LLR393229 LVN393229 MFJ393229 MPF393229 MZB393229 NIX393229 NST393229 OCP393229 OML393229 OWH393229 PGD393229 PPZ393229 PZV393229 QJR393229 QTN393229 RDJ393229 RNF393229 RXB393229 SGX393229 SQT393229 TAP393229 TKL393229 TUH393229 UED393229 UNZ393229 UXV393229 VHR393229 VRN393229 WBJ393229 WLF393229 WVB393229 IP458765 SL458765 ACH458765 AMD458765 AVZ458765 BFV458765 BPR458765 BZN458765 CJJ458765 CTF458765 DDB458765 DMX458765 DWT458765 EGP458765 EQL458765 FAH458765 FKD458765 FTZ458765 GDV458765 GNR458765 GXN458765 HHJ458765 HRF458765 IBB458765 IKX458765 IUT458765 JEP458765 JOL458765 JYH458765 KID458765 KRZ458765 LBV458765 LLR458765 LVN458765 MFJ458765 MPF458765 MZB458765 NIX458765 NST458765 OCP458765 OML458765 OWH458765 PGD458765 PPZ458765 PZV458765 QJR458765 QTN458765 RDJ458765 RNF458765 RXB458765 SGX458765 SQT458765 TAP458765 TKL458765 TUH458765 UED458765 UNZ458765 UXV458765 VHR458765 VRN458765 WBJ458765 WLF458765 WVB458765 IP524301 SL524301 ACH524301 AMD524301 AVZ524301 BFV524301 BPR524301 BZN524301 CJJ524301 CTF524301 DDB524301 DMX524301 DWT524301 EGP524301 EQL524301 FAH524301 FKD524301 FTZ524301 GDV524301 GNR524301 GXN524301 HHJ524301 HRF524301 IBB524301 IKX524301 IUT524301 JEP524301 JOL524301 JYH524301 KID524301 KRZ524301 LBV524301 LLR524301 LVN524301 MFJ524301 MPF524301 MZB524301 NIX524301 NST524301 OCP524301 OML524301 OWH524301 PGD524301 PPZ524301 PZV524301 QJR524301 QTN524301 RDJ524301 RNF524301 RXB524301 SGX524301 SQT524301 TAP524301 TKL524301 TUH524301 UED524301 UNZ524301 UXV524301 VHR524301 VRN524301 WBJ524301 WLF524301 WVB524301 IP589837 SL589837 ACH589837 AMD589837 AVZ589837 BFV589837 BPR589837 BZN589837 CJJ589837 CTF589837 DDB589837 DMX589837 DWT589837 EGP589837 EQL589837 FAH589837 FKD589837 FTZ589837 GDV589837 GNR589837 GXN589837 HHJ589837 HRF589837 IBB589837 IKX589837 IUT589837 JEP589837 JOL589837 JYH589837 KID589837 KRZ589837 LBV589837 LLR589837 LVN589837 MFJ589837 MPF589837 MZB589837 NIX589837 NST589837 OCP589837 OML589837 OWH589837 PGD589837 PPZ589837 PZV589837 QJR589837 QTN589837 RDJ589837 RNF589837 RXB589837 SGX589837 SQT589837 TAP589837 TKL589837 TUH589837 UED589837 UNZ589837 UXV589837 VHR589837 VRN589837 WBJ589837 WLF589837 WVB589837 IP655373 SL655373 ACH655373 AMD655373 AVZ655373 BFV655373 BPR655373 BZN655373 CJJ655373 CTF655373 DDB655373 DMX655373 DWT655373 EGP655373 EQL655373 FAH655373 FKD655373 FTZ655373 GDV655373 GNR655373 GXN655373 HHJ655373 HRF655373 IBB655373 IKX655373 IUT655373 JEP655373 JOL655373 JYH655373 KID655373 KRZ655373 LBV655373 LLR655373 LVN655373 MFJ655373 MPF655373 MZB655373 NIX655373 NST655373 OCP655373 OML655373 OWH655373 PGD655373 PPZ655373 PZV655373 QJR655373 QTN655373 RDJ655373 RNF655373 RXB655373 SGX655373 SQT655373 TAP655373 TKL655373 TUH655373 UED655373 UNZ655373 UXV655373 VHR655373 VRN655373 WBJ655373 WLF655373 WVB655373 IP720909 SL720909 ACH720909 AMD720909 AVZ720909 BFV720909 BPR720909 BZN720909 CJJ720909 CTF720909 DDB720909 DMX720909 DWT720909 EGP720909 EQL720909 FAH720909 FKD720909 FTZ720909 GDV720909 GNR720909 GXN720909 HHJ720909 HRF720909 IBB720909 IKX720909 IUT720909 JEP720909 JOL720909 JYH720909 KID720909 KRZ720909 LBV720909 LLR720909 LVN720909 MFJ720909 MPF720909 MZB720909 NIX720909 NST720909 OCP720909 OML720909 OWH720909 PGD720909 PPZ720909 PZV720909 QJR720909 QTN720909 RDJ720909 RNF720909 RXB720909 SGX720909 SQT720909 TAP720909 TKL720909 TUH720909 UED720909 UNZ720909 UXV720909 VHR720909 VRN720909 WBJ720909 WLF720909 WVB720909 IP786445 SL786445 ACH786445 AMD786445 AVZ786445 BFV786445 BPR786445 BZN786445 CJJ786445 CTF786445 DDB786445 DMX786445 DWT786445 EGP786445 EQL786445 FAH786445 FKD786445 FTZ786445 GDV786445 GNR786445 GXN786445 HHJ786445 HRF786445 IBB786445 IKX786445 IUT786445 JEP786445 JOL786445 JYH786445 KID786445 KRZ786445 LBV786445 LLR786445 LVN786445 MFJ786445 MPF786445 MZB786445 NIX786445 NST786445 OCP786445 OML786445 OWH786445 PGD786445 PPZ786445 PZV786445 QJR786445 QTN786445 RDJ786445 RNF786445 RXB786445 SGX786445 SQT786445 TAP786445 TKL786445 TUH786445 UED786445 UNZ786445 UXV786445 VHR786445 VRN786445 WBJ786445 WLF786445 WVB786445 IP851981 SL851981 ACH851981 AMD851981 AVZ851981 BFV851981 BPR851981 BZN851981 CJJ851981 CTF851981 DDB851981 DMX851981 DWT851981 EGP851981 EQL851981 FAH851981 FKD851981 FTZ851981 GDV851981 GNR851981 GXN851981 HHJ851981 HRF851981 IBB851981 IKX851981 IUT851981 JEP851981 JOL851981 JYH851981 KID851981 KRZ851981 LBV851981 LLR851981 LVN851981 MFJ851981 MPF851981 MZB851981 NIX851981 NST851981 OCP851981 OML851981 OWH851981 PGD851981 PPZ851981 PZV851981 QJR851981 QTN851981 RDJ851981 RNF851981 RXB851981 SGX851981 SQT851981 TAP851981 TKL851981 TUH851981 UED851981 UNZ851981 UXV851981 VHR851981 VRN851981 WBJ851981 WLF851981 WVB851981 IP917517 SL917517 ACH917517 AMD917517 AVZ917517 BFV917517 BPR917517 BZN917517 CJJ917517 CTF917517 DDB917517 DMX917517 DWT917517 EGP917517 EQL917517 FAH917517 FKD917517 FTZ917517 GDV917517 GNR917517 GXN917517 HHJ917517 HRF917517 IBB917517 IKX917517 IUT917517 JEP917517 JOL917517 JYH917517 KID917517 KRZ917517 LBV917517 LLR917517 LVN917517 MFJ917517 MPF917517 MZB917517 NIX917517 NST917517 OCP917517 OML917517 OWH917517 PGD917517 PPZ917517 PZV917517 QJR917517 QTN917517 RDJ917517 RNF917517 RXB917517 SGX917517 SQT917517 TAP917517 TKL917517 TUH917517 UED917517 UNZ917517 UXV917517 VHR917517 VRN917517 WBJ917517 WLF917517 WVB917517 IP983053 SL983053 ACH983053 AMD983053 AVZ983053 BFV983053 BPR983053 BZN983053 CJJ983053 CTF983053 DDB983053 DMX983053 DWT983053 EGP983053 EQL983053 FAH983053 FKD983053 FTZ983053 GDV983053 GNR983053 GXN983053 HHJ983053 HRF983053 IBB983053 IKX983053 IUT983053 JEP983053 JOL983053 JYH983053 KID983053 KRZ983053 LBV983053 LLR983053 LVN983053 MFJ983053 MPF983053 MZB983053 NIX983053 NST983053 OCP983053 OML983053 OWH983053 PGD983053 PPZ983053 PZV983053 QJR983053 QTN983053 RDJ983053 RNF983053 RXB983053 SGX983053 SQT983053 TAP983053 TKL983053 TUH983053 UED983053 UNZ983053 UXV983053 VHR983053 VRN983053 WBJ983053 WLF983053 WVB983053 IL65543 SH65543 ACD65543 ALZ65543 AVV65543 BFR65543 BPN65543 BZJ65543 CJF65543 CTB65543 DCX65543 DMT65543 DWP65543 EGL65543 EQH65543 FAD65543 FJZ65543 FTV65543 GDR65543 GNN65543 GXJ65543 HHF65543 HRB65543 IAX65543 IKT65543 IUP65543 JEL65543 JOH65543 JYD65543 KHZ65543 KRV65543 LBR65543 LLN65543 LVJ65543 MFF65543 MPB65543 MYX65543 NIT65543 NSP65543 OCL65543 OMH65543 OWD65543 PFZ65543 PPV65543 PZR65543 QJN65543 QTJ65543 RDF65543 RNB65543 RWX65543 SGT65543 SQP65543 TAL65543 TKH65543 TUD65543 UDZ65543 UNV65543 UXR65543 VHN65543 VRJ65543 WBF65543 WLB65543 WUX65543 IL131079 SH131079 ACD131079 ALZ131079 AVV131079 BFR131079 BPN131079 BZJ131079 CJF131079 CTB131079 DCX131079 DMT131079 DWP131079 EGL131079 EQH131079 FAD131079 FJZ131079 FTV131079 GDR131079 GNN131079 GXJ131079 HHF131079 HRB131079 IAX131079 IKT131079 IUP131079 JEL131079 JOH131079 JYD131079 KHZ131079 KRV131079 LBR131079 LLN131079 LVJ131079 MFF131079 MPB131079 MYX131079 NIT131079 NSP131079 OCL131079 OMH131079 OWD131079 PFZ131079 PPV131079 PZR131079 QJN131079 QTJ131079 RDF131079 RNB131079 RWX131079 SGT131079 SQP131079 TAL131079 TKH131079 TUD131079 UDZ131079 UNV131079 UXR131079 VHN131079 VRJ131079 WBF131079 WLB131079 WUX131079 IL196615 SH196615 ACD196615 ALZ196615 AVV196615 BFR196615 BPN196615 BZJ196615 CJF196615 CTB196615 DCX196615 DMT196615 DWP196615 EGL196615 EQH196615 FAD196615 FJZ196615 FTV196615 GDR196615 GNN196615 GXJ196615 HHF196615 HRB196615 IAX196615 IKT196615 IUP196615 JEL196615 JOH196615 JYD196615 KHZ196615 KRV196615 LBR196615 LLN196615 LVJ196615 MFF196615 MPB196615 MYX196615 NIT196615 NSP196615 OCL196615 OMH196615 OWD196615 PFZ196615 PPV196615 PZR196615 QJN196615 QTJ196615 RDF196615 RNB196615 RWX196615 SGT196615 SQP196615 TAL196615 TKH196615 TUD196615 UDZ196615 UNV196615 UXR196615 VHN196615 VRJ196615 WBF196615 WLB196615 WUX196615 IL262151 SH262151 ACD262151 ALZ262151 AVV262151 BFR262151 BPN262151 BZJ262151 CJF262151 CTB262151 DCX262151 DMT262151 DWP262151 EGL262151 EQH262151 FAD262151 FJZ262151 FTV262151 GDR262151 GNN262151 GXJ262151 HHF262151 HRB262151 IAX262151 IKT262151 IUP262151 JEL262151 JOH262151 JYD262151 KHZ262151 KRV262151 LBR262151 LLN262151 LVJ262151 MFF262151 MPB262151 MYX262151 NIT262151 NSP262151 OCL262151 OMH262151 OWD262151 PFZ262151 PPV262151 PZR262151 QJN262151 QTJ262151 RDF262151 RNB262151 RWX262151 SGT262151 SQP262151 TAL262151 TKH262151 TUD262151 UDZ262151 UNV262151 UXR262151 VHN262151 VRJ262151 WBF262151 WLB262151 WUX262151 IL327687 SH327687 ACD327687 ALZ327687 AVV327687 BFR327687 BPN327687 BZJ327687 CJF327687 CTB327687 DCX327687 DMT327687 DWP327687 EGL327687 EQH327687 FAD327687 FJZ327687 FTV327687 GDR327687 GNN327687 GXJ327687 HHF327687 HRB327687 IAX327687 IKT327687 IUP327687 JEL327687 JOH327687 JYD327687 KHZ327687 KRV327687 LBR327687 LLN327687 LVJ327687 MFF327687 MPB327687 MYX327687 NIT327687 NSP327687 OCL327687 OMH327687 OWD327687 PFZ327687 PPV327687 PZR327687 QJN327687 QTJ327687 RDF327687 RNB327687 RWX327687 SGT327687 SQP327687 TAL327687 TKH327687 TUD327687 UDZ327687 UNV327687 UXR327687 VHN327687 VRJ327687 WBF327687 WLB327687 WUX327687 IL393223 SH393223 ACD393223 ALZ393223 AVV393223 BFR393223 BPN393223 BZJ393223 CJF393223 CTB393223 DCX393223 DMT393223 DWP393223 EGL393223 EQH393223 FAD393223 FJZ393223 FTV393223 GDR393223 GNN393223 GXJ393223 HHF393223 HRB393223 IAX393223 IKT393223 IUP393223 JEL393223 JOH393223 JYD393223 KHZ393223 KRV393223 LBR393223 LLN393223 LVJ393223 MFF393223 MPB393223 MYX393223 NIT393223 NSP393223 OCL393223 OMH393223 OWD393223 PFZ393223 PPV393223 PZR393223 QJN393223 QTJ393223 RDF393223 RNB393223 RWX393223 SGT393223 SQP393223 TAL393223 TKH393223 TUD393223 UDZ393223 UNV393223 UXR393223 VHN393223 VRJ393223 WBF393223 WLB393223 WUX393223 IL458759 SH458759 ACD458759 ALZ458759 AVV458759 BFR458759 BPN458759 BZJ458759 CJF458759 CTB458759 DCX458759 DMT458759 DWP458759 EGL458759 EQH458759 FAD458759 FJZ458759 FTV458759 GDR458759 GNN458759 GXJ458759 HHF458759 HRB458759 IAX458759 IKT458759 IUP458759 JEL458759 JOH458759 JYD458759 KHZ458759 KRV458759 LBR458759 LLN458759 LVJ458759 MFF458759 MPB458759 MYX458759 NIT458759 NSP458759 OCL458759 OMH458759 OWD458759 PFZ458759 PPV458759 PZR458759 QJN458759 QTJ458759 RDF458759 RNB458759 RWX458759 SGT458759 SQP458759 TAL458759 TKH458759 TUD458759 UDZ458759 UNV458759 UXR458759 VHN458759 VRJ458759 WBF458759 WLB458759 WUX458759 IL524295 SH524295 ACD524295 ALZ524295 AVV524295 BFR524295 BPN524295 BZJ524295 CJF524295 CTB524295 DCX524295 DMT524295 DWP524295 EGL524295 EQH524295 FAD524295 FJZ524295 FTV524295 GDR524295 GNN524295 GXJ524295 HHF524295 HRB524295 IAX524295 IKT524295 IUP524295 JEL524295 JOH524295 JYD524295 KHZ524295 KRV524295 LBR524295 LLN524295 LVJ524295 MFF524295 MPB524295 MYX524295 NIT524295 NSP524295 OCL524295 OMH524295 OWD524295 PFZ524295 PPV524295 PZR524295 QJN524295 QTJ524295 RDF524295 RNB524295 RWX524295 SGT524295 SQP524295 TAL524295 TKH524295 TUD524295 UDZ524295 UNV524295 UXR524295 VHN524295 VRJ524295 WBF524295 WLB524295 WUX524295 IL589831 SH589831 ACD589831 ALZ589831 AVV589831 BFR589831 BPN589831 BZJ589831 CJF589831 CTB589831 DCX589831 DMT589831 DWP589831 EGL589831 EQH589831 FAD589831 FJZ589831 FTV589831 GDR589831 GNN589831 GXJ589831 HHF589831 HRB589831 IAX589831 IKT589831 IUP589831 JEL589831 JOH589831 JYD589831 KHZ589831 KRV589831 LBR589831 LLN589831 LVJ589831 MFF589831 MPB589831 MYX589831 NIT589831 NSP589831 OCL589831 OMH589831 OWD589831 PFZ589831 PPV589831 PZR589831 QJN589831 QTJ589831 RDF589831 RNB589831 RWX589831 SGT589831 SQP589831 TAL589831 TKH589831 TUD589831 UDZ589831 UNV589831 UXR589831 VHN589831 VRJ589831 WBF589831 WLB589831 WUX589831 IL655367 SH655367 ACD655367 ALZ655367 AVV655367 BFR655367 BPN655367 BZJ655367 CJF655367 CTB655367 DCX655367 DMT655367 DWP655367 EGL655367 EQH655367 FAD655367 FJZ655367 FTV655367 GDR655367 GNN655367 GXJ655367 HHF655367 HRB655367 IAX655367 IKT655367 IUP655367 JEL655367 JOH655367 JYD655367 KHZ655367 KRV655367 LBR655367 LLN655367 LVJ655367 MFF655367 MPB655367 MYX655367 NIT655367 NSP655367 OCL655367 OMH655367 OWD655367 PFZ655367 PPV655367 PZR655367 QJN655367 QTJ655367 RDF655367 RNB655367 RWX655367 SGT655367 SQP655367 TAL655367 TKH655367 TUD655367 UDZ655367 UNV655367 UXR655367 VHN655367 VRJ655367 WBF655367 WLB655367 WUX655367 IL720903 SH720903 ACD720903 ALZ720903 AVV720903 BFR720903 BPN720903 BZJ720903 CJF720903 CTB720903 DCX720903 DMT720903 DWP720903 EGL720903 EQH720903 FAD720903 FJZ720903 FTV720903 GDR720903 GNN720903 GXJ720903 HHF720903 HRB720903 IAX720903 IKT720903 IUP720903 JEL720903 JOH720903 JYD720903 KHZ720903 KRV720903 LBR720903 LLN720903 LVJ720903 MFF720903 MPB720903 MYX720903 NIT720903 NSP720903 OCL720903 OMH720903 OWD720903 PFZ720903 PPV720903 PZR720903 QJN720903 QTJ720903 RDF720903 RNB720903 RWX720903 SGT720903 SQP720903 TAL720903 TKH720903 TUD720903 UDZ720903 UNV720903 UXR720903 VHN720903 VRJ720903 WBF720903 WLB720903 WUX720903 IL786439 SH786439 ACD786439 ALZ786439 AVV786439 BFR786439 BPN786439 BZJ786439 CJF786439 CTB786439 DCX786439 DMT786439 DWP786439 EGL786439 EQH786439 FAD786439 FJZ786439 FTV786439 GDR786439 GNN786439 GXJ786439 HHF786439 HRB786439 IAX786439 IKT786439 IUP786439 JEL786439 JOH786439 JYD786439 KHZ786439 KRV786439 LBR786439 LLN786439 LVJ786439 MFF786439 MPB786439 MYX786439 NIT786439 NSP786439 OCL786439 OMH786439 OWD786439 PFZ786439 PPV786439 PZR786439 QJN786439 QTJ786439 RDF786439 RNB786439 RWX786439 SGT786439 SQP786439 TAL786439 TKH786439 TUD786439 UDZ786439 UNV786439 UXR786439 VHN786439 VRJ786439 WBF786439 WLB786439 WUX786439 IL851975 SH851975 ACD851975 ALZ851975 AVV851975 BFR851975 BPN851975 BZJ851975 CJF851975 CTB851975 DCX851975 DMT851975 DWP851975 EGL851975 EQH851975 FAD851975 FJZ851975 FTV851975 GDR851975 GNN851975 GXJ851975 HHF851975 HRB851975 IAX851975 IKT851975 IUP851975 JEL851975 JOH851975 JYD851975 KHZ851975 KRV851975 LBR851975 LLN851975 LVJ851975 MFF851975 MPB851975 MYX851975 NIT851975 NSP851975 OCL851975 OMH851975 OWD851975 PFZ851975 PPV851975 PZR851975 QJN851975 QTJ851975 RDF851975 RNB851975 RWX851975 SGT851975 SQP851975 TAL851975 TKH851975 TUD851975 UDZ851975 UNV851975 UXR851975 VHN851975 VRJ851975 WBF851975 WLB851975 WUX851975 IL917511 SH917511 ACD917511 ALZ917511 AVV917511 BFR917511 BPN917511 BZJ917511 CJF917511 CTB917511 DCX917511 DMT917511 DWP917511 EGL917511 EQH917511 FAD917511 FJZ917511 FTV917511 GDR917511 GNN917511 GXJ917511 HHF917511 HRB917511 IAX917511 IKT917511 IUP917511 JEL917511 JOH917511 JYD917511 KHZ917511 KRV917511 LBR917511 LLN917511 LVJ917511 MFF917511 MPB917511 MYX917511 NIT917511 NSP917511 OCL917511 OMH917511 OWD917511 PFZ917511 PPV917511 PZR917511 QJN917511 QTJ917511 RDF917511 RNB917511 RWX917511 SGT917511 SQP917511 TAL917511 TKH917511 TUD917511 UDZ917511 UNV917511 UXR917511 VHN917511 VRJ917511 WBF917511 WLB917511 WUX917511 IL983047 SH983047 ACD983047 ALZ983047 AVV983047 BFR983047 BPN983047 BZJ983047 CJF983047 CTB983047 DCX983047 DMT983047 DWP983047 EGL983047 EQH983047 FAD983047 FJZ983047 FTV983047 GDR983047 GNN983047 GXJ983047 HHF983047 HRB983047 IAX983047 IKT983047 IUP983047 JEL983047 JOH983047 JYD983047 KHZ983047 KRV983047 LBR983047 LLN983047 LVJ983047 MFF983047 MPB983047 MYX983047 NIT983047 NSP983047 OCL983047 OMH983047 OWD983047 PFZ983047 PPV983047 PZR983047 QJN983047 QTJ983047 RDF983047 RNB983047 RWX983047 SGT983047 SQP983047 TAL983047 TKH983047 TUD983047 UDZ983047 UNV983047 UXR983047 VHN983047 VRJ983047 WBF983047 WLB983047 WUX983047</xm:sqref>
        </x14:dataValidation>
        <x14:dataValidation imeMode="hiragana" allowBlank="1" showInputMessage="1" showErrorMessage="1" xr:uid="{D661348A-C286-4631-9781-83ED1FEA437C}">
          <xm:sqref>L65563:AA65564 HS65561:IK65562 RO65561:SG65562 ABK65561:ACC65562 ALG65561:ALY65562 AVC65561:AVU65562 BEY65561:BFQ65562 BOU65561:BPM65562 BYQ65561:BZI65562 CIM65561:CJE65562 CSI65561:CTA65562 DCE65561:DCW65562 DMA65561:DMS65562 DVW65561:DWO65562 EFS65561:EGK65562 EPO65561:EQG65562 EZK65561:FAC65562 FJG65561:FJY65562 FTC65561:FTU65562 GCY65561:GDQ65562 GMU65561:GNM65562 GWQ65561:GXI65562 HGM65561:HHE65562 HQI65561:HRA65562 IAE65561:IAW65562 IKA65561:IKS65562 ITW65561:IUO65562 JDS65561:JEK65562 JNO65561:JOG65562 JXK65561:JYC65562 KHG65561:KHY65562 KRC65561:KRU65562 LAY65561:LBQ65562 LKU65561:LLM65562 LUQ65561:LVI65562 MEM65561:MFE65562 MOI65561:MPA65562 MYE65561:MYW65562 NIA65561:NIS65562 NRW65561:NSO65562 OBS65561:OCK65562 OLO65561:OMG65562 OVK65561:OWC65562 PFG65561:PFY65562 PPC65561:PPU65562 PYY65561:PZQ65562 QIU65561:QJM65562 QSQ65561:QTI65562 RCM65561:RDE65562 RMI65561:RNA65562 RWE65561:RWW65562 SGA65561:SGS65562 SPW65561:SQO65562 SZS65561:TAK65562 TJO65561:TKG65562 TTK65561:TUC65562 UDG65561:UDY65562 UNC65561:UNU65562 UWY65561:UXQ65562 VGU65561:VHM65562 VQQ65561:VRI65562 WAM65561:WBE65562 WKI65561:WLA65562 WUE65561:WUW65562 L131099:AA131100 HS131097:IK131098 RO131097:SG131098 ABK131097:ACC131098 ALG131097:ALY131098 AVC131097:AVU131098 BEY131097:BFQ131098 BOU131097:BPM131098 BYQ131097:BZI131098 CIM131097:CJE131098 CSI131097:CTA131098 DCE131097:DCW131098 DMA131097:DMS131098 DVW131097:DWO131098 EFS131097:EGK131098 EPO131097:EQG131098 EZK131097:FAC131098 FJG131097:FJY131098 FTC131097:FTU131098 GCY131097:GDQ131098 GMU131097:GNM131098 GWQ131097:GXI131098 HGM131097:HHE131098 HQI131097:HRA131098 IAE131097:IAW131098 IKA131097:IKS131098 ITW131097:IUO131098 JDS131097:JEK131098 JNO131097:JOG131098 JXK131097:JYC131098 KHG131097:KHY131098 KRC131097:KRU131098 LAY131097:LBQ131098 LKU131097:LLM131098 LUQ131097:LVI131098 MEM131097:MFE131098 MOI131097:MPA131098 MYE131097:MYW131098 NIA131097:NIS131098 NRW131097:NSO131098 OBS131097:OCK131098 OLO131097:OMG131098 OVK131097:OWC131098 PFG131097:PFY131098 PPC131097:PPU131098 PYY131097:PZQ131098 QIU131097:QJM131098 QSQ131097:QTI131098 RCM131097:RDE131098 RMI131097:RNA131098 RWE131097:RWW131098 SGA131097:SGS131098 SPW131097:SQO131098 SZS131097:TAK131098 TJO131097:TKG131098 TTK131097:TUC131098 UDG131097:UDY131098 UNC131097:UNU131098 UWY131097:UXQ131098 VGU131097:VHM131098 VQQ131097:VRI131098 WAM131097:WBE131098 WKI131097:WLA131098 WUE131097:WUW131098 L196635:AA196636 HS196633:IK196634 RO196633:SG196634 ABK196633:ACC196634 ALG196633:ALY196634 AVC196633:AVU196634 BEY196633:BFQ196634 BOU196633:BPM196634 BYQ196633:BZI196634 CIM196633:CJE196634 CSI196633:CTA196634 DCE196633:DCW196634 DMA196633:DMS196634 DVW196633:DWO196634 EFS196633:EGK196634 EPO196633:EQG196634 EZK196633:FAC196634 FJG196633:FJY196634 FTC196633:FTU196634 GCY196633:GDQ196634 GMU196633:GNM196634 GWQ196633:GXI196634 HGM196633:HHE196634 HQI196633:HRA196634 IAE196633:IAW196634 IKA196633:IKS196634 ITW196633:IUO196634 JDS196633:JEK196634 JNO196633:JOG196634 JXK196633:JYC196634 KHG196633:KHY196634 KRC196633:KRU196634 LAY196633:LBQ196634 LKU196633:LLM196634 LUQ196633:LVI196634 MEM196633:MFE196634 MOI196633:MPA196634 MYE196633:MYW196634 NIA196633:NIS196634 NRW196633:NSO196634 OBS196633:OCK196634 OLO196633:OMG196634 OVK196633:OWC196634 PFG196633:PFY196634 PPC196633:PPU196634 PYY196633:PZQ196634 QIU196633:QJM196634 QSQ196633:QTI196634 RCM196633:RDE196634 RMI196633:RNA196634 RWE196633:RWW196634 SGA196633:SGS196634 SPW196633:SQO196634 SZS196633:TAK196634 TJO196633:TKG196634 TTK196633:TUC196634 UDG196633:UDY196634 UNC196633:UNU196634 UWY196633:UXQ196634 VGU196633:VHM196634 VQQ196633:VRI196634 WAM196633:WBE196634 WKI196633:WLA196634 WUE196633:WUW196634 L262171:AA262172 HS262169:IK262170 RO262169:SG262170 ABK262169:ACC262170 ALG262169:ALY262170 AVC262169:AVU262170 BEY262169:BFQ262170 BOU262169:BPM262170 BYQ262169:BZI262170 CIM262169:CJE262170 CSI262169:CTA262170 DCE262169:DCW262170 DMA262169:DMS262170 DVW262169:DWO262170 EFS262169:EGK262170 EPO262169:EQG262170 EZK262169:FAC262170 FJG262169:FJY262170 FTC262169:FTU262170 GCY262169:GDQ262170 GMU262169:GNM262170 GWQ262169:GXI262170 HGM262169:HHE262170 HQI262169:HRA262170 IAE262169:IAW262170 IKA262169:IKS262170 ITW262169:IUO262170 JDS262169:JEK262170 JNO262169:JOG262170 JXK262169:JYC262170 KHG262169:KHY262170 KRC262169:KRU262170 LAY262169:LBQ262170 LKU262169:LLM262170 LUQ262169:LVI262170 MEM262169:MFE262170 MOI262169:MPA262170 MYE262169:MYW262170 NIA262169:NIS262170 NRW262169:NSO262170 OBS262169:OCK262170 OLO262169:OMG262170 OVK262169:OWC262170 PFG262169:PFY262170 PPC262169:PPU262170 PYY262169:PZQ262170 QIU262169:QJM262170 QSQ262169:QTI262170 RCM262169:RDE262170 RMI262169:RNA262170 RWE262169:RWW262170 SGA262169:SGS262170 SPW262169:SQO262170 SZS262169:TAK262170 TJO262169:TKG262170 TTK262169:TUC262170 UDG262169:UDY262170 UNC262169:UNU262170 UWY262169:UXQ262170 VGU262169:VHM262170 VQQ262169:VRI262170 WAM262169:WBE262170 WKI262169:WLA262170 WUE262169:WUW262170 L327707:AA327708 HS327705:IK327706 RO327705:SG327706 ABK327705:ACC327706 ALG327705:ALY327706 AVC327705:AVU327706 BEY327705:BFQ327706 BOU327705:BPM327706 BYQ327705:BZI327706 CIM327705:CJE327706 CSI327705:CTA327706 DCE327705:DCW327706 DMA327705:DMS327706 DVW327705:DWO327706 EFS327705:EGK327706 EPO327705:EQG327706 EZK327705:FAC327706 FJG327705:FJY327706 FTC327705:FTU327706 GCY327705:GDQ327706 GMU327705:GNM327706 GWQ327705:GXI327706 HGM327705:HHE327706 HQI327705:HRA327706 IAE327705:IAW327706 IKA327705:IKS327706 ITW327705:IUO327706 JDS327705:JEK327706 JNO327705:JOG327706 JXK327705:JYC327706 KHG327705:KHY327706 KRC327705:KRU327706 LAY327705:LBQ327706 LKU327705:LLM327706 LUQ327705:LVI327706 MEM327705:MFE327706 MOI327705:MPA327706 MYE327705:MYW327706 NIA327705:NIS327706 NRW327705:NSO327706 OBS327705:OCK327706 OLO327705:OMG327706 OVK327705:OWC327706 PFG327705:PFY327706 PPC327705:PPU327706 PYY327705:PZQ327706 QIU327705:QJM327706 QSQ327705:QTI327706 RCM327705:RDE327706 RMI327705:RNA327706 RWE327705:RWW327706 SGA327705:SGS327706 SPW327705:SQO327706 SZS327705:TAK327706 TJO327705:TKG327706 TTK327705:TUC327706 UDG327705:UDY327706 UNC327705:UNU327706 UWY327705:UXQ327706 VGU327705:VHM327706 VQQ327705:VRI327706 WAM327705:WBE327706 WKI327705:WLA327706 WUE327705:WUW327706 L393243:AA393244 HS393241:IK393242 RO393241:SG393242 ABK393241:ACC393242 ALG393241:ALY393242 AVC393241:AVU393242 BEY393241:BFQ393242 BOU393241:BPM393242 BYQ393241:BZI393242 CIM393241:CJE393242 CSI393241:CTA393242 DCE393241:DCW393242 DMA393241:DMS393242 DVW393241:DWO393242 EFS393241:EGK393242 EPO393241:EQG393242 EZK393241:FAC393242 FJG393241:FJY393242 FTC393241:FTU393242 GCY393241:GDQ393242 GMU393241:GNM393242 GWQ393241:GXI393242 HGM393241:HHE393242 HQI393241:HRA393242 IAE393241:IAW393242 IKA393241:IKS393242 ITW393241:IUO393242 JDS393241:JEK393242 JNO393241:JOG393242 JXK393241:JYC393242 KHG393241:KHY393242 KRC393241:KRU393242 LAY393241:LBQ393242 LKU393241:LLM393242 LUQ393241:LVI393242 MEM393241:MFE393242 MOI393241:MPA393242 MYE393241:MYW393242 NIA393241:NIS393242 NRW393241:NSO393242 OBS393241:OCK393242 OLO393241:OMG393242 OVK393241:OWC393242 PFG393241:PFY393242 PPC393241:PPU393242 PYY393241:PZQ393242 QIU393241:QJM393242 QSQ393241:QTI393242 RCM393241:RDE393242 RMI393241:RNA393242 RWE393241:RWW393242 SGA393241:SGS393242 SPW393241:SQO393242 SZS393241:TAK393242 TJO393241:TKG393242 TTK393241:TUC393242 UDG393241:UDY393242 UNC393241:UNU393242 UWY393241:UXQ393242 VGU393241:VHM393242 VQQ393241:VRI393242 WAM393241:WBE393242 WKI393241:WLA393242 WUE393241:WUW393242 L458779:AA458780 HS458777:IK458778 RO458777:SG458778 ABK458777:ACC458778 ALG458777:ALY458778 AVC458777:AVU458778 BEY458777:BFQ458778 BOU458777:BPM458778 BYQ458777:BZI458778 CIM458777:CJE458778 CSI458777:CTA458778 DCE458777:DCW458778 DMA458777:DMS458778 DVW458777:DWO458778 EFS458777:EGK458778 EPO458777:EQG458778 EZK458777:FAC458778 FJG458777:FJY458778 FTC458777:FTU458778 GCY458777:GDQ458778 GMU458777:GNM458778 GWQ458777:GXI458778 HGM458777:HHE458778 HQI458777:HRA458778 IAE458777:IAW458778 IKA458777:IKS458778 ITW458777:IUO458778 JDS458777:JEK458778 JNO458777:JOG458778 JXK458777:JYC458778 KHG458777:KHY458778 KRC458777:KRU458778 LAY458777:LBQ458778 LKU458777:LLM458778 LUQ458777:LVI458778 MEM458777:MFE458778 MOI458777:MPA458778 MYE458777:MYW458778 NIA458777:NIS458778 NRW458777:NSO458778 OBS458777:OCK458778 OLO458777:OMG458778 OVK458777:OWC458778 PFG458777:PFY458778 PPC458777:PPU458778 PYY458777:PZQ458778 QIU458777:QJM458778 QSQ458777:QTI458778 RCM458777:RDE458778 RMI458777:RNA458778 RWE458777:RWW458778 SGA458777:SGS458778 SPW458777:SQO458778 SZS458777:TAK458778 TJO458777:TKG458778 TTK458777:TUC458778 UDG458777:UDY458778 UNC458777:UNU458778 UWY458777:UXQ458778 VGU458777:VHM458778 VQQ458777:VRI458778 WAM458777:WBE458778 WKI458777:WLA458778 WUE458777:WUW458778 L524315:AA524316 HS524313:IK524314 RO524313:SG524314 ABK524313:ACC524314 ALG524313:ALY524314 AVC524313:AVU524314 BEY524313:BFQ524314 BOU524313:BPM524314 BYQ524313:BZI524314 CIM524313:CJE524314 CSI524313:CTA524314 DCE524313:DCW524314 DMA524313:DMS524314 DVW524313:DWO524314 EFS524313:EGK524314 EPO524313:EQG524314 EZK524313:FAC524314 FJG524313:FJY524314 FTC524313:FTU524314 GCY524313:GDQ524314 GMU524313:GNM524314 GWQ524313:GXI524314 HGM524313:HHE524314 HQI524313:HRA524314 IAE524313:IAW524314 IKA524313:IKS524314 ITW524313:IUO524314 JDS524313:JEK524314 JNO524313:JOG524314 JXK524313:JYC524314 KHG524313:KHY524314 KRC524313:KRU524314 LAY524313:LBQ524314 LKU524313:LLM524314 LUQ524313:LVI524314 MEM524313:MFE524314 MOI524313:MPA524314 MYE524313:MYW524314 NIA524313:NIS524314 NRW524313:NSO524314 OBS524313:OCK524314 OLO524313:OMG524314 OVK524313:OWC524314 PFG524313:PFY524314 PPC524313:PPU524314 PYY524313:PZQ524314 QIU524313:QJM524314 QSQ524313:QTI524314 RCM524313:RDE524314 RMI524313:RNA524314 RWE524313:RWW524314 SGA524313:SGS524314 SPW524313:SQO524314 SZS524313:TAK524314 TJO524313:TKG524314 TTK524313:TUC524314 UDG524313:UDY524314 UNC524313:UNU524314 UWY524313:UXQ524314 VGU524313:VHM524314 VQQ524313:VRI524314 WAM524313:WBE524314 WKI524313:WLA524314 WUE524313:WUW524314 L589851:AA589852 HS589849:IK589850 RO589849:SG589850 ABK589849:ACC589850 ALG589849:ALY589850 AVC589849:AVU589850 BEY589849:BFQ589850 BOU589849:BPM589850 BYQ589849:BZI589850 CIM589849:CJE589850 CSI589849:CTA589850 DCE589849:DCW589850 DMA589849:DMS589850 DVW589849:DWO589850 EFS589849:EGK589850 EPO589849:EQG589850 EZK589849:FAC589850 FJG589849:FJY589850 FTC589849:FTU589850 GCY589849:GDQ589850 GMU589849:GNM589850 GWQ589849:GXI589850 HGM589849:HHE589850 HQI589849:HRA589850 IAE589849:IAW589850 IKA589849:IKS589850 ITW589849:IUO589850 JDS589849:JEK589850 JNO589849:JOG589850 JXK589849:JYC589850 KHG589849:KHY589850 KRC589849:KRU589850 LAY589849:LBQ589850 LKU589849:LLM589850 LUQ589849:LVI589850 MEM589849:MFE589850 MOI589849:MPA589850 MYE589849:MYW589850 NIA589849:NIS589850 NRW589849:NSO589850 OBS589849:OCK589850 OLO589849:OMG589850 OVK589849:OWC589850 PFG589849:PFY589850 PPC589849:PPU589850 PYY589849:PZQ589850 QIU589849:QJM589850 QSQ589849:QTI589850 RCM589849:RDE589850 RMI589849:RNA589850 RWE589849:RWW589850 SGA589849:SGS589850 SPW589849:SQO589850 SZS589849:TAK589850 TJO589849:TKG589850 TTK589849:TUC589850 UDG589849:UDY589850 UNC589849:UNU589850 UWY589849:UXQ589850 VGU589849:VHM589850 VQQ589849:VRI589850 WAM589849:WBE589850 WKI589849:WLA589850 WUE589849:WUW589850 L655387:AA655388 HS655385:IK655386 RO655385:SG655386 ABK655385:ACC655386 ALG655385:ALY655386 AVC655385:AVU655386 BEY655385:BFQ655386 BOU655385:BPM655386 BYQ655385:BZI655386 CIM655385:CJE655386 CSI655385:CTA655386 DCE655385:DCW655386 DMA655385:DMS655386 DVW655385:DWO655386 EFS655385:EGK655386 EPO655385:EQG655386 EZK655385:FAC655386 FJG655385:FJY655386 FTC655385:FTU655386 GCY655385:GDQ655386 GMU655385:GNM655386 GWQ655385:GXI655386 HGM655385:HHE655386 HQI655385:HRA655386 IAE655385:IAW655386 IKA655385:IKS655386 ITW655385:IUO655386 JDS655385:JEK655386 JNO655385:JOG655386 JXK655385:JYC655386 KHG655385:KHY655386 KRC655385:KRU655386 LAY655385:LBQ655386 LKU655385:LLM655386 LUQ655385:LVI655386 MEM655385:MFE655386 MOI655385:MPA655386 MYE655385:MYW655386 NIA655385:NIS655386 NRW655385:NSO655386 OBS655385:OCK655386 OLO655385:OMG655386 OVK655385:OWC655386 PFG655385:PFY655386 PPC655385:PPU655386 PYY655385:PZQ655386 QIU655385:QJM655386 QSQ655385:QTI655386 RCM655385:RDE655386 RMI655385:RNA655386 RWE655385:RWW655386 SGA655385:SGS655386 SPW655385:SQO655386 SZS655385:TAK655386 TJO655385:TKG655386 TTK655385:TUC655386 UDG655385:UDY655386 UNC655385:UNU655386 UWY655385:UXQ655386 VGU655385:VHM655386 VQQ655385:VRI655386 WAM655385:WBE655386 WKI655385:WLA655386 WUE655385:WUW655386 L720923:AA720924 HS720921:IK720922 RO720921:SG720922 ABK720921:ACC720922 ALG720921:ALY720922 AVC720921:AVU720922 BEY720921:BFQ720922 BOU720921:BPM720922 BYQ720921:BZI720922 CIM720921:CJE720922 CSI720921:CTA720922 DCE720921:DCW720922 DMA720921:DMS720922 DVW720921:DWO720922 EFS720921:EGK720922 EPO720921:EQG720922 EZK720921:FAC720922 FJG720921:FJY720922 FTC720921:FTU720922 GCY720921:GDQ720922 GMU720921:GNM720922 GWQ720921:GXI720922 HGM720921:HHE720922 HQI720921:HRA720922 IAE720921:IAW720922 IKA720921:IKS720922 ITW720921:IUO720922 JDS720921:JEK720922 JNO720921:JOG720922 JXK720921:JYC720922 KHG720921:KHY720922 KRC720921:KRU720922 LAY720921:LBQ720922 LKU720921:LLM720922 LUQ720921:LVI720922 MEM720921:MFE720922 MOI720921:MPA720922 MYE720921:MYW720922 NIA720921:NIS720922 NRW720921:NSO720922 OBS720921:OCK720922 OLO720921:OMG720922 OVK720921:OWC720922 PFG720921:PFY720922 PPC720921:PPU720922 PYY720921:PZQ720922 QIU720921:QJM720922 QSQ720921:QTI720922 RCM720921:RDE720922 RMI720921:RNA720922 RWE720921:RWW720922 SGA720921:SGS720922 SPW720921:SQO720922 SZS720921:TAK720922 TJO720921:TKG720922 TTK720921:TUC720922 UDG720921:UDY720922 UNC720921:UNU720922 UWY720921:UXQ720922 VGU720921:VHM720922 VQQ720921:VRI720922 WAM720921:WBE720922 WKI720921:WLA720922 WUE720921:WUW720922 L786459:AA786460 HS786457:IK786458 RO786457:SG786458 ABK786457:ACC786458 ALG786457:ALY786458 AVC786457:AVU786458 BEY786457:BFQ786458 BOU786457:BPM786458 BYQ786457:BZI786458 CIM786457:CJE786458 CSI786457:CTA786458 DCE786457:DCW786458 DMA786457:DMS786458 DVW786457:DWO786458 EFS786457:EGK786458 EPO786457:EQG786458 EZK786457:FAC786458 FJG786457:FJY786458 FTC786457:FTU786458 GCY786457:GDQ786458 GMU786457:GNM786458 GWQ786457:GXI786458 HGM786457:HHE786458 HQI786457:HRA786458 IAE786457:IAW786458 IKA786457:IKS786458 ITW786457:IUO786458 JDS786457:JEK786458 JNO786457:JOG786458 JXK786457:JYC786458 KHG786457:KHY786458 KRC786457:KRU786458 LAY786457:LBQ786458 LKU786457:LLM786458 LUQ786457:LVI786458 MEM786457:MFE786458 MOI786457:MPA786458 MYE786457:MYW786458 NIA786457:NIS786458 NRW786457:NSO786458 OBS786457:OCK786458 OLO786457:OMG786458 OVK786457:OWC786458 PFG786457:PFY786458 PPC786457:PPU786458 PYY786457:PZQ786458 QIU786457:QJM786458 QSQ786457:QTI786458 RCM786457:RDE786458 RMI786457:RNA786458 RWE786457:RWW786458 SGA786457:SGS786458 SPW786457:SQO786458 SZS786457:TAK786458 TJO786457:TKG786458 TTK786457:TUC786458 UDG786457:UDY786458 UNC786457:UNU786458 UWY786457:UXQ786458 VGU786457:VHM786458 VQQ786457:VRI786458 WAM786457:WBE786458 WKI786457:WLA786458 WUE786457:WUW786458 L851995:AA851996 HS851993:IK851994 RO851993:SG851994 ABK851993:ACC851994 ALG851993:ALY851994 AVC851993:AVU851994 BEY851993:BFQ851994 BOU851993:BPM851994 BYQ851993:BZI851994 CIM851993:CJE851994 CSI851993:CTA851994 DCE851993:DCW851994 DMA851993:DMS851994 DVW851993:DWO851994 EFS851993:EGK851994 EPO851993:EQG851994 EZK851993:FAC851994 FJG851993:FJY851994 FTC851993:FTU851994 GCY851993:GDQ851994 GMU851993:GNM851994 GWQ851993:GXI851994 HGM851993:HHE851994 HQI851993:HRA851994 IAE851993:IAW851994 IKA851993:IKS851994 ITW851993:IUO851994 JDS851993:JEK851994 JNO851993:JOG851994 JXK851993:JYC851994 KHG851993:KHY851994 KRC851993:KRU851994 LAY851993:LBQ851994 LKU851993:LLM851994 LUQ851993:LVI851994 MEM851993:MFE851994 MOI851993:MPA851994 MYE851993:MYW851994 NIA851993:NIS851994 NRW851993:NSO851994 OBS851993:OCK851994 OLO851993:OMG851994 OVK851993:OWC851994 PFG851993:PFY851994 PPC851993:PPU851994 PYY851993:PZQ851994 QIU851993:QJM851994 QSQ851993:QTI851994 RCM851993:RDE851994 RMI851993:RNA851994 RWE851993:RWW851994 SGA851993:SGS851994 SPW851993:SQO851994 SZS851993:TAK851994 TJO851993:TKG851994 TTK851993:TUC851994 UDG851993:UDY851994 UNC851993:UNU851994 UWY851993:UXQ851994 VGU851993:VHM851994 VQQ851993:VRI851994 WAM851993:WBE851994 WKI851993:WLA851994 WUE851993:WUW851994 L917531:AA917532 HS917529:IK917530 RO917529:SG917530 ABK917529:ACC917530 ALG917529:ALY917530 AVC917529:AVU917530 BEY917529:BFQ917530 BOU917529:BPM917530 BYQ917529:BZI917530 CIM917529:CJE917530 CSI917529:CTA917530 DCE917529:DCW917530 DMA917529:DMS917530 DVW917529:DWO917530 EFS917529:EGK917530 EPO917529:EQG917530 EZK917529:FAC917530 FJG917529:FJY917530 FTC917529:FTU917530 GCY917529:GDQ917530 GMU917529:GNM917530 GWQ917529:GXI917530 HGM917529:HHE917530 HQI917529:HRA917530 IAE917529:IAW917530 IKA917529:IKS917530 ITW917529:IUO917530 JDS917529:JEK917530 JNO917529:JOG917530 JXK917529:JYC917530 KHG917529:KHY917530 KRC917529:KRU917530 LAY917529:LBQ917530 LKU917529:LLM917530 LUQ917529:LVI917530 MEM917529:MFE917530 MOI917529:MPA917530 MYE917529:MYW917530 NIA917529:NIS917530 NRW917529:NSO917530 OBS917529:OCK917530 OLO917529:OMG917530 OVK917529:OWC917530 PFG917529:PFY917530 PPC917529:PPU917530 PYY917529:PZQ917530 QIU917529:QJM917530 QSQ917529:QTI917530 RCM917529:RDE917530 RMI917529:RNA917530 RWE917529:RWW917530 SGA917529:SGS917530 SPW917529:SQO917530 SZS917529:TAK917530 TJO917529:TKG917530 TTK917529:TUC917530 UDG917529:UDY917530 UNC917529:UNU917530 UWY917529:UXQ917530 VGU917529:VHM917530 VQQ917529:VRI917530 WAM917529:WBE917530 WKI917529:WLA917530 WUE917529:WUW917530 L983067:AA983068 HS983065:IK983066 RO983065:SG983066 ABK983065:ACC983066 ALG983065:ALY983066 AVC983065:AVU983066 BEY983065:BFQ983066 BOU983065:BPM983066 BYQ983065:BZI983066 CIM983065:CJE983066 CSI983065:CTA983066 DCE983065:DCW983066 DMA983065:DMS983066 DVW983065:DWO983066 EFS983065:EGK983066 EPO983065:EQG983066 EZK983065:FAC983066 FJG983065:FJY983066 FTC983065:FTU983066 GCY983065:GDQ983066 GMU983065:GNM983066 GWQ983065:GXI983066 HGM983065:HHE983066 HQI983065:HRA983066 IAE983065:IAW983066 IKA983065:IKS983066 ITW983065:IUO983066 JDS983065:JEK983066 JNO983065:JOG983066 JXK983065:JYC983066 KHG983065:KHY983066 KRC983065:KRU983066 LAY983065:LBQ983066 LKU983065:LLM983066 LUQ983065:LVI983066 MEM983065:MFE983066 MOI983065:MPA983066 MYE983065:MYW983066 NIA983065:NIS983066 NRW983065:NSO983066 OBS983065:OCK983066 OLO983065:OMG983066 OVK983065:OWC983066 PFG983065:PFY983066 PPC983065:PPU983066 PYY983065:PZQ983066 QIU983065:QJM983066 QSQ983065:QTI983066 RCM983065:RDE983066 RMI983065:RNA983066 RWE983065:RWW983066 SGA983065:SGS983066 SPW983065:SQO983066 SZS983065:TAK983066 TJO983065:TKG983066 TTK983065:TUC983066 UDG983065:UDY983066 UNC983065:UNU983066 UWY983065:UXQ983066 VGU983065:VHM983066 VQQ983065:VRI983066 WAM983065:WBE983066 WKI983065:WLA983066 WUE983065:WUW983066 H65578:AA65578 HO65576:IK65576 RK65576:SG65576 ABG65576:ACC65576 ALC65576:ALY65576 AUY65576:AVU65576 BEU65576:BFQ65576 BOQ65576:BPM65576 BYM65576:BZI65576 CII65576:CJE65576 CSE65576:CTA65576 DCA65576:DCW65576 DLW65576:DMS65576 DVS65576:DWO65576 EFO65576:EGK65576 EPK65576:EQG65576 EZG65576:FAC65576 FJC65576:FJY65576 FSY65576:FTU65576 GCU65576:GDQ65576 GMQ65576:GNM65576 GWM65576:GXI65576 HGI65576:HHE65576 HQE65576:HRA65576 IAA65576:IAW65576 IJW65576:IKS65576 ITS65576:IUO65576 JDO65576:JEK65576 JNK65576:JOG65576 JXG65576:JYC65576 KHC65576:KHY65576 KQY65576:KRU65576 LAU65576:LBQ65576 LKQ65576:LLM65576 LUM65576:LVI65576 MEI65576:MFE65576 MOE65576:MPA65576 MYA65576:MYW65576 NHW65576:NIS65576 NRS65576:NSO65576 OBO65576:OCK65576 OLK65576:OMG65576 OVG65576:OWC65576 PFC65576:PFY65576 POY65576:PPU65576 PYU65576:PZQ65576 QIQ65576:QJM65576 QSM65576:QTI65576 RCI65576:RDE65576 RME65576:RNA65576 RWA65576:RWW65576 SFW65576:SGS65576 SPS65576:SQO65576 SZO65576:TAK65576 TJK65576:TKG65576 TTG65576:TUC65576 UDC65576:UDY65576 UMY65576:UNU65576 UWU65576:UXQ65576 VGQ65576:VHM65576 VQM65576:VRI65576 WAI65576:WBE65576 WKE65576:WLA65576 WUA65576:WUW65576 H131114:AA131114 HO131112:IK131112 RK131112:SG131112 ABG131112:ACC131112 ALC131112:ALY131112 AUY131112:AVU131112 BEU131112:BFQ131112 BOQ131112:BPM131112 BYM131112:BZI131112 CII131112:CJE131112 CSE131112:CTA131112 DCA131112:DCW131112 DLW131112:DMS131112 DVS131112:DWO131112 EFO131112:EGK131112 EPK131112:EQG131112 EZG131112:FAC131112 FJC131112:FJY131112 FSY131112:FTU131112 GCU131112:GDQ131112 GMQ131112:GNM131112 GWM131112:GXI131112 HGI131112:HHE131112 HQE131112:HRA131112 IAA131112:IAW131112 IJW131112:IKS131112 ITS131112:IUO131112 JDO131112:JEK131112 JNK131112:JOG131112 JXG131112:JYC131112 KHC131112:KHY131112 KQY131112:KRU131112 LAU131112:LBQ131112 LKQ131112:LLM131112 LUM131112:LVI131112 MEI131112:MFE131112 MOE131112:MPA131112 MYA131112:MYW131112 NHW131112:NIS131112 NRS131112:NSO131112 OBO131112:OCK131112 OLK131112:OMG131112 OVG131112:OWC131112 PFC131112:PFY131112 POY131112:PPU131112 PYU131112:PZQ131112 QIQ131112:QJM131112 QSM131112:QTI131112 RCI131112:RDE131112 RME131112:RNA131112 RWA131112:RWW131112 SFW131112:SGS131112 SPS131112:SQO131112 SZO131112:TAK131112 TJK131112:TKG131112 TTG131112:TUC131112 UDC131112:UDY131112 UMY131112:UNU131112 UWU131112:UXQ131112 VGQ131112:VHM131112 VQM131112:VRI131112 WAI131112:WBE131112 WKE131112:WLA131112 WUA131112:WUW131112 H196650:AA196650 HO196648:IK196648 RK196648:SG196648 ABG196648:ACC196648 ALC196648:ALY196648 AUY196648:AVU196648 BEU196648:BFQ196648 BOQ196648:BPM196648 BYM196648:BZI196648 CII196648:CJE196648 CSE196648:CTA196648 DCA196648:DCW196648 DLW196648:DMS196648 DVS196648:DWO196648 EFO196648:EGK196648 EPK196648:EQG196648 EZG196648:FAC196648 FJC196648:FJY196648 FSY196648:FTU196648 GCU196648:GDQ196648 GMQ196648:GNM196648 GWM196648:GXI196648 HGI196648:HHE196648 HQE196648:HRA196648 IAA196648:IAW196648 IJW196648:IKS196648 ITS196648:IUO196648 JDO196648:JEK196648 JNK196648:JOG196648 JXG196648:JYC196648 KHC196648:KHY196648 KQY196648:KRU196648 LAU196648:LBQ196648 LKQ196648:LLM196648 LUM196648:LVI196648 MEI196648:MFE196648 MOE196648:MPA196648 MYA196648:MYW196648 NHW196648:NIS196648 NRS196648:NSO196648 OBO196648:OCK196648 OLK196648:OMG196648 OVG196648:OWC196648 PFC196648:PFY196648 POY196648:PPU196648 PYU196648:PZQ196648 QIQ196648:QJM196648 QSM196648:QTI196648 RCI196648:RDE196648 RME196648:RNA196648 RWA196648:RWW196648 SFW196648:SGS196648 SPS196648:SQO196648 SZO196648:TAK196648 TJK196648:TKG196648 TTG196648:TUC196648 UDC196648:UDY196648 UMY196648:UNU196648 UWU196648:UXQ196648 VGQ196648:VHM196648 VQM196648:VRI196648 WAI196648:WBE196648 WKE196648:WLA196648 WUA196648:WUW196648 H262186:AA262186 HO262184:IK262184 RK262184:SG262184 ABG262184:ACC262184 ALC262184:ALY262184 AUY262184:AVU262184 BEU262184:BFQ262184 BOQ262184:BPM262184 BYM262184:BZI262184 CII262184:CJE262184 CSE262184:CTA262184 DCA262184:DCW262184 DLW262184:DMS262184 DVS262184:DWO262184 EFO262184:EGK262184 EPK262184:EQG262184 EZG262184:FAC262184 FJC262184:FJY262184 FSY262184:FTU262184 GCU262184:GDQ262184 GMQ262184:GNM262184 GWM262184:GXI262184 HGI262184:HHE262184 HQE262184:HRA262184 IAA262184:IAW262184 IJW262184:IKS262184 ITS262184:IUO262184 JDO262184:JEK262184 JNK262184:JOG262184 JXG262184:JYC262184 KHC262184:KHY262184 KQY262184:KRU262184 LAU262184:LBQ262184 LKQ262184:LLM262184 LUM262184:LVI262184 MEI262184:MFE262184 MOE262184:MPA262184 MYA262184:MYW262184 NHW262184:NIS262184 NRS262184:NSO262184 OBO262184:OCK262184 OLK262184:OMG262184 OVG262184:OWC262184 PFC262184:PFY262184 POY262184:PPU262184 PYU262184:PZQ262184 QIQ262184:QJM262184 QSM262184:QTI262184 RCI262184:RDE262184 RME262184:RNA262184 RWA262184:RWW262184 SFW262184:SGS262184 SPS262184:SQO262184 SZO262184:TAK262184 TJK262184:TKG262184 TTG262184:TUC262184 UDC262184:UDY262184 UMY262184:UNU262184 UWU262184:UXQ262184 VGQ262184:VHM262184 VQM262184:VRI262184 WAI262184:WBE262184 WKE262184:WLA262184 WUA262184:WUW262184 H327722:AA327722 HO327720:IK327720 RK327720:SG327720 ABG327720:ACC327720 ALC327720:ALY327720 AUY327720:AVU327720 BEU327720:BFQ327720 BOQ327720:BPM327720 BYM327720:BZI327720 CII327720:CJE327720 CSE327720:CTA327720 DCA327720:DCW327720 DLW327720:DMS327720 DVS327720:DWO327720 EFO327720:EGK327720 EPK327720:EQG327720 EZG327720:FAC327720 FJC327720:FJY327720 FSY327720:FTU327720 GCU327720:GDQ327720 GMQ327720:GNM327720 GWM327720:GXI327720 HGI327720:HHE327720 HQE327720:HRA327720 IAA327720:IAW327720 IJW327720:IKS327720 ITS327720:IUO327720 JDO327720:JEK327720 JNK327720:JOG327720 JXG327720:JYC327720 KHC327720:KHY327720 KQY327720:KRU327720 LAU327720:LBQ327720 LKQ327720:LLM327720 LUM327720:LVI327720 MEI327720:MFE327720 MOE327720:MPA327720 MYA327720:MYW327720 NHW327720:NIS327720 NRS327720:NSO327720 OBO327720:OCK327720 OLK327720:OMG327720 OVG327720:OWC327720 PFC327720:PFY327720 POY327720:PPU327720 PYU327720:PZQ327720 QIQ327720:QJM327720 QSM327720:QTI327720 RCI327720:RDE327720 RME327720:RNA327720 RWA327720:RWW327720 SFW327720:SGS327720 SPS327720:SQO327720 SZO327720:TAK327720 TJK327720:TKG327720 TTG327720:TUC327720 UDC327720:UDY327720 UMY327720:UNU327720 UWU327720:UXQ327720 VGQ327720:VHM327720 VQM327720:VRI327720 WAI327720:WBE327720 WKE327720:WLA327720 WUA327720:WUW327720 H393258:AA393258 HO393256:IK393256 RK393256:SG393256 ABG393256:ACC393256 ALC393256:ALY393256 AUY393256:AVU393256 BEU393256:BFQ393256 BOQ393256:BPM393256 BYM393256:BZI393256 CII393256:CJE393256 CSE393256:CTA393256 DCA393256:DCW393256 DLW393256:DMS393256 DVS393256:DWO393256 EFO393256:EGK393256 EPK393256:EQG393256 EZG393256:FAC393256 FJC393256:FJY393256 FSY393256:FTU393256 GCU393256:GDQ393256 GMQ393256:GNM393256 GWM393256:GXI393256 HGI393256:HHE393256 HQE393256:HRA393256 IAA393256:IAW393256 IJW393256:IKS393256 ITS393256:IUO393256 JDO393256:JEK393256 JNK393256:JOG393256 JXG393256:JYC393256 KHC393256:KHY393256 KQY393256:KRU393256 LAU393256:LBQ393256 LKQ393256:LLM393256 LUM393256:LVI393256 MEI393256:MFE393256 MOE393256:MPA393256 MYA393256:MYW393256 NHW393256:NIS393256 NRS393256:NSO393256 OBO393256:OCK393256 OLK393256:OMG393256 OVG393256:OWC393256 PFC393256:PFY393256 POY393256:PPU393256 PYU393256:PZQ393256 QIQ393256:QJM393256 QSM393256:QTI393256 RCI393256:RDE393256 RME393256:RNA393256 RWA393256:RWW393256 SFW393256:SGS393256 SPS393256:SQO393256 SZO393256:TAK393256 TJK393256:TKG393256 TTG393256:TUC393256 UDC393256:UDY393256 UMY393256:UNU393256 UWU393256:UXQ393256 VGQ393256:VHM393256 VQM393256:VRI393256 WAI393256:WBE393256 WKE393256:WLA393256 WUA393256:WUW393256 H458794:AA458794 HO458792:IK458792 RK458792:SG458792 ABG458792:ACC458792 ALC458792:ALY458792 AUY458792:AVU458792 BEU458792:BFQ458792 BOQ458792:BPM458792 BYM458792:BZI458792 CII458792:CJE458792 CSE458792:CTA458792 DCA458792:DCW458792 DLW458792:DMS458792 DVS458792:DWO458792 EFO458792:EGK458792 EPK458792:EQG458792 EZG458792:FAC458792 FJC458792:FJY458792 FSY458792:FTU458792 GCU458792:GDQ458792 GMQ458792:GNM458792 GWM458792:GXI458792 HGI458792:HHE458792 HQE458792:HRA458792 IAA458792:IAW458792 IJW458792:IKS458792 ITS458792:IUO458792 JDO458792:JEK458792 JNK458792:JOG458792 JXG458792:JYC458792 KHC458792:KHY458792 KQY458792:KRU458792 LAU458792:LBQ458792 LKQ458792:LLM458792 LUM458792:LVI458792 MEI458792:MFE458792 MOE458792:MPA458792 MYA458792:MYW458792 NHW458792:NIS458792 NRS458792:NSO458792 OBO458792:OCK458792 OLK458792:OMG458792 OVG458792:OWC458792 PFC458792:PFY458792 POY458792:PPU458792 PYU458792:PZQ458792 QIQ458792:QJM458792 QSM458792:QTI458792 RCI458792:RDE458792 RME458792:RNA458792 RWA458792:RWW458792 SFW458792:SGS458792 SPS458792:SQO458792 SZO458792:TAK458792 TJK458792:TKG458792 TTG458792:TUC458792 UDC458792:UDY458792 UMY458792:UNU458792 UWU458792:UXQ458792 VGQ458792:VHM458792 VQM458792:VRI458792 WAI458792:WBE458792 WKE458792:WLA458792 WUA458792:WUW458792 H524330:AA524330 HO524328:IK524328 RK524328:SG524328 ABG524328:ACC524328 ALC524328:ALY524328 AUY524328:AVU524328 BEU524328:BFQ524328 BOQ524328:BPM524328 BYM524328:BZI524328 CII524328:CJE524328 CSE524328:CTA524328 DCA524328:DCW524328 DLW524328:DMS524328 DVS524328:DWO524328 EFO524328:EGK524328 EPK524328:EQG524328 EZG524328:FAC524328 FJC524328:FJY524328 FSY524328:FTU524328 GCU524328:GDQ524328 GMQ524328:GNM524328 GWM524328:GXI524328 HGI524328:HHE524328 HQE524328:HRA524328 IAA524328:IAW524328 IJW524328:IKS524328 ITS524328:IUO524328 JDO524328:JEK524328 JNK524328:JOG524328 JXG524328:JYC524328 KHC524328:KHY524328 KQY524328:KRU524328 LAU524328:LBQ524328 LKQ524328:LLM524328 LUM524328:LVI524328 MEI524328:MFE524328 MOE524328:MPA524328 MYA524328:MYW524328 NHW524328:NIS524328 NRS524328:NSO524328 OBO524328:OCK524328 OLK524328:OMG524328 OVG524328:OWC524328 PFC524328:PFY524328 POY524328:PPU524328 PYU524328:PZQ524328 QIQ524328:QJM524328 QSM524328:QTI524328 RCI524328:RDE524328 RME524328:RNA524328 RWA524328:RWW524328 SFW524328:SGS524328 SPS524328:SQO524328 SZO524328:TAK524328 TJK524328:TKG524328 TTG524328:TUC524328 UDC524328:UDY524328 UMY524328:UNU524328 UWU524328:UXQ524328 VGQ524328:VHM524328 VQM524328:VRI524328 WAI524328:WBE524328 WKE524328:WLA524328 WUA524328:WUW524328 H589866:AA589866 HO589864:IK589864 RK589864:SG589864 ABG589864:ACC589864 ALC589864:ALY589864 AUY589864:AVU589864 BEU589864:BFQ589864 BOQ589864:BPM589864 BYM589864:BZI589864 CII589864:CJE589864 CSE589864:CTA589864 DCA589864:DCW589864 DLW589864:DMS589864 DVS589864:DWO589864 EFO589864:EGK589864 EPK589864:EQG589864 EZG589864:FAC589864 FJC589864:FJY589864 FSY589864:FTU589864 GCU589864:GDQ589864 GMQ589864:GNM589864 GWM589864:GXI589864 HGI589864:HHE589864 HQE589864:HRA589864 IAA589864:IAW589864 IJW589864:IKS589864 ITS589864:IUO589864 JDO589864:JEK589864 JNK589864:JOG589864 JXG589864:JYC589864 KHC589864:KHY589864 KQY589864:KRU589864 LAU589864:LBQ589864 LKQ589864:LLM589864 LUM589864:LVI589864 MEI589864:MFE589864 MOE589864:MPA589864 MYA589864:MYW589864 NHW589864:NIS589864 NRS589864:NSO589864 OBO589864:OCK589864 OLK589864:OMG589864 OVG589864:OWC589864 PFC589864:PFY589864 POY589864:PPU589864 PYU589864:PZQ589864 QIQ589864:QJM589864 QSM589864:QTI589864 RCI589864:RDE589864 RME589864:RNA589864 RWA589864:RWW589864 SFW589864:SGS589864 SPS589864:SQO589864 SZO589864:TAK589864 TJK589864:TKG589864 TTG589864:TUC589864 UDC589864:UDY589864 UMY589864:UNU589864 UWU589864:UXQ589864 VGQ589864:VHM589864 VQM589864:VRI589864 WAI589864:WBE589864 WKE589864:WLA589864 WUA589864:WUW589864 H655402:AA655402 HO655400:IK655400 RK655400:SG655400 ABG655400:ACC655400 ALC655400:ALY655400 AUY655400:AVU655400 BEU655400:BFQ655400 BOQ655400:BPM655400 BYM655400:BZI655400 CII655400:CJE655400 CSE655400:CTA655400 DCA655400:DCW655400 DLW655400:DMS655400 DVS655400:DWO655400 EFO655400:EGK655400 EPK655400:EQG655400 EZG655400:FAC655400 FJC655400:FJY655400 FSY655400:FTU655400 GCU655400:GDQ655400 GMQ655400:GNM655400 GWM655400:GXI655400 HGI655400:HHE655400 HQE655400:HRA655400 IAA655400:IAW655400 IJW655400:IKS655400 ITS655400:IUO655400 JDO655400:JEK655400 JNK655400:JOG655400 JXG655400:JYC655400 KHC655400:KHY655400 KQY655400:KRU655400 LAU655400:LBQ655400 LKQ655400:LLM655400 LUM655400:LVI655400 MEI655400:MFE655400 MOE655400:MPA655400 MYA655400:MYW655400 NHW655400:NIS655400 NRS655400:NSO655400 OBO655400:OCK655400 OLK655400:OMG655400 OVG655400:OWC655400 PFC655400:PFY655400 POY655400:PPU655400 PYU655400:PZQ655400 QIQ655400:QJM655400 QSM655400:QTI655400 RCI655400:RDE655400 RME655400:RNA655400 RWA655400:RWW655400 SFW655400:SGS655400 SPS655400:SQO655400 SZO655400:TAK655400 TJK655400:TKG655400 TTG655400:TUC655400 UDC655400:UDY655400 UMY655400:UNU655400 UWU655400:UXQ655400 VGQ655400:VHM655400 VQM655400:VRI655400 WAI655400:WBE655400 WKE655400:WLA655400 WUA655400:WUW655400 H720938:AA720938 HO720936:IK720936 RK720936:SG720936 ABG720936:ACC720936 ALC720936:ALY720936 AUY720936:AVU720936 BEU720936:BFQ720936 BOQ720936:BPM720936 BYM720936:BZI720936 CII720936:CJE720936 CSE720936:CTA720936 DCA720936:DCW720936 DLW720936:DMS720936 DVS720936:DWO720936 EFO720936:EGK720936 EPK720936:EQG720936 EZG720936:FAC720936 FJC720936:FJY720936 FSY720936:FTU720936 GCU720936:GDQ720936 GMQ720936:GNM720936 GWM720936:GXI720936 HGI720936:HHE720936 HQE720936:HRA720936 IAA720936:IAW720936 IJW720936:IKS720936 ITS720936:IUO720936 JDO720936:JEK720936 JNK720936:JOG720936 JXG720936:JYC720936 KHC720936:KHY720936 KQY720936:KRU720936 LAU720936:LBQ720936 LKQ720936:LLM720936 LUM720936:LVI720936 MEI720936:MFE720936 MOE720936:MPA720936 MYA720936:MYW720936 NHW720936:NIS720936 NRS720936:NSO720936 OBO720936:OCK720936 OLK720936:OMG720936 OVG720936:OWC720936 PFC720936:PFY720936 POY720936:PPU720936 PYU720936:PZQ720936 QIQ720936:QJM720936 QSM720936:QTI720936 RCI720936:RDE720936 RME720936:RNA720936 RWA720936:RWW720936 SFW720936:SGS720936 SPS720936:SQO720936 SZO720936:TAK720936 TJK720936:TKG720936 TTG720936:TUC720936 UDC720936:UDY720936 UMY720936:UNU720936 UWU720936:UXQ720936 VGQ720936:VHM720936 VQM720936:VRI720936 WAI720936:WBE720936 WKE720936:WLA720936 WUA720936:WUW720936 H786474:AA786474 HO786472:IK786472 RK786472:SG786472 ABG786472:ACC786472 ALC786472:ALY786472 AUY786472:AVU786472 BEU786472:BFQ786472 BOQ786472:BPM786472 BYM786472:BZI786472 CII786472:CJE786472 CSE786472:CTA786472 DCA786472:DCW786472 DLW786472:DMS786472 DVS786472:DWO786472 EFO786472:EGK786472 EPK786472:EQG786472 EZG786472:FAC786472 FJC786472:FJY786472 FSY786472:FTU786472 GCU786472:GDQ786472 GMQ786472:GNM786472 GWM786472:GXI786472 HGI786472:HHE786472 HQE786472:HRA786472 IAA786472:IAW786472 IJW786472:IKS786472 ITS786472:IUO786472 JDO786472:JEK786472 JNK786472:JOG786472 JXG786472:JYC786472 KHC786472:KHY786472 KQY786472:KRU786472 LAU786472:LBQ786472 LKQ786472:LLM786472 LUM786472:LVI786472 MEI786472:MFE786472 MOE786472:MPA786472 MYA786472:MYW786472 NHW786472:NIS786472 NRS786472:NSO786472 OBO786472:OCK786472 OLK786472:OMG786472 OVG786472:OWC786472 PFC786472:PFY786472 POY786472:PPU786472 PYU786472:PZQ786472 QIQ786472:QJM786472 QSM786472:QTI786472 RCI786472:RDE786472 RME786472:RNA786472 RWA786472:RWW786472 SFW786472:SGS786472 SPS786472:SQO786472 SZO786472:TAK786472 TJK786472:TKG786472 TTG786472:TUC786472 UDC786472:UDY786472 UMY786472:UNU786472 UWU786472:UXQ786472 VGQ786472:VHM786472 VQM786472:VRI786472 WAI786472:WBE786472 WKE786472:WLA786472 WUA786472:WUW786472 H852010:AA852010 HO852008:IK852008 RK852008:SG852008 ABG852008:ACC852008 ALC852008:ALY852008 AUY852008:AVU852008 BEU852008:BFQ852008 BOQ852008:BPM852008 BYM852008:BZI852008 CII852008:CJE852008 CSE852008:CTA852008 DCA852008:DCW852008 DLW852008:DMS852008 DVS852008:DWO852008 EFO852008:EGK852008 EPK852008:EQG852008 EZG852008:FAC852008 FJC852008:FJY852008 FSY852008:FTU852008 GCU852008:GDQ852008 GMQ852008:GNM852008 GWM852008:GXI852008 HGI852008:HHE852008 HQE852008:HRA852008 IAA852008:IAW852008 IJW852008:IKS852008 ITS852008:IUO852008 JDO852008:JEK852008 JNK852008:JOG852008 JXG852008:JYC852008 KHC852008:KHY852008 KQY852008:KRU852008 LAU852008:LBQ852008 LKQ852008:LLM852008 LUM852008:LVI852008 MEI852008:MFE852008 MOE852008:MPA852008 MYA852008:MYW852008 NHW852008:NIS852008 NRS852008:NSO852008 OBO852008:OCK852008 OLK852008:OMG852008 OVG852008:OWC852008 PFC852008:PFY852008 POY852008:PPU852008 PYU852008:PZQ852008 QIQ852008:QJM852008 QSM852008:QTI852008 RCI852008:RDE852008 RME852008:RNA852008 RWA852008:RWW852008 SFW852008:SGS852008 SPS852008:SQO852008 SZO852008:TAK852008 TJK852008:TKG852008 TTG852008:TUC852008 UDC852008:UDY852008 UMY852008:UNU852008 UWU852008:UXQ852008 VGQ852008:VHM852008 VQM852008:VRI852008 WAI852008:WBE852008 WKE852008:WLA852008 WUA852008:WUW852008 H917546:AA917546 HO917544:IK917544 RK917544:SG917544 ABG917544:ACC917544 ALC917544:ALY917544 AUY917544:AVU917544 BEU917544:BFQ917544 BOQ917544:BPM917544 BYM917544:BZI917544 CII917544:CJE917544 CSE917544:CTA917544 DCA917544:DCW917544 DLW917544:DMS917544 DVS917544:DWO917544 EFO917544:EGK917544 EPK917544:EQG917544 EZG917544:FAC917544 FJC917544:FJY917544 FSY917544:FTU917544 GCU917544:GDQ917544 GMQ917544:GNM917544 GWM917544:GXI917544 HGI917544:HHE917544 HQE917544:HRA917544 IAA917544:IAW917544 IJW917544:IKS917544 ITS917544:IUO917544 JDO917544:JEK917544 JNK917544:JOG917544 JXG917544:JYC917544 KHC917544:KHY917544 KQY917544:KRU917544 LAU917544:LBQ917544 LKQ917544:LLM917544 LUM917544:LVI917544 MEI917544:MFE917544 MOE917544:MPA917544 MYA917544:MYW917544 NHW917544:NIS917544 NRS917544:NSO917544 OBO917544:OCK917544 OLK917544:OMG917544 OVG917544:OWC917544 PFC917544:PFY917544 POY917544:PPU917544 PYU917544:PZQ917544 QIQ917544:QJM917544 QSM917544:QTI917544 RCI917544:RDE917544 RME917544:RNA917544 RWA917544:RWW917544 SFW917544:SGS917544 SPS917544:SQO917544 SZO917544:TAK917544 TJK917544:TKG917544 TTG917544:TUC917544 UDC917544:UDY917544 UMY917544:UNU917544 UWU917544:UXQ917544 VGQ917544:VHM917544 VQM917544:VRI917544 WAI917544:WBE917544 WKE917544:WLA917544 WUA917544:WUW917544 H983082:AA983082 HO983080:IK983080 RK983080:SG983080 ABG983080:ACC983080 ALC983080:ALY983080 AUY983080:AVU983080 BEU983080:BFQ983080 BOQ983080:BPM983080 BYM983080:BZI983080 CII983080:CJE983080 CSE983080:CTA983080 DCA983080:DCW983080 DLW983080:DMS983080 DVS983080:DWO983080 EFO983080:EGK983080 EPK983080:EQG983080 EZG983080:FAC983080 FJC983080:FJY983080 FSY983080:FTU983080 GCU983080:GDQ983080 GMQ983080:GNM983080 GWM983080:GXI983080 HGI983080:HHE983080 HQE983080:HRA983080 IAA983080:IAW983080 IJW983080:IKS983080 ITS983080:IUO983080 JDO983080:JEK983080 JNK983080:JOG983080 JXG983080:JYC983080 KHC983080:KHY983080 KQY983080:KRU983080 LAU983080:LBQ983080 LKQ983080:LLM983080 LUM983080:LVI983080 MEI983080:MFE983080 MOE983080:MPA983080 MYA983080:MYW983080 NHW983080:NIS983080 NRS983080:NSO983080 OBO983080:OCK983080 OLK983080:OMG983080 OVG983080:OWC983080 PFC983080:PFY983080 POY983080:PPU983080 PYU983080:PZQ983080 QIQ983080:QJM983080 QSM983080:QTI983080 RCI983080:RDE983080 RME983080:RNA983080 RWA983080:RWW983080 SFW983080:SGS983080 SPS983080:SQO983080 SZO983080:TAK983080 TJK983080:TKG983080 TTG983080:TUC983080 UDC983080:UDY983080 UMY983080:UNU983080 UWU983080:UXQ983080 VGQ983080:VHM983080 VQM983080:VRI983080 WAI983080:WBE983080 WKE983080:WLA983080 WUA983080:WUW983080 L65573:AA65574 HS65571:IK65572 RO65571:SG65572 ABK65571:ACC65572 ALG65571:ALY65572 AVC65571:AVU65572 BEY65571:BFQ65572 BOU65571:BPM65572 BYQ65571:BZI65572 CIM65571:CJE65572 CSI65571:CTA65572 DCE65571:DCW65572 DMA65571:DMS65572 DVW65571:DWO65572 EFS65571:EGK65572 EPO65571:EQG65572 EZK65571:FAC65572 FJG65571:FJY65572 FTC65571:FTU65572 GCY65571:GDQ65572 GMU65571:GNM65572 GWQ65571:GXI65572 HGM65571:HHE65572 HQI65571:HRA65572 IAE65571:IAW65572 IKA65571:IKS65572 ITW65571:IUO65572 JDS65571:JEK65572 JNO65571:JOG65572 JXK65571:JYC65572 KHG65571:KHY65572 KRC65571:KRU65572 LAY65571:LBQ65572 LKU65571:LLM65572 LUQ65571:LVI65572 MEM65571:MFE65572 MOI65571:MPA65572 MYE65571:MYW65572 NIA65571:NIS65572 NRW65571:NSO65572 OBS65571:OCK65572 OLO65571:OMG65572 OVK65571:OWC65572 PFG65571:PFY65572 PPC65571:PPU65572 PYY65571:PZQ65572 QIU65571:QJM65572 QSQ65571:QTI65572 RCM65571:RDE65572 RMI65571:RNA65572 RWE65571:RWW65572 SGA65571:SGS65572 SPW65571:SQO65572 SZS65571:TAK65572 TJO65571:TKG65572 TTK65571:TUC65572 UDG65571:UDY65572 UNC65571:UNU65572 UWY65571:UXQ65572 VGU65571:VHM65572 VQQ65571:VRI65572 WAM65571:WBE65572 WKI65571:WLA65572 WUE65571:WUW65572 L131109:AA131110 HS131107:IK131108 RO131107:SG131108 ABK131107:ACC131108 ALG131107:ALY131108 AVC131107:AVU131108 BEY131107:BFQ131108 BOU131107:BPM131108 BYQ131107:BZI131108 CIM131107:CJE131108 CSI131107:CTA131108 DCE131107:DCW131108 DMA131107:DMS131108 DVW131107:DWO131108 EFS131107:EGK131108 EPO131107:EQG131108 EZK131107:FAC131108 FJG131107:FJY131108 FTC131107:FTU131108 GCY131107:GDQ131108 GMU131107:GNM131108 GWQ131107:GXI131108 HGM131107:HHE131108 HQI131107:HRA131108 IAE131107:IAW131108 IKA131107:IKS131108 ITW131107:IUO131108 JDS131107:JEK131108 JNO131107:JOG131108 JXK131107:JYC131108 KHG131107:KHY131108 KRC131107:KRU131108 LAY131107:LBQ131108 LKU131107:LLM131108 LUQ131107:LVI131108 MEM131107:MFE131108 MOI131107:MPA131108 MYE131107:MYW131108 NIA131107:NIS131108 NRW131107:NSO131108 OBS131107:OCK131108 OLO131107:OMG131108 OVK131107:OWC131108 PFG131107:PFY131108 PPC131107:PPU131108 PYY131107:PZQ131108 QIU131107:QJM131108 QSQ131107:QTI131108 RCM131107:RDE131108 RMI131107:RNA131108 RWE131107:RWW131108 SGA131107:SGS131108 SPW131107:SQO131108 SZS131107:TAK131108 TJO131107:TKG131108 TTK131107:TUC131108 UDG131107:UDY131108 UNC131107:UNU131108 UWY131107:UXQ131108 VGU131107:VHM131108 VQQ131107:VRI131108 WAM131107:WBE131108 WKI131107:WLA131108 WUE131107:WUW131108 L196645:AA196646 HS196643:IK196644 RO196643:SG196644 ABK196643:ACC196644 ALG196643:ALY196644 AVC196643:AVU196644 BEY196643:BFQ196644 BOU196643:BPM196644 BYQ196643:BZI196644 CIM196643:CJE196644 CSI196643:CTA196644 DCE196643:DCW196644 DMA196643:DMS196644 DVW196643:DWO196644 EFS196643:EGK196644 EPO196643:EQG196644 EZK196643:FAC196644 FJG196643:FJY196644 FTC196643:FTU196644 GCY196643:GDQ196644 GMU196643:GNM196644 GWQ196643:GXI196644 HGM196643:HHE196644 HQI196643:HRA196644 IAE196643:IAW196644 IKA196643:IKS196644 ITW196643:IUO196644 JDS196643:JEK196644 JNO196643:JOG196644 JXK196643:JYC196644 KHG196643:KHY196644 KRC196643:KRU196644 LAY196643:LBQ196644 LKU196643:LLM196644 LUQ196643:LVI196644 MEM196643:MFE196644 MOI196643:MPA196644 MYE196643:MYW196644 NIA196643:NIS196644 NRW196643:NSO196644 OBS196643:OCK196644 OLO196643:OMG196644 OVK196643:OWC196644 PFG196643:PFY196644 PPC196643:PPU196644 PYY196643:PZQ196644 QIU196643:QJM196644 QSQ196643:QTI196644 RCM196643:RDE196644 RMI196643:RNA196644 RWE196643:RWW196644 SGA196643:SGS196644 SPW196643:SQO196644 SZS196643:TAK196644 TJO196643:TKG196644 TTK196643:TUC196644 UDG196643:UDY196644 UNC196643:UNU196644 UWY196643:UXQ196644 VGU196643:VHM196644 VQQ196643:VRI196644 WAM196643:WBE196644 WKI196643:WLA196644 WUE196643:WUW196644 L262181:AA262182 HS262179:IK262180 RO262179:SG262180 ABK262179:ACC262180 ALG262179:ALY262180 AVC262179:AVU262180 BEY262179:BFQ262180 BOU262179:BPM262180 BYQ262179:BZI262180 CIM262179:CJE262180 CSI262179:CTA262180 DCE262179:DCW262180 DMA262179:DMS262180 DVW262179:DWO262180 EFS262179:EGK262180 EPO262179:EQG262180 EZK262179:FAC262180 FJG262179:FJY262180 FTC262179:FTU262180 GCY262179:GDQ262180 GMU262179:GNM262180 GWQ262179:GXI262180 HGM262179:HHE262180 HQI262179:HRA262180 IAE262179:IAW262180 IKA262179:IKS262180 ITW262179:IUO262180 JDS262179:JEK262180 JNO262179:JOG262180 JXK262179:JYC262180 KHG262179:KHY262180 KRC262179:KRU262180 LAY262179:LBQ262180 LKU262179:LLM262180 LUQ262179:LVI262180 MEM262179:MFE262180 MOI262179:MPA262180 MYE262179:MYW262180 NIA262179:NIS262180 NRW262179:NSO262180 OBS262179:OCK262180 OLO262179:OMG262180 OVK262179:OWC262180 PFG262179:PFY262180 PPC262179:PPU262180 PYY262179:PZQ262180 QIU262179:QJM262180 QSQ262179:QTI262180 RCM262179:RDE262180 RMI262179:RNA262180 RWE262179:RWW262180 SGA262179:SGS262180 SPW262179:SQO262180 SZS262179:TAK262180 TJO262179:TKG262180 TTK262179:TUC262180 UDG262179:UDY262180 UNC262179:UNU262180 UWY262179:UXQ262180 VGU262179:VHM262180 VQQ262179:VRI262180 WAM262179:WBE262180 WKI262179:WLA262180 WUE262179:WUW262180 L327717:AA327718 HS327715:IK327716 RO327715:SG327716 ABK327715:ACC327716 ALG327715:ALY327716 AVC327715:AVU327716 BEY327715:BFQ327716 BOU327715:BPM327716 BYQ327715:BZI327716 CIM327715:CJE327716 CSI327715:CTA327716 DCE327715:DCW327716 DMA327715:DMS327716 DVW327715:DWO327716 EFS327715:EGK327716 EPO327715:EQG327716 EZK327715:FAC327716 FJG327715:FJY327716 FTC327715:FTU327716 GCY327715:GDQ327716 GMU327715:GNM327716 GWQ327715:GXI327716 HGM327715:HHE327716 HQI327715:HRA327716 IAE327715:IAW327716 IKA327715:IKS327716 ITW327715:IUO327716 JDS327715:JEK327716 JNO327715:JOG327716 JXK327715:JYC327716 KHG327715:KHY327716 KRC327715:KRU327716 LAY327715:LBQ327716 LKU327715:LLM327716 LUQ327715:LVI327716 MEM327715:MFE327716 MOI327715:MPA327716 MYE327715:MYW327716 NIA327715:NIS327716 NRW327715:NSO327716 OBS327715:OCK327716 OLO327715:OMG327716 OVK327715:OWC327716 PFG327715:PFY327716 PPC327715:PPU327716 PYY327715:PZQ327716 QIU327715:QJM327716 QSQ327715:QTI327716 RCM327715:RDE327716 RMI327715:RNA327716 RWE327715:RWW327716 SGA327715:SGS327716 SPW327715:SQO327716 SZS327715:TAK327716 TJO327715:TKG327716 TTK327715:TUC327716 UDG327715:UDY327716 UNC327715:UNU327716 UWY327715:UXQ327716 VGU327715:VHM327716 VQQ327715:VRI327716 WAM327715:WBE327716 WKI327715:WLA327716 WUE327715:WUW327716 L393253:AA393254 HS393251:IK393252 RO393251:SG393252 ABK393251:ACC393252 ALG393251:ALY393252 AVC393251:AVU393252 BEY393251:BFQ393252 BOU393251:BPM393252 BYQ393251:BZI393252 CIM393251:CJE393252 CSI393251:CTA393252 DCE393251:DCW393252 DMA393251:DMS393252 DVW393251:DWO393252 EFS393251:EGK393252 EPO393251:EQG393252 EZK393251:FAC393252 FJG393251:FJY393252 FTC393251:FTU393252 GCY393251:GDQ393252 GMU393251:GNM393252 GWQ393251:GXI393252 HGM393251:HHE393252 HQI393251:HRA393252 IAE393251:IAW393252 IKA393251:IKS393252 ITW393251:IUO393252 JDS393251:JEK393252 JNO393251:JOG393252 JXK393251:JYC393252 KHG393251:KHY393252 KRC393251:KRU393252 LAY393251:LBQ393252 LKU393251:LLM393252 LUQ393251:LVI393252 MEM393251:MFE393252 MOI393251:MPA393252 MYE393251:MYW393252 NIA393251:NIS393252 NRW393251:NSO393252 OBS393251:OCK393252 OLO393251:OMG393252 OVK393251:OWC393252 PFG393251:PFY393252 PPC393251:PPU393252 PYY393251:PZQ393252 QIU393251:QJM393252 QSQ393251:QTI393252 RCM393251:RDE393252 RMI393251:RNA393252 RWE393251:RWW393252 SGA393251:SGS393252 SPW393251:SQO393252 SZS393251:TAK393252 TJO393251:TKG393252 TTK393251:TUC393252 UDG393251:UDY393252 UNC393251:UNU393252 UWY393251:UXQ393252 VGU393251:VHM393252 VQQ393251:VRI393252 WAM393251:WBE393252 WKI393251:WLA393252 WUE393251:WUW393252 L458789:AA458790 HS458787:IK458788 RO458787:SG458788 ABK458787:ACC458788 ALG458787:ALY458788 AVC458787:AVU458788 BEY458787:BFQ458788 BOU458787:BPM458788 BYQ458787:BZI458788 CIM458787:CJE458788 CSI458787:CTA458788 DCE458787:DCW458788 DMA458787:DMS458788 DVW458787:DWO458788 EFS458787:EGK458788 EPO458787:EQG458788 EZK458787:FAC458788 FJG458787:FJY458788 FTC458787:FTU458788 GCY458787:GDQ458788 GMU458787:GNM458788 GWQ458787:GXI458788 HGM458787:HHE458788 HQI458787:HRA458788 IAE458787:IAW458788 IKA458787:IKS458788 ITW458787:IUO458788 JDS458787:JEK458788 JNO458787:JOG458788 JXK458787:JYC458788 KHG458787:KHY458788 KRC458787:KRU458788 LAY458787:LBQ458788 LKU458787:LLM458788 LUQ458787:LVI458788 MEM458787:MFE458788 MOI458787:MPA458788 MYE458787:MYW458788 NIA458787:NIS458788 NRW458787:NSO458788 OBS458787:OCK458788 OLO458787:OMG458788 OVK458787:OWC458788 PFG458787:PFY458788 PPC458787:PPU458788 PYY458787:PZQ458788 QIU458787:QJM458788 QSQ458787:QTI458788 RCM458787:RDE458788 RMI458787:RNA458788 RWE458787:RWW458788 SGA458787:SGS458788 SPW458787:SQO458788 SZS458787:TAK458788 TJO458787:TKG458788 TTK458787:TUC458788 UDG458787:UDY458788 UNC458787:UNU458788 UWY458787:UXQ458788 VGU458787:VHM458788 VQQ458787:VRI458788 WAM458787:WBE458788 WKI458787:WLA458788 WUE458787:WUW458788 L524325:AA524326 HS524323:IK524324 RO524323:SG524324 ABK524323:ACC524324 ALG524323:ALY524324 AVC524323:AVU524324 BEY524323:BFQ524324 BOU524323:BPM524324 BYQ524323:BZI524324 CIM524323:CJE524324 CSI524323:CTA524324 DCE524323:DCW524324 DMA524323:DMS524324 DVW524323:DWO524324 EFS524323:EGK524324 EPO524323:EQG524324 EZK524323:FAC524324 FJG524323:FJY524324 FTC524323:FTU524324 GCY524323:GDQ524324 GMU524323:GNM524324 GWQ524323:GXI524324 HGM524323:HHE524324 HQI524323:HRA524324 IAE524323:IAW524324 IKA524323:IKS524324 ITW524323:IUO524324 JDS524323:JEK524324 JNO524323:JOG524324 JXK524323:JYC524324 KHG524323:KHY524324 KRC524323:KRU524324 LAY524323:LBQ524324 LKU524323:LLM524324 LUQ524323:LVI524324 MEM524323:MFE524324 MOI524323:MPA524324 MYE524323:MYW524324 NIA524323:NIS524324 NRW524323:NSO524324 OBS524323:OCK524324 OLO524323:OMG524324 OVK524323:OWC524324 PFG524323:PFY524324 PPC524323:PPU524324 PYY524323:PZQ524324 QIU524323:QJM524324 QSQ524323:QTI524324 RCM524323:RDE524324 RMI524323:RNA524324 RWE524323:RWW524324 SGA524323:SGS524324 SPW524323:SQO524324 SZS524323:TAK524324 TJO524323:TKG524324 TTK524323:TUC524324 UDG524323:UDY524324 UNC524323:UNU524324 UWY524323:UXQ524324 VGU524323:VHM524324 VQQ524323:VRI524324 WAM524323:WBE524324 WKI524323:WLA524324 WUE524323:WUW524324 L589861:AA589862 HS589859:IK589860 RO589859:SG589860 ABK589859:ACC589860 ALG589859:ALY589860 AVC589859:AVU589860 BEY589859:BFQ589860 BOU589859:BPM589860 BYQ589859:BZI589860 CIM589859:CJE589860 CSI589859:CTA589860 DCE589859:DCW589860 DMA589859:DMS589860 DVW589859:DWO589860 EFS589859:EGK589860 EPO589859:EQG589860 EZK589859:FAC589860 FJG589859:FJY589860 FTC589859:FTU589860 GCY589859:GDQ589860 GMU589859:GNM589860 GWQ589859:GXI589860 HGM589859:HHE589860 HQI589859:HRA589860 IAE589859:IAW589860 IKA589859:IKS589860 ITW589859:IUO589860 JDS589859:JEK589860 JNO589859:JOG589860 JXK589859:JYC589860 KHG589859:KHY589860 KRC589859:KRU589860 LAY589859:LBQ589860 LKU589859:LLM589860 LUQ589859:LVI589860 MEM589859:MFE589860 MOI589859:MPA589860 MYE589859:MYW589860 NIA589859:NIS589860 NRW589859:NSO589860 OBS589859:OCK589860 OLO589859:OMG589860 OVK589859:OWC589860 PFG589859:PFY589860 PPC589859:PPU589860 PYY589859:PZQ589860 QIU589859:QJM589860 QSQ589859:QTI589860 RCM589859:RDE589860 RMI589859:RNA589860 RWE589859:RWW589860 SGA589859:SGS589860 SPW589859:SQO589860 SZS589859:TAK589860 TJO589859:TKG589860 TTK589859:TUC589860 UDG589859:UDY589860 UNC589859:UNU589860 UWY589859:UXQ589860 VGU589859:VHM589860 VQQ589859:VRI589860 WAM589859:WBE589860 WKI589859:WLA589860 WUE589859:WUW589860 L655397:AA655398 HS655395:IK655396 RO655395:SG655396 ABK655395:ACC655396 ALG655395:ALY655396 AVC655395:AVU655396 BEY655395:BFQ655396 BOU655395:BPM655396 BYQ655395:BZI655396 CIM655395:CJE655396 CSI655395:CTA655396 DCE655395:DCW655396 DMA655395:DMS655396 DVW655395:DWO655396 EFS655395:EGK655396 EPO655395:EQG655396 EZK655395:FAC655396 FJG655395:FJY655396 FTC655395:FTU655396 GCY655395:GDQ655396 GMU655395:GNM655396 GWQ655395:GXI655396 HGM655395:HHE655396 HQI655395:HRA655396 IAE655395:IAW655396 IKA655395:IKS655396 ITW655395:IUO655396 JDS655395:JEK655396 JNO655395:JOG655396 JXK655395:JYC655396 KHG655395:KHY655396 KRC655395:KRU655396 LAY655395:LBQ655396 LKU655395:LLM655396 LUQ655395:LVI655396 MEM655395:MFE655396 MOI655395:MPA655396 MYE655395:MYW655396 NIA655395:NIS655396 NRW655395:NSO655396 OBS655395:OCK655396 OLO655395:OMG655396 OVK655395:OWC655396 PFG655395:PFY655396 PPC655395:PPU655396 PYY655395:PZQ655396 QIU655395:QJM655396 QSQ655395:QTI655396 RCM655395:RDE655396 RMI655395:RNA655396 RWE655395:RWW655396 SGA655395:SGS655396 SPW655395:SQO655396 SZS655395:TAK655396 TJO655395:TKG655396 TTK655395:TUC655396 UDG655395:UDY655396 UNC655395:UNU655396 UWY655395:UXQ655396 VGU655395:VHM655396 VQQ655395:VRI655396 WAM655395:WBE655396 WKI655395:WLA655396 WUE655395:WUW655396 L720933:AA720934 HS720931:IK720932 RO720931:SG720932 ABK720931:ACC720932 ALG720931:ALY720932 AVC720931:AVU720932 BEY720931:BFQ720932 BOU720931:BPM720932 BYQ720931:BZI720932 CIM720931:CJE720932 CSI720931:CTA720932 DCE720931:DCW720932 DMA720931:DMS720932 DVW720931:DWO720932 EFS720931:EGK720932 EPO720931:EQG720932 EZK720931:FAC720932 FJG720931:FJY720932 FTC720931:FTU720932 GCY720931:GDQ720932 GMU720931:GNM720932 GWQ720931:GXI720932 HGM720931:HHE720932 HQI720931:HRA720932 IAE720931:IAW720932 IKA720931:IKS720932 ITW720931:IUO720932 JDS720931:JEK720932 JNO720931:JOG720932 JXK720931:JYC720932 KHG720931:KHY720932 KRC720931:KRU720932 LAY720931:LBQ720932 LKU720931:LLM720932 LUQ720931:LVI720932 MEM720931:MFE720932 MOI720931:MPA720932 MYE720931:MYW720932 NIA720931:NIS720932 NRW720931:NSO720932 OBS720931:OCK720932 OLO720931:OMG720932 OVK720931:OWC720932 PFG720931:PFY720932 PPC720931:PPU720932 PYY720931:PZQ720932 QIU720931:QJM720932 QSQ720931:QTI720932 RCM720931:RDE720932 RMI720931:RNA720932 RWE720931:RWW720932 SGA720931:SGS720932 SPW720931:SQO720932 SZS720931:TAK720932 TJO720931:TKG720932 TTK720931:TUC720932 UDG720931:UDY720932 UNC720931:UNU720932 UWY720931:UXQ720932 VGU720931:VHM720932 VQQ720931:VRI720932 WAM720931:WBE720932 WKI720931:WLA720932 WUE720931:WUW720932 L786469:AA786470 HS786467:IK786468 RO786467:SG786468 ABK786467:ACC786468 ALG786467:ALY786468 AVC786467:AVU786468 BEY786467:BFQ786468 BOU786467:BPM786468 BYQ786467:BZI786468 CIM786467:CJE786468 CSI786467:CTA786468 DCE786467:DCW786468 DMA786467:DMS786468 DVW786467:DWO786468 EFS786467:EGK786468 EPO786467:EQG786468 EZK786467:FAC786468 FJG786467:FJY786468 FTC786467:FTU786468 GCY786467:GDQ786468 GMU786467:GNM786468 GWQ786467:GXI786468 HGM786467:HHE786468 HQI786467:HRA786468 IAE786467:IAW786468 IKA786467:IKS786468 ITW786467:IUO786468 JDS786467:JEK786468 JNO786467:JOG786468 JXK786467:JYC786468 KHG786467:KHY786468 KRC786467:KRU786468 LAY786467:LBQ786468 LKU786467:LLM786468 LUQ786467:LVI786468 MEM786467:MFE786468 MOI786467:MPA786468 MYE786467:MYW786468 NIA786467:NIS786468 NRW786467:NSO786468 OBS786467:OCK786468 OLO786467:OMG786468 OVK786467:OWC786468 PFG786467:PFY786468 PPC786467:PPU786468 PYY786467:PZQ786468 QIU786467:QJM786468 QSQ786467:QTI786468 RCM786467:RDE786468 RMI786467:RNA786468 RWE786467:RWW786468 SGA786467:SGS786468 SPW786467:SQO786468 SZS786467:TAK786468 TJO786467:TKG786468 TTK786467:TUC786468 UDG786467:UDY786468 UNC786467:UNU786468 UWY786467:UXQ786468 VGU786467:VHM786468 VQQ786467:VRI786468 WAM786467:WBE786468 WKI786467:WLA786468 WUE786467:WUW786468 L852005:AA852006 HS852003:IK852004 RO852003:SG852004 ABK852003:ACC852004 ALG852003:ALY852004 AVC852003:AVU852004 BEY852003:BFQ852004 BOU852003:BPM852004 BYQ852003:BZI852004 CIM852003:CJE852004 CSI852003:CTA852004 DCE852003:DCW852004 DMA852003:DMS852004 DVW852003:DWO852004 EFS852003:EGK852004 EPO852003:EQG852004 EZK852003:FAC852004 FJG852003:FJY852004 FTC852003:FTU852004 GCY852003:GDQ852004 GMU852003:GNM852004 GWQ852003:GXI852004 HGM852003:HHE852004 HQI852003:HRA852004 IAE852003:IAW852004 IKA852003:IKS852004 ITW852003:IUO852004 JDS852003:JEK852004 JNO852003:JOG852004 JXK852003:JYC852004 KHG852003:KHY852004 KRC852003:KRU852004 LAY852003:LBQ852004 LKU852003:LLM852004 LUQ852003:LVI852004 MEM852003:MFE852004 MOI852003:MPA852004 MYE852003:MYW852004 NIA852003:NIS852004 NRW852003:NSO852004 OBS852003:OCK852004 OLO852003:OMG852004 OVK852003:OWC852004 PFG852003:PFY852004 PPC852003:PPU852004 PYY852003:PZQ852004 QIU852003:QJM852004 QSQ852003:QTI852004 RCM852003:RDE852004 RMI852003:RNA852004 RWE852003:RWW852004 SGA852003:SGS852004 SPW852003:SQO852004 SZS852003:TAK852004 TJO852003:TKG852004 TTK852003:TUC852004 UDG852003:UDY852004 UNC852003:UNU852004 UWY852003:UXQ852004 VGU852003:VHM852004 VQQ852003:VRI852004 WAM852003:WBE852004 WKI852003:WLA852004 WUE852003:WUW852004 L917541:AA917542 HS917539:IK917540 RO917539:SG917540 ABK917539:ACC917540 ALG917539:ALY917540 AVC917539:AVU917540 BEY917539:BFQ917540 BOU917539:BPM917540 BYQ917539:BZI917540 CIM917539:CJE917540 CSI917539:CTA917540 DCE917539:DCW917540 DMA917539:DMS917540 DVW917539:DWO917540 EFS917539:EGK917540 EPO917539:EQG917540 EZK917539:FAC917540 FJG917539:FJY917540 FTC917539:FTU917540 GCY917539:GDQ917540 GMU917539:GNM917540 GWQ917539:GXI917540 HGM917539:HHE917540 HQI917539:HRA917540 IAE917539:IAW917540 IKA917539:IKS917540 ITW917539:IUO917540 JDS917539:JEK917540 JNO917539:JOG917540 JXK917539:JYC917540 KHG917539:KHY917540 KRC917539:KRU917540 LAY917539:LBQ917540 LKU917539:LLM917540 LUQ917539:LVI917540 MEM917539:MFE917540 MOI917539:MPA917540 MYE917539:MYW917540 NIA917539:NIS917540 NRW917539:NSO917540 OBS917539:OCK917540 OLO917539:OMG917540 OVK917539:OWC917540 PFG917539:PFY917540 PPC917539:PPU917540 PYY917539:PZQ917540 QIU917539:QJM917540 QSQ917539:QTI917540 RCM917539:RDE917540 RMI917539:RNA917540 RWE917539:RWW917540 SGA917539:SGS917540 SPW917539:SQO917540 SZS917539:TAK917540 TJO917539:TKG917540 TTK917539:TUC917540 UDG917539:UDY917540 UNC917539:UNU917540 UWY917539:UXQ917540 VGU917539:VHM917540 VQQ917539:VRI917540 WAM917539:WBE917540 WKI917539:WLA917540 WUE917539:WUW917540 L983077:AA983078 HS983075:IK983076 RO983075:SG983076 ABK983075:ACC983076 ALG983075:ALY983076 AVC983075:AVU983076 BEY983075:BFQ983076 BOU983075:BPM983076 BYQ983075:BZI983076 CIM983075:CJE983076 CSI983075:CTA983076 DCE983075:DCW983076 DMA983075:DMS983076 DVW983075:DWO983076 EFS983075:EGK983076 EPO983075:EQG983076 EZK983075:FAC983076 FJG983075:FJY983076 FTC983075:FTU983076 GCY983075:GDQ983076 GMU983075:GNM983076 GWQ983075:GXI983076 HGM983075:HHE983076 HQI983075:HRA983076 IAE983075:IAW983076 IKA983075:IKS983076 ITW983075:IUO983076 JDS983075:JEK983076 JNO983075:JOG983076 JXK983075:JYC983076 KHG983075:KHY983076 KRC983075:KRU983076 LAY983075:LBQ983076 LKU983075:LLM983076 LUQ983075:LVI983076 MEM983075:MFE983076 MOI983075:MPA983076 MYE983075:MYW983076 NIA983075:NIS983076 NRW983075:NSO983076 OBS983075:OCK983076 OLO983075:OMG983076 OVK983075:OWC983076 PFG983075:PFY983076 PPC983075:PPU983076 PYY983075:PZQ983076 QIU983075:QJM983076 QSQ983075:QTI983076 RCM983075:RDE983076 RMI983075:RNA983076 RWE983075:RWW983076 SGA983075:SGS983076 SPW983075:SQO983076 SZS983075:TAK983076 TJO983075:TKG983076 TTK983075:TUC983076 UDG983075:UDY983076 UNC983075:UNU983076 UWY983075:UXQ983076 VGU983075:VHM983076 VQQ983075:VRI983076 WAM983075:WBE983076 WKI983075:WLA983076 WUE983075:WUW983076 O65568:O65571 HV65566:HV65569 RR65566:RR65569 ABN65566:ABN65569 ALJ65566:ALJ65569 AVF65566:AVF65569 BFB65566:BFB65569 BOX65566:BOX65569 BYT65566:BYT65569 CIP65566:CIP65569 CSL65566:CSL65569 DCH65566:DCH65569 DMD65566:DMD65569 DVZ65566:DVZ65569 EFV65566:EFV65569 EPR65566:EPR65569 EZN65566:EZN65569 FJJ65566:FJJ65569 FTF65566:FTF65569 GDB65566:GDB65569 GMX65566:GMX65569 GWT65566:GWT65569 HGP65566:HGP65569 HQL65566:HQL65569 IAH65566:IAH65569 IKD65566:IKD65569 ITZ65566:ITZ65569 JDV65566:JDV65569 JNR65566:JNR65569 JXN65566:JXN65569 KHJ65566:KHJ65569 KRF65566:KRF65569 LBB65566:LBB65569 LKX65566:LKX65569 LUT65566:LUT65569 MEP65566:MEP65569 MOL65566:MOL65569 MYH65566:MYH65569 NID65566:NID65569 NRZ65566:NRZ65569 OBV65566:OBV65569 OLR65566:OLR65569 OVN65566:OVN65569 PFJ65566:PFJ65569 PPF65566:PPF65569 PZB65566:PZB65569 QIX65566:QIX65569 QST65566:QST65569 RCP65566:RCP65569 RML65566:RML65569 RWH65566:RWH65569 SGD65566:SGD65569 SPZ65566:SPZ65569 SZV65566:SZV65569 TJR65566:TJR65569 TTN65566:TTN65569 UDJ65566:UDJ65569 UNF65566:UNF65569 UXB65566:UXB65569 VGX65566:VGX65569 VQT65566:VQT65569 WAP65566:WAP65569 WKL65566:WKL65569 WUH65566:WUH65569 O131104:O131107 HV131102:HV131105 RR131102:RR131105 ABN131102:ABN131105 ALJ131102:ALJ131105 AVF131102:AVF131105 BFB131102:BFB131105 BOX131102:BOX131105 BYT131102:BYT131105 CIP131102:CIP131105 CSL131102:CSL131105 DCH131102:DCH131105 DMD131102:DMD131105 DVZ131102:DVZ131105 EFV131102:EFV131105 EPR131102:EPR131105 EZN131102:EZN131105 FJJ131102:FJJ131105 FTF131102:FTF131105 GDB131102:GDB131105 GMX131102:GMX131105 GWT131102:GWT131105 HGP131102:HGP131105 HQL131102:HQL131105 IAH131102:IAH131105 IKD131102:IKD131105 ITZ131102:ITZ131105 JDV131102:JDV131105 JNR131102:JNR131105 JXN131102:JXN131105 KHJ131102:KHJ131105 KRF131102:KRF131105 LBB131102:LBB131105 LKX131102:LKX131105 LUT131102:LUT131105 MEP131102:MEP131105 MOL131102:MOL131105 MYH131102:MYH131105 NID131102:NID131105 NRZ131102:NRZ131105 OBV131102:OBV131105 OLR131102:OLR131105 OVN131102:OVN131105 PFJ131102:PFJ131105 PPF131102:PPF131105 PZB131102:PZB131105 QIX131102:QIX131105 QST131102:QST131105 RCP131102:RCP131105 RML131102:RML131105 RWH131102:RWH131105 SGD131102:SGD131105 SPZ131102:SPZ131105 SZV131102:SZV131105 TJR131102:TJR131105 TTN131102:TTN131105 UDJ131102:UDJ131105 UNF131102:UNF131105 UXB131102:UXB131105 VGX131102:VGX131105 VQT131102:VQT131105 WAP131102:WAP131105 WKL131102:WKL131105 WUH131102:WUH131105 O196640:O196643 HV196638:HV196641 RR196638:RR196641 ABN196638:ABN196641 ALJ196638:ALJ196641 AVF196638:AVF196641 BFB196638:BFB196641 BOX196638:BOX196641 BYT196638:BYT196641 CIP196638:CIP196641 CSL196638:CSL196641 DCH196638:DCH196641 DMD196638:DMD196641 DVZ196638:DVZ196641 EFV196638:EFV196641 EPR196638:EPR196641 EZN196638:EZN196641 FJJ196638:FJJ196641 FTF196638:FTF196641 GDB196638:GDB196641 GMX196638:GMX196641 GWT196638:GWT196641 HGP196638:HGP196641 HQL196638:HQL196641 IAH196638:IAH196641 IKD196638:IKD196641 ITZ196638:ITZ196641 JDV196638:JDV196641 JNR196638:JNR196641 JXN196638:JXN196641 KHJ196638:KHJ196641 KRF196638:KRF196641 LBB196638:LBB196641 LKX196638:LKX196641 LUT196638:LUT196641 MEP196638:MEP196641 MOL196638:MOL196641 MYH196638:MYH196641 NID196638:NID196641 NRZ196638:NRZ196641 OBV196638:OBV196641 OLR196638:OLR196641 OVN196638:OVN196641 PFJ196638:PFJ196641 PPF196638:PPF196641 PZB196638:PZB196641 QIX196638:QIX196641 QST196638:QST196641 RCP196638:RCP196641 RML196638:RML196641 RWH196638:RWH196641 SGD196638:SGD196641 SPZ196638:SPZ196641 SZV196638:SZV196641 TJR196638:TJR196641 TTN196638:TTN196641 UDJ196638:UDJ196641 UNF196638:UNF196641 UXB196638:UXB196641 VGX196638:VGX196641 VQT196638:VQT196641 WAP196638:WAP196641 WKL196638:WKL196641 WUH196638:WUH196641 O262176:O262179 HV262174:HV262177 RR262174:RR262177 ABN262174:ABN262177 ALJ262174:ALJ262177 AVF262174:AVF262177 BFB262174:BFB262177 BOX262174:BOX262177 BYT262174:BYT262177 CIP262174:CIP262177 CSL262174:CSL262177 DCH262174:DCH262177 DMD262174:DMD262177 DVZ262174:DVZ262177 EFV262174:EFV262177 EPR262174:EPR262177 EZN262174:EZN262177 FJJ262174:FJJ262177 FTF262174:FTF262177 GDB262174:GDB262177 GMX262174:GMX262177 GWT262174:GWT262177 HGP262174:HGP262177 HQL262174:HQL262177 IAH262174:IAH262177 IKD262174:IKD262177 ITZ262174:ITZ262177 JDV262174:JDV262177 JNR262174:JNR262177 JXN262174:JXN262177 KHJ262174:KHJ262177 KRF262174:KRF262177 LBB262174:LBB262177 LKX262174:LKX262177 LUT262174:LUT262177 MEP262174:MEP262177 MOL262174:MOL262177 MYH262174:MYH262177 NID262174:NID262177 NRZ262174:NRZ262177 OBV262174:OBV262177 OLR262174:OLR262177 OVN262174:OVN262177 PFJ262174:PFJ262177 PPF262174:PPF262177 PZB262174:PZB262177 QIX262174:QIX262177 QST262174:QST262177 RCP262174:RCP262177 RML262174:RML262177 RWH262174:RWH262177 SGD262174:SGD262177 SPZ262174:SPZ262177 SZV262174:SZV262177 TJR262174:TJR262177 TTN262174:TTN262177 UDJ262174:UDJ262177 UNF262174:UNF262177 UXB262174:UXB262177 VGX262174:VGX262177 VQT262174:VQT262177 WAP262174:WAP262177 WKL262174:WKL262177 WUH262174:WUH262177 O327712:O327715 HV327710:HV327713 RR327710:RR327713 ABN327710:ABN327713 ALJ327710:ALJ327713 AVF327710:AVF327713 BFB327710:BFB327713 BOX327710:BOX327713 BYT327710:BYT327713 CIP327710:CIP327713 CSL327710:CSL327713 DCH327710:DCH327713 DMD327710:DMD327713 DVZ327710:DVZ327713 EFV327710:EFV327713 EPR327710:EPR327713 EZN327710:EZN327713 FJJ327710:FJJ327713 FTF327710:FTF327713 GDB327710:GDB327713 GMX327710:GMX327713 GWT327710:GWT327713 HGP327710:HGP327713 HQL327710:HQL327713 IAH327710:IAH327713 IKD327710:IKD327713 ITZ327710:ITZ327713 JDV327710:JDV327713 JNR327710:JNR327713 JXN327710:JXN327713 KHJ327710:KHJ327713 KRF327710:KRF327713 LBB327710:LBB327713 LKX327710:LKX327713 LUT327710:LUT327713 MEP327710:MEP327713 MOL327710:MOL327713 MYH327710:MYH327713 NID327710:NID327713 NRZ327710:NRZ327713 OBV327710:OBV327713 OLR327710:OLR327713 OVN327710:OVN327713 PFJ327710:PFJ327713 PPF327710:PPF327713 PZB327710:PZB327713 QIX327710:QIX327713 QST327710:QST327713 RCP327710:RCP327713 RML327710:RML327713 RWH327710:RWH327713 SGD327710:SGD327713 SPZ327710:SPZ327713 SZV327710:SZV327713 TJR327710:TJR327713 TTN327710:TTN327713 UDJ327710:UDJ327713 UNF327710:UNF327713 UXB327710:UXB327713 VGX327710:VGX327713 VQT327710:VQT327713 WAP327710:WAP327713 WKL327710:WKL327713 WUH327710:WUH327713 O393248:O393251 HV393246:HV393249 RR393246:RR393249 ABN393246:ABN393249 ALJ393246:ALJ393249 AVF393246:AVF393249 BFB393246:BFB393249 BOX393246:BOX393249 BYT393246:BYT393249 CIP393246:CIP393249 CSL393246:CSL393249 DCH393246:DCH393249 DMD393246:DMD393249 DVZ393246:DVZ393249 EFV393246:EFV393249 EPR393246:EPR393249 EZN393246:EZN393249 FJJ393246:FJJ393249 FTF393246:FTF393249 GDB393246:GDB393249 GMX393246:GMX393249 GWT393246:GWT393249 HGP393246:HGP393249 HQL393246:HQL393249 IAH393246:IAH393249 IKD393246:IKD393249 ITZ393246:ITZ393249 JDV393246:JDV393249 JNR393246:JNR393249 JXN393246:JXN393249 KHJ393246:KHJ393249 KRF393246:KRF393249 LBB393246:LBB393249 LKX393246:LKX393249 LUT393246:LUT393249 MEP393246:MEP393249 MOL393246:MOL393249 MYH393246:MYH393249 NID393246:NID393249 NRZ393246:NRZ393249 OBV393246:OBV393249 OLR393246:OLR393249 OVN393246:OVN393249 PFJ393246:PFJ393249 PPF393246:PPF393249 PZB393246:PZB393249 QIX393246:QIX393249 QST393246:QST393249 RCP393246:RCP393249 RML393246:RML393249 RWH393246:RWH393249 SGD393246:SGD393249 SPZ393246:SPZ393249 SZV393246:SZV393249 TJR393246:TJR393249 TTN393246:TTN393249 UDJ393246:UDJ393249 UNF393246:UNF393249 UXB393246:UXB393249 VGX393246:VGX393249 VQT393246:VQT393249 WAP393246:WAP393249 WKL393246:WKL393249 WUH393246:WUH393249 O458784:O458787 HV458782:HV458785 RR458782:RR458785 ABN458782:ABN458785 ALJ458782:ALJ458785 AVF458782:AVF458785 BFB458782:BFB458785 BOX458782:BOX458785 BYT458782:BYT458785 CIP458782:CIP458785 CSL458782:CSL458785 DCH458782:DCH458785 DMD458782:DMD458785 DVZ458782:DVZ458785 EFV458782:EFV458785 EPR458782:EPR458785 EZN458782:EZN458785 FJJ458782:FJJ458785 FTF458782:FTF458785 GDB458782:GDB458785 GMX458782:GMX458785 GWT458782:GWT458785 HGP458782:HGP458785 HQL458782:HQL458785 IAH458782:IAH458785 IKD458782:IKD458785 ITZ458782:ITZ458785 JDV458782:JDV458785 JNR458782:JNR458785 JXN458782:JXN458785 KHJ458782:KHJ458785 KRF458782:KRF458785 LBB458782:LBB458785 LKX458782:LKX458785 LUT458782:LUT458785 MEP458782:MEP458785 MOL458782:MOL458785 MYH458782:MYH458785 NID458782:NID458785 NRZ458782:NRZ458785 OBV458782:OBV458785 OLR458782:OLR458785 OVN458782:OVN458785 PFJ458782:PFJ458785 PPF458782:PPF458785 PZB458782:PZB458785 QIX458782:QIX458785 QST458782:QST458785 RCP458782:RCP458785 RML458782:RML458785 RWH458782:RWH458785 SGD458782:SGD458785 SPZ458782:SPZ458785 SZV458782:SZV458785 TJR458782:TJR458785 TTN458782:TTN458785 UDJ458782:UDJ458785 UNF458782:UNF458785 UXB458782:UXB458785 VGX458782:VGX458785 VQT458782:VQT458785 WAP458782:WAP458785 WKL458782:WKL458785 WUH458782:WUH458785 O524320:O524323 HV524318:HV524321 RR524318:RR524321 ABN524318:ABN524321 ALJ524318:ALJ524321 AVF524318:AVF524321 BFB524318:BFB524321 BOX524318:BOX524321 BYT524318:BYT524321 CIP524318:CIP524321 CSL524318:CSL524321 DCH524318:DCH524321 DMD524318:DMD524321 DVZ524318:DVZ524321 EFV524318:EFV524321 EPR524318:EPR524321 EZN524318:EZN524321 FJJ524318:FJJ524321 FTF524318:FTF524321 GDB524318:GDB524321 GMX524318:GMX524321 GWT524318:GWT524321 HGP524318:HGP524321 HQL524318:HQL524321 IAH524318:IAH524321 IKD524318:IKD524321 ITZ524318:ITZ524321 JDV524318:JDV524321 JNR524318:JNR524321 JXN524318:JXN524321 KHJ524318:KHJ524321 KRF524318:KRF524321 LBB524318:LBB524321 LKX524318:LKX524321 LUT524318:LUT524321 MEP524318:MEP524321 MOL524318:MOL524321 MYH524318:MYH524321 NID524318:NID524321 NRZ524318:NRZ524321 OBV524318:OBV524321 OLR524318:OLR524321 OVN524318:OVN524321 PFJ524318:PFJ524321 PPF524318:PPF524321 PZB524318:PZB524321 QIX524318:QIX524321 QST524318:QST524321 RCP524318:RCP524321 RML524318:RML524321 RWH524318:RWH524321 SGD524318:SGD524321 SPZ524318:SPZ524321 SZV524318:SZV524321 TJR524318:TJR524321 TTN524318:TTN524321 UDJ524318:UDJ524321 UNF524318:UNF524321 UXB524318:UXB524321 VGX524318:VGX524321 VQT524318:VQT524321 WAP524318:WAP524321 WKL524318:WKL524321 WUH524318:WUH524321 O589856:O589859 HV589854:HV589857 RR589854:RR589857 ABN589854:ABN589857 ALJ589854:ALJ589857 AVF589854:AVF589857 BFB589854:BFB589857 BOX589854:BOX589857 BYT589854:BYT589857 CIP589854:CIP589857 CSL589854:CSL589857 DCH589854:DCH589857 DMD589854:DMD589857 DVZ589854:DVZ589857 EFV589854:EFV589857 EPR589854:EPR589857 EZN589854:EZN589857 FJJ589854:FJJ589857 FTF589854:FTF589857 GDB589854:GDB589857 GMX589854:GMX589857 GWT589854:GWT589857 HGP589854:HGP589857 HQL589854:HQL589857 IAH589854:IAH589857 IKD589854:IKD589857 ITZ589854:ITZ589857 JDV589854:JDV589857 JNR589854:JNR589857 JXN589854:JXN589857 KHJ589854:KHJ589857 KRF589854:KRF589857 LBB589854:LBB589857 LKX589854:LKX589857 LUT589854:LUT589857 MEP589854:MEP589857 MOL589854:MOL589857 MYH589854:MYH589857 NID589854:NID589857 NRZ589854:NRZ589857 OBV589854:OBV589857 OLR589854:OLR589857 OVN589854:OVN589857 PFJ589854:PFJ589857 PPF589854:PPF589857 PZB589854:PZB589857 QIX589854:QIX589857 QST589854:QST589857 RCP589854:RCP589857 RML589854:RML589857 RWH589854:RWH589857 SGD589854:SGD589857 SPZ589854:SPZ589857 SZV589854:SZV589857 TJR589854:TJR589857 TTN589854:TTN589857 UDJ589854:UDJ589857 UNF589854:UNF589857 UXB589854:UXB589857 VGX589854:VGX589857 VQT589854:VQT589857 WAP589854:WAP589857 WKL589854:WKL589857 WUH589854:WUH589857 O655392:O655395 HV655390:HV655393 RR655390:RR655393 ABN655390:ABN655393 ALJ655390:ALJ655393 AVF655390:AVF655393 BFB655390:BFB655393 BOX655390:BOX655393 BYT655390:BYT655393 CIP655390:CIP655393 CSL655390:CSL655393 DCH655390:DCH655393 DMD655390:DMD655393 DVZ655390:DVZ655393 EFV655390:EFV655393 EPR655390:EPR655393 EZN655390:EZN655393 FJJ655390:FJJ655393 FTF655390:FTF655393 GDB655390:GDB655393 GMX655390:GMX655393 GWT655390:GWT655393 HGP655390:HGP655393 HQL655390:HQL655393 IAH655390:IAH655393 IKD655390:IKD655393 ITZ655390:ITZ655393 JDV655390:JDV655393 JNR655390:JNR655393 JXN655390:JXN655393 KHJ655390:KHJ655393 KRF655390:KRF655393 LBB655390:LBB655393 LKX655390:LKX655393 LUT655390:LUT655393 MEP655390:MEP655393 MOL655390:MOL655393 MYH655390:MYH655393 NID655390:NID655393 NRZ655390:NRZ655393 OBV655390:OBV655393 OLR655390:OLR655393 OVN655390:OVN655393 PFJ655390:PFJ655393 PPF655390:PPF655393 PZB655390:PZB655393 QIX655390:QIX655393 QST655390:QST655393 RCP655390:RCP655393 RML655390:RML655393 RWH655390:RWH655393 SGD655390:SGD655393 SPZ655390:SPZ655393 SZV655390:SZV655393 TJR655390:TJR655393 TTN655390:TTN655393 UDJ655390:UDJ655393 UNF655390:UNF655393 UXB655390:UXB655393 VGX655390:VGX655393 VQT655390:VQT655393 WAP655390:WAP655393 WKL655390:WKL655393 WUH655390:WUH655393 O720928:O720931 HV720926:HV720929 RR720926:RR720929 ABN720926:ABN720929 ALJ720926:ALJ720929 AVF720926:AVF720929 BFB720926:BFB720929 BOX720926:BOX720929 BYT720926:BYT720929 CIP720926:CIP720929 CSL720926:CSL720929 DCH720926:DCH720929 DMD720926:DMD720929 DVZ720926:DVZ720929 EFV720926:EFV720929 EPR720926:EPR720929 EZN720926:EZN720929 FJJ720926:FJJ720929 FTF720926:FTF720929 GDB720926:GDB720929 GMX720926:GMX720929 GWT720926:GWT720929 HGP720926:HGP720929 HQL720926:HQL720929 IAH720926:IAH720929 IKD720926:IKD720929 ITZ720926:ITZ720929 JDV720926:JDV720929 JNR720926:JNR720929 JXN720926:JXN720929 KHJ720926:KHJ720929 KRF720926:KRF720929 LBB720926:LBB720929 LKX720926:LKX720929 LUT720926:LUT720929 MEP720926:MEP720929 MOL720926:MOL720929 MYH720926:MYH720929 NID720926:NID720929 NRZ720926:NRZ720929 OBV720926:OBV720929 OLR720926:OLR720929 OVN720926:OVN720929 PFJ720926:PFJ720929 PPF720926:PPF720929 PZB720926:PZB720929 QIX720926:QIX720929 QST720926:QST720929 RCP720926:RCP720929 RML720926:RML720929 RWH720926:RWH720929 SGD720926:SGD720929 SPZ720926:SPZ720929 SZV720926:SZV720929 TJR720926:TJR720929 TTN720926:TTN720929 UDJ720926:UDJ720929 UNF720926:UNF720929 UXB720926:UXB720929 VGX720926:VGX720929 VQT720926:VQT720929 WAP720926:WAP720929 WKL720926:WKL720929 WUH720926:WUH720929 O786464:O786467 HV786462:HV786465 RR786462:RR786465 ABN786462:ABN786465 ALJ786462:ALJ786465 AVF786462:AVF786465 BFB786462:BFB786465 BOX786462:BOX786465 BYT786462:BYT786465 CIP786462:CIP786465 CSL786462:CSL786465 DCH786462:DCH786465 DMD786462:DMD786465 DVZ786462:DVZ786465 EFV786462:EFV786465 EPR786462:EPR786465 EZN786462:EZN786465 FJJ786462:FJJ786465 FTF786462:FTF786465 GDB786462:GDB786465 GMX786462:GMX786465 GWT786462:GWT786465 HGP786462:HGP786465 HQL786462:HQL786465 IAH786462:IAH786465 IKD786462:IKD786465 ITZ786462:ITZ786465 JDV786462:JDV786465 JNR786462:JNR786465 JXN786462:JXN786465 KHJ786462:KHJ786465 KRF786462:KRF786465 LBB786462:LBB786465 LKX786462:LKX786465 LUT786462:LUT786465 MEP786462:MEP786465 MOL786462:MOL786465 MYH786462:MYH786465 NID786462:NID786465 NRZ786462:NRZ786465 OBV786462:OBV786465 OLR786462:OLR786465 OVN786462:OVN786465 PFJ786462:PFJ786465 PPF786462:PPF786465 PZB786462:PZB786465 QIX786462:QIX786465 QST786462:QST786465 RCP786462:RCP786465 RML786462:RML786465 RWH786462:RWH786465 SGD786462:SGD786465 SPZ786462:SPZ786465 SZV786462:SZV786465 TJR786462:TJR786465 TTN786462:TTN786465 UDJ786462:UDJ786465 UNF786462:UNF786465 UXB786462:UXB786465 VGX786462:VGX786465 VQT786462:VQT786465 WAP786462:WAP786465 WKL786462:WKL786465 WUH786462:WUH786465 O852000:O852003 HV851998:HV852001 RR851998:RR852001 ABN851998:ABN852001 ALJ851998:ALJ852001 AVF851998:AVF852001 BFB851998:BFB852001 BOX851998:BOX852001 BYT851998:BYT852001 CIP851998:CIP852001 CSL851998:CSL852001 DCH851998:DCH852001 DMD851998:DMD852001 DVZ851998:DVZ852001 EFV851998:EFV852001 EPR851998:EPR852001 EZN851998:EZN852001 FJJ851998:FJJ852001 FTF851998:FTF852001 GDB851998:GDB852001 GMX851998:GMX852001 GWT851998:GWT852001 HGP851998:HGP852001 HQL851998:HQL852001 IAH851998:IAH852001 IKD851998:IKD852001 ITZ851998:ITZ852001 JDV851998:JDV852001 JNR851998:JNR852001 JXN851998:JXN852001 KHJ851998:KHJ852001 KRF851998:KRF852001 LBB851998:LBB852001 LKX851998:LKX852001 LUT851998:LUT852001 MEP851998:MEP852001 MOL851998:MOL852001 MYH851998:MYH852001 NID851998:NID852001 NRZ851998:NRZ852001 OBV851998:OBV852001 OLR851998:OLR852001 OVN851998:OVN852001 PFJ851998:PFJ852001 PPF851998:PPF852001 PZB851998:PZB852001 QIX851998:QIX852001 QST851998:QST852001 RCP851998:RCP852001 RML851998:RML852001 RWH851998:RWH852001 SGD851998:SGD852001 SPZ851998:SPZ852001 SZV851998:SZV852001 TJR851998:TJR852001 TTN851998:TTN852001 UDJ851998:UDJ852001 UNF851998:UNF852001 UXB851998:UXB852001 VGX851998:VGX852001 VQT851998:VQT852001 WAP851998:WAP852001 WKL851998:WKL852001 WUH851998:WUH852001 O917536:O917539 HV917534:HV917537 RR917534:RR917537 ABN917534:ABN917537 ALJ917534:ALJ917537 AVF917534:AVF917537 BFB917534:BFB917537 BOX917534:BOX917537 BYT917534:BYT917537 CIP917534:CIP917537 CSL917534:CSL917537 DCH917534:DCH917537 DMD917534:DMD917537 DVZ917534:DVZ917537 EFV917534:EFV917537 EPR917534:EPR917537 EZN917534:EZN917537 FJJ917534:FJJ917537 FTF917534:FTF917537 GDB917534:GDB917537 GMX917534:GMX917537 GWT917534:GWT917537 HGP917534:HGP917537 HQL917534:HQL917537 IAH917534:IAH917537 IKD917534:IKD917537 ITZ917534:ITZ917537 JDV917534:JDV917537 JNR917534:JNR917537 JXN917534:JXN917537 KHJ917534:KHJ917537 KRF917534:KRF917537 LBB917534:LBB917537 LKX917534:LKX917537 LUT917534:LUT917537 MEP917534:MEP917537 MOL917534:MOL917537 MYH917534:MYH917537 NID917534:NID917537 NRZ917534:NRZ917537 OBV917534:OBV917537 OLR917534:OLR917537 OVN917534:OVN917537 PFJ917534:PFJ917537 PPF917534:PPF917537 PZB917534:PZB917537 QIX917534:QIX917537 QST917534:QST917537 RCP917534:RCP917537 RML917534:RML917537 RWH917534:RWH917537 SGD917534:SGD917537 SPZ917534:SPZ917537 SZV917534:SZV917537 TJR917534:TJR917537 TTN917534:TTN917537 UDJ917534:UDJ917537 UNF917534:UNF917537 UXB917534:UXB917537 VGX917534:VGX917537 VQT917534:VQT917537 WAP917534:WAP917537 WKL917534:WKL917537 WUH917534:WUH917537 O983072:O983075 HV983070:HV983073 RR983070:RR983073 ABN983070:ABN983073 ALJ983070:ALJ983073 AVF983070:AVF983073 BFB983070:BFB983073 BOX983070:BOX983073 BYT983070:BYT983073 CIP983070:CIP983073 CSL983070:CSL983073 DCH983070:DCH983073 DMD983070:DMD983073 DVZ983070:DVZ983073 EFV983070:EFV983073 EPR983070:EPR983073 EZN983070:EZN983073 FJJ983070:FJJ983073 FTF983070:FTF983073 GDB983070:GDB983073 GMX983070:GMX983073 GWT983070:GWT983073 HGP983070:HGP983073 HQL983070:HQL983073 IAH983070:IAH983073 IKD983070:IKD983073 ITZ983070:ITZ983073 JDV983070:JDV983073 JNR983070:JNR983073 JXN983070:JXN983073 KHJ983070:KHJ983073 KRF983070:KRF983073 LBB983070:LBB983073 LKX983070:LKX983073 LUT983070:LUT983073 MEP983070:MEP983073 MOL983070:MOL983073 MYH983070:MYH983073 NID983070:NID983073 NRZ983070:NRZ983073 OBV983070:OBV983073 OLR983070:OLR983073 OVN983070:OVN983073 PFJ983070:PFJ983073 PPF983070:PPF983073 PZB983070:PZB983073 QIX983070:QIX983073 QST983070:QST983073 RCP983070:RCP983073 RML983070:RML983073 RWH983070:RWH983073 SGD983070:SGD983073 SPZ983070:SPZ983073 SZV983070:SZV983073 TJR983070:TJR983073 TTN983070:TTN983073 UDJ983070:UDJ983073 UNF983070:UNF983073 UXB983070:UXB983073 VGX983070:VGX983073 VQT983070:VQT983073 WAP983070:WAP983073 WKL983070:WKL983073 WUH983070:WUH983073 H65582:AA65584 HO65580:IK65582 RK65580:SG65582 ABG65580:ACC65582 ALC65580:ALY65582 AUY65580:AVU65582 BEU65580:BFQ65582 BOQ65580:BPM65582 BYM65580:BZI65582 CII65580:CJE65582 CSE65580:CTA65582 DCA65580:DCW65582 DLW65580:DMS65582 DVS65580:DWO65582 EFO65580:EGK65582 EPK65580:EQG65582 EZG65580:FAC65582 FJC65580:FJY65582 FSY65580:FTU65582 GCU65580:GDQ65582 GMQ65580:GNM65582 GWM65580:GXI65582 HGI65580:HHE65582 HQE65580:HRA65582 IAA65580:IAW65582 IJW65580:IKS65582 ITS65580:IUO65582 JDO65580:JEK65582 JNK65580:JOG65582 JXG65580:JYC65582 KHC65580:KHY65582 KQY65580:KRU65582 LAU65580:LBQ65582 LKQ65580:LLM65582 LUM65580:LVI65582 MEI65580:MFE65582 MOE65580:MPA65582 MYA65580:MYW65582 NHW65580:NIS65582 NRS65580:NSO65582 OBO65580:OCK65582 OLK65580:OMG65582 OVG65580:OWC65582 PFC65580:PFY65582 POY65580:PPU65582 PYU65580:PZQ65582 QIQ65580:QJM65582 QSM65580:QTI65582 RCI65580:RDE65582 RME65580:RNA65582 RWA65580:RWW65582 SFW65580:SGS65582 SPS65580:SQO65582 SZO65580:TAK65582 TJK65580:TKG65582 TTG65580:TUC65582 UDC65580:UDY65582 UMY65580:UNU65582 UWU65580:UXQ65582 VGQ65580:VHM65582 VQM65580:VRI65582 WAI65580:WBE65582 WKE65580:WLA65582 WUA65580:WUW65582 H131118:AA131120 HO131116:IK131118 RK131116:SG131118 ABG131116:ACC131118 ALC131116:ALY131118 AUY131116:AVU131118 BEU131116:BFQ131118 BOQ131116:BPM131118 BYM131116:BZI131118 CII131116:CJE131118 CSE131116:CTA131118 DCA131116:DCW131118 DLW131116:DMS131118 DVS131116:DWO131118 EFO131116:EGK131118 EPK131116:EQG131118 EZG131116:FAC131118 FJC131116:FJY131118 FSY131116:FTU131118 GCU131116:GDQ131118 GMQ131116:GNM131118 GWM131116:GXI131118 HGI131116:HHE131118 HQE131116:HRA131118 IAA131116:IAW131118 IJW131116:IKS131118 ITS131116:IUO131118 JDO131116:JEK131118 JNK131116:JOG131118 JXG131116:JYC131118 KHC131116:KHY131118 KQY131116:KRU131118 LAU131116:LBQ131118 LKQ131116:LLM131118 LUM131116:LVI131118 MEI131116:MFE131118 MOE131116:MPA131118 MYA131116:MYW131118 NHW131116:NIS131118 NRS131116:NSO131118 OBO131116:OCK131118 OLK131116:OMG131118 OVG131116:OWC131118 PFC131116:PFY131118 POY131116:PPU131118 PYU131116:PZQ131118 QIQ131116:QJM131118 QSM131116:QTI131118 RCI131116:RDE131118 RME131116:RNA131118 RWA131116:RWW131118 SFW131116:SGS131118 SPS131116:SQO131118 SZO131116:TAK131118 TJK131116:TKG131118 TTG131116:TUC131118 UDC131116:UDY131118 UMY131116:UNU131118 UWU131116:UXQ131118 VGQ131116:VHM131118 VQM131116:VRI131118 WAI131116:WBE131118 WKE131116:WLA131118 WUA131116:WUW131118 H196654:AA196656 HO196652:IK196654 RK196652:SG196654 ABG196652:ACC196654 ALC196652:ALY196654 AUY196652:AVU196654 BEU196652:BFQ196654 BOQ196652:BPM196654 BYM196652:BZI196654 CII196652:CJE196654 CSE196652:CTA196654 DCA196652:DCW196654 DLW196652:DMS196654 DVS196652:DWO196654 EFO196652:EGK196654 EPK196652:EQG196654 EZG196652:FAC196654 FJC196652:FJY196654 FSY196652:FTU196654 GCU196652:GDQ196654 GMQ196652:GNM196654 GWM196652:GXI196654 HGI196652:HHE196654 HQE196652:HRA196654 IAA196652:IAW196654 IJW196652:IKS196654 ITS196652:IUO196654 JDO196652:JEK196654 JNK196652:JOG196654 JXG196652:JYC196654 KHC196652:KHY196654 KQY196652:KRU196654 LAU196652:LBQ196654 LKQ196652:LLM196654 LUM196652:LVI196654 MEI196652:MFE196654 MOE196652:MPA196654 MYA196652:MYW196654 NHW196652:NIS196654 NRS196652:NSO196654 OBO196652:OCK196654 OLK196652:OMG196654 OVG196652:OWC196654 PFC196652:PFY196654 POY196652:PPU196654 PYU196652:PZQ196654 QIQ196652:QJM196654 QSM196652:QTI196654 RCI196652:RDE196654 RME196652:RNA196654 RWA196652:RWW196654 SFW196652:SGS196654 SPS196652:SQO196654 SZO196652:TAK196654 TJK196652:TKG196654 TTG196652:TUC196654 UDC196652:UDY196654 UMY196652:UNU196654 UWU196652:UXQ196654 VGQ196652:VHM196654 VQM196652:VRI196654 WAI196652:WBE196654 WKE196652:WLA196654 WUA196652:WUW196654 H262190:AA262192 HO262188:IK262190 RK262188:SG262190 ABG262188:ACC262190 ALC262188:ALY262190 AUY262188:AVU262190 BEU262188:BFQ262190 BOQ262188:BPM262190 BYM262188:BZI262190 CII262188:CJE262190 CSE262188:CTA262190 DCA262188:DCW262190 DLW262188:DMS262190 DVS262188:DWO262190 EFO262188:EGK262190 EPK262188:EQG262190 EZG262188:FAC262190 FJC262188:FJY262190 FSY262188:FTU262190 GCU262188:GDQ262190 GMQ262188:GNM262190 GWM262188:GXI262190 HGI262188:HHE262190 HQE262188:HRA262190 IAA262188:IAW262190 IJW262188:IKS262190 ITS262188:IUO262190 JDO262188:JEK262190 JNK262188:JOG262190 JXG262188:JYC262190 KHC262188:KHY262190 KQY262188:KRU262190 LAU262188:LBQ262190 LKQ262188:LLM262190 LUM262188:LVI262190 MEI262188:MFE262190 MOE262188:MPA262190 MYA262188:MYW262190 NHW262188:NIS262190 NRS262188:NSO262190 OBO262188:OCK262190 OLK262188:OMG262190 OVG262188:OWC262190 PFC262188:PFY262190 POY262188:PPU262190 PYU262188:PZQ262190 QIQ262188:QJM262190 QSM262188:QTI262190 RCI262188:RDE262190 RME262188:RNA262190 RWA262188:RWW262190 SFW262188:SGS262190 SPS262188:SQO262190 SZO262188:TAK262190 TJK262188:TKG262190 TTG262188:TUC262190 UDC262188:UDY262190 UMY262188:UNU262190 UWU262188:UXQ262190 VGQ262188:VHM262190 VQM262188:VRI262190 WAI262188:WBE262190 WKE262188:WLA262190 WUA262188:WUW262190 H327726:AA327728 HO327724:IK327726 RK327724:SG327726 ABG327724:ACC327726 ALC327724:ALY327726 AUY327724:AVU327726 BEU327724:BFQ327726 BOQ327724:BPM327726 BYM327724:BZI327726 CII327724:CJE327726 CSE327724:CTA327726 DCA327724:DCW327726 DLW327724:DMS327726 DVS327724:DWO327726 EFO327724:EGK327726 EPK327724:EQG327726 EZG327724:FAC327726 FJC327724:FJY327726 FSY327724:FTU327726 GCU327724:GDQ327726 GMQ327724:GNM327726 GWM327724:GXI327726 HGI327724:HHE327726 HQE327724:HRA327726 IAA327724:IAW327726 IJW327724:IKS327726 ITS327724:IUO327726 JDO327724:JEK327726 JNK327724:JOG327726 JXG327724:JYC327726 KHC327724:KHY327726 KQY327724:KRU327726 LAU327724:LBQ327726 LKQ327724:LLM327726 LUM327724:LVI327726 MEI327724:MFE327726 MOE327724:MPA327726 MYA327724:MYW327726 NHW327724:NIS327726 NRS327724:NSO327726 OBO327724:OCK327726 OLK327724:OMG327726 OVG327724:OWC327726 PFC327724:PFY327726 POY327724:PPU327726 PYU327724:PZQ327726 QIQ327724:QJM327726 QSM327724:QTI327726 RCI327724:RDE327726 RME327724:RNA327726 RWA327724:RWW327726 SFW327724:SGS327726 SPS327724:SQO327726 SZO327724:TAK327726 TJK327724:TKG327726 TTG327724:TUC327726 UDC327724:UDY327726 UMY327724:UNU327726 UWU327724:UXQ327726 VGQ327724:VHM327726 VQM327724:VRI327726 WAI327724:WBE327726 WKE327724:WLA327726 WUA327724:WUW327726 H393262:AA393264 HO393260:IK393262 RK393260:SG393262 ABG393260:ACC393262 ALC393260:ALY393262 AUY393260:AVU393262 BEU393260:BFQ393262 BOQ393260:BPM393262 BYM393260:BZI393262 CII393260:CJE393262 CSE393260:CTA393262 DCA393260:DCW393262 DLW393260:DMS393262 DVS393260:DWO393262 EFO393260:EGK393262 EPK393260:EQG393262 EZG393260:FAC393262 FJC393260:FJY393262 FSY393260:FTU393262 GCU393260:GDQ393262 GMQ393260:GNM393262 GWM393260:GXI393262 HGI393260:HHE393262 HQE393260:HRA393262 IAA393260:IAW393262 IJW393260:IKS393262 ITS393260:IUO393262 JDO393260:JEK393262 JNK393260:JOG393262 JXG393260:JYC393262 KHC393260:KHY393262 KQY393260:KRU393262 LAU393260:LBQ393262 LKQ393260:LLM393262 LUM393260:LVI393262 MEI393260:MFE393262 MOE393260:MPA393262 MYA393260:MYW393262 NHW393260:NIS393262 NRS393260:NSO393262 OBO393260:OCK393262 OLK393260:OMG393262 OVG393260:OWC393262 PFC393260:PFY393262 POY393260:PPU393262 PYU393260:PZQ393262 QIQ393260:QJM393262 QSM393260:QTI393262 RCI393260:RDE393262 RME393260:RNA393262 RWA393260:RWW393262 SFW393260:SGS393262 SPS393260:SQO393262 SZO393260:TAK393262 TJK393260:TKG393262 TTG393260:TUC393262 UDC393260:UDY393262 UMY393260:UNU393262 UWU393260:UXQ393262 VGQ393260:VHM393262 VQM393260:VRI393262 WAI393260:WBE393262 WKE393260:WLA393262 WUA393260:WUW393262 H458798:AA458800 HO458796:IK458798 RK458796:SG458798 ABG458796:ACC458798 ALC458796:ALY458798 AUY458796:AVU458798 BEU458796:BFQ458798 BOQ458796:BPM458798 BYM458796:BZI458798 CII458796:CJE458798 CSE458796:CTA458798 DCA458796:DCW458798 DLW458796:DMS458798 DVS458796:DWO458798 EFO458796:EGK458798 EPK458796:EQG458798 EZG458796:FAC458798 FJC458796:FJY458798 FSY458796:FTU458798 GCU458796:GDQ458798 GMQ458796:GNM458798 GWM458796:GXI458798 HGI458796:HHE458798 HQE458796:HRA458798 IAA458796:IAW458798 IJW458796:IKS458798 ITS458796:IUO458798 JDO458796:JEK458798 JNK458796:JOG458798 JXG458796:JYC458798 KHC458796:KHY458798 KQY458796:KRU458798 LAU458796:LBQ458798 LKQ458796:LLM458798 LUM458796:LVI458798 MEI458796:MFE458798 MOE458796:MPA458798 MYA458796:MYW458798 NHW458796:NIS458798 NRS458796:NSO458798 OBO458796:OCK458798 OLK458796:OMG458798 OVG458796:OWC458798 PFC458796:PFY458798 POY458796:PPU458798 PYU458796:PZQ458798 QIQ458796:QJM458798 QSM458796:QTI458798 RCI458796:RDE458798 RME458796:RNA458798 RWA458796:RWW458798 SFW458796:SGS458798 SPS458796:SQO458798 SZO458796:TAK458798 TJK458796:TKG458798 TTG458796:TUC458798 UDC458796:UDY458798 UMY458796:UNU458798 UWU458796:UXQ458798 VGQ458796:VHM458798 VQM458796:VRI458798 WAI458796:WBE458798 WKE458796:WLA458798 WUA458796:WUW458798 H524334:AA524336 HO524332:IK524334 RK524332:SG524334 ABG524332:ACC524334 ALC524332:ALY524334 AUY524332:AVU524334 BEU524332:BFQ524334 BOQ524332:BPM524334 BYM524332:BZI524334 CII524332:CJE524334 CSE524332:CTA524334 DCA524332:DCW524334 DLW524332:DMS524334 DVS524332:DWO524334 EFO524332:EGK524334 EPK524332:EQG524334 EZG524332:FAC524334 FJC524332:FJY524334 FSY524332:FTU524334 GCU524332:GDQ524334 GMQ524332:GNM524334 GWM524332:GXI524334 HGI524332:HHE524334 HQE524332:HRA524334 IAA524332:IAW524334 IJW524332:IKS524334 ITS524332:IUO524334 JDO524332:JEK524334 JNK524332:JOG524334 JXG524332:JYC524334 KHC524332:KHY524334 KQY524332:KRU524334 LAU524332:LBQ524334 LKQ524332:LLM524334 LUM524332:LVI524334 MEI524332:MFE524334 MOE524332:MPA524334 MYA524332:MYW524334 NHW524332:NIS524334 NRS524332:NSO524334 OBO524332:OCK524334 OLK524332:OMG524334 OVG524332:OWC524334 PFC524332:PFY524334 POY524332:PPU524334 PYU524332:PZQ524334 QIQ524332:QJM524334 QSM524332:QTI524334 RCI524332:RDE524334 RME524332:RNA524334 RWA524332:RWW524334 SFW524332:SGS524334 SPS524332:SQO524334 SZO524332:TAK524334 TJK524332:TKG524334 TTG524332:TUC524334 UDC524332:UDY524334 UMY524332:UNU524334 UWU524332:UXQ524334 VGQ524332:VHM524334 VQM524332:VRI524334 WAI524332:WBE524334 WKE524332:WLA524334 WUA524332:WUW524334 H589870:AA589872 HO589868:IK589870 RK589868:SG589870 ABG589868:ACC589870 ALC589868:ALY589870 AUY589868:AVU589870 BEU589868:BFQ589870 BOQ589868:BPM589870 BYM589868:BZI589870 CII589868:CJE589870 CSE589868:CTA589870 DCA589868:DCW589870 DLW589868:DMS589870 DVS589868:DWO589870 EFO589868:EGK589870 EPK589868:EQG589870 EZG589868:FAC589870 FJC589868:FJY589870 FSY589868:FTU589870 GCU589868:GDQ589870 GMQ589868:GNM589870 GWM589868:GXI589870 HGI589868:HHE589870 HQE589868:HRA589870 IAA589868:IAW589870 IJW589868:IKS589870 ITS589868:IUO589870 JDO589868:JEK589870 JNK589868:JOG589870 JXG589868:JYC589870 KHC589868:KHY589870 KQY589868:KRU589870 LAU589868:LBQ589870 LKQ589868:LLM589870 LUM589868:LVI589870 MEI589868:MFE589870 MOE589868:MPA589870 MYA589868:MYW589870 NHW589868:NIS589870 NRS589868:NSO589870 OBO589868:OCK589870 OLK589868:OMG589870 OVG589868:OWC589870 PFC589868:PFY589870 POY589868:PPU589870 PYU589868:PZQ589870 QIQ589868:QJM589870 QSM589868:QTI589870 RCI589868:RDE589870 RME589868:RNA589870 RWA589868:RWW589870 SFW589868:SGS589870 SPS589868:SQO589870 SZO589868:TAK589870 TJK589868:TKG589870 TTG589868:TUC589870 UDC589868:UDY589870 UMY589868:UNU589870 UWU589868:UXQ589870 VGQ589868:VHM589870 VQM589868:VRI589870 WAI589868:WBE589870 WKE589868:WLA589870 WUA589868:WUW589870 H655406:AA655408 HO655404:IK655406 RK655404:SG655406 ABG655404:ACC655406 ALC655404:ALY655406 AUY655404:AVU655406 BEU655404:BFQ655406 BOQ655404:BPM655406 BYM655404:BZI655406 CII655404:CJE655406 CSE655404:CTA655406 DCA655404:DCW655406 DLW655404:DMS655406 DVS655404:DWO655406 EFO655404:EGK655406 EPK655404:EQG655406 EZG655404:FAC655406 FJC655404:FJY655406 FSY655404:FTU655406 GCU655404:GDQ655406 GMQ655404:GNM655406 GWM655404:GXI655406 HGI655404:HHE655406 HQE655404:HRA655406 IAA655404:IAW655406 IJW655404:IKS655406 ITS655404:IUO655406 JDO655404:JEK655406 JNK655404:JOG655406 JXG655404:JYC655406 KHC655404:KHY655406 KQY655404:KRU655406 LAU655404:LBQ655406 LKQ655404:LLM655406 LUM655404:LVI655406 MEI655404:MFE655406 MOE655404:MPA655406 MYA655404:MYW655406 NHW655404:NIS655406 NRS655404:NSO655406 OBO655404:OCK655406 OLK655404:OMG655406 OVG655404:OWC655406 PFC655404:PFY655406 POY655404:PPU655406 PYU655404:PZQ655406 QIQ655404:QJM655406 QSM655404:QTI655406 RCI655404:RDE655406 RME655404:RNA655406 RWA655404:RWW655406 SFW655404:SGS655406 SPS655404:SQO655406 SZO655404:TAK655406 TJK655404:TKG655406 TTG655404:TUC655406 UDC655404:UDY655406 UMY655404:UNU655406 UWU655404:UXQ655406 VGQ655404:VHM655406 VQM655404:VRI655406 WAI655404:WBE655406 WKE655404:WLA655406 WUA655404:WUW655406 H720942:AA720944 HO720940:IK720942 RK720940:SG720942 ABG720940:ACC720942 ALC720940:ALY720942 AUY720940:AVU720942 BEU720940:BFQ720942 BOQ720940:BPM720942 BYM720940:BZI720942 CII720940:CJE720942 CSE720940:CTA720942 DCA720940:DCW720942 DLW720940:DMS720942 DVS720940:DWO720942 EFO720940:EGK720942 EPK720940:EQG720942 EZG720940:FAC720942 FJC720940:FJY720942 FSY720940:FTU720942 GCU720940:GDQ720942 GMQ720940:GNM720942 GWM720940:GXI720942 HGI720940:HHE720942 HQE720940:HRA720942 IAA720940:IAW720942 IJW720940:IKS720942 ITS720940:IUO720942 JDO720940:JEK720942 JNK720940:JOG720942 JXG720940:JYC720942 KHC720940:KHY720942 KQY720940:KRU720942 LAU720940:LBQ720942 LKQ720940:LLM720942 LUM720940:LVI720942 MEI720940:MFE720942 MOE720940:MPA720942 MYA720940:MYW720942 NHW720940:NIS720942 NRS720940:NSO720942 OBO720940:OCK720942 OLK720940:OMG720942 OVG720940:OWC720942 PFC720940:PFY720942 POY720940:PPU720942 PYU720940:PZQ720942 QIQ720940:QJM720942 QSM720940:QTI720942 RCI720940:RDE720942 RME720940:RNA720942 RWA720940:RWW720942 SFW720940:SGS720942 SPS720940:SQO720942 SZO720940:TAK720942 TJK720940:TKG720942 TTG720940:TUC720942 UDC720940:UDY720942 UMY720940:UNU720942 UWU720940:UXQ720942 VGQ720940:VHM720942 VQM720940:VRI720942 WAI720940:WBE720942 WKE720940:WLA720942 WUA720940:WUW720942 H786478:AA786480 HO786476:IK786478 RK786476:SG786478 ABG786476:ACC786478 ALC786476:ALY786478 AUY786476:AVU786478 BEU786476:BFQ786478 BOQ786476:BPM786478 BYM786476:BZI786478 CII786476:CJE786478 CSE786476:CTA786478 DCA786476:DCW786478 DLW786476:DMS786478 DVS786476:DWO786478 EFO786476:EGK786478 EPK786476:EQG786478 EZG786476:FAC786478 FJC786476:FJY786478 FSY786476:FTU786478 GCU786476:GDQ786478 GMQ786476:GNM786478 GWM786476:GXI786478 HGI786476:HHE786478 HQE786476:HRA786478 IAA786476:IAW786478 IJW786476:IKS786478 ITS786476:IUO786478 JDO786476:JEK786478 JNK786476:JOG786478 JXG786476:JYC786478 KHC786476:KHY786478 KQY786476:KRU786478 LAU786476:LBQ786478 LKQ786476:LLM786478 LUM786476:LVI786478 MEI786476:MFE786478 MOE786476:MPA786478 MYA786476:MYW786478 NHW786476:NIS786478 NRS786476:NSO786478 OBO786476:OCK786478 OLK786476:OMG786478 OVG786476:OWC786478 PFC786476:PFY786478 POY786476:PPU786478 PYU786476:PZQ786478 QIQ786476:QJM786478 QSM786476:QTI786478 RCI786476:RDE786478 RME786476:RNA786478 RWA786476:RWW786478 SFW786476:SGS786478 SPS786476:SQO786478 SZO786476:TAK786478 TJK786476:TKG786478 TTG786476:TUC786478 UDC786476:UDY786478 UMY786476:UNU786478 UWU786476:UXQ786478 VGQ786476:VHM786478 VQM786476:VRI786478 WAI786476:WBE786478 WKE786476:WLA786478 WUA786476:WUW786478 H852014:AA852016 HO852012:IK852014 RK852012:SG852014 ABG852012:ACC852014 ALC852012:ALY852014 AUY852012:AVU852014 BEU852012:BFQ852014 BOQ852012:BPM852014 BYM852012:BZI852014 CII852012:CJE852014 CSE852012:CTA852014 DCA852012:DCW852014 DLW852012:DMS852014 DVS852012:DWO852014 EFO852012:EGK852014 EPK852012:EQG852014 EZG852012:FAC852014 FJC852012:FJY852014 FSY852012:FTU852014 GCU852012:GDQ852014 GMQ852012:GNM852014 GWM852012:GXI852014 HGI852012:HHE852014 HQE852012:HRA852014 IAA852012:IAW852014 IJW852012:IKS852014 ITS852012:IUO852014 JDO852012:JEK852014 JNK852012:JOG852014 JXG852012:JYC852014 KHC852012:KHY852014 KQY852012:KRU852014 LAU852012:LBQ852014 LKQ852012:LLM852014 LUM852012:LVI852014 MEI852012:MFE852014 MOE852012:MPA852014 MYA852012:MYW852014 NHW852012:NIS852014 NRS852012:NSO852014 OBO852012:OCK852014 OLK852012:OMG852014 OVG852012:OWC852014 PFC852012:PFY852014 POY852012:PPU852014 PYU852012:PZQ852014 QIQ852012:QJM852014 QSM852012:QTI852014 RCI852012:RDE852014 RME852012:RNA852014 RWA852012:RWW852014 SFW852012:SGS852014 SPS852012:SQO852014 SZO852012:TAK852014 TJK852012:TKG852014 TTG852012:TUC852014 UDC852012:UDY852014 UMY852012:UNU852014 UWU852012:UXQ852014 VGQ852012:VHM852014 VQM852012:VRI852014 WAI852012:WBE852014 WKE852012:WLA852014 WUA852012:WUW852014 H917550:AA917552 HO917548:IK917550 RK917548:SG917550 ABG917548:ACC917550 ALC917548:ALY917550 AUY917548:AVU917550 BEU917548:BFQ917550 BOQ917548:BPM917550 BYM917548:BZI917550 CII917548:CJE917550 CSE917548:CTA917550 DCA917548:DCW917550 DLW917548:DMS917550 DVS917548:DWO917550 EFO917548:EGK917550 EPK917548:EQG917550 EZG917548:FAC917550 FJC917548:FJY917550 FSY917548:FTU917550 GCU917548:GDQ917550 GMQ917548:GNM917550 GWM917548:GXI917550 HGI917548:HHE917550 HQE917548:HRA917550 IAA917548:IAW917550 IJW917548:IKS917550 ITS917548:IUO917550 JDO917548:JEK917550 JNK917548:JOG917550 JXG917548:JYC917550 KHC917548:KHY917550 KQY917548:KRU917550 LAU917548:LBQ917550 LKQ917548:LLM917550 LUM917548:LVI917550 MEI917548:MFE917550 MOE917548:MPA917550 MYA917548:MYW917550 NHW917548:NIS917550 NRS917548:NSO917550 OBO917548:OCK917550 OLK917548:OMG917550 OVG917548:OWC917550 PFC917548:PFY917550 POY917548:PPU917550 PYU917548:PZQ917550 QIQ917548:QJM917550 QSM917548:QTI917550 RCI917548:RDE917550 RME917548:RNA917550 RWA917548:RWW917550 SFW917548:SGS917550 SPS917548:SQO917550 SZO917548:TAK917550 TJK917548:TKG917550 TTG917548:TUC917550 UDC917548:UDY917550 UMY917548:UNU917550 UWU917548:UXQ917550 VGQ917548:VHM917550 VQM917548:VRI917550 WAI917548:WBE917550 WKE917548:WLA917550 WUA917548:WUW917550 H983086:AA983088 HO983084:IK983086 RK983084:SG983086 ABG983084:ACC983086 ALC983084:ALY983086 AUY983084:AVU983086 BEU983084:BFQ983086 BOQ983084:BPM983086 BYM983084:BZI983086 CII983084:CJE983086 CSE983084:CTA983086 DCA983084:DCW983086 DLW983084:DMS983086 DVS983084:DWO983086 EFO983084:EGK983086 EPK983084:EQG983086 EZG983084:FAC983086 FJC983084:FJY983086 FSY983084:FTU983086 GCU983084:GDQ983086 GMQ983084:GNM983086 GWM983084:GXI983086 HGI983084:HHE983086 HQE983084:HRA983086 IAA983084:IAW983086 IJW983084:IKS983086 ITS983084:IUO983086 JDO983084:JEK983086 JNK983084:JOG983086 JXG983084:JYC983086 KHC983084:KHY983086 KQY983084:KRU983086 LAU983084:LBQ983086 LKQ983084:LLM983086 LUM983084:LVI983086 MEI983084:MFE983086 MOE983084:MPA983086 MYA983084:MYW983086 NHW983084:NIS983086 NRS983084:NSO983086 OBO983084:OCK983086 OLK983084:OMG983086 OVG983084:OWC983086 PFC983084:PFY983086 POY983084:PPU983086 PYU983084:PZQ983086 QIQ983084:QJM983086 QSM983084:QTI983086 RCI983084:RDE983086 RME983084:RNA983086 RWA983084:RWW983086 SFW983084:SGS983086 SPS983084:SQO983086 SZO983084:TAK983086 TJK983084:TKG983086 TTG983084:TUC983086 UDC983084:UDY983086 UMY983084:UNU983086 UWU983084:UXQ983086 VGQ983084:VHM983086 VQM983084:VRI983086 WAI983084:WBE983086 WKE983084:WLA983086 WUA983084:WUW983086 O65565:O65566 HV65563:HV65564 RR65563:RR65564 ABN65563:ABN65564 ALJ65563:ALJ65564 AVF65563:AVF65564 BFB65563:BFB65564 BOX65563:BOX65564 BYT65563:BYT65564 CIP65563:CIP65564 CSL65563:CSL65564 DCH65563:DCH65564 DMD65563:DMD65564 DVZ65563:DVZ65564 EFV65563:EFV65564 EPR65563:EPR65564 EZN65563:EZN65564 FJJ65563:FJJ65564 FTF65563:FTF65564 GDB65563:GDB65564 GMX65563:GMX65564 GWT65563:GWT65564 HGP65563:HGP65564 HQL65563:HQL65564 IAH65563:IAH65564 IKD65563:IKD65564 ITZ65563:ITZ65564 JDV65563:JDV65564 JNR65563:JNR65564 JXN65563:JXN65564 KHJ65563:KHJ65564 KRF65563:KRF65564 LBB65563:LBB65564 LKX65563:LKX65564 LUT65563:LUT65564 MEP65563:MEP65564 MOL65563:MOL65564 MYH65563:MYH65564 NID65563:NID65564 NRZ65563:NRZ65564 OBV65563:OBV65564 OLR65563:OLR65564 OVN65563:OVN65564 PFJ65563:PFJ65564 PPF65563:PPF65564 PZB65563:PZB65564 QIX65563:QIX65564 QST65563:QST65564 RCP65563:RCP65564 RML65563:RML65564 RWH65563:RWH65564 SGD65563:SGD65564 SPZ65563:SPZ65564 SZV65563:SZV65564 TJR65563:TJR65564 TTN65563:TTN65564 UDJ65563:UDJ65564 UNF65563:UNF65564 UXB65563:UXB65564 VGX65563:VGX65564 VQT65563:VQT65564 WAP65563:WAP65564 WKL65563:WKL65564 WUH65563:WUH65564 O131101:O131102 HV131099:HV131100 RR131099:RR131100 ABN131099:ABN131100 ALJ131099:ALJ131100 AVF131099:AVF131100 BFB131099:BFB131100 BOX131099:BOX131100 BYT131099:BYT131100 CIP131099:CIP131100 CSL131099:CSL131100 DCH131099:DCH131100 DMD131099:DMD131100 DVZ131099:DVZ131100 EFV131099:EFV131100 EPR131099:EPR131100 EZN131099:EZN131100 FJJ131099:FJJ131100 FTF131099:FTF131100 GDB131099:GDB131100 GMX131099:GMX131100 GWT131099:GWT131100 HGP131099:HGP131100 HQL131099:HQL131100 IAH131099:IAH131100 IKD131099:IKD131100 ITZ131099:ITZ131100 JDV131099:JDV131100 JNR131099:JNR131100 JXN131099:JXN131100 KHJ131099:KHJ131100 KRF131099:KRF131100 LBB131099:LBB131100 LKX131099:LKX131100 LUT131099:LUT131100 MEP131099:MEP131100 MOL131099:MOL131100 MYH131099:MYH131100 NID131099:NID131100 NRZ131099:NRZ131100 OBV131099:OBV131100 OLR131099:OLR131100 OVN131099:OVN131100 PFJ131099:PFJ131100 PPF131099:PPF131100 PZB131099:PZB131100 QIX131099:QIX131100 QST131099:QST131100 RCP131099:RCP131100 RML131099:RML131100 RWH131099:RWH131100 SGD131099:SGD131100 SPZ131099:SPZ131100 SZV131099:SZV131100 TJR131099:TJR131100 TTN131099:TTN131100 UDJ131099:UDJ131100 UNF131099:UNF131100 UXB131099:UXB131100 VGX131099:VGX131100 VQT131099:VQT131100 WAP131099:WAP131100 WKL131099:WKL131100 WUH131099:WUH131100 O196637:O196638 HV196635:HV196636 RR196635:RR196636 ABN196635:ABN196636 ALJ196635:ALJ196636 AVF196635:AVF196636 BFB196635:BFB196636 BOX196635:BOX196636 BYT196635:BYT196636 CIP196635:CIP196636 CSL196635:CSL196636 DCH196635:DCH196636 DMD196635:DMD196636 DVZ196635:DVZ196636 EFV196635:EFV196636 EPR196635:EPR196636 EZN196635:EZN196636 FJJ196635:FJJ196636 FTF196635:FTF196636 GDB196635:GDB196636 GMX196635:GMX196636 GWT196635:GWT196636 HGP196635:HGP196636 HQL196635:HQL196636 IAH196635:IAH196636 IKD196635:IKD196636 ITZ196635:ITZ196636 JDV196635:JDV196636 JNR196635:JNR196636 JXN196635:JXN196636 KHJ196635:KHJ196636 KRF196635:KRF196636 LBB196635:LBB196636 LKX196635:LKX196636 LUT196635:LUT196636 MEP196635:MEP196636 MOL196635:MOL196636 MYH196635:MYH196636 NID196635:NID196636 NRZ196635:NRZ196636 OBV196635:OBV196636 OLR196635:OLR196636 OVN196635:OVN196636 PFJ196635:PFJ196636 PPF196635:PPF196636 PZB196635:PZB196636 QIX196635:QIX196636 QST196635:QST196636 RCP196635:RCP196636 RML196635:RML196636 RWH196635:RWH196636 SGD196635:SGD196636 SPZ196635:SPZ196636 SZV196635:SZV196636 TJR196635:TJR196636 TTN196635:TTN196636 UDJ196635:UDJ196636 UNF196635:UNF196636 UXB196635:UXB196636 VGX196635:VGX196636 VQT196635:VQT196636 WAP196635:WAP196636 WKL196635:WKL196636 WUH196635:WUH196636 O262173:O262174 HV262171:HV262172 RR262171:RR262172 ABN262171:ABN262172 ALJ262171:ALJ262172 AVF262171:AVF262172 BFB262171:BFB262172 BOX262171:BOX262172 BYT262171:BYT262172 CIP262171:CIP262172 CSL262171:CSL262172 DCH262171:DCH262172 DMD262171:DMD262172 DVZ262171:DVZ262172 EFV262171:EFV262172 EPR262171:EPR262172 EZN262171:EZN262172 FJJ262171:FJJ262172 FTF262171:FTF262172 GDB262171:GDB262172 GMX262171:GMX262172 GWT262171:GWT262172 HGP262171:HGP262172 HQL262171:HQL262172 IAH262171:IAH262172 IKD262171:IKD262172 ITZ262171:ITZ262172 JDV262171:JDV262172 JNR262171:JNR262172 JXN262171:JXN262172 KHJ262171:KHJ262172 KRF262171:KRF262172 LBB262171:LBB262172 LKX262171:LKX262172 LUT262171:LUT262172 MEP262171:MEP262172 MOL262171:MOL262172 MYH262171:MYH262172 NID262171:NID262172 NRZ262171:NRZ262172 OBV262171:OBV262172 OLR262171:OLR262172 OVN262171:OVN262172 PFJ262171:PFJ262172 PPF262171:PPF262172 PZB262171:PZB262172 QIX262171:QIX262172 QST262171:QST262172 RCP262171:RCP262172 RML262171:RML262172 RWH262171:RWH262172 SGD262171:SGD262172 SPZ262171:SPZ262172 SZV262171:SZV262172 TJR262171:TJR262172 TTN262171:TTN262172 UDJ262171:UDJ262172 UNF262171:UNF262172 UXB262171:UXB262172 VGX262171:VGX262172 VQT262171:VQT262172 WAP262171:WAP262172 WKL262171:WKL262172 WUH262171:WUH262172 O327709:O327710 HV327707:HV327708 RR327707:RR327708 ABN327707:ABN327708 ALJ327707:ALJ327708 AVF327707:AVF327708 BFB327707:BFB327708 BOX327707:BOX327708 BYT327707:BYT327708 CIP327707:CIP327708 CSL327707:CSL327708 DCH327707:DCH327708 DMD327707:DMD327708 DVZ327707:DVZ327708 EFV327707:EFV327708 EPR327707:EPR327708 EZN327707:EZN327708 FJJ327707:FJJ327708 FTF327707:FTF327708 GDB327707:GDB327708 GMX327707:GMX327708 GWT327707:GWT327708 HGP327707:HGP327708 HQL327707:HQL327708 IAH327707:IAH327708 IKD327707:IKD327708 ITZ327707:ITZ327708 JDV327707:JDV327708 JNR327707:JNR327708 JXN327707:JXN327708 KHJ327707:KHJ327708 KRF327707:KRF327708 LBB327707:LBB327708 LKX327707:LKX327708 LUT327707:LUT327708 MEP327707:MEP327708 MOL327707:MOL327708 MYH327707:MYH327708 NID327707:NID327708 NRZ327707:NRZ327708 OBV327707:OBV327708 OLR327707:OLR327708 OVN327707:OVN327708 PFJ327707:PFJ327708 PPF327707:PPF327708 PZB327707:PZB327708 QIX327707:QIX327708 QST327707:QST327708 RCP327707:RCP327708 RML327707:RML327708 RWH327707:RWH327708 SGD327707:SGD327708 SPZ327707:SPZ327708 SZV327707:SZV327708 TJR327707:TJR327708 TTN327707:TTN327708 UDJ327707:UDJ327708 UNF327707:UNF327708 UXB327707:UXB327708 VGX327707:VGX327708 VQT327707:VQT327708 WAP327707:WAP327708 WKL327707:WKL327708 WUH327707:WUH327708 O393245:O393246 HV393243:HV393244 RR393243:RR393244 ABN393243:ABN393244 ALJ393243:ALJ393244 AVF393243:AVF393244 BFB393243:BFB393244 BOX393243:BOX393244 BYT393243:BYT393244 CIP393243:CIP393244 CSL393243:CSL393244 DCH393243:DCH393244 DMD393243:DMD393244 DVZ393243:DVZ393244 EFV393243:EFV393244 EPR393243:EPR393244 EZN393243:EZN393244 FJJ393243:FJJ393244 FTF393243:FTF393244 GDB393243:GDB393244 GMX393243:GMX393244 GWT393243:GWT393244 HGP393243:HGP393244 HQL393243:HQL393244 IAH393243:IAH393244 IKD393243:IKD393244 ITZ393243:ITZ393244 JDV393243:JDV393244 JNR393243:JNR393244 JXN393243:JXN393244 KHJ393243:KHJ393244 KRF393243:KRF393244 LBB393243:LBB393244 LKX393243:LKX393244 LUT393243:LUT393244 MEP393243:MEP393244 MOL393243:MOL393244 MYH393243:MYH393244 NID393243:NID393244 NRZ393243:NRZ393244 OBV393243:OBV393244 OLR393243:OLR393244 OVN393243:OVN393244 PFJ393243:PFJ393244 PPF393243:PPF393244 PZB393243:PZB393244 QIX393243:QIX393244 QST393243:QST393244 RCP393243:RCP393244 RML393243:RML393244 RWH393243:RWH393244 SGD393243:SGD393244 SPZ393243:SPZ393244 SZV393243:SZV393244 TJR393243:TJR393244 TTN393243:TTN393244 UDJ393243:UDJ393244 UNF393243:UNF393244 UXB393243:UXB393244 VGX393243:VGX393244 VQT393243:VQT393244 WAP393243:WAP393244 WKL393243:WKL393244 WUH393243:WUH393244 O458781:O458782 HV458779:HV458780 RR458779:RR458780 ABN458779:ABN458780 ALJ458779:ALJ458780 AVF458779:AVF458780 BFB458779:BFB458780 BOX458779:BOX458780 BYT458779:BYT458780 CIP458779:CIP458780 CSL458779:CSL458780 DCH458779:DCH458780 DMD458779:DMD458780 DVZ458779:DVZ458780 EFV458779:EFV458780 EPR458779:EPR458780 EZN458779:EZN458780 FJJ458779:FJJ458780 FTF458779:FTF458780 GDB458779:GDB458780 GMX458779:GMX458780 GWT458779:GWT458780 HGP458779:HGP458780 HQL458779:HQL458780 IAH458779:IAH458780 IKD458779:IKD458780 ITZ458779:ITZ458780 JDV458779:JDV458780 JNR458779:JNR458780 JXN458779:JXN458780 KHJ458779:KHJ458780 KRF458779:KRF458780 LBB458779:LBB458780 LKX458779:LKX458780 LUT458779:LUT458780 MEP458779:MEP458780 MOL458779:MOL458780 MYH458779:MYH458780 NID458779:NID458780 NRZ458779:NRZ458780 OBV458779:OBV458780 OLR458779:OLR458780 OVN458779:OVN458780 PFJ458779:PFJ458780 PPF458779:PPF458780 PZB458779:PZB458780 QIX458779:QIX458780 QST458779:QST458780 RCP458779:RCP458780 RML458779:RML458780 RWH458779:RWH458780 SGD458779:SGD458780 SPZ458779:SPZ458780 SZV458779:SZV458780 TJR458779:TJR458780 TTN458779:TTN458780 UDJ458779:UDJ458780 UNF458779:UNF458780 UXB458779:UXB458780 VGX458779:VGX458780 VQT458779:VQT458780 WAP458779:WAP458780 WKL458779:WKL458780 WUH458779:WUH458780 O524317:O524318 HV524315:HV524316 RR524315:RR524316 ABN524315:ABN524316 ALJ524315:ALJ524316 AVF524315:AVF524316 BFB524315:BFB524316 BOX524315:BOX524316 BYT524315:BYT524316 CIP524315:CIP524316 CSL524315:CSL524316 DCH524315:DCH524316 DMD524315:DMD524316 DVZ524315:DVZ524316 EFV524315:EFV524316 EPR524315:EPR524316 EZN524315:EZN524316 FJJ524315:FJJ524316 FTF524315:FTF524316 GDB524315:GDB524316 GMX524315:GMX524316 GWT524315:GWT524316 HGP524315:HGP524316 HQL524315:HQL524316 IAH524315:IAH524316 IKD524315:IKD524316 ITZ524315:ITZ524316 JDV524315:JDV524316 JNR524315:JNR524316 JXN524315:JXN524316 KHJ524315:KHJ524316 KRF524315:KRF524316 LBB524315:LBB524316 LKX524315:LKX524316 LUT524315:LUT524316 MEP524315:MEP524316 MOL524315:MOL524316 MYH524315:MYH524316 NID524315:NID524316 NRZ524315:NRZ524316 OBV524315:OBV524316 OLR524315:OLR524316 OVN524315:OVN524316 PFJ524315:PFJ524316 PPF524315:PPF524316 PZB524315:PZB524316 QIX524315:QIX524316 QST524315:QST524316 RCP524315:RCP524316 RML524315:RML524316 RWH524315:RWH524316 SGD524315:SGD524316 SPZ524315:SPZ524316 SZV524315:SZV524316 TJR524315:TJR524316 TTN524315:TTN524316 UDJ524315:UDJ524316 UNF524315:UNF524316 UXB524315:UXB524316 VGX524315:VGX524316 VQT524315:VQT524316 WAP524315:WAP524316 WKL524315:WKL524316 WUH524315:WUH524316 O589853:O589854 HV589851:HV589852 RR589851:RR589852 ABN589851:ABN589852 ALJ589851:ALJ589852 AVF589851:AVF589852 BFB589851:BFB589852 BOX589851:BOX589852 BYT589851:BYT589852 CIP589851:CIP589852 CSL589851:CSL589852 DCH589851:DCH589852 DMD589851:DMD589852 DVZ589851:DVZ589852 EFV589851:EFV589852 EPR589851:EPR589852 EZN589851:EZN589852 FJJ589851:FJJ589852 FTF589851:FTF589852 GDB589851:GDB589852 GMX589851:GMX589852 GWT589851:GWT589852 HGP589851:HGP589852 HQL589851:HQL589852 IAH589851:IAH589852 IKD589851:IKD589852 ITZ589851:ITZ589852 JDV589851:JDV589852 JNR589851:JNR589852 JXN589851:JXN589852 KHJ589851:KHJ589852 KRF589851:KRF589852 LBB589851:LBB589852 LKX589851:LKX589852 LUT589851:LUT589852 MEP589851:MEP589852 MOL589851:MOL589852 MYH589851:MYH589852 NID589851:NID589852 NRZ589851:NRZ589852 OBV589851:OBV589852 OLR589851:OLR589852 OVN589851:OVN589852 PFJ589851:PFJ589852 PPF589851:PPF589852 PZB589851:PZB589852 QIX589851:QIX589852 QST589851:QST589852 RCP589851:RCP589852 RML589851:RML589852 RWH589851:RWH589852 SGD589851:SGD589852 SPZ589851:SPZ589852 SZV589851:SZV589852 TJR589851:TJR589852 TTN589851:TTN589852 UDJ589851:UDJ589852 UNF589851:UNF589852 UXB589851:UXB589852 VGX589851:VGX589852 VQT589851:VQT589852 WAP589851:WAP589852 WKL589851:WKL589852 WUH589851:WUH589852 O655389:O655390 HV655387:HV655388 RR655387:RR655388 ABN655387:ABN655388 ALJ655387:ALJ655388 AVF655387:AVF655388 BFB655387:BFB655388 BOX655387:BOX655388 BYT655387:BYT655388 CIP655387:CIP655388 CSL655387:CSL655388 DCH655387:DCH655388 DMD655387:DMD655388 DVZ655387:DVZ655388 EFV655387:EFV655388 EPR655387:EPR655388 EZN655387:EZN655388 FJJ655387:FJJ655388 FTF655387:FTF655388 GDB655387:GDB655388 GMX655387:GMX655388 GWT655387:GWT655388 HGP655387:HGP655388 HQL655387:HQL655388 IAH655387:IAH655388 IKD655387:IKD655388 ITZ655387:ITZ655388 JDV655387:JDV655388 JNR655387:JNR655388 JXN655387:JXN655388 KHJ655387:KHJ655388 KRF655387:KRF655388 LBB655387:LBB655388 LKX655387:LKX655388 LUT655387:LUT655388 MEP655387:MEP655388 MOL655387:MOL655388 MYH655387:MYH655388 NID655387:NID655388 NRZ655387:NRZ655388 OBV655387:OBV655388 OLR655387:OLR655388 OVN655387:OVN655388 PFJ655387:PFJ655388 PPF655387:PPF655388 PZB655387:PZB655388 QIX655387:QIX655388 QST655387:QST655388 RCP655387:RCP655388 RML655387:RML655388 RWH655387:RWH655388 SGD655387:SGD655388 SPZ655387:SPZ655388 SZV655387:SZV655388 TJR655387:TJR655388 TTN655387:TTN655388 UDJ655387:UDJ655388 UNF655387:UNF655388 UXB655387:UXB655388 VGX655387:VGX655388 VQT655387:VQT655388 WAP655387:WAP655388 WKL655387:WKL655388 WUH655387:WUH655388 O720925:O720926 HV720923:HV720924 RR720923:RR720924 ABN720923:ABN720924 ALJ720923:ALJ720924 AVF720923:AVF720924 BFB720923:BFB720924 BOX720923:BOX720924 BYT720923:BYT720924 CIP720923:CIP720924 CSL720923:CSL720924 DCH720923:DCH720924 DMD720923:DMD720924 DVZ720923:DVZ720924 EFV720923:EFV720924 EPR720923:EPR720924 EZN720923:EZN720924 FJJ720923:FJJ720924 FTF720923:FTF720924 GDB720923:GDB720924 GMX720923:GMX720924 GWT720923:GWT720924 HGP720923:HGP720924 HQL720923:HQL720924 IAH720923:IAH720924 IKD720923:IKD720924 ITZ720923:ITZ720924 JDV720923:JDV720924 JNR720923:JNR720924 JXN720923:JXN720924 KHJ720923:KHJ720924 KRF720923:KRF720924 LBB720923:LBB720924 LKX720923:LKX720924 LUT720923:LUT720924 MEP720923:MEP720924 MOL720923:MOL720924 MYH720923:MYH720924 NID720923:NID720924 NRZ720923:NRZ720924 OBV720923:OBV720924 OLR720923:OLR720924 OVN720923:OVN720924 PFJ720923:PFJ720924 PPF720923:PPF720924 PZB720923:PZB720924 QIX720923:QIX720924 QST720923:QST720924 RCP720923:RCP720924 RML720923:RML720924 RWH720923:RWH720924 SGD720923:SGD720924 SPZ720923:SPZ720924 SZV720923:SZV720924 TJR720923:TJR720924 TTN720923:TTN720924 UDJ720923:UDJ720924 UNF720923:UNF720924 UXB720923:UXB720924 VGX720923:VGX720924 VQT720923:VQT720924 WAP720923:WAP720924 WKL720923:WKL720924 WUH720923:WUH720924 O786461:O786462 HV786459:HV786460 RR786459:RR786460 ABN786459:ABN786460 ALJ786459:ALJ786460 AVF786459:AVF786460 BFB786459:BFB786460 BOX786459:BOX786460 BYT786459:BYT786460 CIP786459:CIP786460 CSL786459:CSL786460 DCH786459:DCH786460 DMD786459:DMD786460 DVZ786459:DVZ786460 EFV786459:EFV786460 EPR786459:EPR786460 EZN786459:EZN786460 FJJ786459:FJJ786460 FTF786459:FTF786460 GDB786459:GDB786460 GMX786459:GMX786460 GWT786459:GWT786460 HGP786459:HGP786460 HQL786459:HQL786460 IAH786459:IAH786460 IKD786459:IKD786460 ITZ786459:ITZ786460 JDV786459:JDV786460 JNR786459:JNR786460 JXN786459:JXN786460 KHJ786459:KHJ786460 KRF786459:KRF786460 LBB786459:LBB786460 LKX786459:LKX786460 LUT786459:LUT786460 MEP786459:MEP786460 MOL786459:MOL786460 MYH786459:MYH786460 NID786459:NID786460 NRZ786459:NRZ786460 OBV786459:OBV786460 OLR786459:OLR786460 OVN786459:OVN786460 PFJ786459:PFJ786460 PPF786459:PPF786460 PZB786459:PZB786460 QIX786459:QIX786460 QST786459:QST786460 RCP786459:RCP786460 RML786459:RML786460 RWH786459:RWH786460 SGD786459:SGD786460 SPZ786459:SPZ786460 SZV786459:SZV786460 TJR786459:TJR786460 TTN786459:TTN786460 UDJ786459:UDJ786460 UNF786459:UNF786460 UXB786459:UXB786460 VGX786459:VGX786460 VQT786459:VQT786460 WAP786459:WAP786460 WKL786459:WKL786460 WUH786459:WUH786460 O851997:O851998 HV851995:HV851996 RR851995:RR851996 ABN851995:ABN851996 ALJ851995:ALJ851996 AVF851995:AVF851996 BFB851995:BFB851996 BOX851995:BOX851996 BYT851995:BYT851996 CIP851995:CIP851996 CSL851995:CSL851996 DCH851995:DCH851996 DMD851995:DMD851996 DVZ851995:DVZ851996 EFV851995:EFV851996 EPR851995:EPR851996 EZN851995:EZN851996 FJJ851995:FJJ851996 FTF851995:FTF851996 GDB851995:GDB851996 GMX851995:GMX851996 GWT851995:GWT851996 HGP851995:HGP851996 HQL851995:HQL851996 IAH851995:IAH851996 IKD851995:IKD851996 ITZ851995:ITZ851996 JDV851995:JDV851996 JNR851995:JNR851996 JXN851995:JXN851996 KHJ851995:KHJ851996 KRF851995:KRF851996 LBB851995:LBB851996 LKX851995:LKX851996 LUT851995:LUT851996 MEP851995:MEP851996 MOL851995:MOL851996 MYH851995:MYH851996 NID851995:NID851996 NRZ851995:NRZ851996 OBV851995:OBV851996 OLR851995:OLR851996 OVN851995:OVN851996 PFJ851995:PFJ851996 PPF851995:PPF851996 PZB851995:PZB851996 QIX851995:QIX851996 QST851995:QST851996 RCP851995:RCP851996 RML851995:RML851996 RWH851995:RWH851996 SGD851995:SGD851996 SPZ851995:SPZ851996 SZV851995:SZV851996 TJR851995:TJR851996 TTN851995:TTN851996 UDJ851995:UDJ851996 UNF851995:UNF851996 UXB851995:UXB851996 VGX851995:VGX851996 VQT851995:VQT851996 WAP851995:WAP851996 WKL851995:WKL851996 WUH851995:WUH851996 O917533:O917534 HV917531:HV917532 RR917531:RR917532 ABN917531:ABN917532 ALJ917531:ALJ917532 AVF917531:AVF917532 BFB917531:BFB917532 BOX917531:BOX917532 BYT917531:BYT917532 CIP917531:CIP917532 CSL917531:CSL917532 DCH917531:DCH917532 DMD917531:DMD917532 DVZ917531:DVZ917532 EFV917531:EFV917532 EPR917531:EPR917532 EZN917531:EZN917532 FJJ917531:FJJ917532 FTF917531:FTF917532 GDB917531:GDB917532 GMX917531:GMX917532 GWT917531:GWT917532 HGP917531:HGP917532 HQL917531:HQL917532 IAH917531:IAH917532 IKD917531:IKD917532 ITZ917531:ITZ917532 JDV917531:JDV917532 JNR917531:JNR917532 JXN917531:JXN917532 KHJ917531:KHJ917532 KRF917531:KRF917532 LBB917531:LBB917532 LKX917531:LKX917532 LUT917531:LUT917532 MEP917531:MEP917532 MOL917531:MOL917532 MYH917531:MYH917532 NID917531:NID917532 NRZ917531:NRZ917532 OBV917531:OBV917532 OLR917531:OLR917532 OVN917531:OVN917532 PFJ917531:PFJ917532 PPF917531:PPF917532 PZB917531:PZB917532 QIX917531:QIX917532 QST917531:QST917532 RCP917531:RCP917532 RML917531:RML917532 RWH917531:RWH917532 SGD917531:SGD917532 SPZ917531:SPZ917532 SZV917531:SZV917532 TJR917531:TJR917532 TTN917531:TTN917532 UDJ917531:UDJ917532 UNF917531:UNF917532 UXB917531:UXB917532 VGX917531:VGX917532 VQT917531:VQT917532 WAP917531:WAP917532 WKL917531:WKL917532 WUH917531:WUH917532 O983069:O983070 HV983067:HV983068 RR983067:RR983068 ABN983067:ABN983068 ALJ983067:ALJ983068 AVF983067:AVF983068 BFB983067:BFB983068 BOX983067:BOX983068 BYT983067:BYT983068 CIP983067:CIP983068 CSL983067:CSL983068 DCH983067:DCH983068 DMD983067:DMD983068 DVZ983067:DVZ983068 EFV983067:EFV983068 EPR983067:EPR983068 EZN983067:EZN983068 FJJ983067:FJJ983068 FTF983067:FTF983068 GDB983067:GDB983068 GMX983067:GMX983068 GWT983067:GWT983068 HGP983067:HGP983068 HQL983067:HQL983068 IAH983067:IAH983068 IKD983067:IKD983068 ITZ983067:ITZ983068 JDV983067:JDV983068 JNR983067:JNR983068 JXN983067:JXN983068 KHJ983067:KHJ983068 KRF983067:KRF983068 LBB983067:LBB983068 LKX983067:LKX983068 LUT983067:LUT983068 MEP983067:MEP983068 MOL983067:MOL983068 MYH983067:MYH983068 NID983067:NID983068 NRZ983067:NRZ983068 OBV983067:OBV983068 OLR983067:OLR983068 OVN983067:OVN983068 PFJ983067:PFJ983068 PPF983067:PPF983068 PZB983067:PZB983068 QIX983067:QIX983068 QST983067:QST983068 RCP983067:RCP983068 RML983067:RML983068 RWH983067:RWH983068 SGD983067:SGD983068 SPZ983067:SPZ983068 SZV983067:SZV983068 TJR983067:TJR983068 TTN983067:TTN983068 UDJ983067:UDJ983068 UNF983067:UNF983068 UXB983067:UXB983068 VGX983067:VGX983068 VQT983067:VQT983068 WAP983067:WAP983068 WKL983067:WKL983068 WUH983067:WUH983068 L65559:L65561 HS65557:HS65559 RO65557:RO65559 ABK65557:ABK65559 ALG65557:ALG65559 AVC65557:AVC65559 BEY65557:BEY65559 BOU65557:BOU65559 BYQ65557:BYQ65559 CIM65557:CIM65559 CSI65557:CSI65559 DCE65557:DCE65559 DMA65557:DMA65559 DVW65557:DVW65559 EFS65557:EFS65559 EPO65557:EPO65559 EZK65557:EZK65559 FJG65557:FJG65559 FTC65557:FTC65559 GCY65557:GCY65559 GMU65557:GMU65559 GWQ65557:GWQ65559 HGM65557:HGM65559 HQI65557:HQI65559 IAE65557:IAE65559 IKA65557:IKA65559 ITW65557:ITW65559 JDS65557:JDS65559 JNO65557:JNO65559 JXK65557:JXK65559 KHG65557:KHG65559 KRC65557:KRC65559 LAY65557:LAY65559 LKU65557:LKU65559 LUQ65557:LUQ65559 MEM65557:MEM65559 MOI65557:MOI65559 MYE65557:MYE65559 NIA65557:NIA65559 NRW65557:NRW65559 OBS65557:OBS65559 OLO65557:OLO65559 OVK65557:OVK65559 PFG65557:PFG65559 PPC65557:PPC65559 PYY65557:PYY65559 QIU65557:QIU65559 QSQ65557:QSQ65559 RCM65557:RCM65559 RMI65557:RMI65559 RWE65557:RWE65559 SGA65557:SGA65559 SPW65557:SPW65559 SZS65557:SZS65559 TJO65557:TJO65559 TTK65557:TTK65559 UDG65557:UDG65559 UNC65557:UNC65559 UWY65557:UWY65559 VGU65557:VGU65559 VQQ65557:VQQ65559 WAM65557:WAM65559 WKI65557:WKI65559 WUE65557:WUE65559 L131095:L131097 HS131093:HS131095 RO131093:RO131095 ABK131093:ABK131095 ALG131093:ALG131095 AVC131093:AVC131095 BEY131093:BEY131095 BOU131093:BOU131095 BYQ131093:BYQ131095 CIM131093:CIM131095 CSI131093:CSI131095 DCE131093:DCE131095 DMA131093:DMA131095 DVW131093:DVW131095 EFS131093:EFS131095 EPO131093:EPO131095 EZK131093:EZK131095 FJG131093:FJG131095 FTC131093:FTC131095 GCY131093:GCY131095 GMU131093:GMU131095 GWQ131093:GWQ131095 HGM131093:HGM131095 HQI131093:HQI131095 IAE131093:IAE131095 IKA131093:IKA131095 ITW131093:ITW131095 JDS131093:JDS131095 JNO131093:JNO131095 JXK131093:JXK131095 KHG131093:KHG131095 KRC131093:KRC131095 LAY131093:LAY131095 LKU131093:LKU131095 LUQ131093:LUQ131095 MEM131093:MEM131095 MOI131093:MOI131095 MYE131093:MYE131095 NIA131093:NIA131095 NRW131093:NRW131095 OBS131093:OBS131095 OLO131093:OLO131095 OVK131093:OVK131095 PFG131093:PFG131095 PPC131093:PPC131095 PYY131093:PYY131095 QIU131093:QIU131095 QSQ131093:QSQ131095 RCM131093:RCM131095 RMI131093:RMI131095 RWE131093:RWE131095 SGA131093:SGA131095 SPW131093:SPW131095 SZS131093:SZS131095 TJO131093:TJO131095 TTK131093:TTK131095 UDG131093:UDG131095 UNC131093:UNC131095 UWY131093:UWY131095 VGU131093:VGU131095 VQQ131093:VQQ131095 WAM131093:WAM131095 WKI131093:WKI131095 WUE131093:WUE131095 L196631:L196633 HS196629:HS196631 RO196629:RO196631 ABK196629:ABK196631 ALG196629:ALG196631 AVC196629:AVC196631 BEY196629:BEY196631 BOU196629:BOU196631 BYQ196629:BYQ196631 CIM196629:CIM196631 CSI196629:CSI196631 DCE196629:DCE196631 DMA196629:DMA196631 DVW196629:DVW196631 EFS196629:EFS196631 EPO196629:EPO196631 EZK196629:EZK196631 FJG196629:FJG196631 FTC196629:FTC196631 GCY196629:GCY196631 GMU196629:GMU196631 GWQ196629:GWQ196631 HGM196629:HGM196631 HQI196629:HQI196631 IAE196629:IAE196631 IKA196629:IKA196631 ITW196629:ITW196631 JDS196629:JDS196631 JNO196629:JNO196631 JXK196629:JXK196631 KHG196629:KHG196631 KRC196629:KRC196631 LAY196629:LAY196631 LKU196629:LKU196631 LUQ196629:LUQ196631 MEM196629:MEM196631 MOI196629:MOI196631 MYE196629:MYE196631 NIA196629:NIA196631 NRW196629:NRW196631 OBS196629:OBS196631 OLO196629:OLO196631 OVK196629:OVK196631 PFG196629:PFG196631 PPC196629:PPC196631 PYY196629:PYY196631 QIU196629:QIU196631 QSQ196629:QSQ196631 RCM196629:RCM196631 RMI196629:RMI196631 RWE196629:RWE196631 SGA196629:SGA196631 SPW196629:SPW196631 SZS196629:SZS196631 TJO196629:TJO196631 TTK196629:TTK196631 UDG196629:UDG196631 UNC196629:UNC196631 UWY196629:UWY196631 VGU196629:VGU196631 VQQ196629:VQQ196631 WAM196629:WAM196631 WKI196629:WKI196631 WUE196629:WUE196631 L262167:L262169 HS262165:HS262167 RO262165:RO262167 ABK262165:ABK262167 ALG262165:ALG262167 AVC262165:AVC262167 BEY262165:BEY262167 BOU262165:BOU262167 BYQ262165:BYQ262167 CIM262165:CIM262167 CSI262165:CSI262167 DCE262165:DCE262167 DMA262165:DMA262167 DVW262165:DVW262167 EFS262165:EFS262167 EPO262165:EPO262167 EZK262165:EZK262167 FJG262165:FJG262167 FTC262165:FTC262167 GCY262165:GCY262167 GMU262165:GMU262167 GWQ262165:GWQ262167 HGM262165:HGM262167 HQI262165:HQI262167 IAE262165:IAE262167 IKA262165:IKA262167 ITW262165:ITW262167 JDS262165:JDS262167 JNO262165:JNO262167 JXK262165:JXK262167 KHG262165:KHG262167 KRC262165:KRC262167 LAY262165:LAY262167 LKU262165:LKU262167 LUQ262165:LUQ262167 MEM262165:MEM262167 MOI262165:MOI262167 MYE262165:MYE262167 NIA262165:NIA262167 NRW262165:NRW262167 OBS262165:OBS262167 OLO262165:OLO262167 OVK262165:OVK262167 PFG262165:PFG262167 PPC262165:PPC262167 PYY262165:PYY262167 QIU262165:QIU262167 QSQ262165:QSQ262167 RCM262165:RCM262167 RMI262165:RMI262167 RWE262165:RWE262167 SGA262165:SGA262167 SPW262165:SPW262167 SZS262165:SZS262167 TJO262165:TJO262167 TTK262165:TTK262167 UDG262165:UDG262167 UNC262165:UNC262167 UWY262165:UWY262167 VGU262165:VGU262167 VQQ262165:VQQ262167 WAM262165:WAM262167 WKI262165:WKI262167 WUE262165:WUE262167 L327703:L327705 HS327701:HS327703 RO327701:RO327703 ABK327701:ABK327703 ALG327701:ALG327703 AVC327701:AVC327703 BEY327701:BEY327703 BOU327701:BOU327703 BYQ327701:BYQ327703 CIM327701:CIM327703 CSI327701:CSI327703 DCE327701:DCE327703 DMA327701:DMA327703 DVW327701:DVW327703 EFS327701:EFS327703 EPO327701:EPO327703 EZK327701:EZK327703 FJG327701:FJG327703 FTC327701:FTC327703 GCY327701:GCY327703 GMU327701:GMU327703 GWQ327701:GWQ327703 HGM327701:HGM327703 HQI327701:HQI327703 IAE327701:IAE327703 IKA327701:IKA327703 ITW327701:ITW327703 JDS327701:JDS327703 JNO327701:JNO327703 JXK327701:JXK327703 KHG327701:KHG327703 KRC327701:KRC327703 LAY327701:LAY327703 LKU327701:LKU327703 LUQ327701:LUQ327703 MEM327701:MEM327703 MOI327701:MOI327703 MYE327701:MYE327703 NIA327701:NIA327703 NRW327701:NRW327703 OBS327701:OBS327703 OLO327701:OLO327703 OVK327701:OVK327703 PFG327701:PFG327703 PPC327701:PPC327703 PYY327701:PYY327703 QIU327701:QIU327703 QSQ327701:QSQ327703 RCM327701:RCM327703 RMI327701:RMI327703 RWE327701:RWE327703 SGA327701:SGA327703 SPW327701:SPW327703 SZS327701:SZS327703 TJO327701:TJO327703 TTK327701:TTK327703 UDG327701:UDG327703 UNC327701:UNC327703 UWY327701:UWY327703 VGU327701:VGU327703 VQQ327701:VQQ327703 WAM327701:WAM327703 WKI327701:WKI327703 WUE327701:WUE327703 L393239:L393241 HS393237:HS393239 RO393237:RO393239 ABK393237:ABK393239 ALG393237:ALG393239 AVC393237:AVC393239 BEY393237:BEY393239 BOU393237:BOU393239 BYQ393237:BYQ393239 CIM393237:CIM393239 CSI393237:CSI393239 DCE393237:DCE393239 DMA393237:DMA393239 DVW393237:DVW393239 EFS393237:EFS393239 EPO393237:EPO393239 EZK393237:EZK393239 FJG393237:FJG393239 FTC393237:FTC393239 GCY393237:GCY393239 GMU393237:GMU393239 GWQ393237:GWQ393239 HGM393237:HGM393239 HQI393237:HQI393239 IAE393237:IAE393239 IKA393237:IKA393239 ITW393237:ITW393239 JDS393237:JDS393239 JNO393237:JNO393239 JXK393237:JXK393239 KHG393237:KHG393239 KRC393237:KRC393239 LAY393237:LAY393239 LKU393237:LKU393239 LUQ393237:LUQ393239 MEM393237:MEM393239 MOI393237:MOI393239 MYE393237:MYE393239 NIA393237:NIA393239 NRW393237:NRW393239 OBS393237:OBS393239 OLO393237:OLO393239 OVK393237:OVK393239 PFG393237:PFG393239 PPC393237:PPC393239 PYY393237:PYY393239 QIU393237:QIU393239 QSQ393237:QSQ393239 RCM393237:RCM393239 RMI393237:RMI393239 RWE393237:RWE393239 SGA393237:SGA393239 SPW393237:SPW393239 SZS393237:SZS393239 TJO393237:TJO393239 TTK393237:TTK393239 UDG393237:UDG393239 UNC393237:UNC393239 UWY393237:UWY393239 VGU393237:VGU393239 VQQ393237:VQQ393239 WAM393237:WAM393239 WKI393237:WKI393239 WUE393237:WUE393239 L458775:L458777 HS458773:HS458775 RO458773:RO458775 ABK458773:ABK458775 ALG458773:ALG458775 AVC458773:AVC458775 BEY458773:BEY458775 BOU458773:BOU458775 BYQ458773:BYQ458775 CIM458773:CIM458775 CSI458773:CSI458775 DCE458773:DCE458775 DMA458773:DMA458775 DVW458773:DVW458775 EFS458773:EFS458775 EPO458773:EPO458775 EZK458773:EZK458775 FJG458773:FJG458775 FTC458773:FTC458775 GCY458773:GCY458775 GMU458773:GMU458775 GWQ458773:GWQ458775 HGM458773:HGM458775 HQI458773:HQI458775 IAE458773:IAE458775 IKA458773:IKA458775 ITW458773:ITW458775 JDS458773:JDS458775 JNO458773:JNO458775 JXK458773:JXK458775 KHG458773:KHG458775 KRC458773:KRC458775 LAY458773:LAY458775 LKU458773:LKU458775 LUQ458773:LUQ458775 MEM458773:MEM458775 MOI458773:MOI458775 MYE458773:MYE458775 NIA458773:NIA458775 NRW458773:NRW458775 OBS458773:OBS458775 OLO458773:OLO458775 OVK458773:OVK458775 PFG458773:PFG458775 PPC458773:PPC458775 PYY458773:PYY458775 QIU458773:QIU458775 QSQ458773:QSQ458775 RCM458773:RCM458775 RMI458773:RMI458775 RWE458773:RWE458775 SGA458773:SGA458775 SPW458773:SPW458775 SZS458773:SZS458775 TJO458773:TJO458775 TTK458773:TTK458775 UDG458773:UDG458775 UNC458773:UNC458775 UWY458773:UWY458775 VGU458773:VGU458775 VQQ458773:VQQ458775 WAM458773:WAM458775 WKI458773:WKI458775 WUE458773:WUE458775 L524311:L524313 HS524309:HS524311 RO524309:RO524311 ABK524309:ABK524311 ALG524309:ALG524311 AVC524309:AVC524311 BEY524309:BEY524311 BOU524309:BOU524311 BYQ524309:BYQ524311 CIM524309:CIM524311 CSI524309:CSI524311 DCE524309:DCE524311 DMA524309:DMA524311 DVW524309:DVW524311 EFS524309:EFS524311 EPO524309:EPO524311 EZK524309:EZK524311 FJG524309:FJG524311 FTC524309:FTC524311 GCY524309:GCY524311 GMU524309:GMU524311 GWQ524309:GWQ524311 HGM524309:HGM524311 HQI524309:HQI524311 IAE524309:IAE524311 IKA524309:IKA524311 ITW524309:ITW524311 JDS524309:JDS524311 JNO524309:JNO524311 JXK524309:JXK524311 KHG524309:KHG524311 KRC524309:KRC524311 LAY524309:LAY524311 LKU524309:LKU524311 LUQ524309:LUQ524311 MEM524309:MEM524311 MOI524309:MOI524311 MYE524309:MYE524311 NIA524309:NIA524311 NRW524309:NRW524311 OBS524309:OBS524311 OLO524309:OLO524311 OVK524309:OVK524311 PFG524309:PFG524311 PPC524309:PPC524311 PYY524309:PYY524311 QIU524309:QIU524311 QSQ524309:QSQ524311 RCM524309:RCM524311 RMI524309:RMI524311 RWE524309:RWE524311 SGA524309:SGA524311 SPW524309:SPW524311 SZS524309:SZS524311 TJO524309:TJO524311 TTK524309:TTK524311 UDG524309:UDG524311 UNC524309:UNC524311 UWY524309:UWY524311 VGU524309:VGU524311 VQQ524309:VQQ524311 WAM524309:WAM524311 WKI524309:WKI524311 WUE524309:WUE524311 L589847:L589849 HS589845:HS589847 RO589845:RO589847 ABK589845:ABK589847 ALG589845:ALG589847 AVC589845:AVC589847 BEY589845:BEY589847 BOU589845:BOU589847 BYQ589845:BYQ589847 CIM589845:CIM589847 CSI589845:CSI589847 DCE589845:DCE589847 DMA589845:DMA589847 DVW589845:DVW589847 EFS589845:EFS589847 EPO589845:EPO589847 EZK589845:EZK589847 FJG589845:FJG589847 FTC589845:FTC589847 GCY589845:GCY589847 GMU589845:GMU589847 GWQ589845:GWQ589847 HGM589845:HGM589847 HQI589845:HQI589847 IAE589845:IAE589847 IKA589845:IKA589847 ITW589845:ITW589847 JDS589845:JDS589847 JNO589845:JNO589847 JXK589845:JXK589847 KHG589845:KHG589847 KRC589845:KRC589847 LAY589845:LAY589847 LKU589845:LKU589847 LUQ589845:LUQ589847 MEM589845:MEM589847 MOI589845:MOI589847 MYE589845:MYE589847 NIA589845:NIA589847 NRW589845:NRW589847 OBS589845:OBS589847 OLO589845:OLO589847 OVK589845:OVK589847 PFG589845:PFG589847 PPC589845:PPC589847 PYY589845:PYY589847 QIU589845:QIU589847 QSQ589845:QSQ589847 RCM589845:RCM589847 RMI589845:RMI589847 RWE589845:RWE589847 SGA589845:SGA589847 SPW589845:SPW589847 SZS589845:SZS589847 TJO589845:TJO589847 TTK589845:TTK589847 UDG589845:UDG589847 UNC589845:UNC589847 UWY589845:UWY589847 VGU589845:VGU589847 VQQ589845:VQQ589847 WAM589845:WAM589847 WKI589845:WKI589847 WUE589845:WUE589847 L655383:L655385 HS655381:HS655383 RO655381:RO655383 ABK655381:ABK655383 ALG655381:ALG655383 AVC655381:AVC655383 BEY655381:BEY655383 BOU655381:BOU655383 BYQ655381:BYQ655383 CIM655381:CIM655383 CSI655381:CSI655383 DCE655381:DCE655383 DMA655381:DMA655383 DVW655381:DVW655383 EFS655381:EFS655383 EPO655381:EPO655383 EZK655381:EZK655383 FJG655381:FJG655383 FTC655381:FTC655383 GCY655381:GCY655383 GMU655381:GMU655383 GWQ655381:GWQ655383 HGM655381:HGM655383 HQI655381:HQI655383 IAE655381:IAE655383 IKA655381:IKA655383 ITW655381:ITW655383 JDS655381:JDS655383 JNO655381:JNO655383 JXK655381:JXK655383 KHG655381:KHG655383 KRC655381:KRC655383 LAY655381:LAY655383 LKU655381:LKU655383 LUQ655381:LUQ655383 MEM655381:MEM655383 MOI655381:MOI655383 MYE655381:MYE655383 NIA655381:NIA655383 NRW655381:NRW655383 OBS655381:OBS655383 OLO655381:OLO655383 OVK655381:OVK655383 PFG655381:PFG655383 PPC655381:PPC655383 PYY655381:PYY655383 QIU655381:QIU655383 QSQ655381:QSQ655383 RCM655381:RCM655383 RMI655381:RMI655383 RWE655381:RWE655383 SGA655381:SGA655383 SPW655381:SPW655383 SZS655381:SZS655383 TJO655381:TJO655383 TTK655381:TTK655383 UDG655381:UDG655383 UNC655381:UNC655383 UWY655381:UWY655383 VGU655381:VGU655383 VQQ655381:VQQ655383 WAM655381:WAM655383 WKI655381:WKI655383 WUE655381:WUE655383 L720919:L720921 HS720917:HS720919 RO720917:RO720919 ABK720917:ABK720919 ALG720917:ALG720919 AVC720917:AVC720919 BEY720917:BEY720919 BOU720917:BOU720919 BYQ720917:BYQ720919 CIM720917:CIM720919 CSI720917:CSI720919 DCE720917:DCE720919 DMA720917:DMA720919 DVW720917:DVW720919 EFS720917:EFS720919 EPO720917:EPO720919 EZK720917:EZK720919 FJG720917:FJG720919 FTC720917:FTC720919 GCY720917:GCY720919 GMU720917:GMU720919 GWQ720917:GWQ720919 HGM720917:HGM720919 HQI720917:HQI720919 IAE720917:IAE720919 IKA720917:IKA720919 ITW720917:ITW720919 JDS720917:JDS720919 JNO720917:JNO720919 JXK720917:JXK720919 KHG720917:KHG720919 KRC720917:KRC720919 LAY720917:LAY720919 LKU720917:LKU720919 LUQ720917:LUQ720919 MEM720917:MEM720919 MOI720917:MOI720919 MYE720917:MYE720919 NIA720917:NIA720919 NRW720917:NRW720919 OBS720917:OBS720919 OLO720917:OLO720919 OVK720917:OVK720919 PFG720917:PFG720919 PPC720917:PPC720919 PYY720917:PYY720919 QIU720917:QIU720919 QSQ720917:QSQ720919 RCM720917:RCM720919 RMI720917:RMI720919 RWE720917:RWE720919 SGA720917:SGA720919 SPW720917:SPW720919 SZS720917:SZS720919 TJO720917:TJO720919 TTK720917:TTK720919 UDG720917:UDG720919 UNC720917:UNC720919 UWY720917:UWY720919 VGU720917:VGU720919 VQQ720917:VQQ720919 WAM720917:WAM720919 WKI720917:WKI720919 WUE720917:WUE720919 L786455:L786457 HS786453:HS786455 RO786453:RO786455 ABK786453:ABK786455 ALG786453:ALG786455 AVC786453:AVC786455 BEY786453:BEY786455 BOU786453:BOU786455 BYQ786453:BYQ786455 CIM786453:CIM786455 CSI786453:CSI786455 DCE786453:DCE786455 DMA786453:DMA786455 DVW786453:DVW786455 EFS786453:EFS786455 EPO786453:EPO786455 EZK786453:EZK786455 FJG786453:FJG786455 FTC786453:FTC786455 GCY786453:GCY786455 GMU786453:GMU786455 GWQ786453:GWQ786455 HGM786453:HGM786455 HQI786453:HQI786455 IAE786453:IAE786455 IKA786453:IKA786455 ITW786453:ITW786455 JDS786453:JDS786455 JNO786453:JNO786455 JXK786453:JXK786455 KHG786453:KHG786455 KRC786453:KRC786455 LAY786453:LAY786455 LKU786453:LKU786455 LUQ786453:LUQ786455 MEM786453:MEM786455 MOI786453:MOI786455 MYE786453:MYE786455 NIA786453:NIA786455 NRW786453:NRW786455 OBS786453:OBS786455 OLO786453:OLO786455 OVK786453:OVK786455 PFG786453:PFG786455 PPC786453:PPC786455 PYY786453:PYY786455 QIU786453:QIU786455 QSQ786453:QSQ786455 RCM786453:RCM786455 RMI786453:RMI786455 RWE786453:RWE786455 SGA786453:SGA786455 SPW786453:SPW786455 SZS786453:SZS786455 TJO786453:TJO786455 TTK786453:TTK786455 UDG786453:UDG786455 UNC786453:UNC786455 UWY786453:UWY786455 VGU786453:VGU786455 VQQ786453:VQQ786455 WAM786453:WAM786455 WKI786453:WKI786455 WUE786453:WUE786455 L851991:L851993 HS851989:HS851991 RO851989:RO851991 ABK851989:ABK851991 ALG851989:ALG851991 AVC851989:AVC851991 BEY851989:BEY851991 BOU851989:BOU851991 BYQ851989:BYQ851991 CIM851989:CIM851991 CSI851989:CSI851991 DCE851989:DCE851991 DMA851989:DMA851991 DVW851989:DVW851991 EFS851989:EFS851991 EPO851989:EPO851991 EZK851989:EZK851991 FJG851989:FJG851991 FTC851989:FTC851991 GCY851989:GCY851991 GMU851989:GMU851991 GWQ851989:GWQ851991 HGM851989:HGM851991 HQI851989:HQI851991 IAE851989:IAE851991 IKA851989:IKA851991 ITW851989:ITW851991 JDS851989:JDS851991 JNO851989:JNO851991 JXK851989:JXK851991 KHG851989:KHG851991 KRC851989:KRC851991 LAY851989:LAY851991 LKU851989:LKU851991 LUQ851989:LUQ851991 MEM851989:MEM851991 MOI851989:MOI851991 MYE851989:MYE851991 NIA851989:NIA851991 NRW851989:NRW851991 OBS851989:OBS851991 OLO851989:OLO851991 OVK851989:OVK851991 PFG851989:PFG851991 PPC851989:PPC851991 PYY851989:PYY851991 QIU851989:QIU851991 QSQ851989:QSQ851991 RCM851989:RCM851991 RMI851989:RMI851991 RWE851989:RWE851991 SGA851989:SGA851991 SPW851989:SPW851991 SZS851989:SZS851991 TJO851989:TJO851991 TTK851989:TTK851991 UDG851989:UDG851991 UNC851989:UNC851991 UWY851989:UWY851991 VGU851989:VGU851991 VQQ851989:VQQ851991 WAM851989:WAM851991 WKI851989:WKI851991 WUE851989:WUE851991 L917527:L917529 HS917525:HS917527 RO917525:RO917527 ABK917525:ABK917527 ALG917525:ALG917527 AVC917525:AVC917527 BEY917525:BEY917527 BOU917525:BOU917527 BYQ917525:BYQ917527 CIM917525:CIM917527 CSI917525:CSI917527 DCE917525:DCE917527 DMA917525:DMA917527 DVW917525:DVW917527 EFS917525:EFS917527 EPO917525:EPO917527 EZK917525:EZK917527 FJG917525:FJG917527 FTC917525:FTC917527 GCY917525:GCY917527 GMU917525:GMU917527 GWQ917525:GWQ917527 HGM917525:HGM917527 HQI917525:HQI917527 IAE917525:IAE917527 IKA917525:IKA917527 ITW917525:ITW917527 JDS917525:JDS917527 JNO917525:JNO917527 JXK917525:JXK917527 KHG917525:KHG917527 KRC917525:KRC917527 LAY917525:LAY917527 LKU917525:LKU917527 LUQ917525:LUQ917527 MEM917525:MEM917527 MOI917525:MOI917527 MYE917525:MYE917527 NIA917525:NIA917527 NRW917525:NRW917527 OBS917525:OBS917527 OLO917525:OLO917527 OVK917525:OVK917527 PFG917525:PFG917527 PPC917525:PPC917527 PYY917525:PYY917527 QIU917525:QIU917527 QSQ917525:QSQ917527 RCM917525:RCM917527 RMI917525:RMI917527 RWE917525:RWE917527 SGA917525:SGA917527 SPW917525:SPW917527 SZS917525:SZS917527 TJO917525:TJO917527 TTK917525:TTK917527 UDG917525:UDG917527 UNC917525:UNC917527 UWY917525:UWY917527 VGU917525:VGU917527 VQQ917525:VQQ917527 WAM917525:WAM917527 WKI917525:WKI917527 WUE917525:WUE917527 L983063:L983065 HS983061:HS983063 RO983061:RO983063 ABK983061:ABK983063 ALG983061:ALG983063 AVC983061:AVC983063 BEY983061:BEY983063 BOU983061:BOU983063 BYQ983061:BYQ983063 CIM983061:CIM983063 CSI983061:CSI983063 DCE983061:DCE983063 DMA983061:DMA983063 DVW983061:DVW983063 EFS983061:EFS983063 EPO983061:EPO983063 EZK983061:EZK983063 FJG983061:FJG983063 FTC983061:FTC983063 GCY983061:GCY983063 GMU983061:GMU983063 GWQ983061:GWQ983063 HGM983061:HGM983063 HQI983061:HQI983063 IAE983061:IAE983063 IKA983061:IKA983063 ITW983061:ITW983063 JDS983061:JDS983063 JNO983061:JNO983063 JXK983061:JXK983063 KHG983061:KHG983063 KRC983061:KRC983063 LAY983061:LAY983063 LKU983061:LKU983063 LUQ983061:LUQ983063 MEM983061:MEM983063 MOI983061:MOI983063 MYE983061:MYE983063 NIA983061:NIA983063 NRW983061:NRW983063 OBS983061:OBS983063 OLO983061:OLO983063 OVK983061:OVK983063 PFG983061:PFG983063 PPC983061:PPC983063 PYY983061:PYY983063 QIU983061:QIU983063 QSQ983061:QSQ983063 RCM983061:RCM983063 RMI983061:RMI983063 RWE983061:RWE983063 SGA983061:SGA983063 SPW983061:SPW983063 SZS983061:SZS983063 TJO983061:TJO983063 TTK983061:TTK983063 UDG983061:UDG983063 UNC983061:UNC983063 UWY983061:UWY983063 VGU983061:VGU983063 VQQ983061:VQQ983063 WAM983061:WAM983063 WKI983061:WKI983063 WUE983061:WUE983063 M65560:N65561 HT65558:HU65559 RP65558:RQ65559 ABL65558:ABM65559 ALH65558:ALI65559 AVD65558:AVE65559 BEZ65558:BFA65559 BOV65558:BOW65559 BYR65558:BYS65559 CIN65558:CIO65559 CSJ65558:CSK65559 DCF65558:DCG65559 DMB65558:DMC65559 DVX65558:DVY65559 EFT65558:EFU65559 EPP65558:EPQ65559 EZL65558:EZM65559 FJH65558:FJI65559 FTD65558:FTE65559 GCZ65558:GDA65559 GMV65558:GMW65559 GWR65558:GWS65559 HGN65558:HGO65559 HQJ65558:HQK65559 IAF65558:IAG65559 IKB65558:IKC65559 ITX65558:ITY65559 JDT65558:JDU65559 JNP65558:JNQ65559 JXL65558:JXM65559 KHH65558:KHI65559 KRD65558:KRE65559 LAZ65558:LBA65559 LKV65558:LKW65559 LUR65558:LUS65559 MEN65558:MEO65559 MOJ65558:MOK65559 MYF65558:MYG65559 NIB65558:NIC65559 NRX65558:NRY65559 OBT65558:OBU65559 OLP65558:OLQ65559 OVL65558:OVM65559 PFH65558:PFI65559 PPD65558:PPE65559 PYZ65558:PZA65559 QIV65558:QIW65559 QSR65558:QSS65559 RCN65558:RCO65559 RMJ65558:RMK65559 RWF65558:RWG65559 SGB65558:SGC65559 SPX65558:SPY65559 SZT65558:SZU65559 TJP65558:TJQ65559 TTL65558:TTM65559 UDH65558:UDI65559 UND65558:UNE65559 UWZ65558:UXA65559 VGV65558:VGW65559 VQR65558:VQS65559 WAN65558:WAO65559 WKJ65558:WKK65559 WUF65558:WUG65559 M131096:N131097 HT131094:HU131095 RP131094:RQ131095 ABL131094:ABM131095 ALH131094:ALI131095 AVD131094:AVE131095 BEZ131094:BFA131095 BOV131094:BOW131095 BYR131094:BYS131095 CIN131094:CIO131095 CSJ131094:CSK131095 DCF131094:DCG131095 DMB131094:DMC131095 DVX131094:DVY131095 EFT131094:EFU131095 EPP131094:EPQ131095 EZL131094:EZM131095 FJH131094:FJI131095 FTD131094:FTE131095 GCZ131094:GDA131095 GMV131094:GMW131095 GWR131094:GWS131095 HGN131094:HGO131095 HQJ131094:HQK131095 IAF131094:IAG131095 IKB131094:IKC131095 ITX131094:ITY131095 JDT131094:JDU131095 JNP131094:JNQ131095 JXL131094:JXM131095 KHH131094:KHI131095 KRD131094:KRE131095 LAZ131094:LBA131095 LKV131094:LKW131095 LUR131094:LUS131095 MEN131094:MEO131095 MOJ131094:MOK131095 MYF131094:MYG131095 NIB131094:NIC131095 NRX131094:NRY131095 OBT131094:OBU131095 OLP131094:OLQ131095 OVL131094:OVM131095 PFH131094:PFI131095 PPD131094:PPE131095 PYZ131094:PZA131095 QIV131094:QIW131095 QSR131094:QSS131095 RCN131094:RCO131095 RMJ131094:RMK131095 RWF131094:RWG131095 SGB131094:SGC131095 SPX131094:SPY131095 SZT131094:SZU131095 TJP131094:TJQ131095 TTL131094:TTM131095 UDH131094:UDI131095 UND131094:UNE131095 UWZ131094:UXA131095 VGV131094:VGW131095 VQR131094:VQS131095 WAN131094:WAO131095 WKJ131094:WKK131095 WUF131094:WUG131095 M196632:N196633 HT196630:HU196631 RP196630:RQ196631 ABL196630:ABM196631 ALH196630:ALI196631 AVD196630:AVE196631 BEZ196630:BFA196631 BOV196630:BOW196631 BYR196630:BYS196631 CIN196630:CIO196631 CSJ196630:CSK196631 DCF196630:DCG196631 DMB196630:DMC196631 DVX196630:DVY196631 EFT196630:EFU196631 EPP196630:EPQ196631 EZL196630:EZM196631 FJH196630:FJI196631 FTD196630:FTE196631 GCZ196630:GDA196631 GMV196630:GMW196631 GWR196630:GWS196631 HGN196630:HGO196631 HQJ196630:HQK196631 IAF196630:IAG196631 IKB196630:IKC196631 ITX196630:ITY196631 JDT196630:JDU196631 JNP196630:JNQ196631 JXL196630:JXM196631 KHH196630:KHI196631 KRD196630:KRE196631 LAZ196630:LBA196631 LKV196630:LKW196631 LUR196630:LUS196631 MEN196630:MEO196631 MOJ196630:MOK196631 MYF196630:MYG196631 NIB196630:NIC196631 NRX196630:NRY196631 OBT196630:OBU196631 OLP196630:OLQ196631 OVL196630:OVM196631 PFH196630:PFI196631 PPD196630:PPE196631 PYZ196630:PZA196631 QIV196630:QIW196631 QSR196630:QSS196631 RCN196630:RCO196631 RMJ196630:RMK196631 RWF196630:RWG196631 SGB196630:SGC196631 SPX196630:SPY196631 SZT196630:SZU196631 TJP196630:TJQ196631 TTL196630:TTM196631 UDH196630:UDI196631 UND196630:UNE196631 UWZ196630:UXA196631 VGV196630:VGW196631 VQR196630:VQS196631 WAN196630:WAO196631 WKJ196630:WKK196631 WUF196630:WUG196631 M262168:N262169 HT262166:HU262167 RP262166:RQ262167 ABL262166:ABM262167 ALH262166:ALI262167 AVD262166:AVE262167 BEZ262166:BFA262167 BOV262166:BOW262167 BYR262166:BYS262167 CIN262166:CIO262167 CSJ262166:CSK262167 DCF262166:DCG262167 DMB262166:DMC262167 DVX262166:DVY262167 EFT262166:EFU262167 EPP262166:EPQ262167 EZL262166:EZM262167 FJH262166:FJI262167 FTD262166:FTE262167 GCZ262166:GDA262167 GMV262166:GMW262167 GWR262166:GWS262167 HGN262166:HGO262167 HQJ262166:HQK262167 IAF262166:IAG262167 IKB262166:IKC262167 ITX262166:ITY262167 JDT262166:JDU262167 JNP262166:JNQ262167 JXL262166:JXM262167 KHH262166:KHI262167 KRD262166:KRE262167 LAZ262166:LBA262167 LKV262166:LKW262167 LUR262166:LUS262167 MEN262166:MEO262167 MOJ262166:MOK262167 MYF262166:MYG262167 NIB262166:NIC262167 NRX262166:NRY262167 OBT262166:OBU262167 OLP262166:OLQ262167 OVL262166:OVM262167 PFH262166:PFI262167 PPD262166:PPE262167 PYZ262166:PZA262167 QIV262166:QIW262167 QSR262166:QSS262167 RCN262166:RCO262167 RMJ262166:RMK262167 RWF262166:RWG262167 SGB262166:SGC262167 SPX262166:SPY262167 SZT262166:SZU262167 TJP262166:TJQ262167 TTL262166:TTM262167 UDH262166:UDI262167 UND262166:UNE262167 UWZ262166:UXA262167 VGV262166:VGW262167 VQR262166:VQS262167 WAN262166:WAO262167 WKJ262166:WKK262167 WUF262166:WUG262167 M327704:N327705 HT327702:HU327703 RP327702:RQ327703 ABL327702:ABM327703 ALH327702:ALI327703 AVD327702:AVE327703 BEZ327702:BFA327703 BOV327702:BOW327703 BYR327702:BYS327703 CIN327702:CIO327703 CSJ327702:CSK327703 DCF327702:DCG327703 DMB327702:DMC327703 DVX327702:DVY327703 EFT327702:EFU327703 EPP327702:EPQ327703 EZL327702:EZM327703 FJH327702:FJI327703 FTD327702:FTE327703 GCZ327702:GDA327703 GMV327702:GMW327703 GWR327702:GWS327703 HGN327702:HGO327703 HQJ327702:HQK327703 IAF327702:IAG327703 IKB327702:IKC327703 ITX327702:ITY327703 JDT327702:JDU327703 JNP327702:JNQ327703 JXL327702:JXM327703 KHH327702:KHI327703 KRD327702:KRE327703 LAZ327702:LBA327703 LKV327702:LKW327703 LUR327702:LUS327703 MEN327702:MEO327703 MOJ327702:MOK327703 MYF327702:MYG327703 NIB327702:NIC327703 NRX327702:NRY327703 OBT327702:OBU327703 OLP327702:OLQ327703 OVL327702:OVM327703 PFH327702:PFI327703 PPD327702:PPE327703 PYZ327702:PZA327703 QIV327702:QIW327703 QSR327702:QSS327703 RCN327702:RCO327703 RMJ327702:RMK327703 RWF327702:RWG327703 SGB327702:SGC327703 SPX327702:SPY327703 SZT327702:SZU327703 TJP327702:TJQ327703 TTL327702:TTM327703 UDH327702:UDI327703 UND327702:UNE327703 UWZ327702:UXA327703 VGV327702:VGW327703 VQR327702:VQS327703 WAN327702:WAO327703 WKJ327702:WKK327703 WUF327702:WUG327703 M393240:N393241 HT393238:HU393239 RP393238:RQ393239 ABL393238:ABM393239 ALH393238:ALI393239 AVD393238:AVE393239 BEZ393238:BFA393239 BOV393238:BOW393239 BYR393238:BYS393239 CIN393238:CIO393239 CSJ393238:CSK393239 DCF393238:DCG393239 DMB393238:DMC393239 DVX393238:DVY393239 EFT393238:EFU393239 EPP393238:EPQ393239 EZL393238:EZM393239 FJH393238:FJI393239 FTD393238:FTE393239 GCZ393238:GDA393239 GMV393238:GMW393239 GWR393238:GWS393239 HGN393238:HGO393239 HQJ393238:HQK393239 IAF393238:IAG393239 IKB393238:IKC393239 ITX393238:ITY393239 JDT393238:JDU393239 JNP393238:JNQ393239 JXL393238:JXM393239 KHH393238:KHI393239 KRD393238:KRE393239 LAZ393238:LBA393239 LKV393238:LKW393239 LUR393238:LUS393239 MEN393238:MEO393239 MOJ393238:MOK393239 MYF393238:MYG393239 NIB393238:NIC393239 NRX393238:NRY393239 OBT393238:OBU393239 OLP393238:OLQ393239 OVL393238:OVM393239 PFH393238:PFI393239 PPD393238:PPE393239 PYZ393238:PZA393239 QIV393238:QIW393239 QSR393238:QSS393239 RCN393238:RCO393239 RMJ393238:RMK393239 RWF393238:RWG393239 SGB393238:SGC393239 SPX393238:SPY393239 SZT393238:SZU393239 TJP393238:TJQ393239 TTL393238:TTM393239 UDH393238:UDI393239 UND393238:UNE393239 UWZ393238:UXA393239 VGV393238:VGW393239 VQR393238:VQS393239 WAN393238:WAO393239 WKJ393238:WKK393239 WUF393238:WUG393239 M458776:N458777 HT458774:HU458775 RP458774:RQ458775 ABL458774:ABM458775 ALH458774:ALI458775 AVD458774:AVE458775 BEZ458774:BFA458775 BOV458774:BOW458775 BYR458774:BYS458775 CIN458774:CIO458775 CSJ458774:CSK458775 DCF458774:DCG458775 DMB458774:DMC458775 DVX458774:DVY458775 EFT458774:EFU458775 EPP458774:EPQ458775 EZL458774:EZM458775 FJH458774:FJI458775 FTD458774:FTE458775 GCZ458774:GDA458775 GMV458774:GMW458775 GWR458774:GWS458775 HGN458774:HGO458775 HQJ458774:HQK458775 IAF458774:IAG458775 IKB458774:IKC458775 ITX458774:ITY458775 JDT458774:JDU458775 JNP458774:JNQ458775 JXL458774:JXM458775 KHH458774:KHI458775 KRD458774:KRE458775 LAZ458774:LBA458775 LKV458774:LKW458775 LUR458774:LUS458775 MEN458774:MEO458775 MOJ458774:MOK458775 MYF458774:MYG458775 NIB458774:NIC458775 NRX458774:NRY458775 OBT458774:OBU458775 OLP458774:OLQ458775 OVL458774:OVM458775 PFH458774:PFI458775 PPD458774:PPE458775 PYZ458774:PZA458775 QIV458774:QIW458775 QSR458774:QSS458775 RCN458774:RCO458775 RMJ458774:RMK458775 RWF458774:RWG458775 SGB458774:SGC458775 SPX458774:SPY458775 SZT458774:SZU458775 TJP458774:TJQ458775 TTL458774:TTM458775 UDH458774:UDI458775 UND458774:UNE458775 UWZ458774:UXA458775 VGV458774:VGW458775 VQR458774:VQS458775 WAN458774:WAO458775 WKJ458774:WKK458775 WUF458774:WUG458775 M524312:N524313 HT524310:HU524311 RP524310:RQ524311 ABL524310:ABM524311 ALH524310:ALI524311 AVD524310:AVE524311 BEZ524310:BFA524311 BOV524310:BOW524311 BYR524310:BYS524311 CIN524310:CIO524311 CSJ524310:CSK524311 DCF524310:DCG524311 DMB524310:DMC524311 DVX524310:DVY524311 EFT524310:EFU524311 EPP524310:EPQ524311 EZL524310:EZM524311 FJH524310:FJI524311 FTD524310:FTE524311 GCZ524310:GDA524311 GMV524310:GMW524311 GWR524310:GWS524311 HGN524310:HGO524311 HQJ524310:HQK524311 IAF524310:IAG524311 IKB524310:IKC524311 ITX524310:ITY524311 JDT524310:JDU524311 JNP524310:JNQ524311 JXL524310:JXM524311 KHH524310:KHI524311 KRD524310:KRE524311 LAZ524310:LBA524311 LKV524310:LKW524311 LUR524310:LUS524311 MEN524310:MEO524311 MOJ524310:MOK524311 MYF524310:MYG524311 NIB524310:NIC524311 NRX524310:NRY524311 OBT524310:OBU524311 OLP524310:OLQ524311 OVL524310:OVM524311 PFH524310:PFI524311 PPD524310:PPE524311 PYZ524310:PZA524311 QIV524310:QIW524311 QSR524310:QSS524311 RCN524310:RCO524311 RMJ524310:RMK524311 RWF524310:RWG524311 SGB524310:SGC524311 SPX524310:SPY524311 SZT524310:SZU524311 TJP524310:TJQ524311 TTL524310:TTM524311 UDH524310:UDI524311 UND524310:UNE524311 UWZ524310:UXA524311 VGV524310:VGW524311 VQR524310:VQS524311 WAN524310:WAO524311 WKJ524310:WKK524311 WUF524310:WUG524311 M589848:N589849 HT589846:HU589847 RP589846:RQ589847 ABL589846:ABM589847 ALH589846:ALI589847 AVD589846:AVE589847 BEZ589846:BFA589847 BOV589846:BOW589847 BYR589846:BYS589847 CIN589846:CIO589847 CSJ589846:CSK589847 DCF589846:DCG589847 DMB589846:DMC589847 DVX589846:DVY589847 EFT589846:EFU589847 EPP589846:EPQ589847 EZL589846:EZM589847 FJH589846:FJI589847 FTD589846:FTE589847 GCZ589846:GDA589847 GMV589846:GMW589847 GWR589846:GWS589847 HGN589846:HGO589847 HQJ589846:HQK589847 IAF589846:IAG589847 IKB589846:IKC589847 ITX589846:ITY589847 JDT589846:JDU589847 JNP589846:JNQ589847 JXL589846:JXM589847 KHH589846:KHI589847 KRD589846:KRE589847 LAZ589846:LBA589847 LKV589846:LKW589847 LUR589846:LUS589847 MEN589846:MEO589847 MOJ589846:MOK589847 MYF589846:MYG589847 NIB589846:NIC589847 NRX589846:NRY589847 OBT589846:OBU589847 OLP589846:OLQ589847 OVL589846:OVM589847 PFH589846:PFI589847 PPD589846:PPE589847 PYZ589846:PZA589847 QIV589846:QIW589847 QSR589846:QSS589847 RCN589846:RCO589847 RMJ589846:RMK589847 RWF589846:RWG589847 SGB589846:SGC589847 SPX589846:SPY589847 SZT589846:SZU589847 TJP589846:TJQ589847 TTL589846:TTM589847 UDH589846:UDI589847 UND589846:UNE589847 UWZ589846:UXA589847 VGV589846:VGW589847 VQR589846:VQS589847 WAN589846:WAO589847 WKJ589846:WKK589847 WUF589846:WUG589847 M655384:N655385 HT655382:HU655383 RP655382:RQ655383 ABL655382:ABM655383 ALH655382:ALI655383 AVD655382:AVE655383 BEZ655382:BFA655383 BOV655382:BOW655383 BYR655382:BYS655383 CIN655382:CIO655383 CSJ655382:CSK655383 DCF655382:DCG655383 DMB655382:DMC655383 DVX655382:DVY655383 EFT655382:EFU655383 EPP655382:EPQ655383 EZL655382:EZM655383 FJH655382:FJI655383 FTD655382:FTE655383 GCZ655382:GDA655383 GMV655382:GMW655383 GWR655382:GWS655383 HGN655382:HGO655383 HQJ655382:HQK655383 IAF655382:IAG655383 IKB655382:IKC655383 ITX655382:ITY655383 JDT655382:JDU655383 JNP655382:JNQ655383 JXL655382:JXM655383 KHH655382:KHI655383 KRD655382:KRE655383 LAZ655382:LBA655383 LKV655382:LKW655383 LUR655382:LUS655383 MEN655382:MEO655383 MOJ655382:MOK655383 MYF655382:MYG655383 NIB655382:NIC655383 NRX655382:NRY655383 OBT655382:OBU655383 OLP655382:OLQ655383 OVL655382:OVM655383 PFH655382:PFI655383 PPD655382:PPE655383 PYZ655382:PZA655383 QIV655382:QIW655383 QSR655382:QSS655383 RCN655382:RCO655383 RMJ655382:RMK655383 RWF655382:RWG655383 SGB655382:SGC655383 SPX655382:SPY655383 SZT655382:SZU655383 TJP655382:TJQ655383 TTL655382:TTM655383 UDH655382:UDI655383 UND655382:UNE655383 UWZ655382:UXA655383 VGV655382:VGW655383 VQR655382:VQS655383 WAN655382:WAO655383 WKJ655382:WKK655383 WUF655382:WUG655383 M720920:N720921 HT720918:HU720919 RP720918:RQ720919 ABL720918:ABM720919 ALH720918:ALI720919 AVD720918:AVE720919 BEZ720918:BFA720919 BOV720918:BOW720919 BYR720918:BYS720919 CIN720918:CIO720919 CSJ720918:CSK720919 DCF720918:DCG720919 DMB720918:DMC720919 DVX720918:DVY720919 EFT720918:EFU720919 EPP720918:EPQ720919 EZL720918:EZM720919 FJH720918:FJI720919 FTD720918:FTE720919 GCZ720918:GDA720919 GMV720918:GMW720919 GWR720918:GWS720919 HGN720918:HGO720919 HQJ720918:HQK720919 IAF720918:IAG720919 IKB720918:IKC720919 ITX720918:ITY720919 JDT720918:JDU720919 JNP720918:JNQ720919 JXL720918:JXM720919 KHH720918:KHI720919 KRD720918:KRE720919 LAZ720918:LBA720919 LKV720918:LKW720919 LUR720918:LUS720919 MEN720918:MEO720919 MOJ720918:MOK720919 MYF720918:MYG720919 NIB720918:NIC720919 NRX720918:NRY720919 OBT720918:OBU720919 OLP720918:OLQ720919 OVL720918:OVM720919 PFH720918:PFI720919 PPD720918:PPE720919 PYZ720918:PZA720919 QIV720918:QIW720919 QSR720918:QSS720919 RCN720918:RCO720919 RMJ720918:RMK720919 RWF720918:RWG720919 SGB720918:SGC720919 SPX720918:SPY720919 SZT720918:SZU720919 TJP720918:TJQ720919 TTL720918:TTM720919 UDH720918:UDI720919 UND720918:UNE720919 UWZ720918:UXA720919 VGV720918:VGW720919 VQR720918:VQS720919 WAN720918:WAO720919 WKJ720918:WKK720919 WUF720918:WUG720919 M786456:N786457 HT786454:HU786455 RP786454:RQ786455 ABL786454:ABM786455 ALH786454:ALI786455 AVD786454:AVE786455 BEZ786454:BFA786455 BOV786454:BOW786455 BYR786454:BYS786455 CIN786454:CIO786455 CSJ786454:CSK786455 DCF786454:DCG786455 DMB786454:DMC786455 DVX786454:DVY786455 EFT786454:EFU786455 EPP786454:EPQ786455 EZL786454:EZM786455 FJH786454:FJI786455 FTD786454:FTE786455 GCZ786454:GDA786455 GMV786454:GMW786455 GWR786454:GWS786455 HGN786454:HGO786455 HQJ786454:HQK786455 IAF786454:IAG786455 IKB786454:IKC786455 ITX786454:ITY786455 JDT786454:JDU786455 JNP786454:JNQ786455 JXL786454:JXM786455 KHH786454:KHI786455 KRD786454:KRE786455 LAZ786454:LBA786455 LKV786454:LKW786455 LUR786454:LUS786455 MEN786454:MEO786455 MOJ786454:MOK786455 MYF786454:MYG786455 NIB786454:NIC786455 NRX786454:NRY786455 OBT786454:OBU786455 OLP786454:OLQ786455 OVL786454:OVM786455 PFH786454:PFI786455 PPD786454:PPE786455 PYZ786454:PZA786455 QIV786454:QIW786455 QSR786454:QSS786455 RCN786454:RCO786455 RMJ786454:RMK786455 RWF786454:RWG786455 SGB786454:SGC786455 SPX786454:SPY786455 SZT786454:SZU786455 TJP786454:TJQ786455 TTL786454:TTM786455 UDH786454:UDI786455 UND786454:UNE786455 UWZ786454:UXA786455 VGV786454:VGW786455 VQR786454:VQS786455 WAN786454:WAO786455 WKJ786454:WKK786455 WUF786454:WUG786455 M851992:N851993 HT851990:HU851991 RP851990:RQ851991 ABL851990:ABM851991 ALH851990:ALI851991 AVD851990:AVE851991 BEZ851990:BFA851991 BOV851990:BOW851991 BYR851990:BYS851991 CIN851990:CIO851991 CSJ851990:CSK851991 DCF851990:DCG851991 DMB851990:DMC851991 DVX851990:DVY851991 EFT851990:EFU851991 EPP851990:EPQ851991 EZL851990:EZM851991 FJH851990:FJI851991 FTD851990:FTE851991 GCZ851990:GDA851991 GMV851990:GMW851991 GWR851990:GWS851991 HGN851990:HGO851991 HQJ851990:HQK851991 IAF851990:IAG851991 IKB851990:IKC851991 ITX851990:ITY851991 JDT851990:JDU851991 JNP851990:JNQ851991 JXL851990:JXM851991 KHH851990:KHI851991 KRD851990:KRE851991 LAZ851990:LBA851991 LKV851990:LKW851991 LUR851990:LUS851991 MEN851990:MEO851991 MOJ851990:MOK851991 MYF851990:MYG851991 NIB851990:NIC851991 NRX851990:NRY851991 OBT851990:OBU851991 OLP851990:OLQ851991 OVL851990:OVM851991 PFH851990:PFI851991 PPD851990:PPE851991 PYZ851990:PZA851991 QIV851990:QIW851991 QSR851990:QSS851991 RCN851990:RCO851991 RMJ851990:RMK851991 RWF851990:RWG851991 SGB851990:SGC851991 SPX851990:SPY851991 SZT851990:SZU851991 TJP851990:TJQ851991 TTL851990:TTM851991 UDH851990:UDI851991 UND851990:UNE851991 UWZ851990:UXA851991 VGV851990:VGW851991 VQR851990:VQS851991 WAN851990:WAO851991 WKJ851990:WKK851991 WUF851990:WUG851991 M917528:N917529 HT917526:HU917527 RP917526:RQ917527 ABL917526:ABM917527 ALH917526:ALI917527 AVD917526:AVE917527 BEZ917526:BFA917527 BOV917526:BOW917527 BYR917526:BYS917527 CIN917526:CIO917527 CSJ917526:CSK917527 DCF917526:DCG917527 DMB917526:DMC917527 DVX917526:DVY917527 EFT917526:EFU917527 EPP917526:EPQ917527 EZL917526:EZM917527 FJH917526:FJI917527 FTD917526:FTE917527 GCZ917526:GDA917527 GMV917526:GMW917527 GWR917526:GWS917527 HGN917526:HGO917527 HQJ917526:HQK917527 IAF917526:IAG917527 IKB917526:IKC917527 ITX917526:ITY917527 JDT917526:JDU917527 JNP917526:JNQ917527 JXL917526:JXM917527 KHH917526:KHI917527 KRD917526:KRE917527 LAZ917526:LBA917527 LKV917526:LKW917527 LUR917526:LUS917527 MEN917526:MEO917527 MOJ917526:MOK917527 MYF917526:MYG917527 NIB917526:NIC917527 NRX917526:NRY917527 OBT917526:OBU917527 OLP917526:OLQ917527 OVL917526:OVM917527 PFH917526:PFI917527 PPD917526:PPE917527 PYZ917526:PZA917527 QIV917526:QIW917527 QSR917526:QSS917527 RCN917526:RCO917527 RMJ917526:RMK917527 RWF917526:RWG917527 SGB917526:SGC917527 SPX917526:SPY917527 SZT917526:SZU917527 TJP917526:TJQ917527 TTL917526:TTM917527 UDH917526:UDI917527 UND917526:UNE917527 UWZ917526:UXA917527 VGV917526:VGW917527 VQR917526:VQS917527 WAN917526:WAO917527 WKJ917526:WKK917527 WUF917526:WUG917527 M983064:N983065 HT983062:HU983063 RP983062:RQ983063 ABL983062:ABM983063 ALH983062:ALI983063 AVD983062:AVE983063 BEZ983062:BFA983063 BOV983062:BOW983063 BYR983062:BYS983063 CIN983062:CIO983063 CSJ983062:CSK983063 DCF983062:DCG983063 DMB983062:DMC983063 DVX983062:DVY983063 EFT983062:EFU983063 EPP983062:EPQ983063 EZL983062:EZM983063 FJH983062:FJI983063 FTD983062:FTE983063 GCZ983062:GDA983063 GMV983062:GMW983063 GWR983062:GWS983063 HGN983062:HGO983063 HQJ983062:HQK983063 IAF983062:IAG983063 IKB983062:IKC983063 ITX983062:ITY983063 JDT983062:JDU983063 JNP983062:JNQ983063 JXL983062:JXM983063 KHH983062:KHI983063 KRD983062:KRE983063 LAZ983062:LBA983063 LKV983062:LKW983063 LUR983062:LUS983063 MEN983062:MEO983063 MOJ983062:MOK983063 MYF983062:MYG983063 NIB983062:NIC983063 NRX983062:NRY983063 OBT983062:OBU983063 OLP983062:OLQ983063 OVL983062:OVM983063 PFH983062:PFI983063 PPD983062:PPE983063 PYZ983062:PZA983063 QIV983062:QIW983063 QSR983062:QSS983063 RCN983062:RCO983063 RMJ983062:RMK983063 RWF983062:RWG983063 SGB983062:SGC983063 SPX983062:SPY983063 SZT983062:SZU983063 TJP983062:TJQ983063 TTL983062:TTM983063 UDH983062:UDI983063 UND983062:UNE983063 UWZ983062:UXA983063 VGV983062:VGW983063 VQR983062:VQS983063 WAN983062:WAO983063 WKJ983062:WKK983063 WUF983062:WUG983063 L65557 HS65555 RO65555 ABK65555 ALG65555 AVC65555 BEY65555 BOU65555 BYQ65555 CIM65555 CSI65555 DCE65555 DMA65555 DVW65555 EFS65555 EPO65555 EZK65555 FJG65555 FTC65555 GCY65555 GMU65555 GWQ65555 HGM65555 HQI65555 IAE65555 IKA65555 ITW65555 JDS65555 JNO65555 JXK65555 KHG65555 KRC65555 LAY65555 LKU65555 LUQ65555 MEM65555 MOI65555 MYE65555 NIA65555 NRW65555 OBS65555 OLO65555 OVK65555 PFG65555 PPC65555 PYY65555 QIU65555 QSQ65555 RCM65555 RMI65555 RWE65555 SGA65555 SPW65555 SZS65555 TJO65555 TTK65555 UDG65555 UNC65555 UWY65555 VGU65555 VQQ65555 WAM65555 WKI65555 WUE65555 L131093 HS131091 RO131091 ABK131091 ALG131091 AVC131091 BEY131091 BOU131091 BYQ131091 CIM131091 CSI131091 DCE131091 DMA131091 DVW131091 EFS131091 EPO131091 EZK131091 FJG131091 FTC131091 GCY131091 GMU131091 GWQ131091 HGM131091 HQI131091 IAE131091 IKA131091 ITW131091 JDS131091 JNO131091 JXK131091 KHG131091 KRC131091 LAY131091 LKU131091 LUQ131091 MEM131091 MOI131091 MYE131091 NIA131091 NRW131091 OBS131091 OLO131091 OVK131091 PFG131091 PPC131091 PYY131091 QIU131091 QSQ131091 RCM131091 RMI131091 RWE131091 SGA131091 SPW131091 SZS131091 TJO131091 TTK131091 UDG131091 UNC131091 UWY131091 VGU131091 VQQ131091 WAM131091 WKI131091 WUE131091 L196629 HS196627 RO196627 ABK196627 ALG196627 AVC196627 BEY196627 BOU196627 BYQ196627 CIM196627 CSI196627 DCE196627 DMA196627 DVW196627 EFS196627 EPO196627 EZK196627 FJG196627 FTC196627 GCY196627 GMU196627 GWQ196627 HGM196627 HQI196627 IAE196627 IKA196627 ITW196627 JDS196627 JNO196627 JXK196627 KHG196627 KRC196627 LAY196627 LKU196627 LUQ196627 MEM196627 MOI196627 MYE196627 NIA196627 NRW196627 OBS196627 OLO196627 OVK196627 PFG196627 PPC196627 PYY196627 QIU196627 QSQ196627 RCM196627 RMI196627 RWE196627 SGA196627 SPW196627 SZS196627 TJO196627 TTK196627 UDG196627 UNC196627 UWY196627 VGU196627 VQQ196627 WAM196627 WKI196627 WUE196627 L262165 HS262163 RO262163 ABK262163 ALG262163 AVC262163 BEY262163 BOU262163 BYQ262163 CIM262163 CSI262163 DCE262163 DMA262163 DVW262163 EFS262163 EPO262163 EZK262163 FJG262163 FTC262163 GCY262163 GMU262163 GWQ262163 HGM262163 HQI262163 IAE262163 IKA262163 ITW262163 JDS262163 JNO262163 JXK262163 KHG262163 KRC262163 LAY262163 LKU262163 LUQ262163 MEM262163 MOI262163 MYE262163 NIA262163 NRW262163 OBS262163 OLO262163 OVK262163 PFG262163 PPC262163 PYY262163 QIU262163 QSQ262163 RCM262163 RMI262163 RWE262163 SGA262163 SPW262163 SZS262163 TJO262163 TTK262163 UDG262163 UNC262163 UWY262163 VGU262163 VQQ262163 WAM262163 WKI262163 WUE262163 L327701 HS327699 RO327699 ABK327699 ALG327699 AVC327699 BEY327699 BOU327699 BYQ327699 CIM327699 CSI327699 DCE327699 DMA327699 DVW327699 EFS327699 EPO327699 EZK327699 FJG327699 FTC327699 GCY327699 GMU327699 GWQ327699 HGM327699 HQI327699 IAE327699 IKA327699 ITW327699 JDS327699 JNO327699 JXK327699 KHG327699 KRC327699 LAY327699 LKU327699 LUQ327699 MEM327699 MOI327699 MYE327699 NIA327699 NRW327699 OBS327699 OLO327699 OVK327699 PFG327699 PPC327699 PYY327699 QIU327699 QSQ327699 RCM327699 RMI327699 RWE327699 SGA327699 SPW327699 SZS327699 TJO327699 TTK327699 UDG327699 UNC327699 UWY327699 VGU327699 VQQ327699 WAM327699 WKI327699 WUE327699 L393237 HS393235 RO393235 ABK393235 ALG393235 AVC393235 BEY393235 BOU393235 BYQ393235 CIM393235 CSI393235 DCE393235 DMA393235 DVW393235 EFS393235 EPO393235 EZK393235 FJG393235 FTC393235 GCY393235 GMU393235 GWQ393235 HGM393235 HQI393235 IAE393235 IKA393235 ITW393235 JDS393235 JNO393235 JXK393235 KHG393235 KRC393235 LAY393235 LKU393235 LUQ393235 MEM393235 MOI393235 MYE393235 NIA393235 NRW393235 OBS393235 OLO393235 OVK393235 PFG393235 PPC393235 PYY393235 QIU393235 QSQ393235 RCM393235 RMI393235 RWE393235 SGA393235 SPW393235 SZS393235 TJO393235 TTK393235 UDG393235 UNC393235 UWY393235 VGU393235 VQQ393235 WAM393235 WKI393235 WUE393235 L458773 HS458771 RO458771 ABK458771 ALG458771 AVC458771 BEY458771 BOU458771 BYQ458771 CIM458771 CSI458771 DCE458771 DMA458771 DVW458771 EFS458771 EPO458771 EZK458771 FJG458771 FTC458771 GCY458771 GMU458771 GWQ458771 HGM458771 HQI458771 IAE458771 IKA458771 ITW458771 JDS458771 JNO458771 JXK458771 KHG458771 KRC458771 LAY458771 LKU458771 LUQ458771 MEM458771 MOI458771 MYE458771 NIA458771 NRW458771 OBS458771 OLO458771 OVK458771 PFG458771 PPC458771 PYY458771 QIU458771 QSQ458771 RCM458771 RMI458771 RWE458771 SGA458771 SPW458771 SZS458771 TJO458771 TTK458771 UDG458771 UNC458771 UWY458771 VGU458771 VQQ458771 WAM458771 WKI458771 WUE458771 L524309 HS524307 RO524307 ABK524307 ALG524307 AVC524307 BEY524307 BOU524307 BYQ524307 CIM524307 CSI524307 DCE524307 DMA524307 DVW524307 EFS524307 EPO524307 EZK524307 FJG524307 FTC524307 GCY524307 GMU524307 GWQ524307 HGM524307 HQI524307 IAE524307 IKA524307 ITW524307 JDS524307 JNO524307 JXK524307 KHG524307 KRC524307 LAY524307 LKU524307 LUQ524307 MEM524307 MOI524307 MYE524307 NIA524307 NRW524307 OBS524307 OLO524307 OVK524307 PFG524307 PPC524307 PYY524307 QIU524307 QSQ524307 RCM524307 RMI524307 RWE524307 SGA524307 SPW524307 SZS524307 TJO524307 TTK524307 UDG524307 UNC524307 UWY524307 VGU524307 VQQ524307 WAM524307 WKI524307 WUE524307 L589845 HS589843 RO589843 ABK589843 ALG589843 AVC589843 BEY589843 BOU589843 BYQ589843 CIM589843 CSI589843 DCE589843 DMA589843 DVW589843 EFS589843 EPO589843 EZK589843 FJG589843 FTC589843 GCY589843 GMU589843 GWQ589843 HGM589843 HQI589843 IAE589843 IKA589843 ITW589843 JDS589843 JNO589843 JXK589843 KHG589843 KRC589843 LAY589843 LKU589843 LUQ589843 MEM589843 MOI589843 MYE589843 NIA589843 NRW589843 OBS589843 OLO589843 OVK589843 PFG589843 PPC589843 PYY589843 QIU589843 QSQ589843 RCM589843 RMI589843 RWE589843 SGA589843 SPW589843 SZS589843 TJO589843 TTK589843 UDG589843 UNC589843 UWY589843 VGU589843 VQQ589843 WAM589843 WKI589843 WUE589843 L655381 HS655379 RO655379 ABK655379 ALG655379 AVC655379 BEY655379 BOU655379 BYQ655379 CIM655379 CSI655379 DCE655379 DMA655379 DVW655379 EFS655379 EPO655379 EZK655379 FJG655379 FTC655379 GCY655379 GMU655379 GWQ655379 HGM655379 HQI655379 IAE655379 IKA655379 ITW655379 JDS655379 JNO655379 JXK655379 KHG655379 KRC655379 LAY655379 LKU655379 LUQ655379 MEM655379 MOI655379 MYE655379 NIA655379 NRW655379 OBS655379 OLO655379 OVK655379 PFG655379 PPC655379 PYY655379 QIU655379 QSQ655379 RCM655379 RMI655379 RWE655379 SGA655379 SPW655379 SZS655379 TJO655379 TTK655379 UDG655379 UNC655379 UWY655379 VGU655379 VQQ655379 WAM655379 WKI655379 WUE655379 L720917 HS720915 RO720915 ABK720915 ALG720915 AVC720915 BEY720915 BOU720915 BYQ720915 CIM720915 CSI720915 DCE720915 DMA720915 DVW720915 EFS720915 EPO720915 EZK720915 FJG720915 FTC720915 GCY720915 GMU720915 GWQ720915 HGM720915 HQI720915 IAE720915 IKA720915 ITW720915 JDS720915 JNO720915 JXK720915 KHG720915 KRC720915 LAY720915 LKU720915 LUQ720915 MEM720915 MOI720915 MYE720915 NIA720915 NRW720915 OBS720915 OLO720915 OVK720915 PFG720915 PPC720915 PYY720915 QIU720915 QSQ720915 RCM720915 RMI720915 RWE720915 SGA720915 SPW720915 SZS720915 TJO720915 TTK720915 UDG720915 UNC720915 UWY720915 VGU720915 VQQ720915 WAM720915 WKI720915 WUE720915 L786453 HS786451 RO786451 ABK786451 ALG786451 AVC786451 BEY786451 BOU786451 BYQ786451 CIM786451 CSI786451 DCE786451 DMA786451 DVW786451 EFS786451 EPO786451 EZK786451 FJG786451 FTC786451 GCY786451 GMU786451 GWQ786451 HGM786451 HQI786451 IAE786451 IKA786451 ITW786451 JDS786451 JNO786451 JXK786451 KHG786451 KRC786451 LAY786451 LKU786451 LUQ786451 MEM786451 MOI786451 MYE786451 NIA786451 NRW786451 OBS786451 OLO786451 OVK786451 PFG786451 PPC786451 PYY786451 QIU786451 QSQ786451 RCM786451 RMI786451 RWE786451 SGA786451 SPW786451 SZS786451 TJO786451 TTK786451 UDG786451 UNC786451 UWY786451 VGU786451 VQQ786451 WAM786451 WKI786451 WUE786451 L851989 HS851987 RO851987 ABK851987 ALG851987 AVC851987 BEY851987 BOU851987 BYQ851987 CIM851987 CSI851987 DCE851987 DMA851987 DVW851987 EFS851987 EPO851987 EZK851987 FJG851987 FTC851987 GCY851987 GMU851987 GWQ851987 HGM851987 HQI851987 IAE851987 IKA851987 ITW851987 JDS851987 JNO851987 JXK851987 KHG851987 KRC851987 LAY851987 LKU851987 LUQ851987 MEM851987 MOI851987 MYE851987 NIA851987 NRW851987 OBS851987 OLO851987 OVK851987 PFG851987 PPC851987 PYY851987 QIU851987 QSQ851987 RCM851987 RMI851987 RWE851987 SGA851987 SPW851987 SZS851987 TJO851987 TTK851987 UDG851987 UNC851987 UWY851987 VGU851987 VQQ851987 WAM851987 WKI851987 WUE851987 L917525 HS917523 RO917523 ABK917523 ALG917523 AVC917523 BEY917523 BOU917523 BYQ917523 CIM917523 CSI917523 DCE917523 DMA917523 DVW917523 EFS917523 EPO917523 EZK917523 FJG917523 FTC917523 GCY917523 GMU917523 GWQ917523 HGM917523 HQI917523 IAE917523 IKA917523 ITW917523 JDS917523 JNO917523 JXK917523 KHG917523 KRC917523 LAY917523 LKU917523 LUQ917523 MEM917523 MOI917523 MYE917523 NIA917523 NRW917523 OBS917523 OLO917523 OVK917523 PFG917523 PPC917523 PYY917523 QIU917523 QSQ917523 RCM917523 RMI917523 RWE917523 SGA917523 SPW917523 SZS917523 TJO917523 TTK917523 UDG917523 UNC917523 UWY917523 VGU917523 VQQ917523 WAM917523 WKI917523 WUE917523 L983061 HS983059 RO983059 ABK983059 ALG983059 AVC983059 BEY983059 BOU983059 BYQ983059 CIM983059 CSI983059 DCE983059 DMA983059 DVW983059 EFS983059 EPO983059 EZK983059 FJG983059 FTC983059 GCY983059 GMU983059 GWQ983059 HGM983059 HQI983059 IAE983059 IKA983059 ITW983059 JDS983059 JNO983059 JXK983059 KHG983059 KRC983059 LAY983059 LKU983059 LUQ983059 MEM983059 MOI983059 MYE983059 NIA983059 NRW983059 OBS983059 OLO983059 OVK983059 PFG983059 PPC983059 PYY983059 QIU983059 QSQ983059 RCM983059 RMI983059 RWE983059 SGA983059 SPW983059 SZS983059 TJO983059 TTK983059 UDG983059 UNC983059 UWY983059 VGU983059 VQQ983059 WAM983059 WKI983059 WUE983059 O65557:O65561 HV65555:HV65559 RR65555:RR65559 ABN65555:ABN65559 ALJ65555:ALJ65559 AVF65555:AVF65559 BFB65555:BFB65559 BOX65555:BOX65559 BYT65555:BYT65559 CIP65555:CIP65559 CSL65555:CSL65559 DCH65555:DCH65559 DMD65555:DMD65559 DVZ65555:DVZ65559 EFV65555:EFV65559 EPR65555:EPR65559 EZN65555:EZN65559 FJJ65555:FJJ65559 FTF65555:FTF65559 GDB65555:GDB65559 GMX65555:GMX65559 GWT65555:GWT65559 HGP65555:HGP65559 HQL65555:HQL65559 IAH65555:IAH65559 IKD65555:IKD65559 ITZ65555:ITZ65559 JDV65555:JDV65559 JNR65555:JNR65559 JXN65555:JXN65559 KHJ65555:KHJ65559 KRF65555:KRF65559 LBB65555:LBB65559 LKX65555:LKX65559 LUT65555:LUT65559 MEP65555:MEP65559 MOL65555:MOL65559 MYH65555:MYH65559 NID65555:NID65559 NRZ65555:NRZ65559 OBV65555:OBV65559 OLR65555:OLR65559 OVN65555:OVN65559 PFJ65555:PFJ65559 PPF65555:PPF65559 PZB65555:PZB65559 QIX65555:QIX65559 QST65555:QST65559 RCP65555:RCP65559 RML65555:RML65559 RWH65555:RWH65559 SGD65555:SGD65559 SPZ65555:SPZ65559 SZV65555:SZV65559 TJR65555:TJR65559 TTN65555:TTN65559 UDJ65555:UDJ65559 UNF65555:UNF65559 UXB65555:UXB65559 VGX65555:VGX65559 VQT65555:VQT65559 WAP65555:WAP65559 WKL65555:WKL65559 WUH65555:WUH65559 O131093:O131097 HV131091:HV131095 RR131091:RR131095 ABN131091:ABN131095 ALJ131091:ALJ131095 AVF131091:AVF131095 BFB131091:BFB131095 BOX131091:BOX131095 BYT131091:BYT131095 CIP131091:CIP131095 CSL131091:CSL131095 DCH131091:DCH131095 DMD131091:DMD131095 DVZ131091:DVZ131095 EFV131091:EFV131095 EPR131091:EPR131095 EZN131091:EZN131095 FJJ131091:FJJ131095 FTF131091:FTF131095 GDB131091:GDB131095 GMX131091:GMX131095 GWT131091:GWT131095 HGP131091:HGP131095 HQL131091:HQL131095 IAH131091:IAH131095 IKD131091:IKD131095 ITZ131091:ITZ131095 JDV131091:JDV131095 JNR131091:JNR131095 JXN131091:JXN131095 KHJ131091:KHJ131095 KRF131091:KRF131095 LBB131091:LBB131095 LKX131091:LKX131095 LUT131091:LUT131095 MEP131091:MEP131095 MOL131091:MOL131095 MYH131091:MYH131095 NID131091:NID131095 NRZ131091:NRZ131095 OBV131091:OBV131095 OLR131091:OLR131095 OVN131091:OVN131095 PFJ131091:PFJ131095 PPF131091:PPF131095 PZB131091:PZB131095 QIX131091:QIX131095 QST131091:QST131095 RCP131091:RCP131095 RML131091:RML131095 RWH131091:RWH131095 SGD131091:SGD131095 SPZ131091:SPZ131095 SZV131091:SZV131095 TJR131091:TJR131095 TTN131091:TTN131095 UDJ131091:UDJ131095 UNF131091:UNF131095 UXB131091:UXB131095 VGX131091:VGX131095 VQT131091:VQT131095 WAP131091:WAP131095 WKL131091:WKL131095 WUH131091:WUH131095 O196629:O196633 HV196627:HV196631 RR196627:RR196631 ABN196627:ABN196631 ALJ196627:ALJ196631 AVF196627:AVF196631 BFB196627:BFB196631 BOX196627:BOX196631 BYT196627:BYT196631 CIP196627:CIP196631 CSL196627:CSL196631 DCH196627:DCH196631 DMD196627:DMD196631 DVZ196627:DVZ196631 EFV196627:EFV196631 EPR196627:EPR196631 EZN196627:EZN196631 FJJ196627:FJJ196631 FTF196627:FTF196631 GDB196627:GDB196631 GMX196627:GMX196631 GWT196627:GWT196631 HGP196627:HGP196631 HQL196627:HQL196631 IAH196627:IAH196631 IKD196627:IKD196631 ITZ196627:ITZ196631 JDV196627:JDV196631 JNR196627:JNR196631 JXN196627:JXN196631 KHJ196627:KHJ196631 KRF196627:KRF196631 LBB196627:LBB196631 LKX196627:LKX196631 LUT196627:LUT196631 MEP196627:MEP196631 MOL196627:MOL196631 MYH196627:MYH196631 NID196627:NID196631 NRZ196627:NRZ196631 OBV196627:OBV196631 OLR196627:OLR196631 OVN196627:OVN196631 PFJ196627:PFJ196631 PPF196627:PPF196631 PZB196627:PZB196631 QIX196627:QIX196631 QST196627:QST196631 RCP196627:RCP196631 RML196627:RML196631 RWH196627:RWH196631 SGD196627:SGD196631 SPZ196627:SPZ196631 SZV196627:SZV196631 TJR196627:TJR196631 TTN196627:TTN196631 UDJ196627:UDJ196631 UNF196627:UNF196631 UXB196627:UXB196631 VGX196627:VGX196631 VQT196627:VQT196631 WAP196627:WAP196631 WKL196627:WKL196631 WUH196627:WUH196631 O262165:O262169 HV262163:HV262167 RR262163:RR262167 ABN262163:ABN262167 ALJ262163:ALJ262167 AVF262163:AVF262167 BFB262163:BFB262167 BOX262163:BOX262167 BYT262163:BYT262167 CIP262163:CIP262167 CSL262163:CSL262167 DCH262163:DCH262167 DMD262163:DMD262167 DVZ262163:DVZ262167 EFV262163:EFV262167 EPR262163:EPR262167 EZN262163:EZN262167 FJJ262163:FJJ262167 FTF262163:FTF262167 GDB262163:GDB262167 GMX262163:GMX262167 GWT262163:GWT262167 HGP262163:HGP262167 HQL262163:HQL262167 IAH262163:IAH262167 IKD262163:IKD262167 ITZ262163:ITZ262167 JDV262163:JDV262167 JNR262163:JNR262167 JXN262163:JXN262167 KHJ262163:KHJ262167 KRF262163:KRF262167 LBB262163:LBB262167 LKX262163:LKX262167 LUT262163:LUT262167 MEP262163:MEP262167 MOL262163:MOL262167 MYH262163:MYH262167 NID262163:NID262167 NRZ262163:NRZ262167 OBV262163:OBV262167 OLR262163:OLR262167 OVN262163:OVN262167 PFJ262163:PFJ262167 PPF262163:PPF262167 PZB262163:PZB262167 QIX262163:QIX262167 QST262163:QST262167 RCP262163:RCP262167 RML262163:RML262167 RWH262163:RWH262167 SGD262163:SGD262167 SPZ262163:SPZ262167 SZV262163:SZV262167 TJR262163:TJR262167 TTN262163:TTN262167 UDJ262163:UDJ262167 UNF262163:UNF262167 UXB262163:UXB262167 VGX262163:VGX262167 VQT262163:VQT262167 WAP262163:WAP262167 WKL262163:WKL262167 WUH262163:WUH262167 O327701:O327705 HV327699:HV327703 RR327699:RR327703 ABN327699:ABN327703 ALJ327699:ALJ327703 AVF327699:AVF327703 BFB327699:BFB327703 BOX327699:BOX327703 BYT327699:BYT327703 CIP327699:CIP327703 CSL327699:CSL327703 DCH327699:DCH327703 DMD327699:DMD327703 DVZ327699:DVZ327703 EFV327699:EFV327703 EPR327699:EPR327703 EZN327699:EZN327703 FJJ327699:FJJ327703 FTF327699:FTF327703 GDB327699:GDB327703 GMX327699:GMX327703 GWT327699:GWT327703 HGP327699:HGP327703 HQL327699:HQL327703 IAH327699:IAH327703 IKD327699:IKD327703 ITZ327699:ITZ327703 JDV327699:JDV327703 JNR327699:JNR327703 JXN327699:JXN327703 KHJ327699:KHJ327703 KRF327699:KRF327703 LBB327699:LBB327703 LKX327699:LKX327703 LUT327699:LUT327703 MEP327699:MEP327703 MOL327699:MOL327703 MYH327699:MYH327703 NID327699:NID327703 NRZ327699:NRZ327703 OBV327699:OBV327703 OLR327699:OLR327703 OVN327699:OVN327703 PFJ327699:PFJ327703 PPF327699:PPF327703 PZB327699:PZB327703 QIX327699:QIX327703 QST327699:QST327703 RCP327699:RCP327703 RML327699:RML327703 RWH327699:RWH327703 SGD327699:SGD327703 SPZ327699:SPZ327703 SZV327699:SZV327703 TJR327699:TJR327703 TTN327699:TTN327703 UDJ327699:UDJ327703 UNF327699:UNF327703 UXB327699:UXB327703 VGX327699:VGX327703 VQT327699:VQT327703 WAP327699:WAP327703 WKL327699:WKL327703 WUH327699:WUH327703 O393237:O393241 HV393235:HV393239 RR393235:RR393239 ABN393235:ABN393239 ALJ393235:ALJ393239 AVF393235:AVF393239 BFB393235:BFB393239 BOX393235:BOX393239 BYT393235:BYT393239 CIP393235:CIP393239 CSL393235:CSL393239 DCH393235:DCH393239 DMD393235:DMD393239 DVZ393235:DVZ393239 EFV393235:EFV393239 EPR393235:EPR393239 EZN393235:EZN393239 FJJ393235:FJJ393239 FTF393235:FTF393239 GDB393235:GDB393239 GMX393235:GMX393239 GWT393235:GWT393239 HGP393235:HGP393239 HQL393235:HQL393239 IAH393235:IAH393239 IKD393235:IKD393239 ITZ393235:ITZ393239 JDV393235:JDV393239 JNR393235:JNR393239 JXN393235:JXN393239 KHJ393235:KHJ393239 KRF393235:KRF393239 LBB393235:LBB393239 LKX393235:LKX393239 LUT393235:LUT393239 MEP393235:MEP393239 MOL393235:MOL393239 MYH393235:MYH393239 NID393235:NID393239 NRZ393235:NRZ393239 OBV393235:OBV393239 OLR393235:OLR393239 OVN393235:OVN393239 PFJ393235:PFJ393239 PPF393235:PPF393239 PZB393235:PZB393239 QIX393235:QIX393239 QST393235:QST393239 RCP393235:RCP393239 RML393235:RML393239 RWH393235:RWH393239 SGD393235:SGD393239 SPZ393235:SPZ393239 SZV393235:SZV393239 TJR393235:TJR393239 TTN393235:TTN393239 UDJ393235:UDJ393239 UNF393235:UNF393239 UXB393235:UXB393239 VGX393235:VGX393239 VQT393235:VQT393239 WAP393235:WAP393239 WKL393235:WKL393239 WUH393235:WUH393239 O458773:O458777 HV458771:HV458775 RR458771:RR458775 ABN458771:ABN458775 ALJ458771:ALJ458775 AVF458771:AVF458775 BFB458771:BFB458775 BOX458771:BOX458775 BYT458771:BYT458775 CIP458771:CIP458775 CSL458771:CSL458775 DCH458771:DCH458775 DMD458771:DMD458775 DVZ458771:DVZ458775 EFV458771:EFV458775 EPR458771:EPR458775 EZN458771:EZN458775 FJJ458771:FJJ458775 FTF458771:FTF458775 GDB458771:GDB458775 GMX458771:GMX458775 GWT458771:GWT458775 HGP458771:HGP458775 HQL458771:HQL458775 IAH458771:IAH458775 IKD458771:IKD458775 ITZ458771:ITZ458775 JDV458771:JDV458775 JNR458771:JNR458775 JXN458771:JXN458775 KHJ458771:KHJ458775 KRF458771:KRF458775 LBB458771:LBB458775 LKX458771:LKX458775 LUT458771:LUT458775 MEP458771:MEP458775 MOL458771:MOL458775 MYH458771:MYH458775 NID458771:NID458775 NRZ458771:NRZ458775 OBV458771:OBV458775 OLR458771:OLR458775 OVN458771:OVN458775 PFJ458771:PFJ458775 PPF458771:PPF458775 PZB458771:PZB458775 QIX458771:QIX458775 QST458771:QST458775 RCP458771:RCP458775 RML458771:RML458775 RWH458771:RWH458775 SGD458771:SGD458775 SPZ458771:SPZ458775 SZV458771:SZV458775 TJR458771:TJR458775 TTN458771:TTN458775 UDJ458771:UDJ458775 UNF458771:UNF458775 UXB458771:UXB458775 VGX458771:VGX458775 VQT458771:VQT458775 WAP458771:WAP458775 WKL458771:WKL458775 WUH458771:WUH458775 O524309:O524313 HV524307:HV524311 RR524307:RR524311 ABN524307:ABN524311 ALJ524307:ALJ524311 AVF524307:AVF524311 BFB524307:BFB524311 BOX524307:BOX524311 BYT524307:BYT524311 CIP524307:CIP524311 CSL524307:CSL524311 DCH524307:DCH524311 DMD524307:DMD524311 DVZ524307:DVZ524311 EFV524307:EFV524311 EPR524307:EPR524311 EZN524307:EZN524311 FJJ524307:FJJ524311 FTF524307:FTF524311 GDB524307:GDB524311 GMX524307:GMX524311 GWT524307:GWT524311 HGP524307:HGP524311 HQL524307:HQL524311 IAH524307:IAH524311 IKD524307:IKD524311 ITZ524307:ITZ524311 JDV524307:JDV524311 JNR524307:JNR524311 JXN524307:JXN524311 KHJ524307:KHJ524311 KRF524307:KRF524311 LBB524307:LBB524311 LKX524307:LKX524311 LUT524307:LUT524311 MEP524307:MEP524311 MOL524307:MOL524311 MYH524307:MYH524311 NID524307:NID524311 NRZ524307:NRZ524311 OBV524307:OBV524311 OLR524307:OLR524311 OVN524307:OVN524311 PFJ524307:PFJ524311 PPF524307:PPF524311 PZB524307:PZB524311 QIX524307:QIX524311 QST524307:QST524311 RCP524307:RCP524311 RML524307:RML524311 RWH524307:RWH524311 SGD524307:SGD524311 SPZ524307:SPZ524311 SZV524307:SZV524311 TJR524307:TJR524311 TTN524307:TTN524311 UDJ524307:UDJ524311 UNF524307:UNF524311 UXB524307:UXB524311 VGX524307:VGX524311 VQT524307:VQT524311 WAP524307:WAP524311 WKL524307:WKL524311 WUH524307:WUH524311 O589845:O589849 HV589843:HV589847 RR589843:RR589847 ABN589843:ABN589847 ALJ589843:ALJ589847 AVF589843:AVF589847 BFB589843:BFB589847 BOX589843:BOX589847 BYT589843:BYT589847 CIP589843:CIP589847 CSL589843:CSL589847 DCH589843:DCH589847 DMD589843:DMD589847 DVZ589843:DVZ589847 EFV589843:EFV589847 EPR589843:EPR589847 EZN589843:EZN589847 FJJ589843:FJJ589847 FTF589843:FTF589847 GDB589843:GDB589847 GMX589843:GMX589847 GWT589843:GWT589847 HGP589843:HGP589847 HQL589843:HQL589847 IAH589843:IAH589847 IKD589843:IKD589847 ITZ589843:ITZ589847 JDV589843:JDV589847 JNR589843:JNR589847 JXN589843:JXN589847 KHJ589843:KHJ589847 KRF589843:KRF589847 LBB589843:LBB589847 LKX589843:LKX589847 LUT589843:LUT589847 MEP589843:MEP589847 MOL589843:MOL589847 MYH589843:MYH589847 NID589843:NID589847 NRZ589843:NRZ589847 OBV589843:OBV589847 OLR589843:OLR589847 OVN589843:OVN589847 PFJ589843:PFJ589847 PPF589843:PPF589847 PZB589843:PZB589847 QIX589843:QIX589847 QST589843:QST589847 RCP589843:RCP589847 RML589843:RML589847 RWH589843:RWH589847 SGD589843:SGD589847 SPZ589843:SPZ589847 SZV589843:SZV589847 TJR589843:TJR589847 TTN589843:TTN589847 UDJ589843:UDJ589847 UNF589843:UNF589847 UXB589843:UXB589847 VGX589843:VGX589847 VQT589843:VQT589847 WAP589843:WAP589847 WKL589843:WKL589847 WUH589843:WUH589847 O655381:O655385 HV655379:HV655383 RR655379:RR655383 ABN655379:ABN655383 ALJ655379:ALJ655383 AVF655379:AVF655383 BFB655379:BFB655383 BOX655379:BOX655383 BYT655379:BYT655383 CIP655379:CIP655383 CSL655379:CSL655383 DCH655379:DCH655383 DMD655379:DMD655383 DVZ655379:DVZ655383 EFV655379:EFV655383 EPR655379:EPR655383 EZN655379:EZN655383 FJJ655379:FJJ655383 FTF655379:FTF655383 GDB655379:GDB655383 GMX655379:GMX655383 GWT655379:GWT655383 HGP655379:HGP655383 HQL655379:HQL655383 IAH655379:IAH655383 IKD655379:IKD655383 ITZ655379:ITZ655383 JDV655379:JDV655383 JNR655379:JNR655383 JXN655379:JXN655383 KHJ655379:KHJ655383 KRF655379:KRF655383 LBB655379:LBB655383 LKX655379:LKX655383 LUT655379:LUT655383 MEP655379:MEP655383 MOL655379:MOL655383 MYH655379:MYH655383 NID655379:NID655383 NRZ655379:NRZ655383 OBV655379:OBV655383 OLR655379:OLR655383 OVN655379:OVN655383 PFJ655379:PFJ655383 PPF655379:PPF655383 PZB655379:PZB655383 QIX655379:QIX655383 QST655379:QST655383 RCP655379:RCP655383 RML655379:RML655383 RWH655379:RWH655383 SGD655379:SGD655383 SPZ655379:SPZ655383 SZV655379:SZV655383 TJR655379:TJR655383 TTN655379:TTN655383 UDJ655379:UDJ655383 UNF655379:UNF655383 UXB655379:UXB655383 VGX655379:VGX655383 VQT655379:VQT655383 WAP655379:WAP655383 WKL655379:WKL655383 WUH655379:WUH655383 O720917:O720921 HV720915:HV720919 RR720915:RR720919 ABN720915:ABN720919 ALJ720915:ALJ720919 AVF720915:AVF720919 BFB720915:BFB720919 BOX720915:BOX720919 BYT720915:BYT720919 CIP720915:CIP720919 CSL720915:CSL720919 DCH720915:DCH720919 DMD720915:DMD720919 DVZ720915:DVZ720919 EFV720915:EFV720919 EPR720915:EPR720919 EZN720915:EZN720919 FJJ720915:FJJ720919 FTF720915:FTF720919 GDB720915:GDB720919 GMX720915:GMX720919 GWT720915:GWT720919 HGP720915:HGP720919 HQL720915:HQL720919 IAH720915:IAH720919 IKD720915:IKD720919 ITZ720915:ITZ720919 JDV720915:JDV720919 JNR720915:JNR720919 JXN720915:JXN720919 KHJ720915:KHJ720919 KRF720915:KRF720919 LBB720915:LBB720919 LKX720915:LKX720919 LUT720915:LUT720919 MEP720915:MEP720919 MOL720915:MOL720919 MYH720915:MYH720919 NID720915:NID720919 NRZ720915:NRZ720919 OBV720915:OBV720919 OLR720915:OLR720919 OVN720915:OVN720919 PFJ720915:PFJ720919 PPF720915:PPF720919 PZB720915:PZB720919 QIX720915:QIX720919 QST720915:QST720919 RCP720915:RCP720919 RML720915:RML720919 RWH720915:RWH720919 SGD720915:SGD720919 SPZ720915:SPZ720919 SZV720915:SZV720919 TJR720915:TJR720919 TTN720915:TTN720919 UDJ720915:UDJ720919 UNF720915:UNF720919 UXB720915:UXB720919 VGX720915:VGX720919 VQT720915:VQT720919 WAP720915:WAP720919 WKL720915:WKL720919 WUH720915:WUH720919 O786453:O786457 HV786451:HV786455 RR786451:RR786455 ABN786451:ABN786455 ALJ786451:ALJ786455 AVF786451:AVF786455 BFB786451:BFB786455 BOX786451:BOX786455 BYT786451:BYT786455 CIP786451:CIP786455 CSL786451:CSL786455 DCH786451:DCH786455 DMD786451:DMD786455 DVZ786451:DVZ786455 EFV786451:EFV786455 EPR786451:EPR786455 EZN786451:EZN786455 FJJ786451:FJJ786455 FTF786451:FTF786455 GDB786451:GDB786455 GMX786451:GMX786455 GWT786451:GWT786455 HGP786451:HGP786455 HQL786451:HQL786455 IAH786451:IAH786455 IKD786451:IKD786455 ITZ786451:ITZ786455 JDV786451:JDV786455 JNR786451:JNR786455 JXN786451:JXN786455 KHJ786451:KHJ786455 KRF786451:KRF786455 LBB786451:LBB786455 LKX786451:LKX786455 LUT786451:LUT786455 MEP786451:MEP786455 MOL786451:MOL786455 MYH786451:MYH786455 NID786451:NID786455 NRZ786451:NRZ786455 OBV786451:OBV786455 OLR786451:OLR786455 OVN786451:OVN786455 PFJ786451:PFJ786455 PPF786451:PPF786455 PZB786451:PZB786455 QIX786451:QIX786455 QST786451:QST786455 RCP786451:RCP786455 RML786451:RML786455 RWH786451:RWH786455 SGD786451:SGD786455 SPZ786451:SPZ786455 SZV786451:SZV786455 TJR786451:TJR786455 TTN786451:TTN786455 UDJ786451:UDJ786455 UNF786451:UNF786455 UXB786451:UXB786455 VGX786451:VGX786455 VQT786451:VQT786455 WAP786451:WAP786455 WKL786451:WKL786455 WUH786451:WUH786455 O851989:O851993 HV851987:HV851991 RR851987:RR851991 ABN851987:ABN851991 ALJ851987:ALJ851991 AVF851987:AVF851991 BFB851987:BFB851991 BOX851987:BOX851991 BYT851987:BYT851991 CIP851987:CIP851991 CSL851987:CSL851991 DCH851987:DCH851991 DMD851987:DMD851991 DVZ851987:DVZ851991 EFV851987:EFV851991 EPR851987:EPR851991 EZN851987:EZN851991 FJJ851987:FJJ851991 FTF851987:FTF851991 GDB851987:GDB851991 GMX851987:GMX851991 GWT851987:GWT851991 HGP851987:HGP851991 HQL851987:HQL851991 IAH851987:IAH851991 IKD851987:IKD851991 ITZ851987:ITZ851991 JDV851987:JDV851991 JNR851987:JNR851991 JXN851987:JXN851991 KHJ851987:KHJ851991 KRF851987:KRF851991 LBB851987:LBB851991 LKX851987:LKX851991 LUT851987:LUT851991 MEP851987:MEP851991 MOL851987:MOL851991 MYH851987:MYH851991 NID851987:NID851991 NRZ851987:NRZ851991 OBV851987:OBV851991 OLR851987:OLR851991 OVN851987:OVN851991 PFJ851987:PFJ851991 PPF851987:PPF851991 PZB851987:PZB851991 QIX851987:QIX851991 QST851987:QST851991 RCP851987:RCP851991 RML851987:RML851991 RWH851987:RWH851991 SGD851987:SGD851991 SPZ851987:SPZ851991 SZV851987:SZV851991 TJR851987:TJR851991 TTN851987:TTN851991 UDJ851987:UDJ851991 UNF851987:UNF851991 UXB851987:UXB851991 VGX851987:VGX851991 VQT851987:VQT851991 WAP851987:WAP851991 WKL851987:WKL851991 WUH851987:WUH851991 O917525:O917529 HV917523:HV917527 RR917523:RR917527 ABN917523:ABN917527 ALJ917523:ALJ917527 AVF917523:AVF917527 BFB917523:BFB917527 BOX917523:BOX917527 BYT917523:BYT917527 CIP917523:CIP917527 CSL917523:CSL917527 DCH917523:DCH917527 DMD917523:DMD917527 DVZ917523:DVZ917527 EFV917523:EFV917527 EPR917523:EPR917527 EZN917523:EZN917527 FJJ917523:FJJ917527 FTF917523:FTF917527 GDB917523:GDB917527 GMX917523:GMX917527 GWT917523:GWT917527 HGP917523:HGP917527 HQL917523:HQL917527 IAH917523:IAH917527 IKD917523:IKD917527 ITZ917523:ITZ917527 JDV917523:JDV917527 JNR917523:JNR917527 JXN917523:JXN917527 KHJ917523:KHJ917527 KRF917523:KRF917527 LBB917523:LBB917527 LKX917523:LKX917527 LUT917523:LUT917527 MEP917523:MEP917527 MOL917523:MOL917527 MYH917523:MYH917527 NID917523:NID917527 NRZ917523:NRZ917527 OBV917523:OBV917527 OLR917523:OLR917527 OVN917523:OVN917527 PFJ917523:PFJ917527 PPF917523:PPF917527 PZB917523:PZB917527 QIX917523:QIX917527 QST917523:QST917527 RCP917523:RCP917527 RML917523:RML917527 RWH917523:RWH917527 SGD917523:SGD917527 SPZ917523:SPZ917527 SZV917523:SZV917527 TJR917523:TJR917527 TTN917523:TTN917527 UDJ917523:UDJ917527 UNF917523:UNF917527 UXB917523:UXB917527 VGX917523:VGX917527 VQT917523:VQT917527 WAP917523:WAP917527 WKL917523:WKL917527 WUH917523:WUH917527 O983061:O983065 HV983059:HV983063 RR983059:RR983063 ABN983059:ABN983063 ALJ983059:ALJ983063 AVF983059:AVF983063 BFB983059:BFB983063 BOX983059:BOX983063 BYT983059:BYT983063 CIP983059:CIP983063 CSL983059:CSL983063 DCH983059:DCH983063 DMD983059:DMD983063 DVZ983059:DVZ983063 EFV983059:EFV983063 EPR983059:EPR983063 EZN983059:EZN983063 FJJ983059:FJJ983063 FTF983059:FTF983063 GDB983059:GDB983063 GMX983059:GMX983063 GWT983059:GWT983063 HGP983059:HGP983063 HQL983059:HQL983063 IAH983059:IAH983063 IKD983059:IKD983063 ITZ983059:ITZ983063 JDV983059:JDV983063 JNR983059:JNR983063 JXN983059:JXN983063 KHJ983059:KHJ983063 KRF983059:KRF983063 LBB983059:LBB983063 LKX983059:LKX983063 LUT983059:LUT983063 MEP983059:MEP983063 MOL983059:MOL983063 MYH983059:MYH983063 NID983059:NID983063 NRZ983059:NRZ983063 OBV983059:OBV983063 OLR983059:OLR983063 OVN983059:OVN983063 PFJ983059:PFJ983063 PPF983059:PPF983063 PZB983059:PZB983063 QIX983059:QIX983063 QST983059:QST983063 RCP983059:RCP983063 RML983059:RML983063 RWH983059:RWH983063 SGD983059:SGD983063 SPZ983059:SPZ983063 SZV983059:SZV983063 TJR983059:TJR983063 TTN983059:TTN983063 UDJ983059:UDJ983063 UNF983059:UNF983063 UXB983059:UXB983063 VGX983059:VGX983063 VQT983059:VQT983063 WAP983059:WAP983063 WKL983059:WKL983063 WUH983059:WUH983063 P65560:AA65561 HW65558:IK65559 RS65558:SG65559 ABO65558:ACC65559 ALK65558:ALY65559 AVG65558:AVU65559 BFC65558:BFQ65559 BOY65558:BPM65559 BYU65558:BZI65559 CIQ65558:CJE65559 CSM65558:CTA65559 DCI65558:DCW65559 DME65558:DMS65559 DWA65558:DWO65559 EFW65558:EGK65559 EPS65558:EQG65559 EZO65558:FAC65559 FJK65558:FJY65559 FTG65558:FTU65559 GDC65558:GDQ65559 GMY65558:GNM65559 GWU65558:GXI65559 HGQ65558:HHE65559 HQM65558:HRA65559 IAI65558:IAW65559 IKE65558:IKS65559 IUA65558:IUO65559 JDW65558:JEK65559 JNS65558:JOG65559 JXO65558:JYC65559 KHK65558:KHY65559 KRG65558:KRU65559 LBC65558:LBQ65559 LKY65558:LLM65559 LUU65558:LVI65559 MEQ65558:MFE65559 MOM65558:MPA65559 MYI65558:MYW65559 NIE65558:NIS65559 NSA65558:NSO65559 OBW65558:OCK65559 OLS65558:OMG65559 OVO65558:OWC65559 PFK65558:PFY65559 PPG65558:PPU65559 PZC65558:PZQ65559 QIY65558:QJM65559 QSU65558:QTI65559 RCQ65558:RDE65559 RMM65558:RNA65559 RWI65558:RWW65559 SGE65558:SGS65559 SQA65558:SQO65559 SZW65558:TAK65559 TJS65558:TKG65559 TTO65558:TUC65559 UDK65558:UDY65559 UNG65558:UNU65559 UXC65558:UXQ65559 VGY65558:VHM65559 VQU65558:VRI65559 WAQ65558:WBE65559 WKM65558:WLA65559 WUI65558:WUW65559 P131096:AA131097 HW131094:IK131095 RS131094:SG131095 ABO131094:ACC131095 ALK131094:ALY131095 AVG131094:AVU131095 BFC131094:BFQ131095 BOY131094:BPM131095 BYU131094:BZI131095 CIQ131094:CJE131095 CSM131094:CTA131095 DCI131094:DCW131095 DME131094:DMS131095 DWA131094:DWO131095 EFW131094:EGK131095 EPS131094:EQG131095 EZO131094:FAC131095 FJK131094:FJY131095 FTG131094:FTU131095 GDC131094:GDQ131095 GMY131094:GNM131095 GWU131094:GXI131095 HGQ131094:HHE131095 HQM131094:HRA131095 IAI131094:IAW131095 IKE131094:IKS131095 IUA131094:IUO131095 JDW131094:JEK131095 JNS131094:JOG131095 JXO131094:JYC131095 KHK131094:KHY131095 KRG131094:KRU131095 LBC131094:LBQ131095 LKY131094:LLM131095 LUU131094:LVI131095 MEQ131094:MFE131095 MOM131094:MPA131095 MYI131094:MYW131095 NIE131094:NIS131095 NSA131094:NSO131095 OBW131094:OCK131095 OLS131094:OMG131095 OVO131094:OWC131095 PFK131094:PFY131095 PPG131094:PPU131095 PZC131094:PZQ131095 QIY131094:QJM131095 QSU131094:QTI131095 RCQ131094:RDE131095 RMM131094:RNA131095 RWI131094:RWW131095 SGE131094:SGS131095 SQA131094:SQO131095 SZW131094:TAK131095 TJS131094:TKG131095 TTO131094:TUC131095 UDK131094:UDY131095 UNG131094:UNU131095 UXC131094:UXQ131095 VGY131094:VHM131095 VQU131094:VRI131095 WAQ131094:WBE131095 WKM131094:WLA131095 WUI131094:WUW131095 P196632:AA196633 HW196630:IK196631 RS196630:SG196631 ABO196630:ACC196631 ALK196630:ALY196631 AVG196630:AVU196631 BFC196630:BFQ196631 BOY196630:BPM196631 BYU196630:BZI196631 CIQ196630:CJE196631 CSM196630:CTA196631 DCI196630:DCW196631 DME196630:DMS196631 DWA196630:DWO196631 EFW196630:EGK196631 EPS196630:EQG196631 EZO196630:FAC196631 FJK196630:FJY196631 FTG196630:FTU196631 GDC196630:GDQ196631 GMY196630:GNM196631 GWU196630:GXI196631 HGQ196630:HHE196631 HQM196630:HRA196631 IAI196630:IAW196631 IKE196630:IKS196631 IUA196630:IUO196631 JDW196630:JEK196631 JNS196630:JOG196631 JXO196630:JYC196631 KHK196630:KHY196631 KRG196630:KRU196631 LBC196630:LBQ196631 LKY196630:LLM196631 LUU196630:LVI196631 MEQ196630:MFE196631 MOM196630:MPA196631 MYI196630:MYW196631 NIE196630:NIS196631 NSA196630:NSO196631 OBW196630:OCK196631 OLS196630:OMG196631 OVO196630:OWC196631 PFK196630:PFY196631 PPG196630:PPU196631 PZC196630:PZQ196631 QIY196630:QJM196631 QSU196630:QTI196631 RCQ196630:RDE196631 RMM196630:RNA196631 RWI196630:RWW196631 SGE196630:SGS196631 SQA196630:SQO196631 SZW196630:TAK196631 TJS196630:TKG196631 TTO196630:TUC196631 UDK196630:UDY196631 UNG196630:UNU196631 UXC196630:UXQ196631 VGY196630:VHM196631 VQU196630:VRI196631 WAQ196630:WBE196631 WKM196630:WLA196631 WUI196630:WUW196631 P262168:AA262169 HW262166:IK262167 RS262166:SG262167 ABO262166:ACC262167 ALK262166:ALY262167 AVG262166:AVU262167 BFC262166:BFQ262167 BOY262166:BPM262167 BYU262166:BZI262167 CIQ262166:CJE262167 CSM262166:CTA262167 DCI262166:DCW262167 DME262166:DMS262167 DWA262166:DWO262167 EFW262166:EGK262167 EPS262166:EQG262167 EZO262166:FAC262167 FJK262166:FJY262167 FTG262166:FTU262167 GDC262166:GDQ262167 GMY262166:GNM262167 GWU262166:GXI262167 HGQ262166:HHE262167 HQM262166:HRA262167 IAI262166:IAW262167 IKE262166:IKS262167 IUA262166:IUO262167 JDW262166:JEK262167 JNS262166:JOG262167 JXO262166:JYC262167 KHK262166:KHY262167 KRG262166:KRU262167 LBC262166:LBQ262167 LKY262166:LLM262167 LUU262166:LVI262167 MEQ262166:MFE262167 MOM262166:MPA262167 MYI262166:MYW262167 NIE262166:NIS262167 NSA262166:NSO262167 OBW262166:OCK262167 OLS262166:OMG262167 OVO262166:OWC262167 PFK262166:PFY262167 PPG262166:PPU262167 PZC262166:PZQ262167 QIY262166:QJM262167 QSU262166:QTI262167 RCQ262166:RDE262167 RMM262166:RNA262167 RWI262166:RWW262167 SGE262166:SGS262167 SQA262166:SQO262167 SZW262166:TAK262167 TJS262166:TKG262167 TTO262166:TUC262167 UDK262166:UDY262167 UNG262166:UNU262167 UXC262166:UXQ262167 VGY262166:VHM262167 VQU262166:VRI262167 WAQ262166:WBE262167 WKM262166:WLA262167 WUI262166:WUW262167 P327704:AA327705 HW327702:IK327703 RS327702:SG327703 ABO327702:ACC327703 ALK327702:ALY327703 AVG327702:AVU327703 BFC327702:BFQ327703 BOY327702:BPM327703 BYU327702:BZI327703 CIQ327702:CJE327703 CSM327702:CTA327703 DCI327702:DCW327703 DME327702:DMS327703 DWA327702:DWO327703 EFW327702:EGK327703 EPS327702:EQG327703 EZO327702:FAC327703 FJK327702:FJY327703 FTG327702:FTU327703 GDC327702:GDQ327703 GMY327702:GNM327703 GWU327702:GXI327703 HGQ327702:HHE327703 HQM327702:HRA327703 IAI327702:IAW327703 IKE327702:IKS327703 IUA327702:IUO327703 JDW327702:JEK327703 JNS327702:JOG327703 JXO327702:JYC327703 KHK327702:KHY327703 KRG327702:KRU327703 LBC327702:LBQ327703 LKY327702:LLM327703 LUU327702:LVI327703 MEQ327702:MFE327703 MOM327702:MPA327703 MYI327702:MYW327703 NIE327702:NIS327703 NSA327702:NSO327703 OBW327702:OCK327703 OLS327702:OMG327703 OVO327702:OWC327703 PFK327702:PFY327703 PPG327702:PPU327703 PZC327702:PZQ327703 QIY327702:QJM327703 QSU327702:QTI327703 RCQ327702:RDE327703 RMM327702:RNA327703 RWI327702:RWW327703 SGE327702:SGS327703 SQA327702:SQO327703 SZW327702:TAK327703 TJS327702:TKG327703 TTO327702:TUC327703 UDK327702:UDY327703 UNG327702:UNU327703 UXC327702:UXQ327703 VGY327702:VHM327703 VQU327702:VRI327703 WAQ327702:WBE327703 WKM327702:WLA327703 WUI327702:WUW327703 P393240:AA393241 HW393238:IK393239 RS393238:SG393239 ABO393238:ACC393239 ALK393238:ALY393239 AVG393238:AVU393239 BFC393238:BFQ393239 BOY393238:BPM393239 BYU393238:BZI393239 CIQ393238:CJE393239 CSM393238:CTA393239 DCI393238:DCW393239 DME393238:DMS393239 DWA393238:DWO393239 EFW393238:EGK393239 EPS393238:EQG393239 EZO393238:FAC393239 FJK393238:FJY393239 FTG393238:FTU393239 GDC393238:GDQ393239 GMY393238:GNM393239 GWU393238:GXI393239 HGQ393238:HHE393239 HQM393238:HRA393239 IAI393238:IAW393239 IKE393238:IKS393239 IUA393238:IUO393239 JDW393238:JEK393239 JNS393238:JOG393239 JXO393238:JYC393239 KHK393238:KHY393239 KRG393238:KRU393239 LBC393238:LBQ393239 LKY393238:LLM393239 LUU393238:LVI393239 MEQ393238:MFE393239 MOM393238:MPA393239 MYI393238:MYW393239 NIE393238:NIS393239 NSA393238:NSO393239 OBW393238:OCK393239 OLS393238:OMG393239 OVO393238:OWC393239 PFK393238:PFY393239 PPG393238:PPU393239 PZC393238:PZQ393239 QIY393238:QJM393239 QSU393238:QTI393239 RCQ393238:RDE393239 RMM393238:RNA393239 RWI393238:RWW393239 SGE393238:SGS393239 SQA393238:SQO393239 SZW393238:TAK393239 TJS393238:TKG393239 TTO393238:TUC393239 UDK393238:UDY393239 UNG393238:UNU393239 UXC393238:UXQ393239 VGY393238:VHM393239 VQU393238:VRI393239 WAQ393238:WBE393239 WKM393238:WLA393239 WUI393238:WUW393239 P458776:AA458777 HW458774:IK458775 RS458774:SG458775 ABO458774:ACC458775 ALK458774:ALY458775 AVG458774:AVU458775 BFC458774:BFQ458775 BOY458774:BPM458775 BYU458774:BZI458775 CIQ458774:CJE458775 CSM458774:CTA458775 DCI458774:DCW458775 DME458774:DMS458775 DWA458774:DWO458775 EFW458774:EGK458775 EPS458774:EQG458775 EZO458774:FAC458775 FJK458774:FJY458775 FTG458774:FTU458775 GDC458774:GDQ458775 GMY458774:GNM458775 GWU458774:GXI458775 HGQ458774:HHE458775 HQM458774:HRA458775 IAI458774:IAW458775 IKE458774:IKS458775 IUA458774:IUO458775 JDW458774:JEK458775 JNS458774:JOG458775 JXO458774:JYC458775 KHK458774:KHY458775 KRG458774:KRU458775 LBC458774:LBQ458775 LKY458774:LLM458775 LUU458774:LVI458775 MEQ458774:MFE458775 MOM458774:MPA458775 MYI458774:MYW458775 NIE458774:NIS458775 NSA458774:NSO458775 OBW458774:OCK458775 OLS458774:OMG458775 OVO458774:OWC458775 PFK458774:PFY458775 PPG458774:PPU458775 PZC458774:PZQ458775 QIY458774:QJM458775 QSU458774:QTI458775 RCQ458774:RDE458775 RMM458774:RNA458775 RWI458774:RWW458775 SGE458774:SGS458775 SQA458774:SQO458775 SZW458774:TAK458775 TJS458774:TKG458775 TTO458774:TUC458775 UDK458774:UDY458775 UNG458774:UNU458775 UXC458774:UXQ458775 VGY458774:VHM458775 VQU458774:VRI458775 WAQ458774:WBE458775 WKM458774:WLA458775 WUI458774:WUW458775 P524312:AA524313 HW524310:IK524311 RS524310:SG524311 ABO524310:ACC524311 ALK524310:ALY524311 AVG524310:AVU524311 BFC524310:BFQ524311 BOY524310:BPM524311 BYU524310:BZI524311 CIQ524310:CJE524311 CSM524310:CTA524311 DCI524310:DCW524311 DME524310:DMS524311 DWA524310:DWO524311 EFW524310:EGK524311 EPS524310:EQG524311 EZO524310:FAC524311 FJK524310:FJY524311 FTG524310:FTU524311 GDC524310:GDQ524311 GMY524310:GNM524311 GWU524310:GXI524311 HGQ524310:HHE524311 HQM524310:HRA524311 IAI524310:IAW524311 IKE524310:IKS524311 IUA524310:IUO524311 JDW524310:JEK524311 JNS524310:JOG524311 JXO524310:JYC524311 KHK524310:KHY524311 KRG524310:KRU524311 LBC524310:LBQ524311 LKY524310:LLM524311 LUU524310:LVI524311 MEQ524310:MFE524311 MOM524310:MPA524311 MYI524310:MYW524311 NIE524310:NIS524311 NSA524310:NSO524311 OBW524310:OCK524311 OLS524310:OMG524311 OVO524310:OWC524311 PFK524310:PFY524311 PPG524310:PPU524311 PZC524310:PZQ524311 QIY524310:QJM524311 QSU524310:QTI524311 RCQ524310:RDE524311 RMM524310:RNA524311 RWI524310:RWW524311 SGE524310:SGS524311 SQA524310:SQO524311 SZW524310:TAK524311 TJS524310:TKG524311 TTO524310:TUC524311 UDK524310:UDY524311 UNG524310:UNU524311 UXC524310:UXQ524311 VGY524310:VHM524311 VQU524310:VRI524311 WAQ524310:WBE524311 WKM524310:WLA524311 WUI524310:WUW524311 P589848:AA589849 HW589846:IK589847 RS589846:SG589847 ABO589846:ACC589847 ALK589846:ALY589847 AVG589846:AVU589847 BFC589846:BFQ589847 BOY589846:BPM589847 BYU589846:BZI589847 CIQ589846:CJE589847 CSM589846:CTA589847 DCI589846:DCW589847 DME589846:DMS589847 DWA589846:DWO589847 EFW589846:EGK589847 EPS589846:EQG589847 EZO589846:FAC589847 FJK589846:FJY589847 FTG589846:FTU589847 GDC589846:GDQ589847 GMY589846:GNM589847 GWU589846:GXI589847 HGQ589846:HHE589847 HQM589846:HRA589847 IAI589846:IAW589847 IKE589846:IKS589847 IUA589846:IUO589847 JDW589846:JEK589847 JNS589846:JOG589847 JXO589846:JYC589847 KHK589846:KHY589847 KRG589846:KRU589847 LBC589846:LBQ589847 LKY589846:LLM589847 LUU589846:LVI589847 MEQ589846:MFE589847 MOM589846:MPA589847 MYI589846:MYW589847 NIE589846:NIS589847 NSA589846:NSO589847 OBW589846:OCK589847 OLS589846:OMG589847 OVO589846:OWC589847 PFK589846:PFY589847 PPG589846:PPU589847 PZC589846:PZQ589847 QIY589846:QJM589847 QSU589846:QTI589847 RCQ589846:RDE589847 RMM589846:RNA589847 RWI589846:RWW589847 SGE589846:SGS589847 SQA589846:SQO589847 SZW589846:TAK589847 TJS589846:TKG589847 TTO589846:TUC589847 UDK589846:UDY589847 UNG589846:UNU589847 UXC589846:UXQ589847 VGY589846:VHM589847 VQU589846:VRI589847 WAQ589846:WBE589847 WKM589846:WLA589847 WUI589846:WUW589847 P655384:AA655385 HW655382:IK655383 RS655382:SG655383 ABO655382:ACC655383 ALK655382:ALY655383 AVG655382:AVU655383 BFC655382:BFQ655383 BOY655382:BPM655383 BYU655382:BZI655383 CIQ655382:CJE655383 CSM655382:CTA655383 DCI655382:DCW655383 DME655382:DMS655383 DWA655382:DWO655383 EFW655382:EGK655383 EPS655382:EQG655383 EZO655382:FAC655383 FJK655382:FJY655383 FTG655382:FTU655383 GDC655382:GDQ655383 GMY655382:GNM655383 GWU655382:GXI655383 HGQ655382:HHE655383 HQM655382:HRA655383 IAI655382:IAW655383 IKE655382:IKS655383 IUA655382:IUO655383 JDW655382:JEK655383 JNS655382:JOG655383 JXO655382:JYC655383 KHK655382:KHY655383 KRG655382:KRU655383 LBC655382:LBQ655383 LKY655382:LLM655383 LUU655382:LVI655383 MEQ655382:MFE655383 MOM655382:MPA655383 MYI655382:MYW655383 NIE655382:NIS655383 NSA655382:NSO655383 OBW655382:OCK655383 OLS655382:OMG655383 OVO655382:OWC655383 PFK655382:PFY655383 PPG655382:PPU655383 PZC655382:PZQ655383 QIY655382:QJM655383 QSU655382:QTI655383 RCQ655382:RDE655383 RMM655382:RNA655383 RWI655382:RWW655383 SGE655382:SGS655383 SQA655382:SQO655383 SZW655382:TAK655383 TJS655382:TKG655383 TTO655382:TUC655383 UDK655382:UDY655383 UNG655382:UNU655383 UXC655382:UXQ655383 VGY655382:VHM655383 VQU655382:VRI655383 WAQ655382:WBE655383 WKM655382:WLA655383 WUI655382:WUW655383 P720920:AA720921 HW720918:IK720919 RS720918:SG720919 ABO720918:ACC720919 ALK720918:ALY720919 AVG720918:AVU720919 BFC720918:BFQ720919 BOY720918:BPM720919 BYU720918:BZI720919 CIQ720918:CJE720919 CSM720918:CTA720919 DCI720918:DCW720919 DME720918:DMS720919 DWA720918:DWO720919 EFW720918:EGK720919 EPS720918:EQG720919 EZO720918:FAC720919 FJK720918:FJY720919 FTG720918:FTU720919 GDC720918:GDQ720919 GMY720918:GNM720919 GWU720918:GXI720919 HGQ720918:HHE720919 HQM720918:HRA720919 IAI720918:IAW720919 IKE720918:IKS720919 IUA720918:IUO720919 JDW720918:JEK720919 JNS720918:JOG720919 JXO720918:JYC720919 KHK720918:KHY720919 KRG720918:KRU720919 LBC720918:LBQ720919 LKY720918:LLM720919 LUU720918:LVI720919 MEQ720918:MFE720919 MOM720918:MPA720919 MYI720918:MYW720919 NIE720918:NIS720919 NSA720918:NSO720919 OBW720918:OCK720919 OLS720918:OMG720919 OVO720918:OWC720919 PFK720918:PFY720919 PPG720918:PPU720919 PZC720918:PZQ720919 QIY720918:QJM720919 QSU720918:QTI720919 RCQ720918:RDE720919 RMM720918:RNA720919 RWI720918:RWW720919 SGE720918:SGS720919 SQA720918:SQO720919 SZW720918:TAK720919 TJS720918:TKG720919 TTO720918:TUC720919 UDK720918:UDY720919 UNG720918:UNU720919 UXC720918:UXQ720919 VGY720918:VHM720919 VQU720918:VRI720919 WAQ720918:WBE720919 WKM720918:WLA720919 WUI720918:WUW720919 P786456:AA786457 HW786454:IK786455 RS786454:SG786455 ABO786454:ACC786455 ALK786454:ALY786455 AVG786454:AVU786455 BFC786454:BFQ786455 BOY786454:BPM786455 BYU786454:BZI786455 CIQ786454:CJE786455 CSM786454:CTA786455 DCI786454:DCW786455 DME786454:DMS786455 DWA786454:DWO786455 EFW786454:EGK786455 EPS786454:EQG786455 EZO786454:FAC786455 FJK786454:FJY786455 FTG786454:FTU786455 GDC786454:GDQ786455 GMY786454:GNM786455 GWU786454:GXI786455 HGQ786454:HHE786455 HQM786454:HRA786455 IAI786454:IAW786455 IKE786454:IKS786455 IUA786454:IUO786455 JDW786454:JEK786455 JNS786454:JOG786455 JXO786454:JYC786455 KHK786454:KHY786455 KRG786454:KRU786455 LBC786454:LBQ786455 LKY786454:LLM786455 LUU786454:LVI786455 MEQ786454:MFE786455 MOM786454:MPA786455 MYI786454:MYW786455 NIE786454:NIS786455 NSA786454:NSO786455 OBW786454:OCK786455 OLS786454:OMG786455 OVO786454:OWC786455 PFK786454:PFY786455 PPG786454:PPU786455 PZC786454:PZQ786455 QIY786454:QJM786455 QSU786454:QTI786455 RCQ786454:RDE786455 RMM786454:RNA786455 RWI786454:RWW786455 SGE786454:SGS786455 SQA786454:SQO786455 SZW786454:TAK786455 TJS786454:TKG786455 TTO786454:TUC786455 UDK786454:UDY786455 UNG786454:UNU786455 UXC786454:UXQ786455 VGY786454:VHM786455 VQU786454:VRI786455 WAQ786454:WBE786455 WKM786454:WLA786455 WUI786454:WUW786455 P851992:AA851993 HW851990:IK851991 RS851990:SG851991 ABO851990:ACC851991 ALK851990:ALY851991 AVG851990:AVU851991 BFC851990:BFQ851991 BOY851990:BPM851991 BYU851990:BZI851991 CIQ851990:CJE851991 CSM851990:CTA851991 DCI851990:DCW851991 DME851990:DMS851991 DWA851990:DWO851991 EFW851990:EGK851991 EPS851990:EQG851991 EZO851990:FAC851991 FJK851990:FJY851991 FTG851990:FTU851991 GDC851990:GDQ851991 GMY851990:GNM851991 GWU851990:GXI851991 HGQ851990:HHE851991 HQM851990:HRA851991 IAI851990:IAW851991 IKE851990:IKS851991 IUA851990:IUO851991 JDW851990:JEK851991 JNS851990:JOG851991 JXO851990:JYC851991 KHK851990:KHY851991 KRG851990:KRU851991 LBC851990:LBQ851991 LKY851990:LLM851991 LUU851990:LVI851991 MEQ851990:MFE851991 MOM851990:MPA851991 MYI851990:MYW851991 NIE851990:NIS851991 NSA851990:NSO851991 OBW851990:OCK851991 OLS851990:OMG851991 OVO851990:OWC851991 PFK851990:PFY851991 PPG851990:PPU851991 PZC851990:PZQ851991 QIY851990:QJM851991 QSU851990:QTI851991 RCQ851990:RDE851991 RMM851990:RNA851991 RWI851990:RWW851991 SGE851990:SGS851991 SQA851990:SQO851991 SZW851990:TAK851991 TJS851990:TKG851991 TTO851990:TUC851991 UDK851990:UDY851991 UNG851990:UNU851991 UXC851990:UXQ851991 VGY851990:VHM851991 VQU851990:VRI851991 WAQ851990:WBE851991 WKM851990:WLA851991 WUI851990:WUW851991 P917528:AA917529 HW917526:IK917527 RS917526:SG917527 ABO917526:ACC917527 ALK917526:ALY917527 AVG917526:AVU917527 BFC917526:BFQ917527 BOY917526:BPM917527 BYU917526:BZI917527 CIQ917526:CJE917527 CSM917526:CTA917527 DCI917526:DCW917527 DME917526:DMS917527 DWA917526:DWO917527 EFW917526:EGK917527 EPS917526:EQG917527 EZO917526:FAC917527 FJK917526:FJY917527 FTG917526:FTU917527 GDC917526:GDQ917527 GMY917526:GNM917527 GWU917526:GXI917527 HGQ917526:HHE917527 HQM917526:HRA917527 IAI917526:IAW917527 IKE917526:IKS917527 IUA917526:IUO917527 JDW917526:JEK917527 JNS917526:JOG917527 JXO917526:JYC917527 KHK917526:KHY917527 KRG917526:KRU917527 LBC917526:LBQ917527 LKY917526:LLM917527 LUU917526:LVI917527 MEQ917526:MFE917527 MOM917526:MPA917527 MYI917526:MYW917527 NIE917526:NIS917527 NSA917526:NSO917527 OBW917526:OCK917527 OLS917526:OMG917527 OVO917526:OWC917527 PFK917526:PFY917527 PPG917526:PPU917527 PZC917526:PZQ917527 QIY917526:QJM917527 QSU917526:QTI917527 RCQ917526:RDE917527 RMM917526:RNA917527 RWI917526:RWW917527 SGE917526:SGS917527 SQA917526:SQO917527 SZW917526:TAK917527 TJS917526:TKG917527 TTO917526:TUC917527 UDK917526:UDY917527 UNG917526:UNU917527 UXC917526:UXQ917527 VGY917526:VHM917527 VQU917526:VRI917527 WAQ917526:WBE917527 WKM917526:WLA917527 WUI917526:WUW917527 P983064:AA983065 HW983062:IK983063 RS983062:SG983063 ABO983062:ACC983063 ALK983062:ALY983063 AVG983062:AVU983063 BFC983062:BFQ983063 BOY983062:BPM983063 BYU983062:BZI983063 CIQ983062:CJE983063 CSM983062:CTA983063 DCI983062:DCW983063 DME983062:DMS983063 DWA983062:DWO983063 EFW983062:EGK983063 EPS983062:EQG983063 EZO983062:FAC983063 FJK983062:FJY983063 FTG983062:FTU983063 GDC983062:GDQ983063 GMY983062:GNM983063 GWU983062:GXI983063 HGQ983062:HHE983063 HQM983062:HRA983063 IAI983062:IAW983063 IKE983062:IKS983063 IUA983062:IUO983063 JDW983062:JEK983063 JNS983062:JOG983063 JXO983062:JYC983063 KHK983062:KHY983063 KRG983062:KRU983063 LBC983062:LBQ983063 LKY983062:LLM983063 LUU983062:LVI983063 MEQ983062:MFE983063 MOM983062:MPA983063 MYI983062:MYW983063 NIE983062:NIS983063 NSA983062:NSO983063 OBW983062:OCK983063 OLS983062:OMG983063 OVO983062:OWC983063 PFK983062:PFY983063 PPG983062:PPU983063 PZC983062:PZQ983063 QIY983062:QJM983063 QSU983062:QTI983063 RCQ983062:RDE983063 RMM983062:RNA983063 RWI983062:RWW983063 SGE983062:SGS983063 SQA983062:SQO983063 SZW983062:TAK983063 TJS983062:TKG983063 TTO983062:TUC983063 UDK983062:UDY983063 UNG983062:UNU983063 UXC983062:UXQ983063 VGY983062:VHM983063 VQU983062:VRI983063 WAQ983062:WBE983063 WKM983062:WLA983063 WUI983062:WUW983063 O65552:AA65555 HV65550:IK65553 RR65550:SG65553 ABN65550:ACC65553 ALJ65550:ALY65553 AVF65550:AVU65553 BFB65550:BFQ65553 BOX65550:BPM65553 BYT65550:BZI65553 CIP65550:CJE65553 CSL65550:CTA65553 DCH65550:DCW65553 DMD65550:DMS65553 DVZ65550:DWO65553 EFV65550:EGK65553 EPR65550:EQG65553 EZN65550:FAC65553 FJJ65550:FJY65553 FTF65550:FTU65553 GDB65550:GDQ65553 GMX65550:GNM65553 GWT65550:GXI65553 HGP65550:HHE65553 HQL65550:HRA65553 IAH65550:IAW65553 IKD65550:IKS65553 ITZ65550:IUO65553 JDV65550:JEK65553 JNR65550:JOG65553 JXN65550:JYC65553 KHJ65550:KHY65553 KRF65550:KRU65553 LBB65550:LBQ65553 LKX65550:LLM65553 LUT65550:LVI65553 MEP65550:MFE65553 MOL65550:MPA65553 MYH65550:MYW65553 NID65550:NIS65553 NRZ65550:NSO65553 OBV65550:OCK65553 OLR65550:OMG65553 OVN65550:OWC65553 PFJ65550:PFY65553 PPF65550:PPU65553 PZB65550:PZQ65553 QIX65550:QJM65553 QST65550:QTI65553 RCP65550:RDE65553 RML65550:RNA65553 RWH65550:RWW65553 SGD65550:SGS65553 SPZ65550:SQO65553 SZV65550:TAK65553 TJR65550:TKG65553 TTN65550:TUC65553 UDJ65550:UDY65553 UNF65550:UNU65553 UXB65550:UXQ65553 VGX65550:VHM65553 VQT65550:VRI65553 WAP65550:WBE65553 WKL65550:WLA65553 WUH65550:WUW65553 O131088:AA131091 HV131086:IK131089 RR131086:SG131089 ABN131086:ACC131089 ALJ131086:ALY131089 AVF131086:AVU131089 BFB131086:BFQ131089 BOX131086:BPM131089 BYT131086:BZI131089 CIP131086:CJE131089 CSL131086:CTA131089 DCH131086:DCW131089 DMD131086:DMS131089 DVZ131086:DWO131089 EFV131086:EGK131089 EPR131086:EQG131089 EZN131086:FAC131089 FJJ131086:FJY131089 FTF131086:FTU131089 GDB131086:GDQ131089 GMX131086:GNM131089 GWT131086:GXI131089 HGP131086:HHE131089 HQL131086:HRA131089 IAH131086:IAW131089 IKD131086:IKS131089 ITZ131086:IUO131089 JDV131086:JEK131089 JNR131086:JOG131089 JXN131086:JYC131089 KHJ131086:KHY131089 KRF131086:KRU131089 LBB131086:LBQ131089 LKX131086:LLM131089 LUT131086:LVI131089 MEP131086:MFE131089 MOL131086:MPA131089 MYH131086:MYW131089 NID131086:NIS131089 NRZ131086:NSO131089 OBV131086:OCK131089 OLR131086:OMG131089 OVN131086:OWC131089 PFJ131086:PFY131089 PPF131086:PPU131089 PZB131086:PZQ131089 QIX131086:QJM131089 QST131086:QTI131089 RCP131086:RDE131089 RML131086:RNA131089 RWH131086:RWW131089 SGD131086:SGS131089 SPZ131086:SQO131089 SZV131086:TAK131089 TJR131086:TKG131089 TTN131086:TUC131089 UDJ131086:UDY131089 UNF131086:UNU131089 UXB131086:UXQ131089 VGX131086:VHM131089 VQT131086:VRI131089 WAP131086:WBE131089 WKL131086:WLA131089 WUH131086:WUW131089 O196624:AA196627 HV196622:IK196625 RR196622:SG196625 ABN196622:ACC196625 ALJ196622:ALY196625 AVF196622:AVU196625 BFB196622:BFQ196625 BOX196622:BPM196625 BYT196622:BZI196625 CIP196622:CJE196625 CSL196622:CTA196625 DCH196622:DCW196625 DMD196622:DMS196625 DVZ196622:DWO196625 EFV196622:EGK196625 EPR196622:EQG196625 EZN196622:FAC196625 FJJ196622:FJY196625 FTF196622:FTU196625 GDB196622:GDQ196625 GMX196622:GNM196625 GWT196622:GXI196625 HGP196622:HHE196625 HQL196622:HRA196625 IAH196622:IAW196625 IKD196622:IKS196625 ITZ196622:IUO196625 JDV196622:JEK196625 JNR196622:JOG196625 JXN196622:JYC196625 KHJ196622:KHY196625 KRF196622:KRU196625 LBB196622:LBQ196625 LKX196622:LLM196625 LUT196622:LVI196625 MEP196622:MFE196625 MOL196622:MPA196625 MYH196622:MYW196625 NID196622:NIS196625 NRZ196622:NSO196625 OBV196622:OCK196625 OLR196622:OMG196625 OVN196622:OWC196625 PFJ196622:PFY196625 PPF196622:PPU196625 PZB196622:PZQ196625 QIX196622:QJM196625 QST196622:QTI196625 RCP196622:RDE196625 RML196622:RNA196625 RWH196622:RWW196625 SGD196622:SGS196625 SPZ196622:SQO196625 SZV196622:TAK196625 TJR196622:TKG196625 TTN196622:TUC196625 UDJ196622:UDY196625 UNF196622:UNU196625 UXB196622:UXQ196625 VGX196622:VHM196625 VQT196622:VRI196625 WAP196622:WBE196625 WKL196622:WLA196625 WUH196622:WUW196625 O262160:AA262163 HV262158:IK262161 RR262158:SG262161 ABN262158:ACC262161 ALJ262158:ALY262161 AVF262158:AVU262161 BFB262158:BFQ262161 BOX262158:BPM262161 BYT262158:BZI262161 CIP262158:CJE262161 CSL262158:CTA262161 DCH262158:DCW262161 DMD262158:DMS262161 DVZ262158:DWO262161 EFV262158:EGK262161 EPR262158:EQG262161 EZN262158:FAC262161 FJJ262158:FJY262161 FTF262158:FTU262161 GDB262158:GDQ262161 GMX262158:GNM262161 GWT262158:GXI262161 HGP262158:HHE262161 HQL262158:HRA262161 IAH262158:IAW262161 IKD262158:IKS262161 ITZ262158:IUO262161 JDV262158:JEK262161 JNR262158:JOG262161 JXN262158:JYC262161 KHJ262158:KHY262161 KRF262158:KRU262161 LBB262158:LBQ262161 LKX262158:LLM262161 LUT262158:LVI262161 MEP262158:MFE262161 MOL262158:MPA262161 MYH262158:MYW262161 NID262158:NIS262161 NRZ262158:NSO262161 OBV262158:OCK262161 OLR262158:OMG262161 OVN262158:OWC262161 PFJ262158:PFY262161 PPF262158:PPU262161 PZB262158:PZQ262161 QIX262158:QJM262161 QST262158:QTI262161 RCP262158:RDE262161 RML262158:RNA262161 RWH262158:RWW262161 SGD262158:SGS262161 SPZ262158:SQO262161 SZV262158:TAK262161 TJR262158:TKG262161 TTN262158:TUC262161 UDJ262158:UDY262161 UNF262158:UNU262161 UXB262158:UXQ262161 VGX262158:VHM262161 VQT262158:VRI262161 WAP262158:WBE262161 WKL262158:WLA262161 WUH262158:WUW262161 O327696:AA327699 HV327694:IK327697 RR327694:SG327697 ABN327694:ACC327697 ALJ327694:ALY327697 AVF327694:AVU327697 BFB327694:BFQ327697 BOX327694:BPM327697 BYT327694:BZI327697 CIP327694:CJE327697 CSL327694:CTA327697 DCH327694:DCW327697 DMD327694:DMS327697 DVZ327694:DWO327697 EFV327694:EGK327697 EPR327694:EQG327697 EZN327694:FAC327697 FJJ327694:FJY327697 FTF327694:FTU327697 GDB327694:GDQ327697 GMX327694:GNM327697 GWT327694:GXI327697 HGP327694:HHE327697 HQL327694:HRA327697 IAH327694:IAW327697 IKD327694:IKS327697 ITZ327694:IUO327697 JDV327694:JEK327697 JNR327694:JOG327697 JXN327694:JYC327697 KHJ327694:KHY327697 KRF327694:KRU327697 LBB327694:LBQ327697 LKX327694:LLM327697 LUT327694:LVI327697 MEP327694:MFE327697 MOL327694:MPA327697 MYH327694:MYW327697 NID327694:NIS327697 NRZ327694:NSO327697 OBV327694:OCK327697 OLR327694:OMG327697 OVN327694:OWC327697 PFJ327694:PFY327697 PPF327694:PPU327697 PZB327694:PZQ327697 QIX327694:QJM327697 QST327694:QTI327697 RCP327694:RDE327697 RML327694:RNA327697 RWH327694:RWW327697 SGD327694:SGS327697 SPZ327694:SQO327697 SZV327694:TAK327697 TJR327694:TKG327697 TTN327694:TUC327697 UDJ327694:UDY327697 UNF327694:UNU327697 UXB327694:UXQ327697 VGX327694:VHM327697 VQT327694:VRI327697 WAP327694:WBE327697 WKL327694:WLA327697 WUH327694:WUW327697 O393232:AA393235 HV393230:IK393233 RR393230:SG393233 ABN393230:ACC393233 ALJ393230:ALY393233 AVF393230:AVU393233 BFB393230:BFQ393233 BOX393230:BPM393233 BYT393230:BZI393233 CIP393230:CJE393233 CSL393230:CTA393233 DCH393230:DCW393233 DMD393230:DMS393233 DVZ393230:DWO393233 EFV393230:EGK393233 EPR393230:EQG393233 EZN393230:FAC393233 FJJ393230:FJY393233 FTF393230:FTU393233 GDB393230:GDQ393233 GMX393230:GNM393233 GWT393230:GXI393233 HGP393230:HHE393233 HQL393230:HRA393233 IAH393230:IAW393233 IKD393230:IKS393233 ITZ393230:IUO393233 JDV393230:JEK393233 JNR393230:JOG393233 JXN393230:JYC393233 KHJ393230:KHY393233 KRF393230:KRU393233 LBB393230:LBQ393233 LKX393230:LLM393233 LUT393230:LVI393233 MEP393230:MFE393233 MOL393230:MPA393233 MYH393230:MYW393233 NID393230:NIS393233 NRZ393230:NSO393233 OBV393230:OCK393233 OLR393230:OMG393233 OVN393230:OWC393233 PFJ393230:PFY393233 PPF393230:PPU393233 PZB393230:PZQ393233 QIX393230:QJM393233 QST393230:QTI393233 RCP393230:RDE393233 RML393230:RNA393233 RWH393230:RWW393233 SGD393230:SGS393233 SPZ393230:SQO393233 SZV393230:TAK393233 TJR393230:TKG393233 TTN393230:TUC393233 UDJ393230:UDY393233 UNF393230:UNU393233 UXB393230:UXQ393233 VGX393230:VHM393233 VQT393230:VRI393233 WAP393230:WBE393233 WKL393230:WLA393233 WUH393230:WUW393233 O458768:AA458771 HV458766:IK458769 RR458766:SG458769 ABN458766:ACC458769 ALJ458766:ALY458769 AVF458766:AVU458769 BFB458766:BFQ458769 BOX458766:BPM458769 BYT458766:BZI458769 CIP458766:CJE458769 CSL458766:CTA458769 DCH458766:DCW458769 DMD458766:DMS458769 DVZ458766:DWO458769 EFV458766:EGK458769 EPR458766:EQG458769 EZN458766:FAC458769 FJJ458766:FJY458769 FTF458766:FTU458769 GDB458766:GDQ458769 GMX458766:GNM458769 GWT458766:GXI458769 HGP458766:HHE458769 HQL458766:HRA458769 IAH458766:IAW458769 IKD458766:IKS458769 ITZ458766:IUO458769 JDV458766:JEK458769 JNR458766:JOG458769 JXN458766:JYC458769 KHJ458766:KHY458769 KRF458766:KRU458769 LBB458766:LBQ458769 LKX458766:LLM458769 LUT458766:LVI458769 MEP458766:MFE458769 MOL458766:MPA458769 MYH458766:MYW458769 NID458766:NIS458769 NRZ458766:NSO458769 OBV458766:OCK458769 OLR458766:OMG458769 OVN458766:OWC458769 PFJ458766:PFY458769 PPF458766:PPU458769 PZB458766:PZQ458769 QIX458766:QJM458769 QST458766:QTI458769 RCP458766:RDE458769 RML458766:RNA458769 RWH458766:RWW458769 SGD458766:SGS458769 SPZ458766:SQO458769 SZV458766:TAK458769 TJR458766:TKG458769 TTN458766:TUC458769 UDJ458766:UDY458769 UNF458766:UNU458769 UXB458766:UXQ458769 VGX458766:VHM458769 VQT458766:VRI458769 WAP458766:WBE458769 WKL458766:WLA458769 WUH458766:WUW458769 O524304:AA524307 HV524302:IK524305 RR524302:SG524305 ABN524302:ACC524305 ALJ524302:ALY524305 AVF524302:AVU524305 BFB524302:BFQ524305 BOX524302:BPM524305 BYT524302:BZI524305 CIP524302:CJE524305 CSL524302:CTA524305 DCH524302:DCW524305 DMD524302:DMS524305 DVZ524302:DWO524305 EFV524302:EGK524305 EPR524302:EQG524305 EZN524302:FAC524305 FJJ524302:FJY524305 FTF524302:FTU524305 GDB524302:GDQ524305 GMX524302:GNM524305 GWT524302:GXI524305 HGP524302:HHE524305 HQL524302:HRA524305 IAH524302:IAW524305 IKD524302:IKS524305 ITZ524302:IUO524305 JDV524302:JEK524305 JNR524302:JOG524305 JXN524302:JYC524305 KHJ524302:KHY524305 KRF524302:KRU524305 LBB524302:LBQ524305 LKX524302:LLM524305 LUT524302:LVI524305 MEP524302:MFE524305 MOL524302:MPA524305 MYH524302:MYW524305 NID524302:NIS524305 NRZ524302:NSO524305 OBV524302:OCK524305 OLR524302:OMG524305 OVN524302:OWC524305 PFJ524302:PFY524305 PPF524302:PPU524305 PZB524302:PZQ524305 QIX524302:QJM524305 QST524302:QTI524305 RCP524302:RDE524305 RML524302:RNA524305 RWH524302:RWW524305 SGD524302:SGS524305 SPZ524302:SQO524305 SZV524302:TAK524305 TJR524302:TKG524305 TTN524302:TUC524305 UDJ524302:UDY524305 UNF524302:UNU524305 UXB524302:UXQ524305 VGX524302:VHM524305 VQT524302:VRI524305 WAP524302:WBE524305 WKL524302:WLA524305 WUH524302:WUW524305 O589840:AA589843 HV589838:IK589841 RR589838:SG589841 ABN589838:ACC589841 ALJ589838:ALY589841 AVF589838:AVU589841 BFB589838:BFQ589841 BOX589838:BPM589841 BYT589838:BZI589841 CIP589838:CJE589841 CSL589838:CTA589841 DCH589838:DCW589841 DMD589838:DMS589841 DVZ589838:DWO589841 EFV589838:EGK589841 EPR589838:EQG589841 EZN589838:FAC589841 FJJ589838:FJY589841 FTF589838:FTU589841 GDB589838:GDQ589841 GMX589838:GNM589841 GWT589838:GXI589841 HGP589838:HHE589841 HQL589838:HRA589841 IAH589838:IAW589841 IKD589838:IKS589841 ITZ589838:IUO589841 JDV589838:JEK589841 JNR589838:JOG589841 JXN589838:JYC589841 KHJ589838:KHY589841 KRF589838:KRU589841 LBB589838:LBQ589841 LKX589838:LLM589841 LUT589838:LVI589841 MEP589838:MFE589841 MOL589838:MPA589841 MYH589838:MYW589841 NID589838:NIS589841 NRZ589838:NSO589841 OBV589838:OCK589841 OLR589838:OMG589841 OVN589838:OWC589841 PFJ589838:PFY589841 PPF589838:PPU589841 PZB589838:PZQ589841 QIX589838:QJM589841 QST589838:QTI589841 RCP589838:RDE589841 RML589838:RNA589841 RWH589838:RWW589841 SGD589838:SGS589841 SPZ589838:SQO589841 SZV589838:TAK589841 TJR589838:TKG589841 TTN589838:TUC589841 UDJ589838:UDY589841 UNF589838:UNU589841 UXB589838:UXQ589841 VGX589838:VHM589841 VQT589838:VRI589841 WAP589838:WBE589841 WKL589838:WLA589841 WUH589838:WUW589841 O655376:AA655379 HV655374:IK655377 RR655374:SG655377 ABN655374:ACC655377 ALJ655374:ALY655377 AVF655374:AVU655377 BFB655374:BFQ655377 BOX655374:BPM655377 BYT655374:BZI655377 CIP655374:CJE655377 CSL655374:CTA655377 DCH655374:DCW655377 DMD655374:DMS655377 DVZ655374:DWO655377 EFV655374:EGK655377 EPR655374:EQG655377 EZN655374:FAC655377 FJJ655374:FJY655377 FTF655374:FTU655377 GDB655374:GDQ655377 GMX655374:GNM655377 GWT655374:GXI655377 HGP655374:HHE655377 HQL655374:HRA655377 IAH655374:IAW655377 IKD655374:IKS655377 ITZ655374:IUO655377 JDV655374:JEK655377 JNR655374:JOG655377 JXN655374:JYC655377 KHJ655374:KHY655377 KRF655374:KRU655377 LBB655374:LBQ655377 LKX655374:LLM655377 LUT655374:LVI655377 MEP655374:MFE655377 MOL655374:MPA655377 MYH655374:MYW655377 NID655374:NIS655377 NRZ655374:NSO655377 OBV655374:OCK655377 OLR655374:OMG655377 OVN655374:OWC655377 PFJ655374:PFY655377 PPF655374:PPU655377 PZB655374:PZQ655377 QIX655374:QJM655377 QST655374:QTI655377 RCP655374:RDE655377 RML655374:RNA655377 RWH655374:RWW655377 SGD655374:SGS655377 SPZ655374:SQO655377 SZV655374:TAK655377 TJR655374:TKG655377 TTN655374:TUC655377 UDJ655374:UDY655377 UNF655374:UNU655377 UXB655374:UXQ655377 VGX655374:VHM655377 VQT655374:VRI655377 WAP655374:WBE655377 WKL655374:WLA655377 WUH655374:WUW655377 O720912:AA720915 HV720910:IK720913 RR720910:SG720913 ABN720910:ACC720913 ALJ720910:ALY720913 AVF720910:AVU720913 BFB720910:BFQ720913 BOX720910:BPM720913 BYT720910:BZI720913 CIP720910:CJE720913 CSL720910:CTA720913 DCH720910:DCW720913 DMD720910:DMS720913 DVZ720910:DWO720913 EFV720910:EGK720913 EPR720910:EQG720913 EZN720910:FAC720913 FJJ720910:FJY720913 FTF720910:FTU720913 GDB720910:GDQ720913 GMX720910:GNM720913 GWT720910:GXI720913 HGP720910:HHE720913 HQL720910:HRA720913 IAH720910:IAW720913 IKD720910:IKS720913 ITZ720910:IUO720913 JDV720910:JEK720913 JNR720910:JOG720913 JXN720910:JYC720913 KHJ720910:KHY720913 KRF720910:KRU720913 LBB720910:LBQ720913 LKX720910:LLM720913 LUT720910:LVI720913 MEP720910:MFE720913 MOL720910:MPA720913 MYH720910:MYW720913 NID720910:NIS720913 NRZ720910:NSO720913 OBV720910:OCK720913 OLR720910:OMG720913 OVN720910:OWC720913 PFJ720910:PFY720913 PPF720910:PPU720913 PZB720910:PZQ720913 QIX720910:QJM720913 QST720910:QTI720913 RCP720910:RDE720913 RML720910:RNA720913 RWH720910:RWW720913 SGD720910:SGS720913 SPZ720910:SQO720913 SZV720910:TAK720913 TJR720910:TKG720913 TTN720910:TUC720913 UDJ720910:UDY720913 UNF720910:UNU720913 UXB720910:UXQ720913 VGX720910:VHM720913 VQT720910:VRI720913 WAP720910:WBE720913 WKL720910:WLA720913 WUH720910:WUW720913 O786448:AA786451 HV786446:IK786449 RR786446:SG786449 ABN786446:ACC786449 ALJ786446:ALY786449 AVF786446:AVU786449 BFB786446:BFQ786449 BOX786446:BPM786449 BYT786446:BZI786449 CIP786446:CJE786449 CSL786446:CTA786449 DCH786446:DCW786449 DMD786446:DMS786449 DVZ786446:DWO786449 EFV786446:EGK786449 EPR786446:EQG786449 EZN786446:FAC786449 FJJ786446:FJY786449 FTF786446:FTU786449 GDB786446:GDQ786449 GMX786446:GNM786449 GWT786446:GXI786449 HGP786446:HHE786449 HQL786446:HRA786449 IAH786446:IAW786449 IKD786446:IKS786449 ITZ786446:IUO786449 JDV786446:JEK786449 JNR786446:JOG786449 JXN786446:JYC786449 KHJ786446:KHY786449 KRF786446:KRU786449 LBB786446:LBQ786449 LKX786446:LLM786449 LUT786446:LVI786449 MEP786446:MFE786449 MOL786446:MPA786449 MYH786446:MYW786449 NID786446:NIS786449 NRZ786446:NSO786449 OBV786446:OCK786449 OLR786446:OMG786449 OVN786446:OWC786449 PFJ786446:PFY786449 PPF786446:PPU786449 PZB786446:PZQ786449 QIX786446:QJM786449 QST786446:QTI786449 RCP786446:RDE786449 RML786446:RNA786449 RWH786446:RWW786449 SGD786446:SGS786449 SPZ786446:SQO786449 SZV786446:TAK786449 TJR786446:TKG786449 TTN786446:TUC786449 UDJ786446:UDY786449 UNF786446:UNU786449 UXB786446:UXQ786449 VGX786446:VHM786449 VQT786446:VRI786449 WAP786446:WBE786449 WKL786446:WLA786449 WUH786446:WUW786449 O851984:AA851987 HV851982:IK851985 RR851982:SG851985 ABN851982:ACC851985 ALJ851982:ALY851985 AVF851982:AVU851985 BFB851982:BFQ851985 BOX851982:BPM851985 BYT851982:BZI851985 CIP851982:CJE851985 CSL851982:CTA851985 DCH851982:DCW851985 DMD851982:DMS851985 DVZ851982:DWO851985 EFV851982:EGK851985 EPR851982:EQG851985 EZN851982:FAC851985 FJJ851982:FJY851985 FTF851982:FTU851985 GDB851982:GDQ851985 GMX851982:GNM851985 GWT851982:GXI851985 HGP851982:HHE851985 HQL851982:HRA851985 IAH851982:IAW851985 IKD851982:IKS851985 ITZ851982:IUO851985 JDV851982:JEK851985 JNR851982:JOG851985 JXN851982:JYC851985 KHJ851982:KHY851985 KRF851982:KRU851985 LBB851982:LBQ851985 LKX851982:LLM851985 LUT851982:LVI851985 MEP851982:MFE851985 MOL851982:MPA851985 MYH851982:MYW851985 NID851982:NIS851985 NRZ851982:NSO851985 OBV851982:OCK851985 OLR851982:OMG851985 OVN851982:OWC851985 PFJ851982:PFY851985 PPF851982:PPU851985 PZB851982:PZQ851985 QIX851982:QJM851985 QST851982:QTI851985 RCP851982:RDE851985 RML851982:RNA851985 RWH851982:RWW851985 SGD851982:SGS851985 SPZ851982:SQO851985 SZV851982:TAK851985 TJR851982:TKG851985 TTN851982:TUC851985 UDJ851982:UDY851985 UNF851982:UNU851985 UXB851982:UXQ851985 VGX851982:VHM851985 VQT851982:VRI851985 WAP851982:WBE851985 WKL851982:WLA851985 WUH851982:WUW851985 O917520:AA917523 HV917518:IK917521 RR917518:SG917521 ABN917518:ACC917521 ALJ917518:ALY917521 AVF917518:AVU917521 BFB917518:BFQ917521 BOX917518:BPM917521 BYT917518:BZI917521 CIP917518:CJE917521 CSL917518:CTA917521 DCH917518:DCW917521 DMD917518:DMS917521 DVZ917518:DWO917521 EFV917518:EGK917521 EPR917518:EQG917521 EZN917518:FAC917521 FJJ917518:FJY917521 FTF917518:FTU917521 GDB917518:GDQ917521 GMX917518:GNM917521 GWT917518:GXI917521 HGP917518:HHE917521 HQL917518:HRA917521 IAH917518:IAW917521 IKD917518:IKS917521 ITZ917518:IUO917521 JDV917518:JEK917521 JNR917518:JOG917521 JXN917518:JYC917521 KHJ917518:KHY917521 KRF917518:KRU917521 LBB917518:LBQ917521 LKX917518:LLM917521 LUT917518:LVI917521 MEP917518:MFE917521 MOL917518:MPA917521 MYH917518:MYW917521 NID917518:NIS917521 NRZ917518:NSO917521 OBV917518:OCK917521 OLR917518:OMG917521 OVN917518:OWC917521 PFJ917518:PFY917521 PPF917518:PPU917521 PZB917518:PZQ917521 QIX917518:QJM917521 QST917518:QTI917521 RCP917518:RDE917521 RML917518:RNA917521 RWH917518:RWW917521 SGD917518:SGS917521 SPZ917518:SQO917521 SZV917518:TAK917521 TJR917518:TKG917521 TTN917518:TUC917521 UDJ917518:UDY917521 UNF917518:UNU917521 UXB917518:UXQ917521 VGX917518:VHM917521 VQT917518:VRI917521 WAP917518:WBE917521 WKL917518:WLA917521 WUH917518:WUW917521 O983056:AA983059 HV983054:IK983057 RR983054:SG983057 ABN983054:ACC983057 ALJ983054:ALY983057 AVF983054:AVU983057 BFB983054:BFQ983057 BOX983054:BPM983057 BYT983054:BZI983057 CIP983054:CJE983057 CSL983054:CTA983057 DCH983054:DCW983057 DMD983054:DMS983057 DVZ983054:DWO983057 EFV983054:EGK983057 EPR983054:EQG983057 EZN983054:FAC983057 FJJ983054:FJY983057 FTF983054:FTU983057 GDB983054:GDQ983057 GMX983054:GNM983057 GWT983054:GXI983057 HGP983054:HHE983057 HQL983054:HRA983057 IAH983054:IAW983057 IKD983054:IKS983057 ITZ983054:IUO983057 JDV983054:JEK983057 JNR983054:JOG983057 JXN983054:JYC983057 KHJ983054:KHY983057 KRF983054:KRU983057 LBB983054:LBQ983057 LKX983054:LLM983057 LUT983054:LVI983057 MEP983054:MFE983057 MOL983054:MPA983057 MYH983054:MYW983057 NID983054:NIS983057 NRZ983054:NSO983057 OBV983054:OCK983057 OLR983054:OMG983057 OVN983054:OWC983057 PFJ983054:PFY983057 PPF983054:PPU983057 PZB983054:PZQ983057 QIX983054:QJM983057 QST983054:QTI983057 RCP983054:RDE983057 RML983054:RNA983057 RWH983054:RWW983057 SGD983054:SGS983057 SPZ983054:SQO983057 SZV983054:TAK983057 TJR983054:TKG983057 TTN983054:TUC983057 UDJ983054:UDY983057 UNF983054:UNU983057 UXB983054:UXQ983057 VGX983054:VHM983057 VQT983054:VRI983057 WAP983054:WBE983057 WKL983054:WLA983057 WUH983054:WUW983057</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BB33B-B845-4874-8A42-39491C7D83EC}">
  <sheetPr>
    <pageSetUpPr fitToPage="1"/>
  </sheetPr>
  <dimension ref="B1:AS201"/>
  <sheetViews>
    <sheetView showGridLines="0" view="pageBreakPreview" zoomScaleNormal="100" zoomScaleSheetLayoutView="100" workbookViewId="0">
      <selection activeCell="J12" sqref="J12:R12"/>
    </sheetView>
  </sheetViews>
  <sheetFormatPr defaultRowHeight="20.100000000000001" customHeight="1"/>
  <cols>
    <col min="1" max="1" width="1.125" style="365" customWidth="1"/>
    <col min="2" max="2" width="1.5" style="365" customWidth="1"/>
    <col min="3" max="3" width="2.5" style="365" customWidth="1"/>
    <col min="4" max="23" width="3.875" style="365" customWidth="1"/>
    <col min="24" max="24" width="3.125" style="365" customWidth="1"/>
    <col min="25" max="25" width="3.875" style="365" customWidth="1"/>
    <col min="26" max="26" width="3.75" style="365" customWidth="1"/>
    <col min="27" max="27" width="2" style="365" customWidth="1"/>
    <col min="28" max="28" width="2.625" style="307" customWidth="1"/>
    <col min="29" max="29" width="9" style="439" customWidth="1"/>
    <col min="30" max="30" width="9" style="440" customWidth="1"/>
    <col min="31" max="31" width="9" style="365" customWidth="1"/>
    <col min="32" max="43" width="8.625" style="365"/>
    <col min="44" max="44" width="16.875" style="365" bestFit="1" customWidth="1"/>
    <col min="45" max="45" width="13.375" style="365" customWidth="1"/>
    <col min="46" max="217" width="8.625" style="365"/>
    <col min="218" max="241" width="3.75" style="365" customWidth="1"/>
    <col min="242" max="250" width="9" style="365" customWidth="1"/>
    <col min="251" max="251" width="2" style="365" customWidth="1"/>
    <col min="252" max="473" width="8.625" style="365"/>
    <col min="474" max="497" width="3.75" style="365" customWidth="1"/>
    <col min="498" max="506" width="9" style="365" customWidth="1"/>
    <col min="507" max="507" width="2" style="365" customWidth="1"/>
    <col min="508" max="729" width="8.625" style="365"/>
    <col min="730" max="753" width="3.75" style="365" customWidth="1"/>
    <col min="754" max="762" width="9" style="365" customWidth="1"/>
    <col min="763" max="763" width="2" style="365" customWidth="1"/>
    <col min="764" max="985" width="8.625" style="365"/>
    <col min="986" max="1009" width="3.75" style="365" customWidth="1"/>
    <col min="1010" max="1018" width="9" style="365" customWidth="1"/>
    <col min="1019" max="1019" width="2" style="365" customWidth="1"/>
    <col min="1020" max="1241" width="8.625" style="365"/>
    <col min="1242" max="1265" width="3.75" style="365" customWidth="1"/>
    <col min="1266" max="1274" width="9" style="365" customWidth="1"/>
    <col min="1275" max="1275" width="2" style="365" customWidth="1"/>
    <col min="1276" max="1497" width="8.625" style="365"/>
    <col min="1498" max="1521" width="3.75" style="365" customWidth="1"/>
    <col min="1522" max="1530" width="9" style="365" customWidth="1"/>
    <col min="1531" max="1531" width="2" style="365" customWidth="1"/>
    <col min="1532" max="1753" width="8.625" style="365"/>
    <col min="1754" max="1777" width="3.75" style="365" customWidth="1"/>
    <col min="1778" max="1786" width="9" style="365" customWidth="1"/>
    <col min="1787" max="1787" width="2" style="365" customWidth="1"/>
    <col min="1788" max="2009" width="8.625" style="365"/>
    <col min="2010" max="2033" width="3.75" style="365" customWidth="1"/>
    <col min="2034" max="2042" width="9" style="365" customWidth="1"/>
    <col min="2043" max="2043" width="2" style="365" customWidth="1"/>
    <col min="2044" max="2265" width="8.625" style="365"/>
    <col min="2266" max="2289" width="3.75" style="365" customWidth="1"/>
    <col min="2290" max="2298" width="9" style="365" customWidth="1"/>
    <col min="2299" max="2299" width="2" style="365" customWidth="1"/>
    <col min="2300" max="2521" width="8.625" style="365"/>
    <col min="2522" max="2545" width="3.75" style="365" customWidth="1"/>
    <col min="2546" max="2554" width="9" style="365" customWidth="1"/>
    <col min="2555" max="2555" width="2" style="365" customWidth="1"/>
    <col min="2556" max="2777" width="8.625" style="365"/>
    <col min="2778" max="2801" width="3.75" style="365" customWidth="1"/>
    <col min="2802" max="2810" width="9" style="365" customWidth="1"/>
    <col min="2811" max="2811" width="2" style="365" customWidth="1"/>
    <col min="2812" max="3033" width="8.625" style="365"/>
    <col min="3034" max="3057" width="3.75" style="365" customWidth="1"/>
    <col min="3058" max="3066" width="9" style="365" customWidth="1"/>
    <col min="3067" max="3067" width="2" style="365" customWidth="1"/>
    <col min="3068" max="3289" width="8.625" style="365"/>
    <col min="3290" max="3313" width="3.75" style="365" customWidth="1"/>
    <col min="3314" max="3322" width="9" style="365" customWidth="1"/>
    <col min="3323" max="3323" width="2" style="365" customWidth="1"/>
    <col min="3324" max="3545" width="8.625" style="365"/>
    <col min="3546" max="3569" width="3.75" style="365" customWidth="1"/>
    <col min="3570" max="3578" width="9" style="365" customWidth="1"/>
    <col min="3579" max="3579" width="2" style="365" customWidth="1"/>
    <col min="3580" max="3801" width="8.625" style="365"/>
    <col min="3802" max="3825" width="3.75" style="365" customWidth="1"/>
    <col min="3826" max="3834" width="9" style="365" customWidth="1"/>
    <col min="3835" max="3835" width="2" style="365" customWidth="1"/>
    <col min="3836" max="4057" width="8.625" style="365"/>
    <col min="4058" max="4081" width="3.75" style="365" customWidth="1"/>
    <col min="4082" max="4090" width="9" style="365" customWidth="1"/>
    <col min="4091" max="4091" width="2" style="365" customWidth="1"/>
    <col min="4092" max="4313" width="8.625" style="365"/>
    <col min="4314" max="4337" width="3.75" style="365" customWidth="1"/>
    <col min="4338" max="4346" width="9" style="365" customWidth="1"/>
    <col min="4347" max="4347" width="2" style="365" customWidth="1"/>
    <col min="4348" max="4569" width="8.625" style="365"/>
    <col min="4570" max="4593" width="3.75" style="365" customWidth="1"/>
    <col min="4594" max="4602" width="9" style="365" customWidth="1"/>
    <col min="4603" max="4603" width="2" style="365" customWidth="1"/>
    <col min="4604" max="4825" width="8.625" style="365"/>
    <col min="4826" max="4849" width="3.75" style="365" customWidth="1"/>
    <col min="4850" max="4858" width="9" style="365" customWidth="1"/>
    <col min="4859" max="4859" width="2" style="365" customWidth="1"/>
    <col min="4860" max="5081" width="8.625" style="365"/>
    <col min="5082" max="5105" width="3.75" style="365" customWidth="1"/>
    <col min="5106" max="5114" width="9" style="365" customWidth="1"/>
    <col min="5115" max="5115" width="2" style="365" customWidth="1"/>
    <col min="5116" max="5337" width="8.625" style="365"/>
    <col min="5338" max="5361" width="3.75" style="365" customWidth="1"/>
    <col min="5362" max="5370" width="9" style="365" customWidth="1"/>
    <col min="5371" max="5371" width="2" style="365" customWidth="1"/>
    <col min="5372" max="5593" width="8.625" style="365"/>
    <col min="5594" max="5617" width="3.75" style="365" customWidth="1"/>
    <col min="5618" max="5626" width="9" style="365" customWidth="1"/>
    <col min="5627" max="5627" width="2" style="365" customWidth="1"/>
    <col min="5628" max="5849" width="8.625" style="365"/>
    <col min="5850" max="5873" width="3.75" style="365" customWidth="1"/>
    <col min="5874" max="5882" width="9" style="365" customWidth="1"/>
    <col min="5883" max="5883" width="2" style="365" customWidth="1"/>
    <col min="5884" max="6105" width="8.625" style="365"/>
    <col min="6106" max="6129" width="3.75" style="365" customWidth="1"/>
    <col min="6130" max="6138" width="9" style="365" customWidth="1"/>
    <col min="6139" max="6139" width="2" style="365" customWidth="1"/>
    <col min="6140" max="6361" width="8.625" style="365"/>
    <col min="6362" max="6385" width="3.75" style="365" customWidth="1"/>
    <col min="6386" max="6394" width="9" style="365" customWidth="1"/>
    <col min="6395" max="6395" width="2" style="365" customWidth="1"/>
    <col min="6396" max="6617" width="8.625" style="365"/>
    <col min="6618" max="6641" width="3.75" style="365" customWidth="1"/>
    <col min="6642" max="6650" width="9" style="365" customWidth="1"/>
    <col min="6651" max="6651" width="2" style="365" customWidth="1"/>
    <col min="6652" max="6873" width="8.625" style="365"/>
    <col min="6874" max="6897" width="3.75" style="365" customWidth="1"/>
    <col min="6898" max="6906" width="9" style="365" customWidth="1"/>
    <col min="6907" max="6907" width="2" style="365" customWidth="1"/>
    <col min="6908" max="7129" width="8.625" style="365"/>
    <col min="7130" max="7153" width="3.75" style="365" customWidth="1"/>
    <col min="7154" max="7162" width="9" style="365" customWidth="1"/>
    <col min="7163" max="7163" width="2" style="365" customWidth="1"/>
    <col min="7164" max="7385" width="8.625" style="365"/>
    <col min="7386" max="7409" width="3.75" style="365" customWidth="1"/>
    <col min="7410" max="7418" width="9" style="365" customWidth="1"/>
    <col min="7419" max="7419" width="2" style="365" customWidth="1"/>
    <col min="7420" max="7641" width="8.625" style="365"/>
    <col min="7642" max="7665" width="3.75" style="365" customWidth="1"/>
    <col min="7666" max="7674" width="9" style="365" customWidth="1"/>
    <col min="7675" max="7675" width="2" style="365" customWidth="1"/>
    <col min="7676" max="7897" width="8.625" style="365"/>
    <col min="7898" max="7921" width="3.75" style="365" customWidth="1"/>
    <col min="7922" max="7930" width="9" style="365" customWidth="1"/>
    <col min="7931" max="7931" width="2" style="365" customWidth="1"/>
    <col min="7932" max="8153" width="8.625" style="365"/>
    <col min="8154" max="8177" width="3.75" style="365" customWidth="1"/>
    <col min="8178" max="8186" width="9" style="365" customWidth="1"/>
    <col min="8187" max="8187" width="2" style="365" customWidth="1"/>
    <col min="8188" max="8409" width="8.625" style="365"/>
    <col min="8410" max="8433" width="3.75" style="365" customWidth="1"/>
    <col min="8434" max="8442" width="9" style="365" customWidth="1"/>
    <col min="8443" max="8443" width="2" style="365" customWidth="1"/>
    <col min="8444" max="8665" width="8.625" style="365"/>
    <col min="8666" max="8689" width="3.75" style="365" customWidth="1"/>
    <col min="8690" max="8698" width="9" style="365" customWidth="1"/>
    <col min="8699" max="8699" width="2" style="365" customWidth="1"/>
    <col min="8700" max="8921" width="8.625" style="365"/>
    <col min="8922" max="8945" width="3.75" style="365" customWidth="1"/>
    <col min="8946" max="8954" width="9" style="365" customWidth="1"/>
    <col min="8955" max="8955" width="2" style="365" customWidth="1"/>
    <col min="8956" max="9177" width="8.625" style="365"/>
    <col min="9178" max="9201" width="3.75" style="365" customWidth="1"/>
    <col min="9202" max="9210" width="9" style="365" customWidth="1"/>
    <col min="9211" max="9211" width="2" style="365" customWidth="1"/>
    <col min="9212" max="9433" width="8.625" style="365"/>
    <col min="9434" max="9457" width="3.75" style="365" customWidth="1"/>
    <col min="9458" max="9466" width="9" style="365" customWidth="1"/>
    <col min="9467" max="9467" width="2" style="365" customWidth="1"/>
    <col min="9468" max="9689" width="8.625" style="365"/>
    <col min="9690" max="9713" width="3.75" style="365" customWidth="1"/>
    <col min="9714" max="9722" width="9" style="365" customWidth="1"/>
    <col min="9723" max="9723" width="2" style="365" customWidth="1"/>
    <col min="9724" max="9945" width="8.625" style="365"/>
    <col min="9946" max="9969" width="3.75" style="365" customWidth="1"/>
    <col min="9970" max="9978" width="9" style="365" customWidth="1"/>
    <col min="9979" max="9979" width="2" style="365" customWidth="1"/>
    <col min="9980" max="10201" width="8.625" style="365"/>
    <col min="10202" max="10225" width="3.75" style="365" customWidth="1"/>
    <col min="10226" max="10234" width="9" style="365" customWidth="1"/>
    <col min="10235" max="10235" width="2" style="365" customWidth="1"/>
    <col min="10236" max="10457" width="8.625" style="365"/>
    <col min="10458" max="10481" width="3.75" style="365" customWidth="1"/>
    <col min="10482" max="10490" width="9" style="365" customWidth="1"/>
    <col min="10491" max="10491" width="2" style="365" customWidth="1"/>
    <col min="10492" max="10713" width="8.625" style="365"/>
    <col min="10714" max="10737" width="3.75" style="365" customWidth="1"/>
    <col min="10738" max="10746" width="9" style="365" customWidth="1"/>
    <col min="10747" max="10747" width="2" style="365" customWidth="1"/>
    <col min="10748" max="10969" width="8.625" style="365"/>
    <col min="10970" max="10993" width="3.75" style="365" customWidth="1"/>
    <col min="10994" max="11002" width="9" style="365" customWidth="1"/>
    <col min="11003" max="11003" width="2" style="365" customWidth="1"/>
    <col min="11004" max="11225" width="8.625" style="365"/>
    <col min="11226" max="11249" width="3.75" style="365" customWidth="1"/>
    <col min="11250" max="11258" width="9" style="365" customWidth="1"/>
    <col min="11259" max="11259" width="2" style="365" customWidth="1"/>
    <col min="11260" max="11481" width="8.625" style="365"/>
    <col min="11482" max="11505" width="3.75" style="365" customWidth="1"/>
    <col min="11506" max="11514" width="9" style="365" customWidth="1"/>
    <col min="11515" max="11515" width="2" style="365" customWidth="1"/>
    <col min="11516" max="11737" width="8.625" style="365"/>
    <col min="11738" max="11761" width="3.75" style="365" customWidth="1"/>
    <col min="11762" max="11770" width="9" style="365" customWidth="1"/>
    <col min="11771" max="11771" width="2" style="365" customWidth="1"/>
    <col min="11772" max="11993" width="8.625" style="365"/>
    <col min="11994" max="12017" width="3.75" style="365" customWidth="1"/>
    <col min="12018" max="12026" width="9" style="365" customWidth="1"/>
    <col min="12027" max="12027" width="2" style="365" customWidth="1"/>
    <col min="12028" max="12249" width="8.625" style="365"/>
    <col min="12250" max="12273" width="3.75" style="365" customWidth="1"/>
    <col min="12274" max="12282" width="9" style="365" customWidth="1"/>
    <col min="12283" max="12283" width="2" style="365" customWidth="1"/>
    <col min="12284" max="12505" width="8.625" style="365"/>
    <col min="12506" max="12529" width="3.75" style="365" customWidth="1"/>
    <col min="12530" max="12538" width="9" style="365" customWidth="1"/>
    <col min="12539" max="12539" width="2" style="365" customWidth="1"/>
    <col min="12540" max="12761" width="8.625" style="365"/>
    <col min="12762" max="12785" width="3.75" style="365" customWidth="1"/>
    <col min="12786" max="12794" width="9" style="365" customWidth="1"/>
    <col min="12795" max="12795" width="2" style="365" customWidth="1"/>
    <col min="12796" max="13017" width="8.625" style="365"/>
    <col min="13018" max="13041" width="3.75" style="365" customWidth="1"/>
    <col min="13042" max="13050" width="9" style="365" customWidth="1"/>
    <col min="13051" max="13051" width="2" style="365" customWidth="1"/>
    <col min="13052" max="13273" width="8.625" style="365"/>
    <col min="13274" max="13297" width="3.75" style="365" customWidth="1"/>
    <col min="13298" max="13306" width="9" style="365" customWidth="1"/>
    <col min="13307" max="13307" width="2" style="365" customWidth="1"/>
    <col min="13308" max="13529" width="8.625" style="365"/>
    <col min="13530" max="13553" width="3.75" style="365" customWidth="1"/>
    <col min="13554" max="13562" width="9" style="365" customWidth="1"/>
    <col min="13563" max="13563" width="2" style="365" customWidth="1"/>
    <col min="13564" max="13785" width="8.625" style="365"/>
    <col min="13786" max="13809" width="3.75" style="365" customWidth="1"/>
    <col min="13810" max="13818" width="9" style="365" customWidth="1"/>
    <col min="13819" max="13819" width="2" style="365" customWidth="1"/>
    <col min="13820" max="14041" width="8.625" style="365"/>
    <col min="14042" max="14065" width="3.75" style="365" customWidth="1"/>
    <col min="14066" max="14074" width="9" style="365" customWidth="1"/>
    <col min="14075" max="14075" width="2" style="365" customWidth="1"/>
    <col min="14076" max="14297" width="8.625" style="365"/>
    <col min="14298" max="14321" width="3.75" style="365" customWidth="1"/>
    <col min="14322" max="14330" width="9" style="365" customWidth="1"/>
    <col min="14331" max="14331" width="2" style="365" customWidth="1"/>
    <col min="14332" max="14553" width="8.625" style="365"/>
    <col min="14554" max="14577" width="3.75" style="365" customWidth="1"/>
    <col min="14578" max="14586" width="9" style="365" customWidth="1"/>
    <col min="14587" max="14587" width="2" style="365" customWidth="1"/>
    <col min="14588" max="14809" width="8.625" style="365"/>
    <col min="14810" max="14833" width="3.75" style="365" customWidth="1"/>
    <col min="14834" max="14842" width="9" style="365" customWidth="1"/>
    <col min="14843" max="14843" width="2" style="365" customWidth="1"/>
    <col min="14844" max="15065" width="8.625" style="365"/>
    <col min="15066" max="15089" width="3.75" style="365" customWidth="1"/>
    <col min="15090" max="15098" width="9" style="365" customWidth="1"/>
    <col min="15099" max="15099" width="2" style="365" customWidth="1"/>
    <col min="15100" max="15321" width="8.625" style="365"/>
    <col min="15322" max="15345" width="3.75" style="365" customWidth="1"/>
    <col min="15346" max="15354" width="9" style="365" customWidth="1"/>
    <col min="15355" max="15355" width="2" style="365" customWidth="1"/>
    <col min="15356" max="15577" width="8.625" style="365"/>
    <col min="15578" max="15601" width="3.75" style="365" customWidth="1"/>
    <col min="15602" max="15610" width="9" style="365" customWidth="1"/>
    <col min="15611" max="15611" width="2" style="365" customWidth="1"/>
    <col min="15612" max="15833" width="8.625" style="365"/>
    <col min="15834" max="15857" width="3.75" style="365" customWidth="1"/>
    <col min="15858" max="15866" width="9" style="365" customWidth="1"/>
    <col min="15867" max="15867" width="2" style="365" customWidth="1"/>
    <col min="15868" max="16089" width="8.625" style="365"/>
    <col min="16090" max="16113" width="3.75" style="365" customWidth="1"/>
    <col min="16114" max="16122" width="9" style="365" customWidth="1"/>
    <col min="16123" max="16123" width="2" style="365" customWidth="1"/>
    <col min="16124" max="16384" width="8.625" style="365"/>
  </cols>
  <sheetData>
    <row r="1" spans="2:45" ht="20.100000000000001" customHeight="1">
      <c r="B1" s="1051" t="s">
        <v>397</v>
      </c>
    </row>
    <row r="2" spans="2:45" ht="20.100000000000001" customHeight="1">
      <c r="B2" s="1051" t="s">
        <v>652</v>
      </c>
    </row>
    <row r="3" spans="2:45" ht="20.100000000000001" customHeight="1">
      <c r="B3" s="1051" t="s">
        <v>654</v>
      </c>
    </row>
    <row r="4" spans="2:45" ht="7.5" customHeight="1">
      <c r="B4" s="1052"/>
      <c r="C4" s="1052"/>
      <c r="D4" s="1052"/>
      <c r="E4" s="1052"/>
      <c r="F4" s="1052"/>
      <c r="G4" s="1052"/>
      <c r="H4" s="1052"/>
      <c r="I4" s="1052"/>
      <c r="J4" s="1052"/>
      <c r="K4" s="1052"/>
      <c r="L4" s="1052"/>
      <c r="M4" s="1052"/>
      <c r="N4" s="1052"/>
      <c r="O4" s="1052"/>
      <c r="P4" s="1052"/>
      <c r="Q4" s="1053"/>
      <c r="R4" s="1052"/>
      <c r="S4" s="1052"/>
      <c r="T4" s="1052"/>
      <c r="U4" s="1052"/>
      <c r="V4" s="1052"/>
      <c r="W4" s="1052"/>
      <c r="X4" s="1052"/>
      <c r="Y4" s="1053"/>
      <c r="Z4" s="1054"/>
      <c r="AA4" s="1054"/>
    </row>
    <row r="5" spans="2:45" ht="19.5" customHeight="1">
      <c r="B5" s="1055" t="s">
        <v>1035</v>
      </c>
      <c r="C5" s="1052"/>
      <c r="D5" s="1056"/>
      <c r="E5" s="1056"/>
      <c r="F5" s="1056"/>
      <c r="G5" s="1056"/>
      <c r="H5" s="1056"/>
      <c r="I5" s="1056"/>
      <c r="J5" s="1056"/>
      <c r="K5" s="1056"/>
      <c r="L5" s="1056"/>
      <c r="M5" s="1056"/>
      <c r="N5" s="1056"/>
      <c r="O5" s="1056"/>
      <c r="P5" s="1056"/>
      <c r="Q5" s="1056"/>
      <c r="R5" s="1056"/>
      <c r="S5" s="1056"/>
      <c r="T5" s="1056"/>
      <c r="U5" s="1056"/>
      <c r="V5" s="1056"/>
      <c r="W5" s="1056"/>
      <c r="X5" s="1056"/>
      <c r="Y5" s="1056"/>
      <c r="Z5" s="1057" t="s">
        <v>407</v>
      </c>
      <c r="AA5" s="1057"/>
    </row>
    <row r="6" spans="2:45" ht="15.75" customHeight="1">
      <c r="B6" s="1052"/>
      <c r="C6" s="1058"/>
      <c r="D6" s="1059"/>
      <c r="E6" s="1059"/>
      <c r="F6" s="1059"/>
      <c r="G6" s="1059"/>
      <c r="H6" s="1059"/>
      <c r="I6" s="1056"/>
      <c r="J6" s="1056"/>
      <c r="K6" s="1056"/>
      <c r="L6" s="1056"/>
      <c r="M6" s="1056"/>
      <c r="N6" s="1056"/>
      <c r="O6" s="1056"/>
      <c r="P6" s="1056"/>
      <c r="Q6" s="1056"/>
      <c r="R6" s="1056"/>
      <c r="S6" s="1056"/>
      <c r="T6" s="1056"/>
      <c r="U6" s="1056"/>
      <c r="V6" s="1056"/>
      <c r="W6" s="1056"/>
      <c r="X6" s="1056"/>
      <c r="Y6" s="1056"/>
      <c r="Z6" s="1052"/>
      <c r="AA6" s="1052"/>
    </row>
    <row r="7" spans="2:45" s="380" customFormat="1" ht="15" customHeight="1">
      <c r="B7" s="1060"/>
      <c r="C7" s="1061" t="s">
        <v>497</v>
      </c>
      <c r="D7" s="1062"/>
      <c r="E7" s="1063"/>
      <c r="F7" s="1063"/>
      <c r="G7" s="1063"/>
      <c r="H7" s="1063"/>
      <c r="I7" s="1063"/>
      <c r="J7" s="1063"/>
      <c r="K7" s="1063"/>
      <c r="L7" s="1063"/>
      <c r="M7" s="1063"/>
      <c r="N7" s="1063"/>
      <c r="O7" s="1063"/>
      <c r="P7" s="1063"/>
      <c r="Q7" s="1063"/>
      <c r="R7" s="1063"/>
      <c r="S7" s="1063"/>
      <c r="T7" s="1063"/>
      <c r="U7" s="1064"/>
      <c r="V7" s="1063"/>
      <c r="W7" s="1063"/>
      <c r="X7" s="1063"/>
      <c r="Y7" s="1063"/>
      <c r="Z7" s="1060"/>
      <c r="AA7" s="1060"/>
      <c r="AB7" s="315"/>
      <c r="AC7" s="439"/>
      <c r="AD7" s="440"/>
      <c r="AR7" s="440"/>
      <c r="AS7" s="381"/>
    </row>
    <row r="8" spans="2:45" s="437" customFormat="1" ht="30" customHeight="1">
      <c r="B8" s="1065"/>
      <c r="C8" s="1058"/>
      <c r="D8" s="2372" t="s">
        <v>498</v>
      </c>
      <c r="E8" s="2373"/>
      <c r="F8" s="2373"/>
      <c r="G8" s="2373"/>
      <c r="H8" s="2373"/>
      <c r="I8" s="2374"/>
      <c r="J8" s="2386" t="str">
        <f>IF(入力シート!F11="","",入力シート!F11)&amp;"中層ＺＥＨ-Ｍ支援事業"</f>
        <v>中層ＺＥＨ-Ｍ支援事業</v>
      </c>
      <c r="K8" s="2386"/>
      <c r="L8" s="2386"/>
      <c r="M8" s="2386"/>
      <c r="N8" s="2386"/>
      <c r="O8" s="2386"/>
      <c r="P8" s="2386"/>
      <c r="Q8" s="2386"/>
      <c r="R8" s="2386"/>
      <c r="S8" s="2386"/>
      <c r="T8" s="2386"/>
      <c r="U8" s="2386"/>
      <c r="V8" s="2387"/>
      <c r="W8" s="1066"/>
      <c r="X8" s="1066"/>
      <c r="Y8" s="1066"/>
      <c r="Z8" s="1065"/>
      <c r="AA8" s="1065"/>
      <c r="AB8" s="438"/>
      <c r="AC8" s="439"/>
      <c r="AD8" s="440"/>
    </row>
    <row r="9" spans="2:45" s="437" customFormat="1" ht="15" customHeight="1">
      <c r="B9" s="1065"/>
      <c r="C9" s="1058"/>
      <c r="D9" s="1067"/>
      <c r="E9" s="1067"/>
      <c r="F9" s="1067"/>
      <c r="G9" s="1067"/>
      <c r="H9" s="1067"/>
      <c r="I9" s="1067"/>
      <c r="J9" s="1067"/>
      <c r="K9" s="1067"/>
      <c r="L9" s="1067"/>
      <c r="M9" s="1067"/>
      <c r="N9" s="1067"/>
      <c r="O9" s="1067"/>
      <c r="P9" s="1067"/>
      <c r="Q9" s="1067"/>
      <c r="R9" s="1067"/>
      <c r="S9" s="1067"/>
      <c r="T9" s="1067"/>
      <c r="U9" s="1067"/>
      <c r="V9" s="1067"/>
      <c r="W9" s="1066"/>
      <c r="X9" s="1066"/>
      <c r="Y9" s="1066"/>
      <c r="Z9" s="1065"/>
      <c r="AA9" s="1065"/>
      <c r="AB9" s="438"/>
      <c r="AC9" s="439"/>
      <c r="AD9" s="440"/>
    </row>
    <row r="10" spans="2:45" s="380" customFormat="1" ht="15">
      <c r="B10" s="1060"/>
      <c r="C10" s="1061" t="s">
        <v>796</v>
      </c>
      <c r="D10" s="1062"/>
      <c r="E10" s="1063"/>
      <c r="F10" s="1063"/>
      <c r="G10" s="1063"/>
      <c r="H10" s="1063"/>
      <c r="I10" s="1063"/>
      <c r="J10" s="1063"/>
      <c r="K10" s="1063"/>
      <c r="L10" s="1063"/>
      <c r="M10" s="1063"/>
      <c r="N10" s="1063"/>
      <c r="O10" s="1063"/>
      <c r="P10" s="1063"/>
      <c r="Q10" s="1063"/>
      <c r="R10" s="1063"/>
      <c r="S10" s="1063"/>
      <c r="T10" s="1063"/>
      <c r="U10" s="1064"/>
      <c r="V10" s="1063"/>
      <c r="W10" s="1063"/>
      <c r="X10" s="1063"/>
      <c r="Y10" s="1063"/>
      <c r="Z10" s="1060"/>
      <c r="AA10" s="1060"/>
      <c r="AB10" s="315"/>
      <c r="AC10" s="439"/>
      <c r="AD10" s="440"/>
    </row>
    <row r="11" spans="2:45" s="437" customFormat="1" ht="30" customHeight="1">
      <c r="B11" s="1065"/>
      <c r="C11" s="1058"/>
      <c r="D11" s="2372" t="s">
        <v>797</v>
      </c>
      <c r="E11" s="2373"/>
      <c r="F11" s="2373"/>
      <c r="G11" s="2373"/>
      <c r="H11" s="2373"/>
      <c r="I11" s="2374"/>
      <c r="J11" s="1068" t="s">
        <v>850</v>
      </c>
      <c r="K11" s="1069" t="s">
        <v>694</v>
      </c>
      <c r="L11" s="1070"/>
      <c r="M11" s="1070"/>
      <c r="N11" s="1070"/>
      <c r="O11" s="1070"/>
      <c r="P11" s="1070"/>
      <c r="Q11" s="1070"/>
      <c r="R11" s="1069"/>
      <c r="S11" s="1069"/>
      <c r="T11" s="1070"/>
      <c r="U11" s="1070"/>
      <c r="V11" s="1071"/>
      <c r="W11" s="1066"/>
      <c r="X11" s="1066"/>
      <c r="Y11" s="1066"/>
      <c r="Z11" s="1065"/>
      <c r="AA11" s="1065"/>
      <c r="AB11" s="438"/>
      <c r="AC11" s="388"/>
      <c r="AD11" s="440"/>
    </row>
    <row r="12" spans="2:45" s="437" customFormat="1" ht="30" customHeight="1">
      <c r="B12" s="1065"/>
      <c r="C12" s="1058"/>
      <c r="D12" s="2372" t="s">
        <v>809</v>
      </c>
      <c r="E12" s="2373"/>
      <c r="F12" s="2373"/>
      <c r="G12" s="2373"/>
      <c r="H12" s="2373"/>
      <c r="I12" s="2374"/>
      <c r="J12" s="2397"/>
      <c r="K12" s="2398"/>
      <c r="L12" s="2398"/>
      <c r="M12" s="2398"/>
      <c r="N12" s="2398"/>
      <c r="O12" s="2398"/>
      <c r="P12" s="2398"/>
      <c r="Q12" s="2398"/>
      <c r="R12" s="2399"/>
      <c r="S12" s="1072" t="s">
        <v>499</v>
      </c>
      <c r="T12" s="1066" t="s">
        <v>471</v>
      </c>
      <c r="U12" s="1063"/>
      <c r="V12" s="1063"/>
      <c r="Y12" s="1066"/>
      <c r="Z12" s="1065"/>
      <c r="AA12" s="1065"/>
      <c r="AB12" s="438"/>
      <c r="AC12" s="439"/>
      <c r="AD12" s="440"/>
    </row>
    <row r="13" spans="2:45" s="437" customFormat="1" ht="15" customHeight="1">
      <c r="B13" s="1065"/>
      <c r="C13" s="1058"/>
      <c r="D13" s="1067"/>
      <c r="E13" s="1067"/>
      <c r="F13" s="1067"/>
      <c r="G13" s="1067"/>
      <c r="H13" s="1067"/>
      <c r="I13" s="1067"/>
      <c r="J13" s="1067"/>
      <c r="K13" s="1067"/>
      <c r="L13" s="1067"/>
      <c r="M13" s="1067"/>
      <c r="N13" s="1067"/>
      <c r="O13" s="1067"/>
      <c r="P13" s="1067"/>
      <c r="Q13" s="1067"/>
      <c r="R13" s="1067"/>
      <c r="S13" s="1067"/>
      <c r="T13" s="1067"/>
      <c r="U13" s="1067"/>
      <c r="V13" s="1067"/>
      <c r="W13" s="1066"/>
      <c r="X13" s="1066"/>
      <c r="Y13" s="1066"/>
      <c r="Z13" s="1065"/>
      <c r="AA13" s="1065"/>
      <c r="AB13" s="438"/>
      <c r="AC13" s="439"/>
      <c r="AD13" s="440"/>
    </row>
    <row r="14" spans="2:45" s="380" customFormat="1" ht="15">
      <c r="B14" s="1060"/>
      <c r="C14" s="1061" t="s">
        <v>589</v>
      </c>
      <c r="D14" s="1062"/>
      <c r="E14" s="1063"/>
      <c r="F14" s="1063"/>
      <c r="G14" s="1063"/>
      <c r="H14" s="1063"/>
      <c r="I14" s="1063"/>
      <c r="J14" s="1063"/>
      <c r="K14" s="1063"/>
      <c r="L14" s="1063"/>
      <c r="M14" s="1063"/>
      <c r="N14" s="1063"/>
      <c r="O14" s="1063"/>
      <c r="P14" s="1063"/>
      <c r="Q14" s="1063"/>
      <c r="R14" s="1063"/>
      <c r="S14" s="1063"/>
      <c r="T14" s="1063"/>
      <c r="U14" s="1064"/>
      <c r="V14" s="1063"/>
      <c r="W14" s="1063"/>
      <c r="X14" s="1063"/>
      <c r="Y14" s="1063"/>
      <c r="Z14" s="1060"/>
      <c r="AA14" s="1060"/>
      <c r="AB14" s="315"/>
      <c r="AC14" s="439"/>
      <c r="AD14" s="440"/>
    </row>
    <row r="15" spans="2:45" s="437" customFormat="1" ht="30" customHeight="1">
      <c r="B15" s="1065"/>
      <c r="C15" s="1058"/>
      <c r="D15" s="2372" t="s">
        <v>296</v>
      </c>
      <c r="E15" s="2373"/>
      <c r="F15" s="2373"/>
      <c r="G15" s="2373"/>
      <c r="H15" s="2373"/>
      <c r="I15" s="2374"/>
      <c r="J15" s="2375"/>
      <c r="K15" s="2376"/>
      <c r="L15" s="2376"/>
      <c r="M15" s="2376"/>
      <c r="N15" s="2376"/>
      <c r="O15" s="2376"/>
      <c r="P15" s="2376"/>
      <c r="Q15" s="2376"/>
      <c r="R15" s="2376"/>
      <c r="S15" s="2376"/>
      <c r="T15" s="2376"/>
      <c r="U15" s="2376"/>
      <c r="V15" s="2377"/>
      <c r="W15" s="1066"/>
      <c r="X15" s="1066"/>
      <c r="Y15" s="1066"/>
      <c r="Z15" s="1065"/>
      <c r="AA15" s="1065"/>
      <c r="AB15" s="438"/>
      <c r="AC15" s="388"/>
      <c r="AD15" s="440"/>
    </row>
    <row r="16" spans="2:45" s="437" customFormat="1" ht="30" customHeight="1">
      <c r="B16" s="1065"/>
      <c r="C16" s="1058"/>
      <c r="D16" s="2372" t="s">
        <v>339</v>
      </c>
      <c r="E16" s="2373"/>
      <c r="F16" s="2373"/>
      <c r="G16" s="2373"/>
      <c r="H16" s="2373"/>
      <c r="I16" s="2374"/>
      <c r="J16" s="2375"/>
      <c r="K16" s="2376"/>
      <c r="L16" s="2376"/>
      <c r="M16" s="2376"/>
      <c r="N16" s="2376"/>
      <c r="O16" s="2376"/>
      <c r="P16" s="2376"/>
      <c r="Q16" s="2376"/>
      <c r="R16" s="2376"/>
      <c r="S16" s="2376"/>
      <c r="T16" s="2376"/>
      <c r="U16" s="2376"/>
      <c r="V16" s="2377"/>
      <c r="W16" s="1066"/>
      <c r="X16" s="1066"/>
      <c r="Y16" s="1066"/>
      <c r="Z16" s="1065"/>
      <c r="AA16" s="1065"/>
      <c r="AB16" s="438"/>
      <c r="AC16" s="439"/>
      <c r="AD16" s="440"/>
    </row>
    <row r="17" spans="2:30" s="437" customFormat="1" ht="15" customHeight="1">
      <c r="B17" s="1065"/>
      <c r="C17" s="1058"/>
      <c r="D17" s="1067"/>
      <c r="E17" s="1067"/>
      <c r="F17" s="1067"/>
      <c r="G17" s="1067"/>
      <c r="H17" s="1067"/>
      <c r="I17" s="1067"/>
      <c r="J17" s="1067"/>
      <c r="K17" s="1067"/>
      <c r="L17" s="1067"/>
      <c r="M17" s="1067"/>
      <c r="N17" s="1067"/>
      <c r="O17" s="1067"/>
      <c r="P17" s="1067"/>
      <c r="Q17" s="1067"/>
      <c r="R17" s="1067"/>
      <c r="S17" s="1067"/>
      <c r="T17" s="1067"/>
      <c r="U17" s="1067"/>
      <c r="V17" s="1067"/>
      <c r="W17" s="1066"/>
      <c r="X17" s="1066"/>
      <c r="Y17" s="1066"/>
      <c r="Z17" s="1065"/>
      <c r="AA17" s="1065"/>
      <c r="AB17" s="438"/>
      <c r="AC17" s="439"/>
      <c r="AD17" s="440"/>
    </row>
    <row r="18" spans="2:30" s="380" customFormat="1" ht="15">
      <c r="B18" s="1060"/>
      <c r="C18" s="1061" t="s">
        <v>670</v>
      </c>
      <c r="D18" s="1062"/>
      <c r="E18" s="1063"/>
      <c r="F18" s="1063"/>
      <c r="G18" s="1063"/>
      <c r="H18" s="1063"/>
      <c r="I18" s="1063"/>
      <c r="J18" s="1063"/>
      <c r="K18" s="1063"/>
      <c r="L18" s="1063"/>
      <c r="M18" s="1063"/>
      <c r="N18" s="1063"/>
      <c r="O18" s="1063"/>
      <c r="P18" s="1063"/>
      <c r="Q18" s="1063"/>
      <c r="R18" s="1063"/>
      <c r="S18" s="1063"/>
      <c r="T18" s="1063"/>
      <c r="U18" s="1064"/>
      <c r="V18" s="1063"/>
      <c r="W18" s="1063"/>
      <c r="X18" s="1063"/>
      <c r="Y18" s="1063"/>
      <c r="Z18" s="1060"/>
      <c r="AA18" s="1060"/>
      <c r="AB18" s="315"/>
      <c r="AC18" s="439"/>
      <c r="AD18" s="440"/>
    </row>
    <row r="19" spans="2:30" s="380" customFormat="1" ht="15">
      <c r="B19" s="1060"/>
      <c r="C19" s="1061"/>
      <c r="D19" s="1073" t="s">
        <v>839</v>
      </c>
      <c r="E19" s="1063"/>
      <c r="F19" s="1063"/>
      <c r="G19" s="1063"/>
      <c r="H19" s="1063"/>
      <c r="I19" s="1063"/>
      <c r="J19" s="1063"/>
      <c r="K19" s="1063"/>
      <c r="L19" s="1063"/>
      <c r="M19" s="1063"/>
      <c r="N19" s="1063"/>
      <c r="O19" s="1063"/>
      <c r="P19" s="1063"/>
      <c r="Q19" s="1063"/>
      <c r="R19" s="1063"/>
      <c r="S19" s="1063"/>
      <c r="T19" s="1063"/>
      <c r="U19" s="1064"/>
      <c r="V19" s="1063"/>
      <c r="W19" s="1063"/>
      <c r="X19" s="1063"/>
      <c r="Y19" s="1063"/>
      <c r="Z19" s="1060"/>
      <c r="AA19" s="1060"/>
      <c r="AB19" s="315"/>
      <c r="AC19" s="439"/>
      <c r="AD19" s="440"/>
    </row>
    <row r="20" spans="2:30" s="437" customFormat="1" ht="30" customHeight="1">
      <c r="B20" s="1065"/>
      <c r="C20" s="1058"/>
      <c r="D20" s="2366" t="s">
        <v>851</v>
      </c>
      <c r="E20" s="2367"/>
      <c r="F20" s="2367"/>
      <c r="G20" s="2367"/>
      <c r="H20" s="2367"/>
      <c r="I20" s="2368"/>
      <c r="J20" s="2400"/>
      <c r="K20" s="2400"/>
      <c r="L20" s="2400"/>
      <c r="M20" s="2400"/>
      <c r="N20" s="1074" t="s">
        <v>295</v>
      </c>
      <c r="O20" s="1061" t="s">
        <v>500</v>
      </c>
      <c r="P20" s="2217" t="s">
        <v>807</v>
      </c>
      <c r="Q20" s="2217"/>
      <c r="R20" s="2217"/>
      <c r="S20" s="2217"/>
      <c r="T20" s="2217"/>
      <c r="U20" s="2217"/>
      <c r="V20" s="2217"/>
      <c r="W20" s="2217"/>
      <c r="X20" s="2217"/>
      <c r="Y20" s="2217"/>
      <c r="Z20" s="2217"/>
      <c r="AA20" s="1065"/>
      <c r="AB20" s="438"/>
      <c r="AC20" s="439"/>
      <c r="AD20" s="440"/>
    </row>
    <row r="21" spans="2:30" s="437" customFormat="1" ht="30" customHeight="1">
      <c r="B21" s="1065"/>
      <c r="C21" s="1058"/>
      <c r="D21" s="2366" t="s">
        <v>840</v>
      </c>
      <c r="E21" s="2367"/>
      <c r="F21" s="2367"/>
      <c r="G21" s="2367"/>
      <c r="H21" s="2367"/>
      <c r="I21" s="2368"/>
      <c r="J21" s="2401" t="str">
        <f>IF(J20="","",ROUNDDOWN(J20/3,-3))</f>
        <v/>
      </c>
      <c r="K21" s="2401"/>
      <c r="L21" s="2401"/>
      <c r="M21" s="2401"/>
      <c r="N21" s="1074" t="s">
        <v>295</v>
      </c>
      <c r="O21" s="1061" t="s">
        <v>841</v>
      </c>
      <c r="P21" s="2217" t="s">
        <v>972</v>
      </c>
      <c r="Q21" s="2217"/>
      <c r="R21" s="2217"/>
      <c r="S21" s="2217"/>
      <c r="T21" s="2217"/>
      <c r="U21" s="2217"/>
      <c r="V21" s="2217"/>
      <c r="W21" s="2217"/>
      <c r="X21" s="2217"/>
      <c r="Y21" s="2217"/>
      <c r="Z21" s="2217"/>
      <c r="AA21" s="1065"/>
      <c r="AB21" s="438"/>
      <c r="AC21" s="439"/>
      <c r="AD21" s="440"/>
    </row>
    <row r="22" spans="2:30" s="437" customFormat="1" ht="15" customHeight="1">
      <c r="B22" s="1065"/>
      <c r="C22" s="1058"/>
      <c r="D22" s="1075"/>
      <c r="E22" s="1076"/>
      <c r="F22" s="1077"/>
      <c r="G22" s="1078"/>
      <c r="H22" s="1078"/>
      <c r="I22" s="1078"/>
      <c r="J22" s="1078"/>
      <c r="K22" s="1078"/>
      <c r="L22" s="1079"/>
      <c r="M22" s="1079"/>
      <c r="N22" s="1079"/>
      <c r="O22" s="1079"/>
      <c r="P22" s="1079"/>
      <c r="Q22" s="1079"/>
      <c r="R22" s="1079"/>
      <c r="S22" s="1079"/>
      <c r="T22" s="1079"/>
      <c r="U22" s="1079"/>
      <c r="V22" s="1079"/>
      <c r="W22" s="1079"/>
      <c r="X22" s="1079"/>
      <c r="Y22" s="1079"/>
      <c r="Z22" s="1065"/>
      <c r="AA22" s="1065"/>
      <c r="AB22" s="438"/>
      <c r="AC22" s="439"/>
      <c r="AD22" s="440"/>
    </row>
    <row r="23" spans="2:30" s="437" customFormat="1" ht="15" customHeight="1">
      <c r="B23" s="1065"/>
      <c r="C23" s="1058"/>
      <c r="D23" s="1073" t="s">
        <v>842</v>
      </c>
      <c r="E23" s="1076"/>
      <c r="F23" s="1077"/>
      <c r="G23" s="1078"/>
      <c r="H23" s="1078"/>
      <c r="I23" s="1078"/>
      <c r="J23" s="1078"/>
      <c r="K23" s="1078"/>
      <c r="L23" s="1079"/>
      <c r="M23" s="1079"/>
      <c r="N23" s="1079"/>
      <c r="O23" s="1079"/>
      <c r="P23" s="1080"/>
      <c r="Q23" s="1080"/>
      <c r="R23" s="1080"/>
      <c r="S23" s="1080"/>
      <c r="T23" s="1079"/>
      <c r="U23" s="1079"/>
      <c r="V23" s="1079"/>
      <c r="W23" s="1079"/>
      <c r="X23" s="1079"/>
      <c r="Y23" s="1079"/>
      <c r="Z23" s="1065"/>
      <c r="AA23" s="1065"/>
      <c r="AB23" s="438"/>
      <c r="AC23" s="439"/>
      <c r="AD23" s="440"/>
    </row>
    <row r="24" spans="2:30" s="437" customFormat="1" ht="30" customHeight="1">
      <c r="B24" s="1065"/>
      <c r="C24" s="1058"/>
      <c r="D24" s="2366" t="s">
        <v>873</v>
      </c>
      <c r="E24" s="2367"/>
      <c r="F24" s="2367"/>
      <c r="G24" s="2367"/>
      <c r="H24" s="2367"/>
      <c r="I24" s="2368"/>
      <c r="J24" s="2400"/>
      <c r="K24" s="2400"/>
      <c r="L24" s="2400"/>
      <c r="M24" s="2400"/>
      <c r="N24" s="1081" t="s">
        <v>295</v>
      </c>
      <c r="O24" s="1082" t="s">
        <v>653</v>
      </c>
      <c r="P24" s="1050"/>
      <c r="Q24" s="1050"/>
      <c r="R24" s="1050"/>
      <c r="S24" s="1074"/>
      <c r="T24" s="1061"/>
      <c r="U24" s="1083"/>
      <c r="V24" s="1083"/>
      <c r="W24" s="1083"/>
      <c r="X24" s="1083"/>
      <c r="Y24" s="1083"/>
      <c r="Z24" s="1083"/>
      <c r="AA24" s="1065"/>
      <c r="AB24" s="1051" t="s">
        <v>1178</v>
      </c>
      <c r="AC24" s="439"/>
      <c r="AD24" s="440"/>
    </row>
    <row r="25" spans="2:30" s="437" customFormat="1" ht="18" customHeight="1">
      <c r="B25" s="1065"/>
      <c r="C25" s="1058"/>
      <c r="D25" s="1084" t="s">
        <v>874</v>
      </c>
      <c r="E25" s="1085" t="s">
        <v>870</v>
      </c>
      <c r="F25" s="1086"/>
      <c r="G25" s="1084"/>
      <c r="H25" s="1084"/>
      <c r="I25" s="1084"/>
      <c r="J25" s="1087"/>
      <c r="K25" s="1087"/>
      <c r="L25" s="1087"/>
      <c r="M25" s="1087"/>
      <c r="N25" s="1088"/>
      <c r="O25" s="1088"/>
      <c r="P25" s="1088"/>
      <c r="Q25" s="1088"/>
      <c r="R25" s="1088"/>
      <c r="S25" s="1074"/>
      <c r="T25" s="1061"/>
      <c r="U25" s="1083"/>
      <c r="V25" s="1083"/>
      <c r="W25" s="1083"/>
      <c r="X25" s="1083"/>
      <c r="Y25" s="1083"/>
      <c r="Z25" s="1083"/>
      <c r="AA25" s="1065"/>
      <c r="AB25" s="1051"/>
      <c r="AC25" s="439"/>
      <c r="AD25" s="440"/>
    </row>
    <row r="26" spans="2:30" s="437" customFormat="1" ht="72" customHeight="1">
      <c r="B26" s="1065"/>
      <c r="C26" s="1058"/>
      <c r="D26" s="1089" t="s">
        <v>871</v>
      </c>
      <c r="E26" s="2381" t="s">
        <v>876</v>
      </c>
      <c r="F26" s="2381"/>
      <c r="G26" s="2381"/>
      <c r="H26" s="2381"/>
      <c r="I26" s="2381"/>
      <c r="J26" s="2381"/>
      <c r="K26" s="2381"/>
      <c r="L26" s="2381"/>
      <c r="M26" s="2381"/>
      <c r="N26" s="2381"/>
      <c r="O26" s="2381"/>
      <c r="P26" s="2381"/>
      <c r="Q26" s="2381"/>
      <c r="R26" s="2381"/>
      <c r="S26" s="1074"/>
      <c r="T26" s="1061"/>
      <c r="U26" s="1083"/>
      <c r="V26" s="1083"/>
      <c r="W26" s="1083"/>
      <c r="X26" s="1090"/>
      <c r="Y26" s="1083"/>
      <c r="Z26" s="1083"/>
      <c r="AA26" s="1065"/>
      <c r="AB26" s="1051"/>
      <c r="AC26" s="439"/>
      <c r="AD26" s="440"/>
    </row>
    <row r="27" spans="2:30" s="437" customFormat="1" ht="13.5" customHeight="1">
      <c r="B27" s="1065"/>
      <c r="C27" s="1058"/>
      <c r="D27" s="1084" t="s">
        <v>871</v>
      </c>
      <c r="E27" s="2382" t="s">
        <v>872</v>
      </c>
      <c r="F27" s="2382"/>
      <c r="G27" s="2382"/>
      <c r="H27" s="2382"/>
      <c r="I27" s="2382"/>
      <c r="J27" s="2382"/>
      <c r="K27" s="2382"/>
      <c r="L27" s="2382"/>
      <c r="M27" s="2382"/>
      <c r="N27" s="2382"/>
      <c r="O27" s="2382"/>
      <c r="P27" s="2382"/>
      <c r="Q27" s="2382"/>
      <c r="R27" s="2382"/>
      <c r="S27" s="1074"/>
      <c r="T27" s="1061"/>
      <c r="U27" s="1083"/>
      <c r="V27" s="1083"/>
      <c r="W27" s="1083"/>
      <c r="X27" s="1083"/>
      <c r="Y27" s="1083"/>
      <c r="Z27" s="1083"/>
      <c r="AA27" s="1065"/>
      <c r="AB27" s="1051"/>
      <c r="AC27" s="439"/>
      <c r="AD27" s="440"/>
    </row>
    <row r="28" spans="2:30" s="437" customFormat="1" ht="33.75" customHeight="1">
      <c r="B28" s="1065"/>
      <c r="C28" s="1058"/>
      <c r="D28" s="2366" t="s">
        <v>878</v>
      </c>
      <c r="E28" s="2367"/>
      <c r="F28" s="2367"/>
      <c r="G28" s="2367"/>
      <c r="H28" s="2367"/>
      <c r="I28" s="2368"/>
      <c r="J28" s="2369"/>
      <c r="K28" s="2370"/>
      <c r="L28" s="2370"/>
      <c r="M28" s="2371"/>
      <c r="N28" s="1074" t="s">
        <v>295</v>
      </c>
      <c r="O28" s="1061" t="s">
        <v>879</v>
      </c>
      <c r="P28" s="1091"/>
      <c r="Q28" s="1091"/>
      <c r="R28" s="1091"/>
      <c r="S28" s="1074"/>
      <c r="T28" s="1061"/>
      <c r="U28" s="1083"/>
      <c r="V28" s="1083"/>
      <c r="W28" s="1083"/>
      <c r="X28" s="1083"/>
      <c r="Y28" s="1083"/>
      <c r="Z28" s="1083"/>
      <c r="AA28" s="1065"/>
      <c r="AB28" s="1051"/>
      <c r="AC28" s="439"/>
      <c r="AD28" s="440"/>
    </row>
    <row r="29" spans="2:30" s="437" customFormat="1" ht="12.75" customHeight="1">
      <c r="B29" s="1065"/>
      <c r="C29" s="1058"/>
      <c r="D29" s="1084" t="s">
        <v>877</v>
      </c>
      <c r="E29" s="1084" t="s">
        <v>1240</v>
      </c>
      <c r="F29" s="1085"/>
      <c r="G29" s="1085"/>
      <c r="H29" s="1085"/>
      <c r="I29" s="1085"/>
      <c r="J29" s="1085"/>
      <c r="K29" s="1085"/>
      <c r="L29" s="1085"/>
      <c r="M29" s="1085"/>
      <c r="N29" s="1085"/>
      <c r="O29" s="1085"/>
      <c r="P29" s="1085"/>
      <c r="Q29" s="1085"/>
      <c r="R29" s="1085"/>
      <c r="S29" s="1074"/>
      <c r="T29" s="1061"/>
      <c r="U29" s="1083"/>
      <c r="V29" s="1083"/>
      <c r="W29" s="1083"/>
      <c r="X29" s="1083"/>
      <c r="Y29" s="1083"/>
      <c r="Z29" s="1083"/>
      <c r="AA29" s="1065"/>
      <c r="AB29" s="1051"/>
      <c r="AC29" s="439"/>
      <c r="AD29" s="440"/>
    </row>
    <row r="30" spans="2:30" s="437" customFormat="1" ht="12.75" customHeight="1">
      <c r="B30" s="1065"/>
      <c r="C30" s="1058"/>
      <c r="D30" s="1084"/>
      <c r="E30" s="1085"/>
      <c r="F30" s="1085"/>
      <c r="G30" s="1085"/>
      <c r="H30" s="1085"/>
      <c r="I30" s="1085"/>
      <c r="J30" s="1085"/>
      <c r="K30" s="1085"/>
      <c r="L30" s="1085"/>
      <c r="M30" s="1085"/>
      <c r="N30" s="1085"/>
      <c r="O30" s="1085"/>
      <c r="P30" s="1085"/>
      <c r="Q30" s="1085"/>
      <c r="R30" s="1085"/>
      <c r="S30" s="1074"/>
      <c r="T30" s="1061"/>
      <c r="U30" s="1083"/>
      <c r="V30" s="1083"/>
      <c r="W30" s="1083"/>
      <c r="X30" s="1083"/>
      <c r="Y30" s="1083"/>
      <c r="Z30" s="1083"/>
      <c r="AA30" s="1065"/>
      <c r="AB30" s="1051"/>
      <c r="AC30" s="439"/>
      <c r="AD30" s="440"/>
    </row>
    <row r="31" spans="2:30" s="437" customFormat="1" ht="30" customHeight="1">
      <c r="B31" s="1065"/>
      <c r="C31" s="1058"/>
      <c r="D31" s="2366" t="s">
        <v>880</v>
      </c>
      <c r="E31" s="2367"/>
      <c r="F31" s="2367"/>
      <c r="G31" s="2367"/>
      <c r="H31" s="2367"/>
      <c r="I31" s="2368"/>
      <c r="J31" s="2401" t="str">
        <f>IF(J24&amp;J28="","",IF(J28="",ROUNDDOWN(J24/3,-3),J28))</f>
        <v/>
      </c>
      <c r="K31" s="2401"/>
      <c r="L31" s="2401"/>
      <c r="M31" s="2401"/>
      <c r="N31" s="1074" t="s">
        <v>295</v>
      </c>
      <c r="O31" s="1061" t="s">
        <v>649</v>
      </c>
      <c r="P31" s="2217" t="s">
        <v>881</v>
      </c>
      <c r="Q31" s="2217"/>
      <c r="R31" s="2217"/>
      <c r="S31" s="2217"/>
      <c r="T31" s="2217"/>
      <c r="U31" s="2217"/>
      <c r="V31" s="2217"/>
      <c r="W31" s="2217"/>
      <c r="X31" s="2217"/>
      <c r="Y31" s="2217"/>
      <c r="Z31" s="2217"/>
      <c r="AA31" s="1065"/>
      <c r="AB31" s="438"/>
      <c r="AC31" s="439"/>
      <c r="AD31" s="440"/>
    </row>
    <row r="32" spans="2:30" s="437" customFormat="1" ht="15" customHeight="1">
      <c r="B32" s="1065"/>
      <c r="C32" s="1058"/>
      <c r="D32" s="1076"/>
      <c r="E32" s="1076"/>
      <c r="F32" s="1077"/>
      <c r="G32" s="1078"/>
      <c r="H32" s="1078"/>
      <c r="I32" s="1078"/>
      <c r="J32" s="1078"/>
      <c r="K32" s="1078"/>
      <c r="L32" s="1079"/>
      <c r="M32" s="1079"/>
      <c r="N32" s="1079"/>
      <c r="O32" s="1079"/>
      <c r="P32" s="1079"/>
      <c r="Q32" s="1079"/>
      <c r="R32" s="1079"/>
      <c r="S32" s="1079"/>
      <c r="T32" s="1079"/>
      <c r="U32" s="1079"/>
      <c r="V32" s="1079"/>
      <c r="W32" s="1079"/>
      <c r="X32" s="1079"/>
      <c r="Y32" s="1079"/>
      <c r="Z32" s="1065"/>
      <c r="AA32" s="1065"/>
      <c r="AB32" s="438"/>
      <c r="AC32" s="439"/>
      <c r="AD32" s="440"/>
    </row>
    <row r="33" spans="2:30" s="437" customFormat="1" ht="15" customHeight="1">
      <c r="B33" s="1065"/>
      <c r="C33" s="1058"/>
      <c r="D33" s="1076"/>
      <c r="E33" s="1076"/>
      <c r="F33" s="1077"/>
      <c r="G33" s="1078"/>
      <c r="H33" s="1078"/>
      <c r="I33" s="1078"/>
      <c r="J33" s="1078"/>
      <c r="K33" s="1078"/>
      <c r="L33" s="1079"/>
      <c r="M33" s="1079"/>
      <c r="N33" s="1079"/>
      <c r="O33" s="1079"/>
      <c r="P33" s="1079"/>
      <c r="Q33" s="1079"/>
      <c r="R33" s="1079"/>
      <c r="S33" s="1079"/>
      <c r="T33" s="1079"/>
      <c r="U33" s="1079"/>
      <c r="V33" s="1079"/>
      <c r="W33" s="1079"/>
      <c r="X33" s="1079"/>
      <c r="Y33" s="1079"/>
      <c r="Z33" s="1065"/>
      <c r="AA33" s="1065"/>
      <c r="AB33" s="438"/>
      <c r="AC33" s="439"/>
      <c r="AD33" s="440"/>
    </row>
    <row r="34" spans="2:30" s="380" customFormat="1" ht="15">
      <c r="B34" s="1060"/>
      <c r="C34" s="1061"/>
      <c r="D34" s="1073" t="s">
        <v>843</v>
      </c>
      <c r="E34" s="1063"/>
      <c r="F34" s="1063"/>
      <c r="G34" s="1063"/>
      <c r="H34" s="1063"/>
      <c r="I34" s="1063"/>
      <c r="J34" s="1063"/>
      <c r="K34" s="1063"/>
      <c r="L34" s="1063"/>
      <c r="M34" s="1063"/>
      <c r="N34" s="1063"/>
      <c r="O34" s="1063"/>
      <c r="P34" s="1063"/>
      <c r="Q34" s="1063"/>
      <c r="R34" s="1063"/>
      <c r="S34" s="1063"/>
      <c r="T34" s="1063"/>
      <c r="U34" s="1064"/>
      <c r="V34" s="1063"/>
      <c r="W34" s="1063"/>
      <c r="X34" s="1063"/>
      <c r="Y34" s="1063"/>
      <c r="Z34" s="1060"/>
      <c r="AA34" s="1060"/>
      <c r="AB34" s="315"/>
      <c r="AC34" s="439"/>
      <c r="AD34" s="440"/>
    </row>
    <row r="35" spans="2:30" s="437" customFormat="1" ht="30" customHeight="1">
      <c r="B35" s="1065"/>
      <c r="C35" s="1058"/>
      <c r="D35" s="2372" t="s">
        <v>844</v>
      </c>
      <c r="E35" s="2373"/>
      <c r="F35" s="2373"/>
      <c r="G35" s="2373"/>
      <c r="H35" s="2373"/>
      <c r="I35" s="2374"/>
      <c r="J35" s="2393">
        <v>800000</v>
      </c>
      <c r="K35" s="2393"/>
      <c r="L35" s="2393"/>
      <c r="M35" s="2393"/>
      <c r="N35" s="1074" t="s">
        <v>295</v>
      </c>
      <c r="O35" s="1061" t="s">
        <v>590</v>
      </c>
      <c r="P35" s="2217" t="s">
        <v>1175</v>
      </c>
      <c r="Q35" s="2217"/>
      <c r="R35" s="2217"/>
      <c r="S35" s="2217"/>
      <c r="T35" s="2217"/>
      <c r="U35" s="2217"/>
      <c r="V35" s="2217"/>
      <c r="W35" s="2217"/>
      <c r="X35" s="2217"/>
      <c r="Y35" s="2217"/>
      <c r="Z35" s="2217"/>
      <c r="AA35" s="1065"/>
      <c r="AB35" s="438"/>
      <c r="AC35" s="439"/>
      <c r="AD35" s="440"/>
    </row>
    <row r="36" spans="2:30" s="437" customFormat="1" ht="15" customHeight="1">
      <c r="B36" s="1065"/>
      <c r="C36" s="1058"/>
      <c r="D36" s="1076"/>
      <c r="E36" s="1076"/>
      <c r="F36" s="1077"/>
      <c r="G36" s="1078"/>
      <c r="H36" s="1078"/>
      <c r="I36" s="1089"/>
      <c r="J36" s="1089"/>
      <c r="K36" s="1089"/>
      <c r="L36" s="1089"/>
      <c r="M36" s="1089"/>
      <c r="N36" s="1089"/>
      <c r="O36" s="1089"/>
      <c r="P36" s="1089"/>
      <c r="Q36" s="1089"/>
      <c r="R36" s="1089"/>
      <c r="S36" s="1089"/>
      <c r="T36" s="1089"/>
      <c r="U36" s="1089"/>
      <c r="V36" s="1089"/>
      <c r="W36" s="1089"/>
      <c r="X36" s="1089"/>
      <c r="Y36" s="1089"/>
      <c r="Z36" s="1065"/>
      <c r="AA36" s="1065"/>
      <c r="AB36" s="438"/>
      <c r="AC36" s="439"/>
      <c r="AD36" s="440"/>
    </row>
    <row r="37" spans="2:30" s="380" customFormat="1" ht="15">
      <c r="B37" s="1060"/>
      <c r="C37" s="1061" t="s">
        <v>852</v>
      </c>
      <c r="D37" s="1062"/>
      <c r="E37" s="1063"/>
      <c r="F37" s="1063"/>
      <c r="G37" s="1063"/>
      <c r="H37" s="1063"/>
      <c r="I37" s="1063"/>
      <c r="J37" s="1063"/>
      <c r="K37" s="1063"/>
      <c r="L37" s="1063"/>
      <c r="M37" s="1063"/>
      <c r="N37" s="1063"/>
      <c r="O37" s="1063"/>
      <c r="P37" s="1063"/>
      <c r="Q37" s="1063"/>
      <c r="R37" s="1063"/>
      <c r="S37" s="1063"/>
      <c r="T37" s="1063"/>
      <c r="U37" s="1064"/>
      <c r="V37" s="1063"/>
      <c r="W37" s="1063"/>
      <c r="X37" s="1063"/>
      <c r="Y37" s="1063"/>
      <c r="Z37" s="1060"/>
      <c r="AA37" s="1060"/>
      <c r="AB37" s="315"/>
      <c r="AC37" s="439"/>
      <c r="AD37" s="440"/>
    </row>
    <row r="38" spans="2:30" s="437" customFormat="1" ht="30" customHeight="1">
      <c r="B38" s="1065"/>
      <c r="C38" s="1058"/>
      <c r="D38" s="2372" t="s">
        <v>847</v>
      </c>
      <c r="E38" s="2373"/>
      <c r="F38" s="2373"/>
      <c r="G38" s="2373"/>
      <c r="H38" s="2373"/>
      <c r="I38" s="2374"/>
      <c r="J38" s="2393" t="str">
        <f>IF(OR(J21="",J31="",J35=""),"",MIN(J21,J31,J35))</f>
        <v/>
      </c>
      <c r="K38" s="2393"/>
      <c r="L38" s="2393"/>
      <c r="M38" s="2393"/>
      <c r="N38" s="1074" t="s">
        <v>295</v>
      </c>
      <c r="O38" s="1061" t="s">
        <v>849</v>
      </c>
      <c r="P38" s="2217" t="s">
        <v>974</v>
      </c>
      <c r="Q38" s="2217"/>
      <c r="R38" s="2217"/>
      <c r="S38" s="2217"/>
      <c r="T38" s="2217"/>
      <c r="U38" s="2217"/>
      <c r="V38" s="2217"/>
      <c r="W38" s="2217"/>
      <c r="X38" s="2217"/>
      <c r="Y38" s="2217"/>
      <c r="Z38" s="2217"/>
      <c r="AA38" s="1065"/>
      <c r="AB38" s="438"/>
      <c r="AC38" s="439"/>
      <c r="AD38" s="440"/>
    </row>
    <row r="39" spans="2:30" s="437" customFormat="1" ht="28.5" customHeight="1">
      <c r="B39" s="1065"/>
      <c r="C39" s="1058"/>
      <c r="D39" s="1092"/>
      <c r="E39" s="1085"/>
      <c r="F39" s="1086"/>
      <c r="G39" s="1084"/>
      <c r="H39" s="1084"/>
      <c r="I39" s="1089"/>
      <c r="J39" s="1089"/>
      <c r="K39" s="1089"/>
      <c r="L39" s="1089"/>
      <c r="M39" s="1089"/>
      <c r="N39" s="1089"/>
      <c r="O39" s="1089"/>
      <c r="P39" s="1089"/>
      <c r="Q39" s="1089"/>
      <c r="R39" s="1089"/>
      <c r="S39" s="1089"/>
      <c r="T39" s="1089"/>
      <c r="U39" s="1089"/>
      <c r="V39" s="1089"/>
      <c r="W39" s="1089"/>
      <c r="X39" s="1089"/>
      <c r="Y39" s="1089"/>
      <c r="Z39" s="1065"/>
      <c r="AA39" s="1065"/>
      <c r="AB39" s="438"/>
      <c r="AC39" s="439"/>
      <c r="AD39" s="440"/>
    </row>
    <row r="40" spans="2:30" s="437" customFormat="1" ht="50.1" customHeight="1">
      <c r="B40" s="1065"/>
      <c r="C40" s="1058"/>
      <c r="D40" s="2372" t="s">
        <v>848</v>
      </c>
      <c r="E40" s="2373"/>
      <c r="F40" s="2373"/>
      <c r="G40" s="2373"/>
      <c r="H40" s="2373"/>
      <c r="I40" s="2374"/>
      <c r="J40" s="2393" t="str">
        <f>IF(J38="","",J38*J12)</f>
        <v/>
      </c>
      <c r="K40" s="2393"/>
      <c r="L40" s="2393"/>
      <c r="M40" s="2393"/>
      <c r="N40" s="1074" t="s">
        <v>295</v>
      </c>
      <c r="O40" s="1061" t="s">
        <v>822</v>
      </c>
      <c r="P40" s="2217" t="s">
        <v>897</v>
      </c>
      <c r="Q40" s="2217"/>
      <c r="R40" s="2217"/>
      <c r="S40" s="2217"/>
      <c r="T40" s="2217"/>
      <c r="U40" s="2217"/>
      <c r="V40" s="2217"/>
      <c r="W40" s="2217"/>
      <c r="X40" s="2217"/>
      <c r="Y40" s="2217"/>
      <c r="Z40" s="2217"/>
      <c r="AA40" s="1065"/>
      <c r="AB40" s="438"/>
      <c r="AC40" s="439"/>
      <c r="AD40" s="440"/>
    </row>
    <row r="41" spans="2:30" s="437" customFormat="1" ht="15" customHeight="1">
      <c r="B41" s="1065"/>
      <c r="C41" s="1058"/>
      <c r="D41" s="1092" t="s">
        <v>1172</v>
      </c>
      <c r="E41" s="1089"/>
      <c r="F41" s="1089"/>
      <c r="G41" s="1089"/>
      <c r="H41" s="1089"/>
      <c r="I41" s="1089"/>
      <c r="J41" s="1089"/>
      <c r="K41" s="1089"/>
      <c r="L41" s="1089"/>
      <c r="M41" s="1089"/>
      <c r="N41" s="1089"/>
      <c r="O41" s="1089"/>
      <c r="P41" s="1089"/>
      <c r="Q41" s="1089"/>
      <c r="R41" s="1089"/>
      <c r="S41" s="1089"/>
      <c r="T41" s="1089"/>
      <c r="U41" s="1089"/>
      <c r="V41" s="1089"/>
      <c r="W41" s="1089"/>
      <c r="X41" s="1089"/>
      <c r="Y41" s="1089"/>
      <c r="Z41" s="1065"/>
      <c r="AA41" s="1065"/>
      <c r="AB41" s="438"/>
      <c r="AC41" s="439"/>
      <c r="AD41" s="440"/>
    </row>
    <row r="42" spans="2:30" s="380" customFormat="1" ht="15">
      <c r="B42" s="1060"/>
      <c r="C42" s="1061"/>
      <c r="D42" s="1062"/>
      <c r="E42" s="1063"/>
      <c r="F42" s="1063"/>
      <c r="G42" s="1063"/>
      <c r="H42" s="1063"/>
      <c r="I42" s="1063"/>
      <c r="J42" s="1063"/>
      <c r="K42" s="1063"/>
      <c r="L42" s="1063"/>
      <c r="M42" s="1063"/>
      <c r="N42" s="1063"/>
      <c r="O42" s="1063"/>
      <c r="P42" s="1063"/>
      <c r="Q42" s="1063"/>
      <c r="R42" s="1063"/>
      <c r="S42" s="1063"/>
      <c r="T42" s="1063"/>
      <c r="U42" s="1064"/>
      <c r="V42" s="1063"/>
      <c r="W42" s="1063"/>
      <c r="X42" s="1063"/>
      <c r="Y42" s="1063"/>
      <c r="Z42" s="1060"/>
      <c r="AA42" s="1060"/>
      <c r="AB42" s="315"/>
      <c r="AC42" s="439"/>
      <c r="AD42" s="440"/>
    </row>
    <row r="43" spans="2:30" s="380" customFormat="1" ht="15">
      <c r="B43" s="1060"/>
      <c r="C43" s="1061"/>
      <c r="D43" s="1062"/>
      <c r="E43" s="1063"/>
      <c r="F43" s="1063"/>
      <c r="G43" s="1063"/>
      <c r="H43" s="1063"/>
      <c r="I43" s="1063"/>
      <c r="J43" s="1063"/>
      <c r="K43" s="1063"/>
      <c r="L43" s="1063"/>
      <c r="M43" s="1063"/>
      <c r="N43" s="1063"/>
      <c r="O43" s="1063"/>
      <c r="P43" s="1063"/>
      <c r="Q43" s="1063"/>
      <c r="R43" s="1063"/>
      <c r="S43" s="1063"/>
      <c r="T43" s="1063"/>
      <c r="U43" s="1064"/>
      <c r="V43" s="1063"/>
      <c r="W43" s="1063"/>
      <c r="X43" s="1063"/>
      <c r="Y43" s="1063"/>
      <c r="Z43" s="1060"/>
      <c r="AA43" s="1060"/>
      <c r="AB43" s="315"/>
      <c r="AC43" s="439"/>
      <c r="AD43" s="440"/>
    </row>
    <row r="44" spans="2:30" s="380" customFormat="1" ht="15">
      <c r="B44" s="1060"/>
      <c r="C44" s="1061"/>
      <c r="D44" s="1062"/>
      <c r="E44" s="1063"/>
      <c r="F44" s="1063"/>
      <c r="G44" s="1063"/>
      <c r="H44" s="1063"/>
      <c r="I44" s="1063"/>
      <c r="J44" s="1063"/>
      <c r="K44" s="1063"/>
      <c r="L44" s="1063"/>
      <c r="M44" s="1063"/>
      <c r="N44" s="1063"/>
      <c r="O44" s="1063"/>
      <c r="P44" s="1063"/>
      <c r="Q44" s="1063"/>
      <c r="R44" s="1063"/>
      <c r="S44" s="1063"/>
      <c r="T44" s="1063"/>
      <c r="U44" s="1064"/>
      <c r="V44" s="1063"/>
      <c r="W44" s="1063"/>
      <c r="X44" s="1063"/>
      <c r="Y44" s="1063"/>
      <c r="Z44" s="1060"/>
      <c r="AA44" s="1060"/>
      <c r="AB44" s="315"/>
      <c r="AC44" s="439"/>
      <c r="AD44" s="440"/>
    </row>
    <row r="45" spans="2:30" s="380" customFormat="1" ht="15">
      <c r="B45" s="1060"/>
      <c r="C45" s="1061"/>
      <c r="D45" s="1062"/>
      <c r="E45" s="1063"/>
      <c r="F45" s="1063"/>
      <c r="G45" s="1063"/>
      <c r="H45" s="1063"/>
      <c r="I45" s="1063"/>
      <c r="J45" s="1063"/>
      <c r="K45" s="1063"/>
      <c r="L45" s="1063"/>
      <c r="M45" s="1063"/>
      <c r="N45" s="1063"/>
      <c r="O45" s="1063"/>
      <c r="P45" s="1063"/>
      <c r="Q45" s="1063"/>
      <c r="R45" s="1063"/>
      <c r="S45" s="1063"/>
      <c r="T45" s="1063"/>
      <c r="U45" s="1064"/>
      <c r="V45" s="1063"/>
      <c r="W45" s="1063"/>
      <c r="X45" s="1063"/>
      <c r="Y45" s="1063"/>
      <c r="Z45" s="1060"/>
      <c r="AA45" s="1060"/>
      <c r="AB45" s="315"/>
      <c r="AC45" s="439"/>
      <c r="AD45" s="440"/>
    </row>
    <row r="46" spans="2:30" s="380" customFormat="1" ht="15">
      <c r="B46" s="1060"/>
      <c r="C46" s="1061"/>
      <c r="D46" s="1062"/>
      <c r="E46" s="1063"/>
      <c r="F46" s="1063"/>
      <c r="G46" s="1063"/>
      <c r="H46" s="1063"/>
      <c r="I46" s="1063"/>
      <c r="J46" s="1063"/>
      <c r="K46" s="1063"/>
      <c r="L46" s="1063"/>
      <c r="M46" s="1063"/>
      <c r="N46" s="1063"/>
      <c r="O46" s="1063"/>
      <c r="P46" s="1063"/>
      <c r="Q46" s="1063"/>
      <c r="R46" s="1063"/>
      <c r="S46" s="1063"/>
      <c r="T46" s="1063"/>
      <c r="U46" s="1064"/>
      <c r="V46" s="1063"/>
      <c r="W46" s="1063"/>
      <c r="X46" s="1063"/>
      <c r="Y46" s="1063"/>
      <c r="Z46" s="1060"/>
      <c r="AA46" s="1060"/>
      <c r="AB46" s="315"/>
      <c r="AC46" s="439"/>
      <c r="AD46" s="440"/>
    </row>
    <row r="47" spans="2:30" s="380" customFormat="1" ht="15">
      <c r="B47" s="1060"/>
      <c r="C47" s="1061"/>
      <c r="D47" s="1062"/>
      <c r="E47" s="1063"/>
      <c r="F47" s="1063"/>
      <c r="G47" s="1063"/>
      <c r="H47" s="1063"/>
      <c r="I47" s="1063"/>
      <c r="J47" s="1063"/>
      <c r="K47" s="1063"/>
      <c r="L47" s="1063"/>
      <c r="M47" s="1063"/>
      <c r="N47" s="1063"/>
      <c r="O47" s="1063"/>
      <c r="P47" s="1063"/>
      <c r="Q47" s="1063"/>
      <c r="R47" s="1063"/>
      <c r="S47" s="1063"/>
      <c r="T47" s="1063"/>
      <c r="U47" s="1064"/>
      <c r="V47" s="1063"/>
      <c r="W47" s="1063"/>
      <c r="X47" s="1063"/>
      <c r="Y47" s="1063"/>
      <c r="Z47" s="1060"/>
      <c r="AA47" s="1060"/>
      <c r="AB47" s="315"/>
      <c r="AC47" s="439"/>
      <c r="AD47" s="440"/>
    </row>
    <row r="48" spans="2:30" s="380" customFormat="1" ht="15">
      <c r="B48" s="1060"/>
      <c r="C48" s="1061"/>
      <c r="D48" s="1062"/>
      <c r="E48" s="1063"/>
      <c r="F48" s="1063"/>
      <c r="G48" s="1063"/>
      <c r="H48" s="1063"/>
      <c r="I48" s="1063"/>
      <c r="J48" s="1063"/>
      <c r="K48" s="1063"/>
      <c r="L48" s="1063"/>
      <c r="M48" s="1063"/>
      <c r="N48" s="1063"/>
      <c r="O48" s="1063"/>
      <c r="P48" s="1063"/>
      <c r="Q48" s="1063"/>
      <c r="R48" s="1063"/>
      <c r="S48" s="1063"/>
      <c r="T48" s="1063"/>
      <c r="U48" s="1064"/>
      <c r="V48" s="1063"/>
      <c r="W48" s="1063"/>
      <c r="X48" s="1063"/>
      <c r="Y48" s="1063"/>
      <c r="Z48" s="1060"/>
      <c r="AA48" s="1060"/>
      <c r="AB48" s="315"/>
      <c r="AC48" s="396"/>
      <c r="AD48" s="397"/>
    </row>
    <row r="49" spans="2:31" s="380" customFormat="1" ht="15">
      <c r="B49" s="1060"/>
      <c r="C49" s="1061"/>
      <c r="D49" s="1062"/>
      <c r="E49" s="1063"/>
      <c r="F49" s="1063"/>
      <c r="G49" s="1063"/>
      <c r="H49" s="1063"/>
      <c r="I49" s="1063"/>
      <c r="J49" s="1063"/>
      <c r="K49" s="1063"/>
      <c r="L49" s="1063"/>
      <c r="M49" s="1063"/>
      <c r="N49" s="1063"/>
      <c r="O49" s="1063"/>
      <c r="P49" s="1063"/>
      <c r="Q49" s="1063"/>
      <c r="R49" s="1063"/>
      <c r="S49" s="1063"/>
      <c r="T49" s="1063"/>
      <c r="U49" s="1064"/>
      <c r="V49" s="1063"/>
      <c r="W49" s="1063"/>
      <c r="X49" s="1063"/>
      <c r="Y49" s="1063"/>
      <c r="Z49" s="1060"/>
      <c r="AA49" s="1060"/>
      <c r="AB49" s="315"/>
      <c r="AC49" s="396"/>
      <c r="AD49" s="397"/>
    </row>
    <row r="50" spans="2:31" s="380" customFormat="1" ht="15">
      <c r="B50" s="1060"/>
      <c r="C50" s="1061"/>
      <c r="D50" s="1062"/>
      <c r="E50" s="1063"/>
      <c r="F50" s="1063"/>
      <c r="G50" s="1063"/>
      <c r="H50" s="1063"/>
      <c r="I50" s="1063"/>
      <c r="J50" s="1063"/>
      <c r="K50" s="1063"/>
      <c r="L50" s="1063"/>
      <c r="M50" s="1063"/>
      <c r="N50" s="1063"/>
      <c r="O50" s="1063"/>
      <c r="P50" s="1063"/>
      <c r="Q50" s="1063"/>
      <c r="R50" s="1063"/>
      <c r="S50" s="1063"/>
      <c r="T50" s="1063"/>
      <c r="U50" s="1064"/>
      <c r="V50" s="1063"/>
      <c r="W50" s="1063"/>
      <c r="X50" s="1063"/>
      <c r="Y50" s="1063"/>
      <c r="Z50" s="1060"/>
      <c r="AA50" s="1060"/>
      <c r="AB50" s="315"/>
      <c r="AC50" s="396"/>
      <c r="AD50" s="397"/>
    </row>
    <row r="51" spans="2:31" s="380" customFormat="1" ht="15">
      <c r="B51" s="1060"/>
      <c r="C51" s="1061"/>
      <c r="D51" s="1062"/>
      <c r="E51" s="1063"/>
      <c r="F51" s="1063"/>
      <c r="G51" s="1063"/>
      <c r="H51" s="1063"/>
      <c r="I51" s="1063"/>
      <c r="J51" s="1063"/>
      <c r="K51" s="1063"/>
      <c r="L51" s="1063"/>
      <c r="M51" s="1063"/>
      <c r="N51" s="1063"/>
      <c r="O51" s="1063"/>
      <c r="P51" s="1063"/>
      <c r="Q51" s="1063"/>
      <c r="R51" s="1063"/>
      <c r="S51" s="1063"/>
      <c r="T51" s="1063"/>
      <c r="U51" s="1064"/>
      <c r="V51" s="1063"/>
      <c r="W51" s="1063"/>
      <c r="X51" s="1063"/>
      <c r="Y51" s="1063"/>
      <c r="Z51" s="1060"/>
      <c r="AA51" s="1060"/>
      <c r="AB51" s="315"/>
      <c r="AC51" s="396"/>
      <c r="AD51" s="397"/>
    </row>
    <row r="52" spans="2:31" s="380" customFormat="1" ht="15">
      <c r="B52" s="1060"/>
      <c r="C52" s="1061"/>
      <c r="D52" s="1062"/>
      <c r="E52" s="1063"/>
      <c r="F52" s="1063"/>
      <c r="G52" s="1063"/>
      <c r="H52" s="1063"/>
      <c r="I52" s="1063"/>
      <c r="J52" s="1063"/>
      <c r="K52" s="1063"/>
      <c r="L52" s="1063"/>
      <c r="M52" s="1063"/>
      <c r="N52" s="1063"/>
      <c r="O52" s="1063"/>
      <c r="P52" s="1063"/>
      <c r="Q52" s="1063"/>
      <c r="R52" s="1063"/>
      <c r="S52" s="1063"/>
      <c r="T52" s="1063"/>
      <c r="U52" s="1064"/>
      <c r="V52" s="1063"/>
      <c r="W52" s="1063"/>
      <c r="X52" s="1063"/>
      <c r="Y52" s="1063"/>
      <c r="Z52" s="1060"/>
      <c r="AA52" s="1060"/>
      <c r="AB52" s="315"/>
      <c r="AC52" s="396"/>
      <c r="AD52" s="397"/>
    </row>
    <row r="53" spans="2:31" s="380" customFormat="1" ht="15">
      <c r="B53" s="1060"/>
      <c r="C53" s="1061"/>
      <c r="D53" s="1062"/>
      <c r="E53" s="1063"/>
      <c r="F53" s="1063"/>
      <c r="G53" s="1063"/>
      <c r="H53" s="1063"/>
      <c r="I53" s="1063"/>
      <c r="J53" s="1063"/>
      <c r="K53" s="1063"/>
      <c r="L53" s="1063"/>
      <c r="M53" s="1063"/>
      <c r="N53" s="1063"/>
      <c r="O53" s="1063"/>
      <c r="P53" s="1063"/>
      <c r="Q53" s="1063"/>
      <c r="R53" s="1063"/>
      <c r="S53" s="1063"/>
      <c r="T53" s="1063"/>
      <c r="U53" s="1064"/>
      <c r="V53" s="1063"/>
      <c r="W53" s="1063"/>
      <c r="X53" s="1063"/>
      <c r="Y53" s="1063"/>
      <c r="Z53" s="1060"/>
      <c r="AA53" s="1060"/>
      <c r="AB53" s="315"/>
      <c r="AC53" s="396"/>
      <c r="AD53" s="397"/>
    </row>
    <row r="54" spans="2:31" s="380" customFormat="1" ht="15">
      <c r="B54" s="1060"/>
      <c r="C54" s="1061"/>
      <c r="D54" s="1062"/>
      <c r="E54" s="1063"/>
      <c r="F54" s="1063"/>
      <c r="G54" s="1063"/>
      <c r="H54" s="1063"/>
      <c r="I54" s="1063"/>
      <c r="J54" s="1063"/>
      <c r="K54" s="1063"/>
      <c r="L54" s="1063"/>
      <c r="M54" s="1063"/>
      <c r="N54" s="1063"/>
      <c r="O54" s="1063"/>
      <c r="P54" s="1063"/>
      <c r="Q54" s="1063"/>
      <c r="R54" s="1063"/>
      <c r="S54" s="1063"/>
      <c r="T54" s="1063"/>
      <c r="U54" s="1064"/>
      <c r="V54" s="1063"/>
      <c r="W54" s="1063"/>
      <c r="X54" s="1063"/>
      <c r="Y54" s="1063"/>
      <c r="Z54" s="1060"/>
      <c r="AA54" s="1060"/>
      <c r="AB54" s="315"/>
      <c r="AC54" s="396"/>
      <c r="AD54" s="397"/>
    </row>
    <row r="55" spans="2:31" s="380" customFormat="1" ht="15">
      <c r="B55" s="1060"/>
      <c r="C55" s="1061"/>
      <c r="D55" s="1062"/>
      <c r="E55" s="1063"/>
      <c r="F55" s="1063"/>
      <c r="G55" s="1063"/>
      <c r="H55" s="1063"/>
      <c r="I55" s="1063"/>
      <c r="J55" s="1063"/>
      <c r="K55" s="1063"/>
      <c r="L55" s="1063"/>
      <c r="M55" s="1063"/>
      <c r="N55" s="1063"/>
      <c r="O55" s="1063"/>
      <c r="P55" s="1063"/>
      <c r="Q55" s="1063"/>
      <c r="R55" s="1063"/>
      <c r="S55" s="1063"/>
      <c r="T55" s="1063"/>
      <c r="U55" s="1064"/>
      <c r="V55" s="1063"/>
      <c r="W55" s="1063"/>
      <c r="X55" s="1063"/>
      <c r="Y55" s="1063"/>
      <c r="Z55" s="1060"/>
      <c r="AA55" s="1060"/>
      <c r="AB55" s="315"/>
      <c r="AC55" s="396"/>
      <c r="AD55" s="397"/>
    </row>
    <row r="56" spans="2:31" ht="12.75" customHeight="1">
      <c r="B56" s="1052"/>
      <c r="C56" s="1052"/>
      <c r="D56" s="1052"/>
      <c r="E56" s="1052"/>
      <c r="F56" s="1052"/>
      <c r="G56" s="1052"/>
      <c r="H56" s="1052"/>
      <c r="I56" s="1052"/>
      <c r="J56" s="1052"/>
      <c r="K56" s="1052"/>
      <c r="L56" s="1052"/>
      <c r="M56" s="1052"/>
      <c r="N56" s="1052"/>
      <c r="O56" s="1052"/>
      <c r="P56" s="1052"/>
      <c r="Q56" s="1052"/>
      <c r="R56" s="1052"/>
      <c r="S56" s="1052"/>
      <c r="T56" s="1052"/>
      <c r="U56" s="1052"/>
      <c r="V56" s="1052"/>
      <c r="W56" s="1052"/>
      <c r="X56" s="1052"/>
      <c r="Y56" s="1052"/>
      <c r="Z56" s="1052"/>
      <c r="AA56" s="1052"/>
      <c r="AC56" s="396"/>
      <c r="AD56" s="397"/>
    </row>
    <row r="57" spans="2:31" ht="20.100000000000001" customHeight="1">
      <c r="AC57" s="396"/>
      <c r="AD57" s="397"/>
    </row>
    <row r="58" spans="2:31" ht="20.100000000000001" customHeight="1">
      <c r="AC58" s="396"/>
      <c r="AD58" s="397"/>
    </row>
    <row r="59" spans="2:31" ht="20.100000000000001" customHeight="1">
      <c r="AC59" s="396"/>
      <c r="AD59" s="397"/>
    </row>
    <row r="60" spans="2:31" ht="20.100000000000001" customHeight="1">
      <c r="AC60" s="396"/>
      <c r="AD60" s="397"/>
    </row>
    <row r="61" spans="2:31" ht="20.100000000000001" customHeight="1">
      <c r="AC61" s="396"/>
      <c r="AD61" s="397"/>
      <c r="AE61" s="398"/>
    </row>
    <row r="62" spans="2:31" ht="20.100000000000001" customHeight="1">
      <c r="AC62" s="396"/>
      <c r="AD62" s="397"/>
    </row>
    <row r="63" spans="2:31" ht="20.100000000000001" customHeight="1">
      <c r="AC63" s="396"/>
      <c r="AD63" s="397"/>
    </row>
    <row r="64" spans="2:31" ht="20.100000000000001" customHeight="1">
      <c r="AC64" s="396"/>
      <c r="AD64" s="397"/>
    </row>
    <row r="65" spans="29:30" ht="20.100000000000001" customHeight="1">
      <c r="AC65" s="396"/>
      <c r="AD65" s="397"/>
    </row>
    <row r="66" spans="29:30" ht="20.100000000000001" customHeight="1">
      <c r="AC66" s="396"/>
      <c r="AD66" s="397"/>
    </row>
    <row r="67" spans="29:30" ht="20.100000000000001" customHeight="1">
      <c r="AC67" s="396"/>
      <c r="AD67" s="397"/>
    </row>
    <row r="68" spans="29:30" ht="20.100000000000001" customHeight="1">
      <c r="AC68" s="396"/>
      <c r="AD68" s="397"/>
    </row>
    <row r="69" spans="29:30" ht="20.100000000000001" customHeight="1">
      <c r="AC69" s="396"/>
      <c r="AD69" s="397"/>
    </row>
    <row r="70" spans="29:30" ht="20.100000000000001" customHeight="1">
      <c r="AC70" s="396"/>
      <c r="AD70" s="397"/>
    </row>
    <row r="71" spans="29:30" ht="20.100000000000001" customHeight="1">
      <c r="AC71" s="396"/>
      <c r="AD71" s="397"/>
    </row>
    <row r="72" spans="29:30" ht="20.100000000000001" customHeight="1">
      <c r="AC72" s="396"/>
      <c r="AD72" s="397"/>
    </row>
    <row r="73" spans="29:30" ht="20.100000000000001" customHeight="1">
      <c r="AC73" s="399"/>
      <c r="AD73" s="400"/>
    </row>
    <row r="74" spans="29:30" ht="20.100000000000001" customHeight="1">
      <c r="AC74" s="396"/>
      <c r="AD74" s="397"/>
    </row>
    <row r="75" spans="29:30" ht="20.100000000000001" customHeight="1">
      <c r="AC75" s="396"/>
      <c r="AD75" s="397"/>
    </row>
    <row r="76" spans="29:30" ht="20.100000000000001" customHeight="1">
      <c r="AC76" s="396"/>
      <c r="AD76" s="397"/>
    </row>
    <row r="77" spans="29:30" ht="20.100000000000001" customHeight="1">
      <c r="AC77" s="396"/>
      <c r="AD77" s="397"/>
    </row>
    <row r="78" spans="29:30" ht="20.100000000000001" customHeight="1">
      <c r="AC78" s="396"/>
      <c r="AD78" s="397"/>
    </row>
    <row r="79" spans="29:30" ht="20.100000000000001" customHeight="1">
      <c r="AC79" s="396"/>
      <c r="AD79" s="397"/>
    </row>
    <row r="80" spans="29:30" ht="20.100000000000001" customHeight="1">
      <c r="AC80" s="396"/>
      <c r="AD80" s="397"/>
    </row>
    <row r="81" spans="29:30" ht="20.100000000000001" customHeight="1">
      <c r="AC81" s="396"/>
      <c r="AD81" s="397"/>
    </row>
    <row r="82" spans="29:30" ht="20.100000000000001" customHeight="1">
      <c r="AC82" s="396"/>
      <c r="AD82" s="397"/>
    </row>
    <row r="90" spans="29:30" ht="20.100000000000001" customHeight="1">
      <c r="AD90" s="401"/>
    </row>
    <row r="91" spans="29:30" ht="20.100000000000001" customHeight="1">
      <c r="AD91" s="402"/>
    </row>
    <row r="155" spans="29:30" ht="20.100000000000001" customHeight="1">
      <c r="AC155" s="403"/>
      <c r="AD155" s="404"/>
    </row>
    <row r="156" spans="29:30" ht="20.100000000000001" customHeight="1">
      <c r="AC156" s="403"/>
      <c r="AD156" s="404"/>
    </row>
    <row r="157" spans="29:30" ht="20.100000000000001" customHeight="1">
      <c r="AC157" s="403"/>
      <c r="AD157" s="404"/>
    </row>
    <row r="158" spans="29:30" ht="20.100000000000001" customHeight="1">
      <c r="AC158" s="403"/>
      <c r="AD158" s="404"/>
    </row>
    <row r="159" spans="29:30" ht="20.100000000000001" customHeight="1">
      <c r="AC159" s="403"/>
      <c r="AD159" s="404"/>
    </row>
    <row r="160" spans="29:30" ht="20.100000000000001" customHeight="1">
      <c r="AC160" s="403"/>
      <c r="AD160" s="404"/>
    </row>
    <row r="161" spans="29:30" ht="20.100000000000001" customHeight="1">
      <c r="AC161" s="403"/>
      <c r="AD161" s="404"/>
    </row>
    <row r="162" spans="29:30" ht="20.100000000000001" customHeight="1">
      <c r="AC162" s="403"/>
      <c r="AD162" s="404"/>
    </row>
    <row r="163" spans="29:30" ht="20.100000000000001" customHeight="1">
      <c r="AC163" s="403"/>
      <c r="AD163" s="404"/>
    </row>
    <row r="164" spans="29:30" ht="20.100000000000001" customHeight="1">
      <c r="AC164" s="403"/>
      <c r="AD164" s="404"/>
    </row>
    <row r="165" spans="29:30" ht="20.100000000000001" customHeight="1">
      <c r="AC165" s="403"/>
      <c r="AD165" s="404"/>
    </row>
    <row r="166" spans="29:30" ht="20.100000000000001" customHeight="1">
      <c r="AC166" s="403"/>
      <c r="AD166" s="404"/>
    </row>
    <row r="167" spans="29:30" ht="20.100000000000001" customHeight="1">
      <c r="AC167" s="403"/>
      <c r="AD167" s="404"/>
    </row>
    <row r="168" spans="29:30" ht="20.100000000000001" customHeight="1">
      <c r="AC168" s="403"/>
      <c r="AD168" s="404"/>
    </row>
    <row r="169" spans="29:30" ht="20.100000000000001" customHeight="1">
      <c r="AC169" s="403"/>
      <c r="AD169" s="404"/>
    </row>
    <row r="170" spans="29:30" ht="20.100000000000001" customHeight="1">
      <c r="AC170" s="403"/>
      <c r="AD170" s="404"/>
    </row>
    <row r="171" spans="29:30" ht="20.100000000000001" customHeight="1">
      <c r="AC171" s="403"/>
      <c r="AD171" s="404"/>
    </row>
    <row r="172" spans="29:30" ht="20.100000000000001" customHeight="1">
      <c r="AC172" s="403"/>
      <c r="AD172" s="404"/>
    </row>
    <row r="173" spans="29:30" ht="20.100000000000001" customHeight="1">
      <c r="AC173" s="403"/>
      <c r="AD173" s="404"/>
    </row>
    <row r="174" spans="29:30" ht="20.100000000000001" customHeight="1">
      <c r="AC174" s="403"/>
      <c r="AD174" s="404"/>
    </row>
    <row r="175" spans="29:30" ht="20.100000000000001" customHeight="1">
      <c r="AC175" s="403"/>
      <c r="AD175" s="404"/>
    </row>
    <row r="176" spans="29:30" ht="20.100000000000001" customHeight="1">
      <c r="AC176" s="403"/>
      <c r="AD176" s="404"/>
    </row>
    <row r="177" spans="29:30" ht="20.100000000000001" customHeight="1">
      <c r="AC177" s="403"/>
      <c r="AD177" s="404"/>
    </row>
    <row r="178" spans="29:30" ht="20.100000000000001" customHeight="1">
      <c r="AC178" s="403"/>
      <c r="AD178" s="404"/>
    </row>
    <row r="179" spans="29:30" ht="20.100000000000001" customHeight="1">
      <c r="AC179" s="403"/>
      <c r="AD179" s="404"/>
    </row>
    <row r="180" spans="29:30" ht="20.100000000000001" customHeight="1">
      <c r="AC180" s="403"/>
      <c r="AD180" s="404"/>
    </row>
    <row r="181" spans="29:30" ht="20.100000000000001" customHeight="1">
      <c r="AC181" s="403"/>
      <c r="AD181" s="404"/>
    </row>
    <row r="182" spans="29:30" ht="20.100000000000001" customHeight="1">
      <c r="AC182" s="403"/>
      <c r="AD182" s="404"/>
    </row>
    <row r="183" spans="29:30" ht="20.100000000000001" customHeight="1">
      <c r="AC183" s="403"/>
      <c r="AD183" s="404"/>
    </row>
    <row r="184" spans="29:30" ht="20.100000000000001" customHeight="1">
      <c r="AC184" s="403"/>
      <c r="AD184" s="404"/>
    </row>
    <row r="185" spans="29:30" ht="20.100000000000001" customHeight="1">
      <c r="AC185" s="403"/>
      <c r="AD185" s="404"/>
    </row>
    <row r="186" spans="29:30" ht="20.100000000000001" customHeight="1">
      <c r="AC186" s="403"/>
      <c r="AD186" s="404"/>
    </row>
    <row r="187" spans="29:30" ht="20.100000000000001" customHeight="1">
      <c r="AC187" s="403"/>
      <c r="AD187" s="404"/>
    </row>
    <row r="188" spans="29:30" ht="20.100000000000001" customHeight="1">
      <c r="AC188" s="403"/>
      <c r="AD188" s="404"/>
    </row>
    <row r="189" spans="29:30" ht="20.100000000000001" customHeight="1">
      <c r="AC189" s="403"/>
      <c r="AD189" s="404"/>
    </row>
    <row r="190" spans="29:30" ht="20.100000000000001" customHeight="1">
      <c r="AC190" s="403"/>
      <c r="AD190" s="404"/>
    </row>
    <row r="191" spans="29:30" ht="20.100000000000001" customHeight="1">
      <c r="AC191" s="403"/>
      <c r="AD191" s="404"/>
    </row>
    <row r="192" spans="29:30" ht="20.100000000000001" customHeight="1">
      <c r="AC192" s="403"/>
      <c r="AD192" s="404"/>
    </row>
    <row r="193" spans="29:30" ht="20.100000000000001" customHeight="1">
      <c r="AC193" s="403"/>
      <c r="AD193" s="404"/>
    </row>
    <row r="194" spans="29:30" ht="20.100000000000001" customHeight="1">
      <c r="AC194" s="403"/>
      <c r="AD194" s="404"/>
    </row>
    <row r="195" spans="29:30" ht="20.100000000000001" customHeight="1">
      <c r="AC195" s="403"/>
      <c r="AD195" s="404"/>
    </row>
    <row r="196" spans="29:30" ht="20.100000000000001" customHeight="1">
      <c r="AC196" s="405"/>
      <c r="AD196" s="327"/>
    </row>
    <row r="197" spans="29:30" ht="20.100000000000001" customHeight="1">
      <c r="AC197" s="405"/>
      <c r="AD197" s="327"/>
    </row>
    <row r="198" spans="29:30" ht="20.100000000000001" customHeight="1">
      <c r="AC198" s="406"/>
      <c r="AD198" s="329"/>
    </row>
    <row r="199" spans="29:30" ht="20.100000000000001" customHeight="1">
      <c r="AC199" s="406"/>
      <c r="AD199" s="329"/>
    </row>
    <row r="200" spans="29:30" ht="20.100000000000001" customHeight="1">
      <c r="AC200" s="406"/>
      <c r="AD200" s="329"/>
    </row>
    <row r="201" spans="29:30" ht="20.100000000000001" customHeight="1">
      <c r="AC201" s="406"/>
      <c r="AD201" s="329"/>
    </row>
  </sheetData>
  <sheetProtection algorithmName="SHA-512" hashValue="DCClYI295oDZmUx+JCCnRtuNFb066O5Eeat/LlXXMKTgSxSxKC7DPObxwsbBdj8vJsLJSjks+2ZO699fxGXyjA==" saltValue="C/+WPGSjNxahSINzW6+vNA==" spinCount="100000" sheet="1" formatCells="0" formatRows="0" insertRows="0" deleteRows="0" selectLockedCells="1" autoFilter="0" pivotTables="0"/>
  <mergeCells count="33">
    <mergeCell ref="D38:I38"/>
    <mergeCell ref="D40:I40"/>
    <mergeCell ref="J38:M38"/>
    <mergeCell ref="J40:M40"/>
    <mergeCell ref="P38:Z38"/>
    <mergeCell ref="P40:Z40"/>
    <mergeCell ref="D35:I35"/>
    <mergeCell ref="D24:I24"/>
    <mergeCell ref="D31:I31"/>
    <mergeCell ref="E26:R26"/>
    <mergeCell ref="E27:R27"/>
    <mergeCell ref="D28:I28"/>
    <mergeCell ref="P31:Z31"/>
    <mergeCell ref="P35:Z35"/>
    <mergeCell ref="J24:M24"/>
    <mergeCell ref="J28:M28"/>
    <mergeCell ref="J31:M31"/>
    <mergeCell ref="J35:M35"/>
    <mergeCell ref="D21:I21"/>
    <mergeCell ref="D8:I8"/>
    <mergeCell ref="J8:V8"/>
    <mergeCell ref="D11:I11"/>
    <mergeCell ref="D12:I12"/>
    <mergeCell ref="J12:R12"/>
    <mergeCell ref="D15:I15"/>
    <mergeCell ref="J15:V15"/>
    <mergeCell ref="D16:I16"/>
    <mergeCell ref="J16:V16"/>
    <mergeCell ref="D20:I20"/>
    <mergeCell ref="J20:M20"/>
    <mergeCell ref="P20:Z20"/>
    <mergeCell ref="P21:Z21"/>
    <mergeCell ref="J21:M21"/>
  </mergeCells>
  <phoneticPr fontId="18"/>
  <conditionalFormatting sqref="AD90:AD91 AC155:AD201">
    <cfRule type="expression" priority="21">
      <formula>CELL("protect",AC90)=0</formula>
    </cfRule>
  </conditionalFormatting>
  <conditionalFormatting sqref="B1:B2 AB24:AB30">
    <cfRule type="expression" dxfId="22" priority="20">
      <formula>_xlfn.ISFORMULA(B1)=TRUE</formula>
    </cfRule>
  </conditionalFormatting>
  <conditionalFormatting sqref="J20">
    <cfRule type="containsBlanks" dxfId="21" priority="19">
      <formula>LEN(TRIM(J20))=0</formula>
    </cfRule>
  </conditionalFormatting>
  <conditionalFormatting sqref="B3">
    <cfRule type="expression" dxfId="20" priority="18">
      <formula>_xlfn.ISFORMULA(B3)=TRUE</formula>
    </cfRule>
  </conditionalFormatting>
  <conditionalFormatting sqref="J12">
    <cfRule type="containsBlanks" dxfId="19" priority="14">
      <formula>LEN(TRIM(J12))=0</formula>
    </cfRule>
    <cfRule type="expression" dxfId="18" priority="15">
      <formula>#REF!="■"</formula>
    </cfRule>
    <cfRule type="expression" dxfId="17" priority="16">
      <formula>#REF!="■"</formula>
    </cfRule>
  </conditionalFormatting>
  <conditionalFormatting sqref="J11">
    <cfRule type="expression" dxfId="16" priority="22">
      <formula>#REF!="■"</formula>
    </cfRule>
    <cfRule type="expression" dxfId="15" priority="23">
      <formula>#REF!="■"</formula>
    </cfRule>
  </conditionalFormatting>
  <conditionalFormatting sqref="J15:J16">
    <cfRule type="containsBlanks" dxfId="14" priority="13">
      <formula>LEN(TRIM(J15))=0</formula>
    </cfRule>
  </conditionalFormatting>
  <conditionalFormatting sqref="J24">
    <cfRule type="containsBlanks" dxfId="13" priority="12">
      <formula>LEN(TRIM(J24))=0</formula>
    </cfRule>
  </conditionalFormatting>
  <conditionalFormatting sqref="J31">
    <cfRule type="expression" dxfId="12" priority="11">
      <formula>#REF!="■"</formula>
    </cfRule>
  </conditionalFormatting>
  <conditionalFormatting sqref="J31">
    <cfRule type="notContainsBlanks" dxfId="11" priority="9">
      <formula>LEN(TRIM(J31))&gt;0</formula>
    </cfRule>
    <cfRule type="expression" dxfId="10" priority="10">
      <formula>#REF!="■"</formula>
    </cfRule>
  </conditionalFormatting>
  <conditionalFormatting sqref="J21">
    <cfRule type="expression" dxfId="9" priority="8">
      <formula>#REF!="■"</formula>
    </cfRule>
  </conditionalFormatting>
  <conditionalFormatting sqref="J21">
    <cfRule type="notContainsBlanks" dxfId="8" priority="6">
      <formula>LEN(TRIM(J21))&gt;0</formula>
    </cfRule>
    <cfRule type="expression" dxfId="7" priority="7">
      <formula>#REF!="■"</formula>
    </cfRule>
  </conditionalFormatting>
  <conditionalFormatting sqref="J28">
    <cfRule type="expression" dxfId="6" priority="2">
      <formula>$J$24&lt;&gt;""</formula>
    </cfRule>
    <cfRule type="containsBlanks" dxfId="5" priority="3">
      <formula>LEN(TRIM(J28))=0</formula>
    </cfRule>
  </conditionalFormatting>
  <conditionalFormatting sqref="J24 P24:R24">
    <cfRule type="expression" dxfId="4" priority="1">
      <formula>$J$28&lt;&gt;""</formula>
    </cfRule>
  </conditionalFormatting>
  <dataValidations count="5">
    <dataValidation type="custom" imeMode="disabled" allowBlank="1" showInputMessage="1" showErrorMessage="1" error="整数で入力してください。" sqref="WVH983074:WVK983074 L65505:R65505 HS65503:HY65503 RO65503:RU65503 ABK65503:ABQ65503 ALG65503:ALM65503 AVC65503:AVI65503 BEY65503:BFE65503 BOU65503:BPA65503 BYQ65503:BYW65503 CIM65503:CIS65503 CSI65503:CSO65503 DCE65503:DCK65503 DMA65503:DMG65503 DVW65503:DWC65503 EFS65503:EFY65503 EPO65503:EPU65503 EZK65503:EZQ65503 FJG65503:FJM65503 FTC65503:FTI65503 GCY65503:GDE65503 GMU65503:GNA65503 GWQ65503:GWW65503 HGM65503:HGS65503 HQI65503:HQO65503 IAE65503:IAK65503 IKA65503:IKG65503 ITW65503:IUC65503 JDS65503:JDY65503 JNO65503:JNU65503 JXK65503:JXQ65503 KHG65503:KHM65503 KRC65503:KRI65503 LAY65503:LBE65503 LKU65503:LLA65503 LUQ65503:LUW65503 MEM65503:MES65503 MOI65503:MOO65503 MYE65503:MYK65503 NIA65503:NIG65503 NRW65503:NSC65503 OBS65503:OBY65503 OLO65503:OLU65503 OVK65503:OVQ65503 PFG65503:PFM65503 PPC65503:PPI65503 PYY65503:PZE65503 QIU65503:QJA65503 QSQ65503:QSW65503 RCM65503:RCS65503 RMI65503:RMO65503 RWE65503:RWK65503 SGA65503:SGG65503 SPW65503:SQC65503 SZS65503:SZY65503 TJO65503:TJU65503 TTK65503:TTQ65503 UDG65503:UDM65503 UNC65503:UNI65503 UWY65503:UXE65503 VGU65503:VHA65503 VQQ65503:VQW65503 WAM65503:WAS65503 WKI65503:WKO65503 WUE65503:WUK65503 L131041:R131041 HS131039:HY131039 RO131039:RU131039 ABK131039:ABQ131039 ALG131039:ALM131039 AVC131039:AVI131039 BEY131039:BFE131039 BOU131039:BPA131039 BYQ131039:BYW131039 CIM131039:CIS131039 CSI131039:CSO131039 DCE131039:DCK131039 DMA131039:DMG131039 DVW131039:DWC131039 EFS131039:EFY131039 EPO131039:EPU131039 EZK131039:EZQ131039 FJG131039:FJM131039 FTC131039:FTI131039 GCY131039:GDE131039 GMU131039:GNA131039 GWQ131039:GWW131039 HGM131039:HGS131039 HQI131039:HQO131039 IAE131039:IAK131039 IKA131039:IKG131039 ITW131039:IUC131039 JDS131039:JDY131039 JNO131039:JNU131039 JXK131039:JXQ131039 KHG131039:KHM131039 KRC131039:KRI131039 LAY131039:LBE131039 LKU131039:LLA131039 LUQ131039:LUW131039 MEM131039:MES131039 MOI131039:MOO131039 MYE131039:MYK131039 NIA131039:NIG131039 NRW131039:NSC131039 OBS131039:OBY131039 OLO131039:OLU131039 OVK131039:OVQ131039 PFG131039:PFM131039 PPC131039:PPI131039 PYY131039:PZE131039 QIU131039:QJA131039 QSQ131039:QSW131039 RCM131039:RCS131039 RMI131039:RMO131039 RWE131039:RWK131039 SGA131039:SGG131039 SPW131039:SQC131039 SZS131039:SZY131039 TJO131039:TJU131039 TTK131039:TTQ131039 UDG131039:UDM131039 UNC131039:UNI131039 UWY131039:UXE131039 VGU131039:VHA131039 VQQ131039:VQW131039 WAM131039:WAS131039 WKI131039:WKO131039 WUE131039:WUK131039 L196577:R196577 HS196575:HY196575 RO196575:RU196575 ABK196575:ABQ196575 ALG196575:ALM196575 AVC196575:AVI196575 BEY196575:BFE196575 BOU196575:BPA196575 BYQ196575:BYW196575 CIM196575:CIS196575 CSI196575:CSO196575 DCE196575:DCK196575 DMA196575:DMG196575 DVW196575:DWC196575 EFS196575:EFY196575 EPO196575:EPU196575 EZK196575:EZQ196575 FJG196575:FJM196575 FTC196575:FTI196575 GCY196575:GDE196575 GMU196575:GNA196575 GWQ196575:GWW196575 HGM196575:HGS196575 HQI196575:HQO196575 IAE196575:IAK196575 IKA196575:IKG196575 ITW196575:IUC196575 JDS196575:JDY196575 JNO196575:JNU196575 JXK196575:JXQ196575 KHG196575:KHM196575 KRC196575:KRI196575 LAY196575:LBE196575 LKU196575:LLA196575 LUQ196575:LUW196575 MEM196575:MES196575 MOI196575:MOO196575 MYE196575:MYK196575 NIA196575:NIG196575 NRW196575:NSC196575 OBS196575:OBY196575 OLO196575:OLU196575 OVK196575:OVQ196575 PFG196575:PFM196575 PPC196575:PPI196575 PYY196575:PZE196575 QIU196575:QJA196575 QSQ196575:QSW196575 RCM196575:RCS196575 RMI196575:RMO196575 RWE196575:RWK196575 SGA196575:SGG196575 SPW196575:SQC196575 SZS196575:SZY196575 TJO196575:TJU196575 TTK196575:TTQ196575 UDG196575:UDM196575 UNC196575:UNI196575 UWY196575:UXE196575 VGU196575:VHA196575 VQQ196575:VQW196575 WAM196575:WAS196575 WKI196575:WKO196575 WUE196575:WUK196575 L262113:R262113 HS262111:HY262111 RO262111:RU262111 ABK262111:ABQ262111 ALG262111:ALM262111 AVC262111:AVI262111 BEY262111:BFE262111 BOU262111:BPA262111 BYQ262111:BYW262111 CIM262111:CIS262111 CSI262111:CSO262111 DCE262111:DCK262111 DMA262111:DMG262111 DVW262111:DWC262111 EFS262111:EFY262111 EPO262111:EPU262111 EZK262111:EZQ262111 FJG262111:FJM262111 FTC262111:FTI262111 GCY262111:GDE262111 GMU262111:GNA262111 GWQ262111:GWW262111 HGM262111:HGS262111 HQI262111:HQO262111 IAE262111:IAK262111 IKA262111:IKG262111 ITW262111:IUC262111 JDS262111:JDY262111 JNO262111:JNU262111 JXK262111:JXQ262111 KHG262111:KHM262111 KRC262111:KRI262111 LAY262111:LBE262111 LKU262111:LLA262111 LUQ262111:LUW262111 MEM262111:MES262111 MOI262111:MOO262111 MYE262111:MYK262111 NIA262111:NIG262111 NRW262111:NSC262111 OBS262111:OBY262111 OLO262111:OLU262111 OVK262111:OVQ262111 PFG262111:PFM262111 PPC262111:PPI262111 PYY262111:PZE262111 QIU262111:QJA262111 QSQ262111:QSW262111 RCM262111:RCS262111 RMI262111:RMO262111 RWE262111:RWK262111 SGA262111:SGG262111 SPW262111:SQC262111 SZS262111:SZY262111 TJO262111:TJU262111 TTK262111:TTQ262111 UDG262111:UDM262111 UNC262111:UNI262111 UWY262111:UXE262111 VGU262111:VHA262111 VQQ262111:VQW262111 WAM262111:WAS262111 WKI262111:WKO262111 WUE262111:WUK262111 L327649:R327649 HS327647:HY327647 RO327647:RU327647 ABK327647:ABQ327647 ALG327647:ALM327647 AVC327647:AVI327647 BEY327647:BFE327647 BOU327647:BPA327647 BYQ327647:BYW327647 CIM327647:CIS327647 CSI327647:CSO327647 DCE327647:DCK327647 DMA327647:DMG327647 DVW327647:DWC327647 EFS327647:EFY327647 EPO327647:EPU327647 EZK327647:EZQ327647 FJG327647:FJM327647 FTC327647:FTI327647 GCY327647:GDE327647 GMU327647:GNA327647 GWQ327647:GWW327647 HGM327647:HGS327647 HQI327647:HQO327647 IAE327647:IAK327647 IKA327647:IKG327647 ITW327647:IUC327647 JDS327647:JDY327647 JNO327647:JNU327647 JXK327647:JXQ327647 KHG327647:KHM327647 KRC327647:KRI327647 LAY327647:LBE327647 LKU327647:LLA327647 LUQ327647:LUW327647 MEM327647:MES327647 MOI327647:MOO327647 MYE327647:MYK327647 NIA327647:NIG327647 NRW327647:NSC327647 OBS327647:OBY327647 OLO327647:OLU327647 OVK327647:OVQ327647 PFG327647:PFM327647 PPC327647:PPI327647 PYY327647:PZE327647 QIU327647:QJA327647 QSQ327647:QSW327647 RCM327647:RCS327647 RMI327647:RMO327647 RWE327647:RWK327647 SGA327647:SGG327647 SPW327647:SQC327647 SZS327647:SZY327647 TJO327647:TJU327647 TTK327647:TTQ327647 UDG327647:UDM327647 UNC327647:UNI327647 UWY327647:UXE327647 VGU327647:VHA327647 VQQ327647:VQW327647 WAM327647:WAS327647 WKI327647:WKO327647 WUE327647:WUK327647 L393185:R393185 HS393183:HY393183 RO393183:RU393183 ABK393183:ABQ393183 ALG393183:ALM393183 AVC393183:AVI393183 BEY393183:BFE393183 BOU393183:BPA393183 BYQ393183:BYW393183 CIM393183:CIS393183 CSI393183:CSO393183 DCE393183:DCK393183 DMA393183:DMG393183 DVW393183:DWC393183 EFS393183:EFY393183 EPO393183:EPU393183 EZK393183:EZQ393183 FJG393183:FJM393183 FTC393183:FTI393183 GCY393183:GDE393183 GMU393183:GNA393183 GWQ393183:GWW393183 HGM393183:HGS393183 HQI393183:HQO393183 IAE393183:IAK393183 IKA393183:IKG393183 ITW393183:IUC393183 JDS393183:JDY393183 JNO393183:JNU393183 JXK393183:JXQ393183 KHG393183:KHM393183 KRC393183:KRI393183 LAY393183:LBE393183 LKU393183:LLA393183 LUQ393183:LUW393183 MEM393183:MES393183 MOI393183:MOO393183 MYE393183:MYK393183 NIA393183:NIG393183 NRW393183:NSC393183 OBS393183:OBY393183 OLO393183:OLU393183 OVK393183:OVQ393183 PFG393183:PFM393183 PPC393183:PPI393183 PYY393183:PZE393183 QIU393183:QJA393183 QSQ393183:QSW393183 RCM393183:RCS393183 RMI393183:RMO393183 RWE393183:RWK393183 SGA393183:SGG393183 SPW393183:SQC393183 SZS393183:SZY393183 TJO393183:TJU393183 TTK393183:TTQ393183 UDG393183:UDM393183 UNC393183:UNI393183 UWY393183:UXE393183 VGU393183:VHA393183 VQQ393183:VQW393183 WAM393183:WAS393183 WKI393183:WKO393183 WUE393183:WUK393183 L458721:R458721 HS458719:HY458719 RO458719:RU458719 ABK458719:ABQ458719 ALG458719:ALM458719 AVC458719:AVI458719 BEY458719:BFE458719 BOU458719:BPA458719 BYQ458719:BYW458719 CIM458719:CIS458719 CSI458719:CSO458719 DCE458719:DCK458719 DMA458719:DMG458719 DVW458719:DWC458719 EFS458719:EFY458719 EPO458719:EPU458719 EZK458719:EZQ458719 FJG458719:FJM458719 FTC458719:FTI458719 GCY458719:GDE458719 GMU458719:GNA458719 GWQ458719:GWW458719 HGM458719:HGS458719 HQI458719:HQO458719 IAE458719:IAK458719 IKA458719:IKG458719 ITW458719:IUC458719 JDS458719:JDY458719 JNO458719:JNU458719 JXK458719:JXQ458719 KHG458719:KHM458719 KRC458719:KRI458719 LAY458719:LBE458719 LKU458719:LLA458719 LUQ458719:LUW458719 MEM458719:MES458719 MOI458719:MOO458719 MYE458719:MYK458719 NIA458719:NIG458719 NRW458719:NSC458719 OBS458719:OBY458719 OLO458719:OLU458719 OVK458719:OVQ458719 PFG458719:PFM458719 PPC458719:PPI458719 PYY458719:PZE458719 QIU458719:QJA458719 QSQ458719:QSW458719 RCM458719:RCS458719 RMI458719:RMO458719 RWE458719:RWK458719 SGA458719:SGG458719 SPW458719:SQC458719 SZS458719:SZY458719 TJO458719:TJU458719 TTK458719:TTQ458719 UDG458719:UDM458719 UNC458719:UNI458719 UWY458719:UXE458719 VGU458719:VHA458719 VQQ458719:VQW458719 WAM458719:WAS458719 WKI458719:WKO458719 WUE458719:WUK458719 L524257:R524257 HS524255:HY524255 RO524255:RU524255 ABK524255:ABQ524255 ALG524255:ALM524255 AVC524255:AVI524255 BEY524255:BFE524255 BOU524255:BPA524255 BYQ524255:BYW524255 CIM524255:CIS524255 CSI524255:CSO524255 DCE524255:DCK524255 DMA524255:DMG524255 DVW524255:DWC524255 EFS524255:EFY524255 EPO524255:EPU524255 EZK524255:EZQ524255 FJG524255:FJM524255 FTC524255:FTI524255 GCY524255:GDE524255 GMU524255:GNA524255 GWQ524255:GWW524255 HGM524255:HGS524255 HQI524255:HQO524255 IAE524255:IAK524255 IKA524255:IKG524255 ITW524255:IUC524255 JDS524255:JDY524255 JNO524255:JNU524255 JXK524255:JXQ524255 KHG524255:KHM524255 KRC524255:KRI524255 LAY524255:LBE524255 LKU524255:LLA524255 LUQ524255:LUW524255 MEM524255:MES524255 MOI524255:MOO524255 MYE524255:MYK524255 NIA524255:NIG524255 NRW524255:NSC524255 OBS524255:OBY524255 OLO524255:OLU524255 OVK524255:OVQ524255 PFG524255:PFM524255 PPC524255:PPI524255 PYY524255:PZE524255 QIU524255:QJA524255 QSQ524255:QSW524255 RCM524255:RCS524255 RMI524255:RMO524255 RWE524255:RWK524255 SGA524255:SGG524255 SPW524255:SQC524255 SZS524255:SZY524255 TJO524255:TJU524255 TTK524255:TTQ524255 UDG524255:UDM524255 UNC524255:UNI524255 UWY524255:UXE524255 VGU524255:VHA524255 VQQ524255:VQW524255 WAM524255:WAS524255 WKI524255:WKO524255 WUE524255:WUK524255 L589793:R589793 HS589791:HY589791 RO589791:RU589791 ABK589791:ABQ589791 ALG589791:ALM589791 AVC589791:AVI589791 BEY589791:BFE589791 BOU589791:BPA589791 BYQ589791:BYW589791 CIM589791:CIS589791 CSI589791:CSO589791 DCE589791:DCK589791 DMA589791:DMG589791 DVW589791:DWC589791 EFS589791:EFY589791 EPO589791:EPU589791 EZK589791:EZQ589791 FJG589791:FJM589791 FTC589791:FTI589791 GCY589791:GDE589791 GMU589791:GNA589791 GWQ589791:GWW589791 HGM589791:HGS589791 HQI589791:HQO589791 IAE589791:IAK589791 IKA589791:IKG589791 ITW589791:IUC589791 JDS589791:JDY589791 JNO589791:JNU589791 JXK589791:JXQ589791 KHG589791:KHM589791 KRC589791:KRI589791 LAY589791:LBE589791 LKU589791:LLA589791 LUQ589791:LUW589791 MEM589791:MES589791 MOI589791:MOO589791 MYE589791:MYK589791 NIA589791:NIG589791 NRW589791:NSC589791 OBS589791:OBY589791 OLO589791:OLU589791 OVK589791:OVQ589791 PFG589791:PFM589791 PPC589791:PPI589791 PYY589791:PZE589791 QIU589791:QJA589791 QSQ589791:QSW589791 RCM589791:RCS589791 RMI589791:RMO589791 RWE589791:RWK589791 SGA589791:SGG589791 SPW589791:SQC589791 SZS589791:SZY589791 TJO589791:TJU589791 TTK589791:TTQ589791 UDG589791:UDM589791 UNC589791:UNI589791 UWY589791:UXE589791 VGU589791:VHA589791 VQQ589791:VQW589791 WAM589791:WAS589791 WKI589791:WKO589791 WUE589791:WUK589791 L655329:R655329 HS655327:HY655327 RO655327:RU655327 ABK655327:ABQ655327 ALG655327:ALM655327 AVC655327:AVI655327 BEY655327:BFE655327 BOU655327:BPA655327 BYQ655327:BYW655327 CIM655327:CIS655327 CSI655327:CSO655327 DCE655327:DCK655327 DMA655327:DMG655327 DVW655327:DWC655327 EFS655327:EFY655327 EPO655327:EPU655327 EZK655327:EZQ655327 FJG655327:FJM655327 FTC655327:FTI655327 GCY655327:GDE655327 GMU655327:GNA655327 GWQ655327:GWW655327 HGM655327:HGS655327 HQI655327:HQO655327 IAE655327:IAK655327 IKA655327:IKG655327 ITW655327:IUC655327 JDS655327:JDY655327 JNO655327:JNU655327 JXK655327:JXQ655327 KHG655327:KHM655327 KRC655327:KRI655327 LAY655327:LBE655327 LKU655327:LLA655327 LUQ655327:LUW655327 MEM655327:MES655327 MOI655327:MOO655327 MYE655327:MYK655327 NIA655327:NIG655327 NRW655327:NSC655327 OBS655327:OBY655327 OLO655327:OLU655327 OVK655327:OVQ655327 PFG655327:PFM655327 PPC655327:PPI655327 PYY655327:PZE655327 QIU655327:QJA655327 QSQ655327:QSW655327 RCM655327:RCS655327 RMI655327:RMO655327 RWE655327:RWK655327 SGA655327:SGG655327 SPW655327:SQC655327 SZS655327:SZY655327 TJO655327:TJU655327 TTK655327:TTQ655327 UDG655327:UDM655327 UNC655327:UNI655327 UWY655327:UXE655327 VGU655327:VHA655327 VQQ655327:VQW655327 WAM655327:WAS655327 WKI655327:WKO655327 WUE655327:WUK655327 L720865:R720865 HS720863:HY720863 RO720863:RU720863 ABK720863:ABQ720863 ALG720863:ALM720863 AVC720863:AVI720863 BEY720863:BFE720863 BOU720863:BPA720863 BYQ720863:BYW720863 CIM720863:CIS720863 CSI720863:CSO720863 DCE720863:DCK720863 DMA720863:DMG720863 DVW720863:DWC720863 EFS720863:EFY720863 EPO720863:EPU720863 EZK720863:EZQ720863 FJG720863:FJM720863 FTC720863:FTI720863 GCY720863:GDE720863 GMU720863:GNA720863 GWQ720863:GWW720863 HGM720863:HGS720863 HQI720863:HQO720863 IAE720863:IAK720863 IKA720863:IKG720863 ITW720863:IUC720863 JDS720863:JDY720863 JNO720863:JNU720863 JXK720863:JXQ720863 KHG720863:KHM720863 KRC720863:KRI720863 LAY720863:LBE720863 LKU720863:LLA720863 LUQ720863:LUW720863 MEM720863:MES720863 MOI720863:MOO720863 MYE720863:MYK720863 NIA720863:NIG720863 NRW720863:NSC720863 OBS720863:OBY720863 OLO720863:OLU720863 OVK720863:OVQ720863 PFG720863:PFM720863 PPC720863:PPI720863 PYY720863:PZE720863 QIU720863:QJA720863 QSQ720863:QSW720863 RCM720863:RCS720863 RMI720863:RMO720863 RWE720863:RWK720863 SGA720863:SGG720863 SPW720863:SQC720863 SZS720863:SZY720863 TJO720863:TJU720863 TTK720863:TTQ720863 UDG720863:UDM720863 UNC720863:UNI720863 UWY720863:UXE720863 VGU720863:VHA720863 VQQ720863:VQW720863 WAM720863:WAS720863 WKI720863:WKO720863 WUE720863:WUK720863 L786401:R786401 HS786399:HY786399 RO786399:RU786399 ABK786399:ABQ786399 ALG786399:ALM786399 AVC786399:AVI786399 BEY786399:BFE786399 BOU786399:BPA786399 BYQ786399:BYW786399 CIM786399:CIS786399 CSI786399:CSO786399 DCE786399:DCK786399 DMA786399:DMG786399 DVW786399:DWC786399 EFS786399:EFY786399 EPO786399:EPU786399 EZK786399:EZQ786399 FJG786399:FJM786399 FTC786399:FTI786399 GCY786399:GDE786399 GMU786399:GNA786399 GWQ786399:GWW786399 HGM786399:HGS786399 HQI786399:HQO786399 IAE786399:IAK786399 IKA786399:IKG786399 ITW786399:IUC786399 JDS786399:JDY786399 JNO786399:JNU786399 JXK786399:JXQ786399 KHG786399:KHM786399 KRC786399:KRI786399 LAY786399:LBE786399 LKU786399:LLA786399 LUQ786399:LUW786399 MEM786399:MES786399 MOI786399:MOO786399 MYE786399:MYK786399 NIA786399:NIG786399 NRW786399:NSC786399 OBS786399:OBY786399 OLO786399:OLU786399 OVK786399:OVQ786399 PFG786399:PFM786399 PPC786399:PPI786399 PYY786399:PZE786399 QIU786399:QJA786399 QSQ786399:QSW786399 RCM786399:RCS786399 RMI786399:RMO786399 RWE786399:RWK786399 SGA786399:SGG786399 SPW786399:SQC786399 SZS786399:SZY786399 TJO786399:TJU786399 TTK786399:TTQ786399 UDG786399:UDM786399 UNC786399:UNI786399 UWY786399:UXE786399 VGU786399:VHA786399 VQQ786399:VQW786399 WAM786399:WAS786399 WKI786399:WKO786399 WUE786399:WUK786399 L851937:R851937 HS851935:HY851935 RO851935:RU851935 ABK851935:ABQ851935 ALG851935:ALM851935 AVC851935:AVI851935 BEY851935:BFE851935 BOU851935:BPA851935 BYQ851935:BYW851935 CIM851935:CIS851935 CSI851935:CSO851935 DCE851935:DCK851935 DMA851935:DMG851935 DVW851935:DWC851935 EFS851935:EFY851935 EPO851935:EPU851935 EZK851935:EZQ851935 FJG851935:FJM851935 FTC851935:FTI851935 GCY851935:GDE851935 GMU851935:GNA851935 GWQ851935:GWW851935 HGM851935:HGS851935 HQI851935:HQO851935 IAE851935:IAK851935 IKA851935:IKG851935 ITW851935:IUC851935 JDS851935:JDY851935 JNO851935:JNU851935 JXK851935:JXQ851935 KHG851935:KHM851935 KRC851935:KRI851935 LAY851935:LBE851935 LKU851935:LLA851935 LUQ851935:LUW851935 MEM851935:MES851935 MOI851935:MOO851935 MYE851935:MYK851935 NIA851935:NIG851935 NRW851935:NSC851935 OBS851935:OBY851935 OLO851935:OLU851935 OVK851935:OVQ851935 PFG851935:PFM851935 PPC851935:PPI851935 PYY851935:PZE851935 QIU851935:QJA851935 QSQ851935:QSW851935 RCM851935:RCS851935 RMI851935:RMO851935 RWE851935:RWK851935 SGA851935:SGG851935 SPW851935:SQC851935 SZS851935:SZY851935 TJO851935:TJU851935 TTK851935:TTQ851935 UDG851935:UDM851935 UNC851935:UNI851935 UWY851935:UXE851935 VGU851935:VHA851935 VQQ851935:VQW851935 WAM851935:WAS851935 WKI851935:WKO851935 WUE851935:WUK851935 L917473:R917473 HS917471:HY917471 RO917471:RU917471 ABK917471:ABQ917471 ALG917471:ALM917471 AVC917471:AVI917471 BEY917471:BFE917471 BOU917471:BPA917471 BYQ917471:BYW917471 CIM917471:CIS917471 CSI917471:CSO917471 DCE917471:DCK917471 DMA917471:DMG917471 DVW917471:DWC917471 EFS917471:EFY917471 EPO917471:EPU917471 EZK917471:EZQ917471 FJG917471:FJM917471 FTC917471:FTI917471 GCY917471:GDE917471 GMU917471:GNA917471 GWQ917471:GWW917471 HGM917471:HGS917471 HQI917471:HQO917471 IAE917471:IAK917471 IKA917471:IKG917471 ITW917471:IUC917471 JDS917471:JDY917471 JNO917471:JNU917471 JXK917471:JXQ917471 KHG917471:KHM917471 KRC917471:KRI917471 LAY917471:LBE917471 LKU917471:LLA917471 LUQ917471:LUW917471 MEM917471:MES917471 MOI917471:MOO917471 MYE917471:MYK917471 NIA917471:NIG917471 NRW917471:NSC917471 OBS917471:OBY917471 OLO917471:OLU917471 OVK917471:OVQ917471 PFG917471:PFM917471 PPC917471:PPI917471 PYY917471:PZE917471 QIU917471:QJA917471 QSQ917471:QSW917471 RCM917471:RCS917471 RMI917471:RMO917471 RWE917471:RWK917471 SGA917471:SGG917471 SPW917471:SQC917471 SZS917471:SZY917471 TJO917471:TJU917471 TTK917471:TTQ917471 UDG917471:UDM917471 UNC917471:UNI917471 UWY917471:UXE917471 VGU917471:VHA917471 VQQ917471:VQW917471 WAM917471:WAS917471 WKI917471:WKO917471 WUE917471:WUK917471 L983009:R983009 HS983007:HY983007 RO983007:RU983007 ABK983007:ABQ983007 ALG983007:ALM983007 AVC983007:AVI983007 BEY983007:BFE983007 BOU983007:BPA983007 BYQ983007:BYW983007 CIM983007:CIS983007 CSI983007:CSO983007 DCE983007:DCK983007 DMA983007:DMG983007 DVW983007:DWC983007 EFS983007:EFY983007 EPO983007:EPU983007 EZK983007:EZQ983007 FJG983007:FJM983007 FTC983007:FTI983007 GCY983007:GDE983007 GMU983007:GNA983007 GWQ983007:GWW983007 HGM983007:HGS983007 HQI983007:HQO983007 IAE983007:IAK983007 IKA983007:IKG983007 ITW983007:IUC983007 JDS983007:JDY983007 JNO983007:JNU983007 JXK983007:JXQ983007 KHG983007:KHM983007 KRC983007:KRI983007 LAY983007:LBE983007 LKU983007:LLA983007 LUQ983007:LUW983007 MEM983007:MES983007 MOI983007:MOO983007 MYE983007:MYK983007 NIA983007:NIG983007 NRW983007:NSC983007 OBS983007:OBY983007 OLO983007:OLU983007 OVK983007:OVQ983007 PFG983007:PFM983007 PPC983007:PPI983007 PYY983007:PZE983007 QIU983007:QJA983007 QSQ983007:QSW983007 RCM983007:RCS983007 RMI983007:RMO983007 RWE983007:RWK983007 SGA983007:SGG983007 SPW983007:SQC983007 SZS983007:SZY983007 TJO983007:TJU983007 TTK983007:TTQ983007 UDG983007:UDM983007 UNC983007:UNI983007 UWY983007:UXE983007 VGU983007:VHA983007 VQQ983007:VQW983007 WAM983007:WAS983007 WKI983007:WKO983007 WUE983007:WUK983007 IV65562:IY65564 SR65562:SU65564 ACN65562:ACQ65564 AMJ65562:AMM65564 AWF65562:AWI65564 BGB65562:BGE65564 BPX65562:BQA65564 BZT65562:BZW65564 CJP65562:CJS65564 CTL65562:CTO65564 DDH65562:DDK65564 DND65562:DNG65564 DWZ65562:DXC65564 EGV65562:EGY65564 EQR65562:EQU65564 FAN65562:FAQ65564 FKJ65562:FKM65564 FUF65562:FUI65564 GEB65562:GEE65564 GNX65562:GOA65564 GXT65562:GXW65564 HHP65562:HHS65564 HRL65562:HRO65564 IBH65562:IBK65564 ILD65562:ILG65564 IUZ65562:IVC65564 JEV65562:JEY65564 JOR65562:JOU65564 JYN65562:JYQ65564 KIJ65562:KIM65564 KSF65562:KSI65564 LCB65562:LCE65564 LLX65562:LMA65564 LVT65562:LVW65564 MFP65562:MFS65564 MPL65562:MPO65564 MZH65562:MZK65564 NJD65562:NJG65564 NSZ65562:NTC65564 OCV65562:OCY65564 OMR65562:OMU65564 OWN65562:OWQ65564 PGJ65562:PGM65564 PQF65562:PQI65564 QAB65562:QAE65564 QJX65562:QKA65564 QTT65562:QTW65564 RDP65562:RDS65564 RNL65562:RNO65564 RXH65562:RXK65564 SHD65562:SHG65564 SQZ65562:SRC65564 TAV65562:TAY65564 TKR65562:TKU65564 TUN65562:TUQ65564 UEJ65562:UEM65564 UOF65562:UOI65564 UYB65562:UYE65564 VHX65562:VIA65564 VRT65562:VRW65564 WBP65562:WBS65564 WLL65562:WLO65564 WVH65562:WVK65564 IV131098:IY131100 SR131098:SU131100 ACN131098:ACQ131100 AMJ131098:AMM131100 AWF131098:AWI131100 BGB131098:BGE131100 BPX131098:BQA131100 BZT131098:BZW131100 CJP131098:CJS131100 CTL131098:CTO131100 DDH131098:DDK131100 DND131098:DNG131100 DWZ131098:DXC131100 EGV131098:EGY131100 EQR131098:EQU131100 FAN131098:FAQ131100 FKJ131098:FKM131100 FUF131098:FUI131100 GEB131098:GEE131100 GNX131098:GOA131100 GXT131098:GXW131100 HHP131098:HHS131100 HRL131098:HRO131100 IBH131098:IBK131100 ILD131098:ILG131100 IUZ131098:IVC131100 JEV131098:JEY131100 JOR131098:JOU131100 JYN131098:JYQ131100 KIJ131098:KIM131100 KSF131098:KSI131100 LCB131098:LCE131100 LLX131098:LMA131100 LVT131098:LVW131100 MFP131098:MFS131100 MPL131098:MPO131100 MZH131098:MZK131100 NJD131098:NJG131100 NSZ131098:NTC131100 OCV131098:OCY131100 OMR131098:OMU131100 OWN131098:OWQ131100 PGJ131098:PGM131100 PQF131098:PQI131100 QAB131098:QAE131100 QJX131098:QKA131100 QTT131098:QTW131100 RDP131098:RDS131100 RNL131098:RNO131100 RXH131098:RXK131100 SHD131098:SHG131100 SQZ131098:SRC131100 TAV131098:TAY131100 TKR131098:TKU131100 TUN131098:TUQ131100 UEJ131098:UEM131100 UOF131098:UOI131100 UYB131098:UYE131100 VHX131098:VIA131100 VRT131098:VRW131100 WBP131098:WBS131100 WLL131098:WLO131100 WVH131098:WVK131100 IV196634:IY196636 SR196634:SU196636 ACN196634:ACQ196636 AMJ196634:AMM196636 AWF196634:AWI196636 BGB196634:BGE196636 BPX196634:BQA196636 BZT196634:BZW196636 CJP196634:CJS196636 CTL196634:CTO196636 DDH196634:DDK196636 DND196634:DNG196636 DWZ196634:DXC196636 EGV196634:EGY196636 EQR196634:EQU196636 FAN196634:FAQ196636 FKJ196634:FKM196636 FUF196634:FUI196636 GEB196634:GEE196636 GNX196634:GOA196636 GXT196634:GXW196636 HHP196634:HHS196636 HRL196634:HRO196636 IBH196634:IBK196636 ILD196634:ILG196636 IUZ196634:IVC196636 JEV196634:JEY196636 JOR196634:JOU196636 JYN196634:JYQ196636 KIJ196634:KIM196636 KSF196634:KSI196636 LCB196634:LCE196636 LLX196634:LMA196636 LVT196634:LVW196636 MFP196634:MFS196636 MPL196634:MPO196636 MZH196634:MZK196636 NJD196634:NJG196636 NSZ196634:NTC196636 OCV196634:OCY196636 OMR196634:OMU196636 OWN196634:OWQ196636 PGJ196634:PGM196636 PQF196634:PQI196636 QAB196634:QAE196636 QJX196634:QKA196636 QTT196634:QTW196636 RDP196634:RDS196636 RNL196634:RNO196636 RXH196634:RXK196636 SHD196634:SHG196636 SQZ196634:SRC196636 TAV196634:TAY196636 TKR196634:TKU196636 TUN196634:TUQ196636 UEJ196634:UEM196636 UOF196634:UOI196636 UYB196634:UYE196636 VHX196634:VIA196636 VRT196634:VRW196636 WBP196634:WBS196636 WLL196634:WLO196636 WVH196634:WVK196636 IV262170:IY262172 SR262170:SU262172 ACN262170:ACQ262172 AMJ262170:AMM262172 AWF262170:AWI262172 BGB262170:BGE262172 BPX262170:BQA262172 BZT262170:BZW262172 CJP262170:CJS262172 CTL262170:CTO262172 DDH262170:DDK262172 DND262170:DNG262172 DWZ262170:DXC262172 EGV262170:EGY262172 EQR262170:EQU262172 FAN262170:FAQ262172 FKJ262170:FKM262172 FUF262170:FUI262172 GEB262170:GEE262172 GNX262170:GOA262172 GXT262170:GXW262172 HHP262170:HHS262172 HRL262170:HRO262172 IBH262170:IBK262172 ILD262170:ILG262172 IUZ262170:IVC262172 JEV262170:JEY262172 JOR262170:JOU262172 JYN262170:JYQ262172 KIJ262170:KIM262172 KSF262170:KSI262172 LCB262170:LCE262172 LLX262170:LMA262172 LVT262170:LVW262172 MFP262170:MFS262172 MPL262170:MPO262172 MZH262170:MZK262172 NJD262170:NJG262172 NSZ262170:NTC262172 OCV262170:OCY262172 OMR262170:OMU262172 OWN262170:OWQ262172 PGJ262170:PGM262172 PQF262170:PQI262172 QAB262170:QAE262172 QJX262170:QKA262172 QTT262170:QTW262172 RDP262170:RDS262172 RNL262170:RNO262172 RXH262170:RXK262172 SHD262170:SHG262172 SQZ262170:SRC262172 TAV262170:TAY262172 TKR262170:TKU262172 TUN262170:TUQ262172 UEJ262170:UEM262172 UOF262170:UOI262172 UYB262170:UYE262172 VHX262170:VIA262172 VRT262170:VRW262172 WBP262170:WBS262172 WLL262170:WLO262172 WVH262170:WVK262172 IV327706:IY327708 SR327706:SU327708 ACN327706:ACQ327708 AMJ327706:AMM327708 AWF327706:AWI327708 BGB327706:BGE327708 BPX327706:BQA327708 BZT327706:BZW327708 CJP327706:CJS327708 CTL327706:CTO327708 DDH327706:DDK327708 DND327706:DNG327708 DWZ327706:DXC327708 EGV327706:EGY327708 EQR327706:EQU327708 FAN327706:FAQ327708 FKJ327706:FKM327708 FUF327706:FUI327708 GEB327706:GEE327708 GNX327706:GOA327708 GXT327706:GXW327708 HHP327706:HHS327708 HRL327706:HRO327708 IBH327706:IBK327708 ILD327706:ILG327708 IUZ327706:IVC327708 JEV327706:JEY327708 JOR327706:JOU327708 JYN327706:JYQ327708 KIJ327706:KIM327708 KSF327706:KSI327708 LCB327706:LCE327708 LLX327706:LMA327708 LVT327706:LVW327708 MFP327706:MFS327708 MPL327706:MPO327708 MZH327706:MZK327708 NJD327706:NJG327708 NSZ327706:NTC327708 OCV327706:OCY327708 OMR327706:OMU327708 OWN327706:OWQ327708 PGJ327706:PGM327708 PQF327706:PQI327708 QAB327706:QAE327708 QJX327706:QKA327708 QTT327706:QTW327708 RDP327706:RDS327708 RNL327706:RNO327708 RXH327706:RXK327708 SHD327706:SHG327708 SQZ327706:SRC327708 TAV327706:TAY327708 TKR327706:TKU327708 TUN327706:TUQ327708 UEJ327706:UEM327708 UOF327706:UOI327708 UYB327706:UYE327708 VHX327706:VIA327708 VRT327706:VRW327708 WBP327706:WBS327708 WLL327706:WLO327708 WVH327706:WVK327708 IV393242:IY393244 SR393242:SU393244 ACN393242:ACQ393244 AMJ393242:AMM393244 AWF393242:AWI393244 BGB393242:BGE393244 BPX393242:BQA393244 BZT393242:BZW393244 CJP393242:CJS393244 CTL393242:CTO393244 DDH393242:DDK393244 DND393242:DNG393244 DWZ393242:DXC393244 EGV393242:EGY393244 EQR393242:EQU393244 FAN393242:FAQ393244 FKJ393242:FKM393244 FUF393242:FUI393244 GEB393242:GEE393244 GNX393242:GOA393244 GXT393242:GXW393244 HHP393242:HHS393244 HRL393242:HRO393244 IBH393242:IBK393244 ILD393242:ILG393244 IUZ393242:IVC393244 JEV393242:JEY393244 JOR393242:JOU393244 JYN393242:JYQ393244 KIJ393242:KIM393244 KSF393242:KSI393244 LCB393242:LCE393244 LLX393242:LMA393244 LVT393242:LVW393244 MFP393242:MFS393244 MPL393242:MPO393244 MZH393242:MZK393244 NJD393242:NJG393244 NSZ393242:NTC393244 OCV393242:OCY393244 OMR393242:OMU393244 OWN393242:OWQ393244 PGJ393242:PGM393244 PQF393242:PQI393244 QAB393242:QAE393244 QJX393242:QKA393244 QTT393242:QTW393244 RDP393242:RDS393244 RNL393242:RNO393244 RXH393242:RXK393244 SHD393242:SHG393244 SQZ393242:SRC393244 TAV393242:TAY393244 TKR393242:TKU393244 TUN393242:TUQ393244 UEJ393242:UEM393244 UOF393242:UOI393244 UYB393242:UYE393244 VHX393242:VIA393244 VRT393242:VRW393244 WBP393242:WBS393244 WLL393242:WLO393244 WVH393242:WVK393244 IV458778:IY458780 SR458778:SU458780 ACN458778:ACQ458780 AMJ458778:AMM458780 AWF458778:AWI458780 BGB458778:BGE458780 BPX458778:BQA458780 BZT458778:BZW458780 CJP458778:CJS458780 CTL458778:CTO458780 DDH458778:DDK458780 DND458778:DNG458780 DWZ458778:DXC458780 EGV458778:EGY458780 EQR458778:EQU458780 FAN458778:FAQ458780 FKJ458778:FKM458780 FUF458778:FUI458780 GEB458778:GEE458780 GNX458778:GOA458780 GXT458778:GXW458780 HHP458778:HHS458780 HRL458778:HRO458780 IBH458778:IBK458780 ILD458778:ILG458780 IUZ458778:IVC458780 JEV458778:JEY458780 JOR458778:JOU458780 JYN458778:JYQ458780 KIJ458778:KIM458780 KSF458778:KSI458780 LCB458778:LCE458780 LLX458778:LMA458780 LVT458778:LVW458780 MFP458778:MFS458780 MPL458778:MPO458780 MZH458778:MZK458780 NJD458778:NJG458780 NSZ458778:NTC458780 OCV458778:OCY458780 OMR458778:OMU458780 OWN458778:OWQ458780 PGJ458778:PGM458780 PQF458778:PQI458780 QAB458778:QAE458780 QJX458778:QKA458780 QTT458778:QTW458780 RDP458778:RDS458780 RNL458778:RNO458780 RXH458778:RXK458780 SHD458778:SHG458780 SQZ458778:SRC458780 TAV458778:TAY458780 TKR458778:TKU458780 TUN458778:TUQ458780 UEJ458778:UEM458780 UOF458778:UOI458780 UYB458778:UYE458780 VHX458778:VIA458780 VRT458778:VRW458780 WBP458778:WBS458780 WLL458778:WLO458780 WVH458778:WVK458780 IV524314:IY524316 SR524314:SU524316 ACN524314:ACQ524316 AMJ524314:AMM524316 AWF524314:AWI524316 BGB524314:BGE524316 BPX524314:BQA524316 BZT524314:BZW524316 CJP524314:CJS524316 CTL524314:CTO524316 DDH524314:DDK524316 DND524314:DNG524316 DWZ524314:DXC524316 EGV524314:EGY524316 EQR524314:EQU524316 FAN524314:FAQ524316 FKJ524314:FKM524316 FUF524314:FUI524316 GEB524314:GEE524316 GNX524314:GOA524316 GXT524314:GXW524316 HHP524314:HHS524316 HRL524314:HRO524316 IBH524314:IBK524316 ILD524314:ILG524316 IUZ524314:IVC524316 JEV524314:JEY524316 JOR524314:JOU524316 JYN524314:JYQ524316 KIJ524314:KIM524316 KSF524314:KSI524316 LCB524314:LCE524316 LLX524314:LMA524316 LVT524314:LVW524316 MFP524314:MFS524316 MPL524314:MPO524316 MZH524314:MZK524316 NJD524314:NJG524316 NSZ524314:NTC524316 OCV524314:OCY524316 OMR524314:OMU524316 OWN524314:OWQ524316 PGJ524314:PGM524316 PQF524314:PQI524316 QAB524314:QAE524316 QJX524314:QKA524316 QTT524314:QTW524316 RDP524314:RDS524316 RNL524314:RNO524316 RXH524314:RXK524316 SHD524314:SHG524316 SQZ524314:SRC524316 TAV524314:TAY524316 TKR524314:TKU524316 TUN524314:TUQ524316 UEJ524314:UEM524316 UOF524314:UOI524316 UYB524314:UYE524316 VHX524314:VIA524316 VRT524314:VRW524316 WBP524314:WBS524316 WLL524314:WLO524316 WVH524314:WVK524316 IV589850:IY589852 SR589850:SU589852 ACN589850:ACQ589852 AMJ589850:AMM589852 AWF589850:AWI589852 BGB589850:BGE589852 BPX589850:BQA589852 BZT589850:BZW589852 CJP589850:CJS589852 CTL589850:CTO589852 DDH589850:DDK589852 DND589850:DNG589852 DWZ589850:DXC589852 EGV589850:EGY589852 EQR589850:EQU589852 FAN589850:FAQ589852 FKJ589850:FKM589852 FUF589850:FUI589852 GEB589850:GEE589852 GNX589850:GOA589852 GXT589850:GXW589852 HHP589850:HHS589852 HRL589850:HRO589852 IBH589850:IBK589852 ILD589850:ILG589852 IUZ589850:IVC589852 JEV589850:JEY589852 JOR589850:JOU589852 JYN589850:JYQ589852 KIJ589850:KIM589852 KSF589850:KSI589852 LCB589850:LCE589852 LLX589850:LMA589852 LVT589850:LVW589852 MFP589850:MFS589852 MPL589850:MPO589852 MZH589850:MZK589852 NJD589850:NJG589852 NSZ589850:NTC589852 OCV589850:OCY589852 OMR589850:OMU589852 OWN589850:OWQ589852 PGJ589850:PGM589852 PQF589850:PQI589852 QAB589850:QAE589852 QJX589850:QKA589852 QTT589850:QTW589852 RDP589850:RDS589852 RNL589850:RNO589852 RXH589850:RXK589852 SHD589850:SHG589852 SQZ589850:SRC589852 TAV589850:TAY589852 TKR589850:TKU589852 TUN589850:TUQ589852 UEJ589850:UEM589852 UOF589850:UOI589852 UYB589850:UYE589852 VHX589850:VIA589852 VRT589850:VRW589852 WBP589850:WBS589852 WLL589850:WLO589852 WVH589850:WVK589852 IV655386:IY655388 SR655386:SU655388 ACN655386:ACQ655388 AMJ655386:AMM655388 AWF655386:AWI655388 BGB655386:BGE655388 BPX655386:BQA655388 BZT655386:BZW655388 CJP655386:CJS655388 CTL655386:CTO655388 DDH655386:DDK655388 DND655386:DNG655388 DWZ655386:DXC655388 EGV655386:EGY655388 EQR655386:EQU655388 FAN655386:FAQ655388 FKJ655386:FKM655388 FUF655386:FUI655388 GEB655386:GEE655388 GNX655386:GOA655388 GXT655386:GXW655388 HHP655386:HHS655388 HRL655386:HRO655388 IBH655386:IBK655388 ILD655386:ILG655388 IUZ655386:IVC655388 JEV655386:JEY655388 JOR655386:JOU655388 JYN655386:JYQ655388 KIJ655386:KIM655388 KSF655386:KSI655388 LCB655386:LCE655388 LLX655386:LMA655388 LVT655386:LVW655388 MFP655386:MFS655388 MPL655386:MPO655388 MZH655386:MZK655388 NJD655386:NJG655388 NSZ655386:NTC655388 OCV655386:OCY655388 OMR655386:OMU655388 OWN655386:OWQ655388 PGJ655386:PGM655388 PQF655386:PQI655388 QAB655386:QAE655388 QJX655386:QKA655388 QTT655386:QTW655388 RDP655386:RDS655388 RNL655386:RNO655388 RXH655386:RXK655388 SHD655386:SHG655388 SQZ655386:SRC655388 TAV655386:TAY655388 TKR655386:TKU655388 TUN655386:TUQ655388 UEJ655386:UEM655388 UOF655386:UOI655388 UYB655386:UYE655388 VHX655386:VIA655388 VRT655386:VRW655388 WBP655386:WBS655388 WLL655386:WLO655388 WVH655386:WVK655388 IV720922:IY720924 SR720922:SU720924 ACN720922:ACQ720924 AMJ720922:AMM720924 AWF720922:AWI720924 BGB720922:BGE720924 BPX720922:BQA720924 BZT720922:BZW720924 CJP720922:CJS720924 CTL720922:CTO720924 DDH720922:DDK720924 DND720922:DNG720924 DWZ720922:DXC720924 EGV720922:EGY720924 EQR720922:EQU720924 FAN720922:FAQ720924 FKJ720922:FKM720924 FUF720922:FUI720924 GEB720922:GEE720924 GNX720922:GOA720924 GXT720922:GXW720924 HHP720922:HHS720924 HRL720922:HRO720924 IBH720922:IBK720924 ILD720922:ILG720924 IUZ720922:IVC720924 JEV720922:JEY720924 JOR720922:JOU720924 JYN720922:JYQ720924 KIJ720922:KIM720924 KSF720922:KSI720924 LCB720922:LCE720924 LLX720922:LMA720924 LVT720922:LVW720924 MFP720922:MFS720924 MPL720922:MPO720924 MZH720922:MZK720924 NJD720922:NJG720924 NSZ720922:NTC720924 OCV720922:OCY720924 OMR720922:OMU720924 OWN720922:OWQ720924 PGJ720922:PGM720924 PQF720922:PQI720924 QAB720922:QAE720924 QJX720922:QKA720924 QTT720922:QTW720924 RDP720922:RDS720924 RNL720922:RNO720924 RXH720922:RXK720924 SHD720922:SHG720924 SQZ720922:SRC720924 TAV720922:TAY720924 TKR720922:TKU720924 TUN720922:TUQ720924 UEJ720922:UEM720924 UOF720922:UOI720924 UYB720922:UYE720924 VHX720922:VIA720924 VRT720922:VRW720924 WBP720922:WBS720924 WLL720922:WLO720924 WVH720922:WVK720924 IV786458:IY786460 SR786458:SU786460 ACN786458:ACQ786460 AMJ786458:AMM786460 AWF786458:AWI786460 BGB786458:BGE786460 BPX786458:BQA786460 BZT786458:BZW786460 CJP786458:CJS786460 CTL786458:CTO786460 DDH786458:DDK786460 DND786458:DNG786460 DWZ786458:DXC786460 EGV786458:EGY786460 EQR786458:EQU786460 FAN786458:FAQ786460 FKJ786458:FKM786460 FUF786458:FUI786460 GEB786458:GEE786460 GNX786458:GOA786460 GXT786458:GXW786460 HHP786458:HHS786460 HRL786458:HRO786460 IBH786458:IBK786460 ILD786458:ILG786460 IUZ786458:IVC786460 JEV786458:JEY786460 JOR786458:JOU786460 JYN786458:JYQ786460 KIJ786458:KIM786460 KSF786458:KSI786460 LCB786458:LCE786460 LLX786458:LMA786460 LVT786458:LVW786460 MFP786458:MFS786460 MPL786458:MPO786460 MZH786458:MZK786460 NJD786458:NJG786460 NSZ786458:NTC786460 OCV786458:OCY786460 OMR786458:OMU786460 OWN786458:OWQ786460 PGJ786458:PGM786460 PQF786458:PQI786460 QAB786458:QAE786460 QJX786458:QKA786460 QTT786458:QTW786460 RDP786458:RDS786460 RNL786458:RNO786460 RXH786458:RXK786460 SHD786458:SHG786460 SQZ786458:SRC786460 TAV786458:TAY786460 TKR786458:TKU786460 TUN786458:TUQ786460 UEJ786458:UEM786460 UOF786458:UOI786460 UYB786458:UYE786460 VHX786458:VIA786460 VRT786458:VRW786460 WBP786458:WBS786460 WLL786458:WLO786460 WVH786458:WVK786460 IV851994:IY851996 SR851994:SU851996 ACN851994:ACQ851996 AMJ851994:AMM851996 AWF851994:AWI851996 BGB851994:BGE851996 BPX851994:BQA851996 BZT851994:BZW851996 CJP851994:CJS851996 CTL851994:CTO851996 DDH851994:DDK851996 DND851994:DNG851996 DWZ851994:DXC851996 EGV851994:EGY851996 EQR851994:EQU851996 FAN851994:FAQ851996 FKJ851994:FKM851996 FUF851994:FUI851996 GEB851994:GEE851996 GNX851994:GOA851996 GXT851994:GXW851996 HHP851994:HHS851996 HRL851994:HRO851996 IBH851994:IBK851996 ILD851994:ILG851996 IUZ851994:IVC851996 JEV851994:JEY851996 JOR851994:JOU851996 JYN851994:JYQ851996 KIJ851994:KIM851996 KSF851994:KSI851996 LCB851994:LCE851996 LLX851994:LMA851996 LVT851994:LVW851996 MFP851994:MFS851996 MPL851994:MPO851996 MZH851994:MZK851996 NJD851994:NJG851996 NSZ851994:NTC851996 OCV851994:OCY851996 OMR851994:OMU851996 OWN851994:OWQ851996 PGJ851994:PGM851996 PQF851994:PQI851996 QAB851994:QAE851996 QJX851994:QKA851996 QTT851994:QTW851996 RDP851994:RDS851996 RNL851994:RNO851996 RXH851994:RXK851996 SHD851994:SHG851996 SQZ851994:SRC851996 TAV851994:TAY851996 TKR851994:TKU851996 TUN851994:TUQ851996 UEJ851994:UEM851996 UOF851994:UOI851996 UYB851994:UYE851996 VHX851994:VIA851996 VRT851994:VRW851996 WBP851994:WBS851996 WLL851994:WLO851996 WVH851994:WVK851996 IV917530:IY917532 SR917530:SU917532 ACN917530:ACQ917532 AMJ917530:AMM917532 AWF917530:AWI917532 BGB917530:BGE917532 BPX917530:BQA917532 BZT917530:BZW917532 CJP917530:CJS917532 CTL917530:CTO917532 DDH917530:DDK917532 DND917530:DNG917532 DWZ917530:DXC917532 EGV917530:EGY917532 EQR917530:EQU917532 FAN917530:FAQ917532 FKJ917530:FKM917532 FUF917530:FUI917532 GEB917530:GEE917532 GNX917530:GOA917532 GXT917530:GXW917532 HHP917530:HHS917532 HRL917530:HRO917532 IBH917530:IBK917532 ILD917530:ILG917532 IUZ917530:IVC917532 JEV917530:JEY917532 JOR917530:JOU917532 JYN917530:JYQ917532 KIJ917530:KIM917532 KSF917530:KSI917532 LCB917530:LCE917532 LLX917530:LMA917532 LVT917530:LVW917532 MFP917530:MFS917532 MPL917530:MPO917532 MZH917530:MZK917532 NJD917530:NJG917532 NSZ917530:NTC917532 OCV917530:OCY917532 OMR917530:OMU917532 OWN917530:OWQ917532 PGJ917530:PGM917532 PQF917530:PQI917532 QAB917530:QAE917532 QJX917530:QKA917532 QTT917530:QTW917532 RDP917530:RDS917532 RNL917530:RNO917532 RXH917530:RXK917532 SHD917530:SHG917532 SQZ917530:SRC917532 TAV917530:TAY917532 TKR917530:TKU917532 TUN917530:TUQ917532 UEJ917530:UEM917532 UOF917530:UOI917532 UYB917530:UYE917532 VHX917530:VIA917532 VRT917530:VRW917532 WBP917530:WBS917532 WLL917530:WLO917532 WVH917530:WVK917532 IV983066:IY983068 SR983066:SU983068 ACN983066:ACQ983068 AMJ983066:AMM983068 AWF983066:AWI983068 BGB983066:BGE983068 BPX983066:BQA983068 BZT983066:BZW983068 CJP983066:CJS983068 CTL983066:CTO983068 DDH983066:DDK983068 DND983066:DNG983068 DWZ983066:DXC983068 EGV983066:EGY983068 EQR983066:EQU983068 FAN983066:FAQ983068 FKJ983066:FKM983068 FUF983066:FUI983068 GEB983066:GEE983068 GNX983066:GOA983068 GXT983066:GXW983068 HHP983066:HHS983068 HRL983066:HRO983068 IBH983066:IBK983068 ILD983066:ILG983068 IUZ983066:IVC983068 JEV983066:JEY983068 JOR983066:JOU983068 JYN983066:JYQ983068 KIJ983066:KIM983068 KSF983066:KSI983068 LCB983066:LCE983068 LLX983066:LMA983068 LVT983066:LVW983068 MFP983066:MFS983068 MPL983066:MPO983068 MZH983066:MZK983068 NJD983066:NJG983068 NSZ983066:NTC983068 OCV983066:OCY983068 OMR983066:OMU983068 OWN983066:OWQ983068 PGJ983066:PGM983068 PQF983066:PQI983068 QAB983066:QAE983068 QJX983066:QKA983068 QTT983066:QTW983068 RDP983066:RDS983068 RNL983066:RNO983068 RXH983066:RXK983068 SHD983066:SHG983068 SQZ983066:SRC983068 TAV983066:TAY983068 TKR983066:TKU983068 TUN983066:TUQ983068 UEJ983066:UEM983068 UOF983066:UOI983068 UYB983066:UYE983068 VHX983066:VIA983068 VRT983066:VRW983068 WBP983066:WBS983068 WLL983066:WLO983068 WVH983066:WVK983068 IV65570:IY65570 SR65570:SU65570 ACN65570:ACQ65570 AMJ65570:AMM65570 AWF65570:AWI65570 BGB65570:BGE65570 BPX65570:BQA65570 BZT65570:BZW65570 CJP65570:CJS65570 CTL65570:CTO65570 DDH65570:DDK65570 DND65570:DNG65570 DWZ65570:DXC65570 EGV65570:EGY65570 EQR65570:EQU65570 FAN65570:FAQ65570 FKJ65570:FKM65570 FUF65570:FUI65570 GEB65570:GEE65570 GNX65570:GOA65570 GXT65570:GXW65570 HHP65570:HHS65570 HRL65570:HRO65570 IBH65570:IBK65570 ILD65570:ILG65570 IUZ65570:IVC65570 JEV65570:JEY65570 JOR65570:JOU65570 JYN65570:JYQ65570 KIJ65570:KIM65570 KSF65570:KSI65570 LCB65570:LCE65570 LLX65570:LMA65570 LVT65570:LVW65570 MFP65570:MFS65570 MPL65570:MPO65570 MZH65570:MZK65570 NJD65570:NJG65570 NSZ65570:NTC65570 OCV65570:OCY65570 OMR65570:OMU65570 OWN65570:OWQ65570 PGJ65570:PGM65570 PQF65570:PQI65570 QAB65570:QAE65570 QJX65570:QKA65570 QTT65570:QTW65570 RDP65570:RDS65570 RNL65570:RNO65570 RXH65570:RXK65570 SHD65570:SHG65570 SQZ65570:SRC65570 TAV65570:TAY65570 TKR65570:TKU65570 TUN65570:TUQ65570 UEJ65570:UEM65570 UOF65570:UOI65570 UYB65570:UYE65570 VHX65570:VIA65570 VRT65570:VRW65570 WBP65570:WBS65570 WLL65570:WLO65570 WVH65570:WVK65570 IV131106:IY131106 SR131106:SU131106 ACN131106:ACQ131106 AMJ131106:AMM131106 AWF131106:AWI131106 BGB131106:BGE131106 BPX131106:BQA131106 BZT131106:BZW131106 CJP131106:CJS131106 CTL131106:CTO131106 DDH131106:DDK131106 DND131106:DNG131106 DWZ131106:DXC131106 EGV131106:EGY131106 EQR131106:EQU131106 FAN131106:FAQ131106 FKJ131106:FKM131106 FUF131106:FUI131106 GEB131106:GEE131106 GNX131106:GOA131106 GXT131106:GXW131106 HHP131106:HHS131106 HRL131106:HRO131106 IBH131106:IBK131106 ILD131106:ILG131106 IUZ131106:IVC131106 JEV131106:JEY131106 JOR131106:JOU131106 JYN131106:JYQ131106 KIJ131106:KIM131106 KSF131106:KSI131106 LCB131106:LCE131106 LLX131106:LMA131106 LVT131106:LVW131106 MFP131106:MFS131106 MPL131106:MPO131106 MZH131106:MZK131106 NJD131106:NJG131106 NSZ131106:NTC131106 OCV131106:OCY131106 OMR131106:OMU131106 OWN131106:OWQ131106 PGJ131106:PGM131106 PQF131106:PQI131106 QAB131106:QAE131106 QJX131106:QKA131106 QTT131106:QTW131106 RDP131106:RDS131106 RNL131106:RNO131106 RXH131106:RXK131106 SHD131106:SHG131106 SQZ131106:SRC131106 TAV131106:TAY131106 TKR131106:TKU131106 TUN131106:TUQ131106 UEJ131106:UEM131106 UOF131106:UOI131106 UYB131106:UYE131106 VHX131106:VIA131106 VRT131106:VRW131106 WBP131106:WBS131106 WLL131106:WLO131106 WVH131106:WVK131106 IV196642:IY196642 SR196642:SU196642 ACN196642:ACQ196642 AMJ196642:AMM196642 AWF196642:AWI196642 BGB196642:BGE196642 BPX196642:BQA196642 BZT196642:BZW196642 CJP196642:CJS196642 CTL196642:CTO196642 DDH196642:DDK196642 DND196642:DNG196642 DWZ196642:DXC196642 EGV196642:EGY196642 EQR196642:EQU196642 FAN196642:FAQ196642 FKJ196642:FKM196642 FUF196642:FUI196642 GEB196642:GEE196642 GNX196642:GOA196642 GXT196642:GXW196642 HHP196642:HHS196642 HRL196642:HRO196642 IBH196642:IBK196642 ILD196642:ILG196642 IUZ196642:IVC196642 JEV196642:JEY196642 JOR196642:JOU196642 JYN196642:JYQ196642 KIJ196642:KIM196642 KSF196642:KSI196642 LCB196642:LCE196642 LLX196642:LMA196642 LVT196642:LVW196642 MFP196642:MFS196642 MPL196642:MPO196642 MZH196642:MZK196642 NJD196642:NJG196642 NSZ196642:NTC196642 OCV196642:OCY196642 OMR196642:OMU196642 OWN196642:OWQ196642 PGJ196642:PGM196642 PQF196642:PQI196642 QAB196642:QAE196642 QJX196642:QKA196642 QTT196642:QTW196642 RDP196642:RDS196642 RNL196642:RNO196642 RXH196642:RXK196642 SHD196642:SHG196642 SQZ196642:SRC196642 TAV196642:TAY196642 TKR196642:TKU196642 TUN196642:TUQ196642 UEJ196642:UEM196642 UOF196642:UOI196642 UYB196642:UYE196642 VHX196642:VIA196642 VRT196642:VRW196642 WBP196642:WBS196642 WLL196642:WLO196642 WVH196642:WVK196642 IV262178:IY262178 SR262178:SU262178 ACN262178:ACQ262178 AMJ262178:AMM262178 AWF262178:AWI262178 BGB262178:BGE262178 BPX262178:BQA262178 BZT262178:BZW262178 CJP262178:CJS262178 CTL262178:CTO262178 DDH262178:DDK262178 DND262178:DNG262178 DWZ262178:DXC262178 EGV262178:EGY262178 EQR262178:EQU262178 FAN262178:FAQ262178 FKJ262178:FKM262178 FUF262178:FUI262178 GEB262178:GEE262178 GNX262178:GOA262178 GXT262178:GXW262178 HHP262178:HHS262178 HRL262178:HRO262178 IBH262178:IBK262178 ILD262178:ILG262178 IUZ262178:IVC262178 JEV262178:JEY262178 JOR262178:JOU262178 JYN262178:JYQ262178 KIJ262178:KIM262178 KSF262178:KSI262178 LCB262178:LCE262178 LLX262178:LMA262178 LVT262178:LVW262178 MFP262178:MFS262178 MPL262178:MPO262178 MZH262178:MZK262178 NJD262178:NJG262178 NSZ262178:NTC262178 OCV262178:OCY262178 OMR262178:OMU262178 OWN262178:OWQ262178 PGJ262178:PGM262178 PQF262178:PQI262178 QAB262178:QAE262178 QJX262178:QKA262178 QTT262178:QTW262178 RDP262178:RDS262178 RNL262178:RNO262178 RXH262178:RXK262178 SHD262178:SHG262178 SQZ262178:SRC262178 TAV262178:TAY262178 TKR262178:TKU262178 TUN262178:TUQ262178 UEJ262178:UEM262178 UOF262178:UOI262178 UYB262178:UYE262178 VHX262178:VIA262178 VRT262178:VRW262178 WBP262178:WBS262178 WLL262178:WLO262178 WVH262178:WVK262178 IV327714:IY327714 SR327714:SU327714 ACN327714:ACQ327714 AMJ327714:AMM327714 AWF327714:AWI327714 BGB327714:BGE327714 BPX327714:BQA327714 BZT327714:BZW327714 CJP327714:CJS327714 CTL327714:CTO327714 DDH327714:DDK327714 DND327714:DNG327714 DWZ327714:DXC327714 EGV327714:EGY327714 EQR327714:EQU327714 FAN327714:FAQ327714 FKJ327714:FKM327714 FUF327714:FUI327714 GEB327714:GEE327714 GNX327714:GOA327714 GXT327714:GXW327714 HHP327714:HHS327714 HRL327714:HRO327714 IBH327714:IBK327714 ILD327714:ILG327714 IUZ327714:IVC327714 JEV327714:JEY327714 JOR327714:JOU327714 JYN327714:JYQ327714 KIJ327714:KIM327714 KSF327714:KSI327714 LCB327714:LCE327714 LLX327714:LMA327714 LVT327714:LVW327714 MFP327714:MFS327714 MPL327714:MPO327714 MZH327714:MZK327714 NJD327714:NJG327714 NSZ327714:NTC327714 OCV327714:OCY327714 OMR327714:OMU327714 OWN327714:OWQ327714 PGJ327714:PGM327714 PQF327714:PQI327714 QAB327714:QAE327714 QJX327714:QKA327714 QTT327714:QTW327714 RDP327714:RDS327714 RNL327714:RNO327714 RXH327714:RXK327714 SHD327714:SHG327714 SQZ327714:SRC327714 TAV327714:TAY327714 TKR327714:TKU327714 TUN327714:TUQ327714 UEJ327714:UEM327714 UOF327714:UOI327714 UYB327714:UYE327714 VHX327714:VIA327714 VRT327714:VRW327714 WBP327714:WBS327714 WLL327714:WLO327714 WVH327714:WVK327714 IV393250:IY393250 SR393250:SU393250 ACN393250:ACQ393250 AMJ393250:AMM393250 AWF393250:AWI393250 BGB393250:BGE393250 BPX393250:BQA393250 BZT393250:BZW393250 CJP393250:CJS393250 CTL393250:CTO393250 DDH393250:DDK393250 DND393250:DNG393250 DWZ393250:DXC393250 EGV393250:EGY393250 EQR393250:EQU393250 FAN393250:FAQ393250 FKJ393250:FKM393250 FUF393250:FUI393250 GEB393250:GEE393250 GNX393250:GOA393250 GXT393250:GXW393250 HHP393250:HHS393250 HRL393250:HRO393250 IBH393250:IBK393250 ILD393250:ILG393250 IUZ393250:IVC393250 JEV393250:JEY393250 JOR393250:JOU393250 JYN393250:JYQ393250 KIJ393250:KIM393250 KSF393250:KSI393250 LCB393250:LCE393250 LLX393250:LMA393250 LVT393250:LVW393250 MFP393250:MFS393250 MPL393250:MPO393250 MZH393250:MZK393250 NJD393250:NJG393250 NSZ393250:NTC393250 OCV393250:OCY393250 OMR393250:OMU393250 OWN393250:OWQ393250 PGJ393250:PGM393250 PQF393250:PQI393250 QAB393250:QAE393250 QJX393250:QKA393250 QTT393250:QTW393250 RDP393250:RDS393250 RNL393250:RNO393250 RXH393250:RXK393250 SHD393250:SHG393250 SQZ393250:SRC393250 TAV393250:TAY393250 TKR393250:TKU393250 TUN393250:TUQ393250 UEJ393250:UEM393250 UOF393250:UOI393250 UYB393250:UYE393250 VHX393250:VIA393250 VRT393250:VRW393250 WBP393250:WBS393250 WLL393250:WLO393250 WVH393250:WVK393250 IV458786:IY458786 SR458786:SU458786 ACN458786:ACQ458786 AMJ458786:AMM458786 AWF458786:AWI458786 BGB458786:BGE458786 BPX458786:BQA458786 BZT458786:BZW458786 CJP458786:CJS458786 CTL458786:CTO458786 DDH458786:DDK458786 DND458786:DNG458786 DWZ458786:DXC458786 EGV458786:EGY458786 EQR458786:EQU458786 FAN458786:FAQ458786 FKJ458786:FKM458786 FUF458786:FUI458786 GEB458786:GEE458786 GNX458786:GOA458786 GXT458786:GXW458786 HHP458786:HHS458786 HRL458786:HRO458786 IBH458786:IBK458786 ILD458786:ILG458786 IUZ458786:IVC458786 JEV458786:JEY458786 JOR458786:JOU458786 JYN458786:JYQ458786 KIJ458786:KIM458786 KSF458786:KSI458786 LCB458786:LCE458786 LLX458786:LMA458786 LVT458786:LVW458786 MFP458786:MFS458786 MPL458786:MPO458786 MZH458786:MZK458786 NJD458786:NJG458786 NSZ458786:NTC458786 OCV458786:OCY458786 OMR458786:OMU458786 OWN458786:OWQ458786 PGJ458786:PGM458786 PQF458786:PQI458786 QAB458786:QAE458786 QJX458786:QKA458786 QTT458786:QTW458786 RDP458786:RDS458786 RNL458786:RNO458786 RXH458786:RXK458786 SHD458786:SHG458786 SQZ458786:SRC458786 TAV458786:TAY458786 TKR458786:TKU458786 TUN458786:TUQ458786 UEJ458786:UEM458786 UOF458786:UOI458786 UYB458786:UYE458786 VHX458786:VIA458786 VRT458786:VRW458786 WBP458786:WBS458786 WLL458786:WLO458786 WVH458786:WVK458786 IV524322:IY524322 SR524322:SU524322 ACN524322:ACQ524322 AMJ524322:AMM524322 AWF524322:AWI524322 BGB524322:BGE524322 BPX524322:BQA524322 BZT524322:BZW524322 CJP524322:CJS524322 CTL524322:CTO524322 DDH524322:DDK524322 DND524322:DNG524322 DWZ524322:DXC524322 EGV524322:EGY524322 EQR524322:EQU524322 FAN524322:FAQ524322 FKJ524322:FKM524322 FUF524322:FUI524322 GEB524322:GEE524322 GNX524322:GOA524322 GXT524322:GXW524322 HHP524322:HHS524322 HRL524322:HRO524322 IBH524322:IBK524322 ILD524322:ILG524322 IUZ524322:IVC524322 JEV524322:JEY524322 JOR524322:JOU524322 JYN524322:JYQ524322 KIJ524322:KIM524322 KSF524322:KSI524322 LCB524322:LCE524322 LLX524322:LMA524322 LVT524322:LVW524322 MFP524322:MFS524322 MPL524322:MPO524322 MZH524322:MZK524322 NJD524322:NJG524322 NSZ524322:NTC524322 OCV524322:OCY524322 OMR524322:OMU524322 OWN524322:OWQ524322 PGJ524322:PGM524322 PQF524322:PQI524322 QAB524322:QAE524322 QJX524322:QKA524322 QTT524322:QTW524322 RDP524322:RDS524322 RNL524322:RNO524322 RXH524322:RXK524322 SHD524322:SHG524322 SQZ524322:SRC524322 TAV524322:TAY524322 TKR524322:TKU524322 TUN524322:TUQ524322 UEJ524322:UEM524322 UOF524322:UOI524322 UYB524322:UYE524322 VHX524322:VIA524322 VRT524322:VRW524322 WBP524322:WBS524322 WLL524322:WLO524322 WVH524322:WVK524322 IV589858:IY589858 SR589858:SU589858 ACN589858:ACQ589858 AMJ589858:AMM589858 AWF589858:AWI589858 BGB589858:BGE589858 BPX589858:BQA589858 BZT589858:BZW589858 CJP589858:CJS589858 CTL589858:CTO589858 DDH589858:DDK589858 DND589858:DNG589858 DWZ589858:DXC589858 EGV589858:EGY589858 EQR589858:EQU589858 FAN589858:FAQ589858 FKJ589858:FKM589858 FUF589858:FUI589858 GEB589858:GEE589858 GNX589858:GOA589858 GXT589858:GXW589858 HHP589858:HHS589858 HRL589858:HRO589858 IBH589858:IBK589858 ILD589858:ILG589858 IUZ589858:IVC589858 JEV589858:JEY589858 JOR589858:JOU589858 JYN589858:JYQ589858 KIJ589858:KIM589858 KSF589858:KSI589858 LCB589858:LCE589858 LLX589858:LMA589858 LVT589858:LVW589858 MFP589858:MFS589858 MPL589858:MPO589858 MZH589858:MZK589858 NJD589858:NJG589858 NSZ589858:NTC589858 OCV589858:OCY589858 OMR589858:OMU589858 OWN589858:OWQ589858 PGJ589858:PGM589858 PQF589858:PQI589858 QAB589858:QAE589858 QJX589858:QKA589858 QTT589858:QTW589858 RDP589858:RDS589858 RNL589858:RNO589858 RXH589858:RXK589858 SHD589858:SHG589858 SQZ589858:SRC589858 TAV589858:TAY589858 TKR589858:TKU589858 TUN589858:TUQ589858 UEJ589858:UEM589858 UOF589858:UOI589858 UYB589858:UYE589858 VHX589858:VIA589858 VRT589858:VRW589858 WBP589858:WBS589858 WLL589858:WLO589858 WVH589858:WVK589858 IV655394:IY655394 SR655394:SU655394 ACN655394:ACQ655394 AMJ655394:AMM655394 AWF655394:AWI655394 BGB655394:BGE655394 BPX655394:BQA655394 BZT655394:BZW655394 CJP655394:CJS655394 CTL655394:CTO655394 DDH655394:DDK655394 DND655394:DNG655394 DWZ655394:DXC655394 EGV655394:EGY655394 EQR655394:EQU655394 FAN655394:FAQ655394 FKJ655394:FKM655394 FUF655394:FUI655394 GEB655394:GEE655394 GNX655394:GOA655394 GXT655394:GXW655394 HHP655394:HHS655394 HRL655394:HRO655394 IBH655394:IBK655394 ILD655394:ILG655394 IUZ655394:IVC655394 JEV655394:JEY655394 JOR655394:JOU655394 JYN655394:JYQ655394 KIJ655394:KIM655394 KSF655394:KSI655394 LCB655394:LCE655394 LLX655394:LMA655394 LVT655394:LVW655394 MFP655394:MFS655394 MPL655394:MPO655394 MZH655394:MZK655394 NJD655394:NJG655394 NSZ655394:NTC655394 OCV655394:OCY655394 OMR655394:OMU655394 OWN655394:OWQ655394 PGJ655394:PGM655394 PQF655394:PQI655394 QAB655394:QAE655394 QJX655394:QKA655394 QTT655394:QTW655394 RDP655394:RDS655394 RNL655394:RNO655394 RXH655394:RXK655394 SHD655394:SHG655394 SQZ655394:SRC655394 TAV655394:TAY655394 TKR655394:TKU655394 TUN655394:TUQ655394 UEJ655394:UEM655394 UOF655394:UOI655394 UYB655394:UYE655394 VHX655394:VIA655394 VRT655394:VRW655394 WBP655394:WBS655394 WLL655394:WLO655394 WVH655394:WVK655394 IV720930:IY720930 SR720930:SU720930 ACN720930:ACQ720930 AMJ720930:AMM720930 AWF720930:AWI720930 BGB720930:BGE720930 BPX720930:BQA720930 BZT720930:BZW720930 CJP720930:CJS720930 CTL720930:CTO720930 DDH720930:DDK720930 DND720930:DNG720930 DWZ720930:DXC720930 EGV720930:EGY720930 EQR720930:EQU720930 FAN720930:FAQ720930 FKJ720930:FKM720930 FUF720930:FUI720930 GEB720930:GEE720930 GNX720930:GOA720930 GXT720930:GXW720930 HHP720930:HHS720930 HRL720930:HRO720930 IBH720930:IBK720930 ILD720930:ILG720930 IUZ720930:IVC720930 JEV720930:JEY720930 JOR720930:JOU720930 JYN720930:JYQ720930 KIJ720930:KIM720930 KSF720930:KSI720930 LCB720930:LCE720930 LLX720930:LMA720930 LVT720930:LVW720930 MFP720930:MFS720930 MPL720930:MPO720930 MZH720930:MZK720930 NJD720930:NJG720930 NSZ720930:NTC720930 OCV720930:OCY720930 OMR720930:OMU720930 OWN720930:OWQ720930 PGJ720930:PGM720930 PQF720930:PQI720930 QAB720930:QAE720930 QJX720930:QKA720930 QTT720930:QTW720930 RDP720930:RDS720930 RNL720930:RNO720930 RXH720930:RXK720930 SHD720930:SHG720930 SQZ720930:SRC720930 TAV720930:TAY720930 TKR720930:TKU720930 TUN720930:TUQ720930 UEJ720930:UEM720930 UOF720930:UOI720930 UYB720930:UYE720930 VHX720930:VIA720930 VRT720930:VRW720930 WBP720930:WBS720930 WLL720930:WLO720930 WVH720930:WVK720930 IV786466:IY786466 SR786466:SU786466 ACN786466:ACQ786466 AMJ786466:AMM786466 AWF786466:AWI786466 BGB786466:BGE786466 BPX786466:BQA786466 BZT786466:BZW786466 CJP786466:CJS786466 CTL786466:CTO786466 DDH786466:DDK786466 DND786466:DNG786466 DWZ786466:DXC786466 EGV786466:EGY786466 EQR786466:EQU786466 FAN786466:FAQ786466 FKJ786466:FKM786466 FUF786466:FUI786466 GEB786466:GEE786466 GNX786466:GOA786466 GXT786466:GXW786466 HHP786466:HHS786466 HRL786466:HRO786466 IBH786466:IBK786466 ILD786466:ILG786466 IUZ786466:IVC786466 JEV786466:JEY786466 JOR786466:JOU786466 JYN786466:JYQ786466 KIJ786466:KIM786466 KSF786466:KSI786466 LCB786466:LCE786466 LLX786466:LMA786466 LVT786466:LVW786466 MFP786466:MFS786466 MPL786466:MPO786466 MZH786466:MZK786466 NJD786466:NJG786466 NSZ786466:NTC786466 OCV786466:OCY786466 OMR786466:OMU786466 OWN786466:OWQ786466 PGJ786466:PGM786466 PQF786466:PQI786466 QAB786466:QAE786466 QJX786466:QKA786466 QTT786466:QTW786466 RDP786466:RDS786466 RNL786466:RNO786466 RXH786466:RXK786466 SHD786466:SHG786466 SQZ786466:SRC786466 TAV786466:TAY786466 TKR786466:TKU786466 TUN786466:TUQ786466 UEJ786466:UEM786466 UOF786466:UOI786466 UYB786466:UYE786466 VHX786466:VIA786466 VRT786466:VRW786466 WBP786466:WBS786466 WLL786466:WLO786466 WVH786466:WVK786466 IV852002:IY852002 SR852002:SU852002 ACN852002:ACQ852002 AMJ852002:AMM852002 AWF852002:AWI852002 BGB852002:BGE852002 BPX852002:BQA852002 BZT852002:BZW852002 CJP852002:CJS852002 CTL852002:CTO852002 DDH852002:DDK852002 DND852002:DNG852002 DWZ852002:DXC852002 EGV852002:EGY852002 EQR852002:EQU852002 FAN852002:FAQ852002 FKJ852002:FKM852002 FUF852002:FUI852002 GEB852002:GEE852002 GNX852002:GOA852002 GXT852002:GXW852002 HHP852002:HHS852002 HRL852002:HRO852002 IBH852002:IBK852002 ILD852002:ILG852002 IUZ852002:IVC852002 JEV852002:JEY852002 JOR852002:JOU852002 JYN852002:JYQ852002 KIJ852002:KIM852002 KSF852002:KSI852002 LCB852002:LCE852002 LLX852002:LMA852002 LVT852002:LVW852002 MFP852002:MFS852002 MPL852002:MPO852002 MZH852002:MZK852002 NJD852002:NJG852002 NSZ852002:NTC852002 OCV852002:OCY852002 OMR852002:OMU852002 OWN852002:OWQ852002 PGJ852002:PGM852002 PQF852002:PQI852002 QAB852002:QAE852002 QJX852002:QKA852002 QTT852002:QTW852002 RDP852002:RDS852002 RNL852002:RNO852002 RXH852002:RXK852002 SHD852002:SHG852002 SQZ852002:SRC852002 TAV852002:TAY852002 TKR852002:TKU852002 TUN852002:TUQ852002 UEJ852002:UEM852002 UOF852002:UOI852002 UYB852002:UYE852002 VHX852002:VIA852002 VRT852002:VRW852002 WBP852002:WBS852002 WLL852002:WLO852002 WVH852002:WVK852002 IV917538:IY917538 SR917538:SU917538 ACN917538:ACQ917538 AMJ917538:AMM917538 AWF917538:AWI917538 BGB917538:BGE917538 BPX917538:BQA917538 BZT917538:BZW917538 CJP917538:CJS917538 CTL917538:CTO917538 DDH917538:DDK917538 DND917538:DNG917538 DWZ917538:DXC917538 EGV917538:EGY917538 EQR917538:EQU917538 FAN917538:FAQ917538 FKJ917538:FKM917538 FUF917538:FUI917538 GEB917538:GEE917538 GNX917538:GOA917538 GXT917538:GXW917538 HHP917538:HHS917538 HRL917538:HRO917538 IBH917538:IBK917538 ILD917538:ILG917538 IUZ917538:IVC917538 JEV917538:JEY917538 JOR917538:JOU917538 JYN917538:JYQ917538 KIJ917538:KIM917538 KSF917538:KSI917538 LCB917538:LCE917538 LLX917538:LMA917538 LVT917538:LVW917538 MFP917538:MFS917538 MPL917538:MPO917538 MZH917538:MZK917538 NJD917538:NJG917538 NSZ917538:NTC917538 OCV917538:OCY917538 OMR917538:OMU917538 OWN917538:OWQ917538 PGJ917538:PGM917538 PQF917538:PQI917538 QAB917538:QAE917538 QJX917538:QKA917538 QTT917538:QTW917538 RDP917538:RDS917538 RNL917538:RNO917538 RXH917538:RXK917538 SHD917538:SHG917538 SQZ917538:SRC917538 TAV917538:TAY917538 TKR917538:TKU917538 TUN917538:TUQ917538 UEJ917538:UEM917538 UOF917538:UOI917538 UYB917538:UYE917538 VHX917538:VIA917538 VRT917538:VRW917538 WBP917538:WBS917538 WLL917538:WLO917538 WVH917538:WVK917538 IV983074:IY983074 SR983074:SU983074 ACN983074:ACQ983074 AMJ983074:AMM983074 AWF983074:AWI983074 BGB983074:BGE983074 BPX983074:BQA983074 BZT983074:BZW983074 CJP983074:CJS983074 CTL983074:CTO983074 DDH983074:DDK983074 DND983074:DNG983074 DWZ983074:DXC983074 EGV983074:EGY983074 EQR983074:EQU983074 FAN983074:FAQ983074 FKJ983074:FKM983074 FUF983074:FUI983074 GEB983074:GEE983074 GNX983074:GOA983074 GXT983074:GXW983074 HHP983074:HHS983074 HRL983074:HRO983074 IBH983074:IBK983074 ILD983074:ILG983074 IUZ983074:IVC983074 JEV983074:JEY983074 JOR983074:JOU983074 JYN983074:JYQ983074 KIJ983074:KIM983074 KSF983074:KSI983074 LCB983074:LCE983074 LLX983074:LMA983074 LVT983074:LVW983074 MFP983074:MFS983074 MPL983074:MPO983074 MZH983074:MZK983074 NJD983074:NJG983074 NSZ983074:NTC983074 OCV983074:OCY983074 OMR983074:OMU983074 OWN983074:OWQ983074 PGJ983074:PGM983074 PQF983074:PQI983074 QAB983074:QAE983074 QJX983074:QKA983074 QTT983074:QTW983074 RDP983074:RDS983074 RNL983074:RNO983074 RXH983074:RXK983074 SHD983074:SHG983074 SQZ983074:SRC983074 TAV983074:TAY983074 TKR983074:TKU983074 TUN983074:TUQ983074 UEJ983074:UEM983074 UOF983074:UOI983074 UYB983074:UYE983074 VHX983074:VIA983074 VRT983074:VRW983074 WBP983074:WBS983074 WLL983074:WLO983074 HS20:HY21 WUE20:WUK21 WKI20:WKO21 WAM20:WAS21 VQQ20:VQW21 VGU20:VHA21 UWY20:UXE21 UNC20:UNI21 UDG20:UDM21 TTK20:TTQ21 TJO20:TJU21 SZS20:SZY21 SPW20:SQC21 SGA20:SGG21 RWE20:RWK21 RMI20:RMO21 RCM20:RCS21 QSQ20:QSW21 QIU20:QJA21 PYY20:PZE21 PPC20:PPI21 PFG20:PFM21 OVK20:OVQ21 OLO20:OLU21 OBS20:OBY21 NRW20:NSC21 NIA20:NIG21 MYE20:MYK21 MOI20:MOO21 MEM20:MES21 LUQ20:LUW21 LKU20:LLA21 LAY20:LBE21 KRC20:KRI21 KHG20:KHM21 JXK20:JXQ21 JNO20:JNU21 JDS20:JDY21 ITW20:IUC21 IKA20:IKG21 IAE20:IAK21 HQI20:HQO21 HGM20:HGS21 GWQ20:GWW21 GMU20:GNA21 GCY20:GDE21 FTC20:FTI21 FJG20:FJM21 EZK20:EZQ21 EPO20:EPU21 EFS20:EFY21 DVW20:DWC21 DMA20:DMG21 DCE20:DCK21 CSI20:CSO21 CIM20:CIS21 BYQ20:BYW21 BOU20:BPA21 BEY20:BFE21 AVC20:AVI21 ALG20:ALM21 ABK20:ABQ21 RO20:RU21 WAM41:WAS41 VQQ41:VQW41 VGU41:VHA41 UWY41:UXE41 UNC41:UNI41 UDG41:UDM41 TTK41:TTQ41 TJO41:TJU41 SZS41:SZY41 SPW41:SQC41 SGA41:SGG41 RWE41:RWK41 RMI41:RMO41 RCM41:RCS41 QSQ41:QSW41 QIU41:QJA41 PYY41:PZE41 PPC41:PPI41 PFG41:PFM41 OVK41:OVQ41 OLO41:OLU41 OBS41:OBY41 NRW41:NSC41 NIA41:NIG41 MYE41:MYK41 MOI41:MOO41 MEM41:MES41 LUQ41:LUW41 LKU41:LLA41 LAY41:LBE41 KRC41:KRI41 KHG41:KHM41 JXK41:JXQ41 JNO41:JNU41 JDS41:JDY41 ITW41:IUC41 IKA41:IKG41 IAE41:IAK41 HQI41:HQO41 HGM41:HGS41 GWQ41:GWW41 GMU41:GNA41 GCY41:GDE41 FTC41:FTI41 FJG41:FJM41 EZK41:EZQ41 EPO41:EPU41 EFS41:EFY41 DVW41:DWC41 DMA41:DMG41 DCE41:DCK41 CSI41:CSO41 CIM41:CIS41 BYQ41:BYW41 BOU41:BPA41 BEY41:BFE41 AVC41:AVI41 ALG41:ALM41 ABK41:ABQ41 RO41:RU41 HS41:HY41 WUE41:WUK41 WUE39:WUK39 HS39:HY39 RO39:RU39 ABK39:ABQ39 ALG39:ALM39 AVC39:AVI39 BEY39:BFE39 BOU39:BPA39 BYQ39:BYW39 CIM39:CIS39 CSI39:CSO39 DCE39:DCK39 DMA39:DMG39 DVW39:DWC39 EFS39:EFY39 EPO39:EPU39 EZK39:EZQ39 FJG39:FJM39 FTC39:FTI39 GCY39:GDE39 GMU39:GNA39 GWQ39:GWW39 HGM39:HGS39 HQI39:HQO39 IAE39:IAK39 IKA39:IKG39 ITW39:IUC39 JDS39:JDY39 JNO39:JNU39 JXK39:JXQ39 KHG39:KHM39 KRC39:KRI39 LAY39:LBE39 LKU39:LLA39 LUQ39:LUW39 MEM39:MES39 MOI39:MOO39 MYE39:MYK39 NIA39:NIG39 NRW39:NSC39 OBS39:OBY39 OLO39:OLU39 OVK39:OVQ39 PFG39:PFM39 PPC39:PPI39 PYY39:PZE39 QIU39:QJA39 QSQ39:QSW39 RCM39:RCS39 RMI39:RMO39 RWE39:RWK39 SGA39:SGG39 SPW39:SQC39 SZS39:SZY39 TJO39:TJU39 TTK39:TTQ39 UDG39:UDM39 UNC39:UNI39 UWY39:UXE39 VGU39:VHA39 VQQ39:VQW39 WAM39:WAS39 WKI39:WKO39 WKI41:WKO41 RO24:RU31 ABK24:ABQ31 ALG24:ALM31 AVC24:AVI31 BEY24:BFE31 BOU24:BPA31 BYQ24:BYW31 CIM24:CIS31 CSI24:CSO31 DCE24:DCK31 DMA24:DMG31 DVW24:DWC31 EFS24:EFY31 EPO24:EPU31 EZK24:EZQ31 FJG24:FJM31 FTC24:FTI31 GCY24:GDE31 GMU24:GNA31 GWQ24:GWW31 HGM24:HGS31 HQI24:HQO31 IAE24:IAK31 IKA24:IKG31 ITW24:IUC31 JDS24:JDY31 JNO24:JNU31 JXK24:JXQ31 KHG24:KHM31 KRC24:KRI31 LAY24:LBE31 LKU24:LLA31 LUQ24:LUW31 MEM24:MES31 MOI24:MOO31 MYE24:MYK31 NIA24:NIG31 NRW24:NSC31 OBS24:OBY31 OLO24:OLU31 OVK24:OVQ31 PFG24:PFM31 PPC24:PPI31 PYY24:PZE31 QIU24:QJA31 QSQ24:QSW31 RCM24:RCS31 RMI24:RMO31 RWE24:RWK31 SGA24:SGG31 SPW24:SQC31 SZS24:SZY31 TJO24:TJU31 TTK24:TTQ31 UDG24:UDM31 UNC24:UNI31 UWY24:UXE31 VGU24:VHA31 VQQ24:VQW31 WAM24:WAS31 WKI24:WKO31 WUE24:WUK31 HS24:HY31" xr:uid="{8D88B85D-B3B2-4454-A056-646E2D37C15A}">
      <formula1>L20-ROUNDDOWN(L20,0)=0</formula1>
    </dataValidation>
    <dataValidation type="list" allowBlank="1" showInputMessage="1" showErrorMessage="1" sqref="L65494:M65494 HS65492:HT65492 RO65492:RP65492 ABK65492:ABL65492 ALG65492:ALH65492 AVC65492:AVD65492 BEY65492:BEZ65492 BOU65492:BOV65492 BYQ65492:BYR65492 CIM65492:CIN65492 CSI65492:CSJ65492 DCE65492:DCF65492 DMA65492:DMB65492 DVW65492:DVX65492 EFS65492:EFT65492 EPO65492:EPP65492 EZK65492:EZL65492 FJG65492:FJH65492 FTC65492:FTD65492 GCY65492:GCZ65492 GMU65492:GMV65492 GWQ65492:GWR65492 HGM65492:HGN65492 HQI65492:HQJ65492 IAE65492:IAF65492 IKA65492:IKB65492 ITW65492:ITX65492 JDS65492:JDT65492 JNO65492:JNP65492 JXK65492:JXL65492 KHG65492:KHH65492 KRC65492:KRD65492 LAY65492:LAZ65492 LKU65492:LKV65492 LUQ65492:LUR65492 MEM65492:MEN65492 MOI65492:MOJ65492 MYE65492:MYF65492 NIA65492:NIB65492 NRW65492:NRX65492 OBS65492:OBT65492 OLO65492:OLP65492 OVK65492:OVL65492 PFG65492:PFH65492 PPC65492:PPD65492 PYY65492:PYZ65492 QIU65492:QIV65492 QSQ65492:QSR65492 RCM65492:RCN65492 RMI65492:RMJ65492 RWE65492:RWF65492 SGA65492:SGB65492 SPW65492:SPX65492 SZS65492:SZT65492 TJO65492:TJP65492 TTK65492:TTL65492 UDG65492:UDH65492 UNC65492:UND65492 UWY65492:UWZ65492 VGU65492:VGV65492 VQQ65492:VQR65492 WAM65492:WAN65492 WKI65492:WKJ65492 WUE65492:WUF65492 L131030:M131030 HS131028:HT131028 RO131028:RP131028 ABK131028:ABL131028 ALG131028:ALH131028 AVC131028:AVD131028 BEY131028:BEZ131028 BOU131028:BOV131028 BYQ131028:BYR131028 CIM131028:CIN131028 CSI131028:CSJ131028 DCE131028:DCF131028 DMA131028:DMB131028 DVW131028:DVX131028 EFS131028:EFT131028 EPO131028:EPP131028 EZK131028:EZL131028 FJG131028:FJH131028 FTC131028:FTD131028 GCY131028:GCZ131028 GMU131028:GMV131028 GWQ131028:GWR131028 HGM131028:HGN131028 HQI131028:HQJ131028 IAE131028:IAF131028 IKA131028:IKB131028 ITW131028:ITX131028 JDS131028:JDT131028 JNO131028:JNP131028 JXK131028:JXL131028 KHG131028:KHH131028 KRC131028:KRD131028 LAY131028:LAZ131028 LKU131028:LKV131028 LUQ131028:LUR131028 MEM131028:MEN131028 MOI131028:MOJ131028 MYE131028:MYF131028 NIA131028:NIB131028 NRW131028:NRX131028 OBS131028:OBT131028 OLO131028:OLP131028 OVK131028:OVL131028 PFG131028:PFH131028 PPC131028:PPD131028 PYY131028:PYZ131028 QIU131028:QIV131028 QSQ131028:QSR131028 RCM131028:RCN131028 RMI131028:RMJ131028 RWE131028:RWF131028 SGA131028:SGB131028 SPW131028:SPX131028 SZS131028:SZT131028 TJO131028:TJP131028 TTK131028:TTL131028 UDG131028:UDH131028 UNC131028:UND131028 UWY131028:UWZ131028 VGU131028:VGV131028 VQQ131028:VQR131028 WAM131028:WAN131028 WKI131028:WKJ131028 WUE131028:WUF131028 L196566:M196566 HS196564:HT196564 RO196564:RP196564 ABK196564:ABL196564 ALG196564:ALH196564 AVC196564:AVD196564 BEY196564:BEZ196564 BOU196564:BOV196564 BYQ196564:BYR196564 CIM196564:CIN196564 CSI196564:CSJ196564 DCE196564:DCF196564 DMA196564:DMB196564 DVW196564:DVX196564 EFS196564:EFT196564 EPO196564:EPP196564 EZK196564:EZL196564 FJG196564:FJH196564 FTC196564:FTD196564 GCY196564:GCZ196564 GMU196564:GMV196564 GWQ196564:GWR196564 HGM196564:HGN196564 HQI196564:HQJ196564 IAE196564:IAF196564 IKA196564:IKB196564 ITW196564:ITX196564 JDS196564:JDT196564 JNO196564:JNP196564 JXK196564:JXL196564 KHG196564:KHH196564 KRC196564:KRD196564 LAY196564:LAZ196564 LKU196564:LKV196564 LUQ196564:LUR196564 MEM196564:MEN196564 MOI196564:MOJ196564 MYE196564:MYF196564 NIA196564:NIB196564 NRW196564:NRX196564 OBS196564:OBT196564 OLO196564:OLP196564 OVK196564:OVL196564 PFG196564:PFH196564 PPC196564:PPD196564 PYY196564:PYZ196564 QIU196564:QIV196564 QSQ196564:QSR196564 RCM196564:RCN196564 RMI196564:RMJ196564 RWE196564:RWF196564 SGA196564:SGB196564 SPW196564:SPX196564 SZS196564:SZT196564 TJO196564:TJP196564 TTK196564:TTL196564 UDG196564:UDH196564 UNC196564:UND196564 UWY196564:UWZ196564 VGU196564:VGV196564 VQQ196564:VQR196564 WAM196564:WAN196564 WKI196564:WKJ196564 WUE196564:WUF196564 L262102:M262102 HS262100:HT262100 RO262100:RP262100 ABK262100:ABL262100 ALG262100:ALH262100 AVC262100:AVD262100 BEY262100:BEZ262100 BOU262100:BOV262100 BYQ262100:BYR262100 CIM262100:CIN262100 CSI262100:CSJ262100 DCE262100:DCF262100 DMA262100:DMB262100 DVW262100:DVX262100 EFS262100:EFT262100 EPO262100:EPP262100 EZK262100:EZL262100 FJG262100:FJH262100 FTC262100:FTD262100 GCY262100:GCZ262100 GMU262100:GMV262100 GWQ262100:GWR262100 HGM262100:HGN262100 HQI262100:HQJ262100 IAE262100:IAF262100 IKA262100:IKB262100 ITW262100:ITX262100 JDS262100:JDT262100 JNO262100:JNP262100 JXK262100:JXL262100 KHG262100:KHH262100 KRC262100:KRD262100 LAY262100:LAZ262100 LKU262100:LKV262100 LUQ262100:LUR262100 MEM262100:MEN262100 MOI262100:MOJ262100 MYE262100:MYF262100 NIA262100:NIB262100 NRW262100:NRX262100 OBS262100:OBT262100 OLO262100:OLP262100 OVK262100:OVL262100 PFG262100:PFH262100 PPC262100:PPD262100 PYY262100:PYZ262100 QIU262100:QIV262100 QSQ262100:QSR262100 RCM262100:RCN262100 RMI262100:RMJ262100 RWE262100:RWF262100 SGA262100:SGB262100 SPW262100:SPX262100 SZS262100:SZT262100 TJO262100:TJP262100 TTK262100:TTL262100 UDG262100:UDH262100 UNC262100:UND262100 UWY262100:UWZ262100 VGU262100:VGV262100 VQQ262100:VQR262100 WAM262100:WAN262100 WKI262100:WKJ262100 WUE262100:WUF262100 L327638:M327638 HS327636:HT327636 RO327636:RP327636 ABK327636:ABL327636 ALG327636:ALH327636 AVC327636:AVD327636 BEY327636:BEZ327636 BOU327636:BOV327636 BYQ327636:BYR327636 CIM327636:CIN327636 CSI327636:CSJ327636 DCE327636:DCF327636 DMA327636:DMB327636 DVW327636:DVX327636 EFS327636:EFT327636 EPO327636:EPP327636 EZK327636:EZL327636 FJG327636:FJH327636 FTC327636:FTD327636 GCY327636:GCZ327636 GMU327636:GMV327636 GWQ327636:GWR327636 HGM327636:HGN327636 HQI327636:HQJ327636 IAE327636:IAF327636 IKA327636:IKB327636 ITW327636:ITX327636 JDS327636:JDT327636 JNO327636:JNP327636 JXK327636:JXL327636 KHG327636:KHH327636 KRC327636:KRD327636 LAY327636:LAZ327636 LKU327636:LKV327636 LUQ327636:LUR327636 MEM327636:MEN327636 MOI327636:MOJ327636 MYE327636:MYF327636 NIA327636:NIB327636 NRW327636:NRX327636 OBS327636:OBT327636 OLO327636:OLP327636 OVK327636:OVL327636 PFG327636:PFH327636 PPC327636:PPD327636 PYY327636:PYZ327636 QIU327636:QIV327636 QSQ327636:QSR327636 RCM327636:RCN327636 RMI327636:RMJ327636 RWE327636:RWF327636 SGA327636:SGB327636 SPW327636:SPX327636 SZS327636:SZT327636 TJO327636:TJP327636 TTK327636:TTL327636 UDG327636:UDH327636 UNC327636:UND327636 UWY327636:UWZ327636 VGU327636:VGV327636 VQQ327636:VQR327636 WAM327636:WAN327636 WKI327636:WKJ327636 WUE327636:WUF327636 L393174:M393174 HS393172:HT393172 RO393172:RP393172 ABK393172:ABL393172 ALG393172:ALH393172 AVC393172:AVD393172 BEY393172:BEZ393172 BOU393172:BOV393172 BYQ393172:BYR393172 CIM393172:CIN393172 CSI393172:CSJ393172 DCE393172:DCF393172 DMA393172:DMB393172 DVW393172:DVX393172 EFS393172:EFT393172 EPO393172:EPP393172 EZK393172:EZL393172 FJG393172:FJH393172 FTC393172:FTD393172 GCY393172:GCZ393172 GMU393172:GMV393172 GWQ393172:GWR393172 HGM393172:HGN393172 HQI393172:HQJ393172 IAE393172:IAF393172 IKA393172:IKB393172 ITW393172:ITX393172 JDS393172:JDT393172 JNO393172:JNP393172 JXK393172:JXL393172 KHG393172:KHH393172 KRC393172:KRD393172 LAY393172:LAZ393172 LKU393172:LKV393172 LUQ393172:LUR393172 MEM393172:MEN393172 MOI393172:MOJ393172 MYE393172:MYF393172 NIA393172:NIB393172 NRW393172:NRX393172 OBS393172:OBT393172 OLO393172:OLP393172 OVK393172:OVL393172 PFG393172:PFH393172 PPC393172:PPD393172 PYY393172:PYZ393172 QIU393172:QIV393172 QSQ393172:QSR393172 RCM393172:RCN393172 RMI393172:RMJ393172 RWE393172:RWF393172 SGA393172:SGB393172 SPW393172:SPX393172 SZS393172:SZT393172 TJO393172:TJP393172 TTK393172:TTL393172 UDG393172:UDH393172 UNC393172:UND393172 UWY393172:UWZ393172 VGU393172:VGV393172 VQQ393172:VQR393172 WAM393172:WAN393172 WKI393172:WKJ393172 WUE393172:WUF393172 L458710:M458710 HS458708:HT458708 RO458708:RP458708 ABK458708:ABL458708 ALG458708:ALH458708 AVC458708:AVD458708 BEY458708:BEZ458708 BOU458708:BOV458708 BYQ458708:BYR458708 CIM458708:CIN458708 CSI458708:CSJ458708 DCE458708:DCF458708 DMA458708:DMB458708 DVW458708:DVX458708 EFS458708:EFT458708 EPO458708:EPP458708 EZK458708:EZL458708 FJG458708:FJH458708 FTC458708:FTD458708 GCY458708:GCZ458708 GMU458708:GMV458708 GWQ458708:GWR458708 HGM458708:HGN458708 HQI458708:HQJ458708 IAE458708:IAF458708 IKA458708:IKB458708 ITW458708:ITX458708 JDS458708:JDT458708 JNO458708:JNP458708 JXK458708:JXL458708 KHG458708:KHH458708 KRC458708:KRD458708 LAY458708:LAZ458708 LKU458708:LKV458708 LUQ458708:LUR458708 MEM458708:MEN458708 MOI458708:MOJ458708 MYE458708:MYF458708 NIA458708:NIB458708 NRW458708:NRX458708 OBS458708:OBT458708 OLO458708:OLP458708 OVK458708:OVL458708 PFG458708:PFH458708 PPC458708:PPD458708 PYY458708:PYZ458708 QIU458708:QIV458708 QSQ458708:QSR458708 RCM458708:RCN458708 RMI458708:RMJ458708 RWE458708:RWF458708 SGA458708:SGB458708 SPW458708:SPX458708 SZS458708:SZT458708 TJO458708:TJP458708 TTK458708:TTL458708 UDG458708:UDH458708 UNC458708:UND458708 UWY458708:UWZ458708 VGU458708:VGV458708 VQQ458708:VQR458708 WAM458708:WAN458708 WKI458708:WKJ458708 WUE458708:WUF458708 L524246:M524246 HS524244:HT524244 RO524244:RP524244 ABK524244:ABL524244 ALG524244:ALH524244 AVC524244:AVD524244 BEY524244:BEZ524244 BOU524244:BOV524244 BYQ524244:BYR524244 CIM524244:CIN524244 CSI524244:CSJ524244 DCE524244:DCF524244 DMA524244:DMB524244 DVW524244:DVX524244 EFS524244:EFT524244 EPO524244:EPP524244 EZK524244:EZL524244 FJG524244:FJH524244 FTC524244:FTD524244 GCY524244:GCZ524244 GMU524244:GMV524244 GWQ524244:GWR524244 HGM524244:HGN524244 HQI524244:HQJ524244 IAE524244:IAF524244 IKA524244:IKB524244 ITW524244:ITX524244 JDS524244:JDT524244 JNO524244:JNP524244 JXK524244:JXL524244 KHG524244:KHH524244 KRC524244:KRD524244 LAY524244:LAZ524244 LKU524244:LKV524244 LUQ524244:LUR524244 MEM524244:MEN524244 MOI524244:MOJ524244 MYE524244:MYF524244 NIA524244:NIB524244 NRW524244:NRX524244 OBS524244:OBT524244 OLO524244:OLP524244 OVK524244:OVL524244 PFG524244:PFH524244 PPC524244:PPD524244 PYY524244:PYZ524244 QIU524244:QIV524244 QSQ524244:QSR524244 RCM524244:RCN524244 RMI524244:RMJ524244 RWE524244:RWF524244 SGA524244:SGB524244 SPW524244:SPX524244 SZS524244:SZT524244 TJO524244:TJP524244 TTK524244:TTL524244 UDG524244:UDH524244 UNC524244:UND524244 UWY524244:UWZ524244 VGU524244:VGV524244 VQQ524244:VQR524244 WAM524244:WAN524244 WKI524244:WKJ524244 WUE524244:WUF524244 L589782:M589782 HS589780:HT589780 RO589780:RP589780 ABK589780:ABL589780 ALG589780:ALH589780 AVC589780:AVD589780 BEY589780:BEZ589780 BOU589780:BOV589780 BYQ589780:BYR589780 CIM589780:CIN589780 CSI589780:CSJ589780 DCE589780:DCF589780 DMA589780:DMB589780 DVW589780:DVX589780 EFS589780:EFT589780 EPO589780:EPP589780 EZK589780:EZL589780 FJG589780:FJH589780 FTC589780:FTD589780 GCY589780:GCZ589780 GMU589780:GMV589780 GWQ589780:GWR589780 HGM589780:HGN589780 HQI589780:HQJ589780 IAE589780:IAF589780 IKA589780:IKB589780 ITW589780:ITX589780 JDS589780:JDT589780 JNO589780:JNP589780 JXK589780:JXL589780 KHG589780:KHH589780 KRC589780:KRD589780 LAY589780:LAZ589780 LKU589780:LKV589780 LUQ589780:LUR589780 MEM589780:MEN589780 MOI589780:MOJ589780 MYE589780:MYF589780 NIA589780:NIB589780 NRW589780:NRX589780 OBS589780:OBT589780 OLO589780:OLP589780 OVK589780:OVL589780 PFG589780:PFH589780 PPC589780:PPD589780 PYY589780:PYZ589780 QIU589780:QIV589780 QSQ589780:QSR589780 RCM589780:RCN589780 RMI589780:RMJ589780 RWE589780:RWF589780 SGA589780:SGB589780 SPW589780:SPX589780 SZS589780:SZT589780 TJO589780:TJP589780 TTK589780:TTL589780 UDG589780:UDH589780 UNC589780:UND589780 UWY589780:UWZ589780 VGU589780:VGV589780 VQQ589780:VQR589780 WAM589780:WAN589780 WKI589780:WKJ589780 WUE589780:WUF589780 L655318:M655318 HS655316:HT655316 RO655316:RP655316 ABK655316:ABL655316 ALG655316:ALH655316 AVC655316:AVD655316 BEY655316:BEZ655316 BOU655316:BOV655316 BYQ655316:BYR655316 CIM655316:CIN655316 CSI655316:CSJ655316 DCE655316:DCF655316 DMA655316:DMB655316 DVW655316:DVX655316 EFS655316:EFT655316 EPO655316:EPP655316 EZK655316:EZL655316 FJG655316:FJH655316 FTC655316:FTD655316 GCY655316:GCZ655316 GMU655316:GMV655316 GWQ655316:GWR655316 HGM655316:HGN655316 HQI655316:HQJ655316 IAE655316:IAF655316 IKA655316:IKB655316 ITW655316:ITX655316 JDS655316:JDT655316 JNO655316:JNP655316 JXK655316:JXL655316 KHG655316:KHH655316 KRC655316:KRD655316 LAY655316:LAZ655316 LKU655316:LKV655316 LUQ655316:LUR655316 MEM655316:MEN655316 MOI655316:MOJ655316 MYE655316:MYF655316 NIA655316:NIB655316 NRW655316:NRX655316 OBS655316:OBT655316 OLO655316:OLP655316 OVK655316:OVL655316 PFG655316:PFH655316 PPC655316:PPD655316 PYY655316:PYZ655316 QIU655316:QIV655316 QSQ655316:QSR655316 RCM655316:RCN655316 RMI655316:RMJ655316 RWE655316:RWF655316 SGA655316:SGB655316 SPW655316:SPX655316 SZS655316:SZT655316 TJO655316:TJP655316 TTK655316:TTL655316 UDG655316:UDH655316 UNC655316:UND655316 UWY655316:UWZ655316 VGU655316:VGV655316 VQQ655316:VQR655316 WAM655316:WAN655316 WKI655316:WKJ655316 WUE655316:WUF655316 L720854:M720854 HS720852:HT720852 RO720852:RP720852 ABK720852:ABL720852 ALG720852:ALH720852 AVC720852:AVD720852 BEY720852:BEZ720852 BOU720852:BOV720852 BYQ720852:BYR720852 CIM720852:CIN720852 CSI720852:CSJ720852 DCE720852:DCF720852 DMA720852:DMB720852 DVW720852:DVX720852 EFS720852:EFT720852 EPO720852:EPP720852 EZK720852:EZL720852 FJG720852:FJH720852 FTC720852:FTD720852 GCY720852:GCZ720852 GMU720852:GMV720852 GWQ720852:GWR720852 HGM720852:HGN720852 HQI720852:HQJ720852 IAE720852:IAF720852 IKA720852:IKB720852 ITW720852:ITX720852 JDS720852:JDT720852 JNO720852:JNP720852 JXK720852:JXL720852 KHG720852:KHH720852 KRC720852:KRD720852 LAY720852:LAZ720852 LKU720852:LKV720852 LUQ720852:LUR720852 MEM720852:MEN720852 MOI720852:MOJ720852 MYE720852:MYF720852 NIA720852:NIB720852 NRW720852:NRX720852 OBS720852:OBT720852 OLO720852:OLP720852 OVK720852:OVL720852 PFG720852:PFH720852 PPC720852:PPD720852 PYY720852:PYZ720852 QIU720852:QIV720852 QSQ720852:QSR720852 RCM720852:RCN720852 RMI720852:RMJ720852 RWE720852:RWF720852 SGA720852:SGB720852 SPW720852:SPX720852 SZS720852:SZT720852 TJO720852:TJP720852 TTK720852:TTL720852 UDG720852:UDH720852 UNC720852:UND720852 UWY720852:UWZ720852 VGU720852:VGV720852 VQQ720852:VQR720852 WAM720852:WAN720852 WKI720852:WKJ720852 WUE720852:WUF720852 L786390:M786390 HS786388:HT786388 RO786388:RP786388 ABK786388:ABL786388 ALG786388:ALH786388 AVC786388:AVD786388 BEY786388:BEZ786388 BOU786388:BOV786388 BYQ786388:BYR786388 CIM786388:CIN786388 CSI786388:CSJ786388 DCE786388:DCF786388 DMA786388:DMB786388 DVW786388:DVX786388 EFS786388:EFT786388 EPO786388:EPP786388 EZK786388:EZL786388 FJG786388:FJH786388 FTC786388:FTD786388 GCY786388:GCZ786388 GMU786388:GMV786388 GWQ786388:GWR786388 HGM786388:HGN786388 HQI786388:HQJ786388 IAE786388:IAF786388 IKA786388:IKB786388 ITW786388:ITX786388 JDS786388:JDT786388 JNO786388:JNP786388 JXK786388:JXL786388 KHG786388:KHH786388 KRC786388:KRD786388 LAY786388:LAZ786388 LKU786388:LKV786388 LUQ786388:LUR786388 MEM786388:MEN786388 MOI786388:MOJ786388 MYE786388:MYF786388 NIA786388:NIB786388 NRW786388:NRX786388 OBS786388:OBT786388 OLO786388:OLP786388 OVK786388:OVL786388 PFG786388:PFH786388 PPC786388:PPD786388 PYY786388:PYZ786388 QIU786388:QIV786388 QSQ786388:QSR786388 RCM786388:RCN786388 RMI786388:RMJ786388 RWE786388:RWF786388 SGA786388:SGB786388 SPW786388:SPX786388 SZS786388:SZT786388 TJO786388:TJP786388 TTK786388:TTL786388 UDG786388:UDH786388 UNC786388:UND786388 UWY786388:UWZ786388 VGU786388:VGV786388 VQQ786388:VQR786388 WAM786388:WAN786388 WKI786388:WKJ786388 WUE786388:WUF786388 L851926:M851926 HS851924:HT851924 RO851924:RP851924 ABK851924:ABL851924 ALG851924:ALH851924 AVC851924:AVD851924 BEY851924:BEZ851924 BOU851924:BOV851924 BYQ851924:BYR851924 CIM851924:CIN851924 CSI851924:CSJ851924 DCE851924:DCF851924 DMA851924:DMB851924 DVW851924:DVX851924 EFS851924:EFT851924 EPO851924:EPP851924 EZK851924:EZL851924 FJG851924:FJH851924 FTC851924:FTD851924 GCY851924:GCZ851924 GMU851924:GMV851924 GWQ851924:GWR851924 HGM851924:HGN851924 HQI851924:HQJ851924 IAE851924:IAF851924 IKA851924:IKB851924 ITW851924:ITX851924 JDS851924:JDT851924 JNO851924:JNP851924 JXK851924:JXL851924 KHG851924:KHH851924 KRC851924:KRD851924 LAY851924:LAZ851924 LKU851924:LKV851924 LUQ851924:LUR851924 MEM851924:MEN851924 MOI851924:MOJ851924 MYE851924:MYF851924 NIA851924:NIB851924 NRW851924:NRX851924 OBS851924:OBT851924 OLO851924:OLP851924 OVK851924:OVL851924 PFG851924:PFH851924 PPC851924:PPD851924 PYY851924:PYZ851924 QIU851924:QIV851924 QSQ851924:QSR851924 RCM851924:RCN851924 RMI851924:RMJ851924 RWE851924:RWF851924 SGA851924:SGB851924 SPW851924:SPX851924 SZS851924:SZT851924 TJO851924:TJP851924 TTK851924:TTL851924 UDG851924:UDH851924 UNC851924:UND851924 UWY851924:UWZ851924 VGU851924:VGV851924 VQQ851924:VQR851924 WAM851924:WAN851924 WKI851924:WKJ851924 WUE851924:WUF851924 L917462:M917462 HS917460:HT917460 RO917460:RP917460 ABK917460:ABL917460 ALG917460:ALH917460 AVC917460:AVD917460 BEY917460:BEZ917460 BOU917460:BOV917460 BYQ917460:BYR917460 CIM917460:CIN917460 CSI917460:CSJ917460 DCE917460:DCF917460 DMA917460:DMB917460 DVW917460:DVX917460 EFS917460:EFT917460 EPO917460:EPP917460 EZK917460:EZL917460 FJG917460:FJH917460 FTC917460:FTD917460 GCY917460:GCZ917460 GMU917460:GMV917460 GWQ917460:GWR917460 HGM917460:HGN917460 HQI917460:HQJ917460 IAE917460:IAF917460 IKA917460:IKB917460 ITW917460:ITX917460 JDS917460:JDT917460 JNO917460:JNP917460 JXK917460:JXL917460 KHG917460:KHH917460 KRC917460:KRD917460 LAY917460:LAZ917460 LKU917460:LKV917460 LUQ917460:LUR917460 MEM917460:MEN917460 MOI917460:MOJ917460 MYE917460:MYF917460 NIA917460:NIB917460 NRW917460:NRX917460 OBS917460:OBT917460 OLO917460:OLP917460 OVK917460:OVL917460 PFG917460:PFH917460 PPC917460:PPD917460 PYY917460:PYZ917460 QIU917460:QIV917460 QSQ917460:QSR917460 RCM917460:RCN917460 RMI917460:RMJ917460 RWE917460:RWF917460 SGA917460:SGB917460 SPW917460:SPX917460 SZS917460:SZT917460 TJO917460:TJP917460 TTK917460:TTL917460 UDG917460:UDH917460 UNC917460:UND917460 UWY917460:UWZ917460 VGU917460:VGV917460 VQQ917460:VQR917460 WAM917460:WAN917460 WKI917460:WKJ917460 WUE917460:WUF917460 L982998:M982998 HS982996:HT982996 RO982996:RP982996 ABK982996:ABL982996 ALG982996:ALH982996 AVC982996:AVD982996 BEY982996:BEZ982996 BOU982996:BOV982996 BYQ982996:BYR982996 CIM982996:CIN982996 CSI982996:CSJ982996 DCE982996:DCF982996 DMA982996:DMB982996 DVW982996:DVX982996 EFS982996:EFT982996 EPO982996:EPP982996 EZK982996:EZL982996 FJG982996:FJH982996 FTC982996:FTD982996 GCY982996:GCZ982996 GMU982996:GMV982996 GWQ982996:GWR982996 HGM982996:HGN982996 HQI982996:HQJ982996 IAE982996:IAF982996 IKA982996:IKB982996 ITW982996:ITX982996 JDS982996:JDT982996 JNO982996:JNP982996 JXK982996:JXL982996 KHG982996:KHH982996 KRC982996:KRD982996 LAY982996:LAZ982996 LKU982996:LKV982996 LUQ982996:LUR982996 MEM982996:MEN982996 MOI982996:MOJ982996 MYE982996:MYF982996 NIA982996:NIB982996 NRW982996:NRX982996 OBS982996:OBT982996 OLO982996:OLP982996 OVK982996:OVL982996 PFG982996:PFH982996 PPC982996:PPD982996 PYY982996:PYZ982996 QIU982996:QIV982996 QSQ982996:QSR982996 RCM982996:RCN982996 RMI982996:RMJ982996 RWE982996:RWF982996 SGA982996:SGB982996 SPW982996:SPX982996 SZS982996:SZT982996 TJO982996:TJP982996 TTK982996:TTL982996 UDG982996:UDH982996 UNC982996:UND982996 UWY982996:UWZ982996 VGU982996:VGV982996 VQQ982996:VQR982996 WAM982996:WAN982996 WKI982996:WKJ982996 WUE982996:WUF982996 J11" xr:uid="{A87CA53E-1599-4C38-85C5-22A22395B8C4}">
      <formula1>"□,■"</formula1>
    </dataValidation>
    <dataValidation type="list" allowBlank="1" showInputMessage="1" showErrorMessage="1" sqref="WUE983002:WUK983002 L65500:R65500 HS65498:HY65498 RO65498:RU65498 ABK65498:ABQ65498 ALG65498:ALM65498 AVC65498:AVI65498 BEY65498:BFE65498 BOU65498:BPA65498 BYQ65498:BYW65498 CIM65498:CIS65498 CSI65498:CSO65498 DCE65498:DCK65498 DMA65498:DMG65498 DVW65498:DWC65498 EFS65498:EFY65498 EPO65498:EPU65498 EZK65498:EZQ65498 FJG65498:FJM65498 FTC65498:FTI65498 GCY65498:GDE65498 GMU65498:GNA65498 GWQ65498:GWW65498 HGM65498:HGS65498 HQI65498:HQO65498 IAE65498:IAK65498 IKA65498:IKG65498 ITW65498:IUC65498 JDS65498:JDY65498 JNO65498:JNU65498 JXK65498:JXQ65498 KHG65498:KHM65498 KRC65498:KRI65498 LAY65498:LBE65498 LKU65498:LLA65498 LUQ65498:LUW65498 MEM65498:MES65498 MOI65498:MOO65498 MYE65498:MYK65498 NIA65498:NIG65498 NRW65498:NSC65498 OBS65498:OBY65498 OLO65498:OLU65498 OVK65498:OVQ65498 PFG65498:PFM65498 PPC65498:PPI65498 PYY65498:PZE65498 QIU65498:QJA65498 QSQ65498:QSW65498 RCM65498:RCS65498 RMI65498:RMO65498 RWE65498:RWK65498 SGA65498:SGG65498 SPW65498:SQC65498 SZS65498:SZY65498 TJO65498:TJU65498 TTK65498:TTQ65498 UDG65498:UDM65498 UNC65498:UNI65498 UWY65498:UXE65498 VGU65498:VHA65498 VQQ65498:VQW65498 WAM65498:WAS65498 WKI65498:WKO65498 WUE65498:WUK65498 L131036:R131036 HS131034:HY131034 RO131034:RU131034 ABK131034:ABQ131034 ALG131034:ALM131034 AVC131034:AVI131034 BEY131034:BFE131034 BOU131034:BPA131034 BYQ131034:BYW131034 CIM131034:CIS131034 CSI131034:CSO131034 DCE131034:DCK131034 DMA131034:DMG131034 DVW131034:DWC131034 EFS131034:EFY131034 EPO131034:EPU131034 EZK131034:EZQ131034 FJG131034:FJM131034 FTC131034:FTI131034 GCY131034:GDE131034 GMU131034:GNA131034 GWQ131034:GWW131034 HGM131034:HGS131034 HQI131034:HQO131034 IAE131034:IAK131034 IKA131034:IKG131034 ITW131034:IUC131034 JDS131034:JDY131034 JNO131034:JNU131034 JXK131034:JXQ131034 KHG131034:KHM131034 KRC131034:KRI131034 LAY131034:LBE131034 LKU131034:LLA131034 LUQ131034:LUW131034 MEM131034:MES131034 MOI131034:MOO131034 MYE131034:MYK131034 NIA131034:NIG131034 NRW131034:NSC131034 OBS131034:OBY131034 OLO131034:OLU131034 OVK131034:OVQ131034 PFG131034:PFM131034 PPC131034:PPI131034 PYY131034:PZE131034 QIU131034:QJA131034 QSQ131034:QSW131034 RCM131034:RCS131034 RMI131034:RMO131034 RWE131034:RWK131034 SGA131034:SGG131034 SPW131034:SQC131034 SZS131034:SZY131034 TJO131034:TJU131034 TTK131034:TTQ131034 UDG131034:UDM131034 UNC131034:UNI131034 UWY131034:UXE131034 VGU131034:VHA131034 VQQ131034:VQW131034 WAM131034:WAS131034 WKI131034:WKO131034 WUE131034:WUK131034 L196572:R196572 HS196570:HY196570 RO196570:RU196570 ABK196570:ABQ196570 ALG196570:ALM196570 AVC196570:AVI196570 BEY196570:BFE196570 BOU196570:BPA196570 BYQ196570:BYW196570 CIM196570:CIS196570 CSI196570:CSO196570 DCE196570:DCK196570 DMA196570:DMG196570 DVW196570:DWC196570 EFS196570:EFY196570 EPO196570:EPU196570 EZK196570:EZQ196570 FJG196570:FJM196570 FTC196570:FTI196570 GCY196570:GDE196570 GMU196570:GNA196570 GWQ196570:GWW196570 HGM196570:HGS196570 HQI196570:HQO196570 IAE196570:IAK196570 IKA196570:IKG196570 ITW196570:IUC196570 JDS196570:JDY196570 JNO196570:JNU196570 JXK196570:JXQ196570 KHG196570:KHM196570 KRC196570:KRI196570 LAY196570:LBE196570 LKU196570:LLA196570 LUQ196570:LUW196570 MEM196570:MES196570 MOI196570:MOO196570 MYE196570:MYK196570 NIA196570:NIG196570 NRW196570:NSC196570 OBS196570:OBY196570 OLO196570:OLU196570 OVK196570:OVQ196570 PFG196570:PFM196570 PPC196570:PPI196570 PYY196570:PZE196570 QIU196570:QJA196570 QSQ196570:QSW196570 RCM196570:RCS196570 RMI196570:RMO196570 RWE196570:RWK196570 SGA196570:SGG196570 SPW196570:SQC196570 SZS196570:SZY196570 TJO196570:TJU196570 TTK196570:TTQ196570 UDG196570:UDM196570 UNC196570:UNI196570 UWY196570:UXE196570 VGU196570:VHA196570 VQQ196570:VQW196570 WAM196570:WAS196570 WKI196570:WKO196570 WUE196570:WUK196570 L262108:R262108 HS262106:HY262106 RO262106:RU262106 ABK262106:ABQ262106 ALG262106:ALM262106 AVC262106:AVI262106 BEY262106:BFE262106 BOU262106:BPA262106 BYQ262106:BYW262106 CIM262106:CIS262106 CSI262106:CSO262106 DCE262106:DCK262106 DMA262106:DMG262106 DVW262106:DWC262106 EFS262106:EFY262106 EPO262106:EPU262106 EZK262106:EZQ262106 FJG262106:FJM262106 FTC262106:FTI262106 GCY262106:GDE262106 GMU262106:GNA262106 GWQ262106:GWW262106 HGM262106:HGS262106 HQI262106:HQO262106 IAE262106:IAK262106 IKA262106:IKG262106 ITW262106:IUC262106 JDS262106:JDY262106 JNO262106:JNU262106 JXK262106:JXQ262106 KHG262106:KHM262106 KRC262106:KRI262106 LAY262106:LBE262106 LKU262106:LLA262106 LUQ262106:LUW262106 MEM262106:MES262106 MOI262106:MOO262106 MYE262106:MYK262106 NIA262106:NIG262106 NRW262106:NSC262106 OBS262106:OBY262106 OLO262106:OLU262106 OVK262106:OVQ262106 PFG262106:PFM262106 PPC262106:PPI262106 PYY262106:PZE262106 QIU262106:QJA262106 QSQ262106:QSW262106 RCM262106:RCS262106 RMI262106:RMO262106 RWE262106:RWK262106 SGA262106:SGG262106 SPW262106:SQC262106 SZS262106:SZY262106 TJO262106:TJU262106 TTK262106:TTQ262106 UDG262106:UDM262106 UNC262106:UNI262106 UWY262106:UXE262106 VGU262106:VHA262106 VQQ262106:VQW262106 WAM262106:WAS262106 WKI262106:WKO262106 WUE262106:WUK262106 L327644:R327644 HS327642:HY327642 RO327642:RU327642 ABK327642:ABQ327642 ALG327642:ALM327642 AVC327642:AVI327642 BEY327642:BFE327642 BOU327642:BPA327642 BYQ327642:BYW327642 CIM327642:CIS327642 CSI327642:CSO327642 DCE327642:DCK327642 DMA327642:DMG327642 DVW327642:DWC327642 EFS327642:EFY327642 EPO327642:EPU327642 EZK327642:EZQ327642 FJG327642:FJM327642 FTC327642:FTI327642 GCY327642:GDE327642 GMU327642:GNA327642 GWQ327642:GWW327642 HGM327642:HGS327642 HQI327642:HQO327642 IAE327642:IAK327642 IKA327642:IKG327642 ITW327642:IUC327642 JDS327642:JDY327642 JNO327642:JNU327642 JXK327642:JXQ327642 KHG327642:KHM327642 KRC327642:KRI327642 LAY327642:LBE327642 LKU327642:LLA327642 LUQ327642:LUW327642 MEM327642:MES327642 MOI327642:MOO327642 MYE327642:MYK327642 NIA327642:NIG327642 NRW327642:NSC327642 OBS327642:OBY327642 OLO327642:OLU327642 OVK327642:OVQ327642 PFG327642:PFM327642 PPC327642:PPI327642 PYY327642:PZE327642 QIU327642:QJA327642 QSQ327642:QSW327642 RCM327642:RCS327642 RMI327642:RMO327642 RWE327642:RWK327642 SGA327642:SGG327642 SPW327642:SQC327642 SZS327642:SZY327642 TJO327642:TJU327642 TTK327642:TTQ327642 UDG327642:UDM327642 UNC327642:UNI327642 UWY327642:UXE327642 VGU327642:VHA327642 VQQ327642:VQW327642 WAM327642:WAS327642 WKI327642:WKO327642 WUE327642:WUK327642 L393180:R393180 HS393178:HY393178 RO393178:RU393178 ABK393178:ABQ393178 ALG393178:ALM393178 AVC393178:AVI393178 BEY393178:BFE393178 BOU393178:BPA393178 BYQ393178:BYW393178 CIM393178:CIS393178 CSI393178:CSO393178 DCE393178:DCK393178 DMA393178:DMG393178 DVW393178:DWC393178 EFS393178:EFY393178 EPO393178:EPU393178 EZK393178:EZQ393178 FJG393178:FJM393178 FTC393178:FTI393178 GCY393178:GDE393178 GMU393178:GNA393178 GWQ393178:GWW393178 HGM393178:HGS393178 HQI393178:HQO393178 IAE393178:IAK393178 IKA393178:IKG393178 ITW393178:IUC393178 JDS393178:JDY393178 JNO393178:JNU393178 JXK393178:JXQ393178 KHG393178:KHM393178 KRC393178:KRI393178 LAY393178:LBE393178 LKU393178:LLA393178 LUQ393178:LUW393178 MEM393178:MES393178 MOI393178:MOO393178 MYE393178:MYK393178 NIA393178:NIG393178 NRW393178:NSC393178 OBS393178:OBY393178 OLO393178:OLU393178 OVK393178:OVQ393178 PFG393178:PFM393178 PPC393178:PPI393178 PYY393178:PZE393178 QIU393178:QJA393178 QSQ393178:QSW393178 RCM393178:RCS393178 RMI393178:RMO393178 RWE393178:RWK393178 SGA393178:SGG393178 SPW393178:SQC393178 SZS393178:SZY393178 TJO393178:TJU393178 TTK393178:TTQ393178 UDG393178:UDM393178 UNC393178:UNI393178 UWY393178:UXE393178 VGU393178:VHA393178 VQQ393178:VQW393178 WAM393178:WAS393178 WKI393178:WKO393178 WUE393178:WUK393178 L458716:R458716 HS458714:HY458714 RO458714:RU458714 ABK458714:ABQ458714 ALG458714:ALM458714 AVC458714:AVI458714 BEY458714:BFE458714 BOU458714:BPA458714 BYQ458714:BYW458714 CIM458714:CIS458714 CSI458714:CSO458714 DCE458714:DCK458714 DMA458714:DMG458714 DVW458714:DWC458714 EFS458714:EFY458714 EPO458714:EPU458714 EZK458714:EZQ458714 FJG458714:FJM458714 FTC458714:FTI458714 GCY458714:GDE458714 GMU458714:GNA458714 GWQ458714:GWW458714 HGM458714:HGS458714 HQI458714:HQO458714 IAE458714:IAK458714 IKA458714:IKG458714 ITW458714:IUC458714 JDS458714:JDY458714 JNO458714:JNU458714 JXK458714:JXQ458714 KHG458714:KHM458714 KRC458714:KRI458714 LAY458714:LBE458714 LKU458714:LLA458714 LUQ458714:LUW458714 MEM458714:MES458714 MOI458714:MOO458714 MYE458714:MYK458714 NIA458714:NIG458714 NRW458714:NSC458714 OBS458714:OBY458714 OLO458714:OLU458714 OVK458714:OVQ458714 PFG458714:PFM458714 PPC458714:PPI458714 PYY458714:PZE458714 QIU458714:QJA458714 QSQ458714:QSW458714 RCM458714:RCS458714 RMI458714:RMO458714 RWE458714:RWK458714 SGA458714:SGG458714 SPW458714:SQC458714 SZS458714:SZY458714 TJO458714:TJU458714 TTK458714:TTQ458714 UDG458714:UDM458714 UNC458714:UNI458714 UWY458714:UXE458714 VGU458714:VHA458714 VQQ458714:VQW458714 WAM458714:WAS458714 WKI458714:WKO458714 WUE458714:WUK458714 L524252:R524252 HS524250:HY524250 RO524250:RU524250 ABK524250:ABQ524250 ALG524250:ALM524250 AVC524250:AVI524250 BEY524250:BFE524250 BOU524250:BPA524250 BYQ524250:BYW524250 CIM524250:CIS524250 CSI524250:CSO524250 DCE524250:DCK524250 DMA524250:DMG524250 DVW524250:DWC524250 EFS524250:EFY524250 EPO524250:EPU524250 EZK524250:EZQ524250 FJG524250:FJM524250 FTC524250:FTI524250 GCY524250:GDE524250 GMU524250:GNA524250 GWQ524250:GWW524250 HGM524250:HGS524250 HQI524250:HQO524250 IAE524250:IAK524250 IKA524250:IKG524250 ITW524250:IUC524250 JDS524250:JDY524250 JNO524250:JNU524250 JXK524250:JXQ524250 KHG524250:KHM524250 KRC524250:KRI524250 LAY524250:LBE524250 LKU524250:LLA524250 LUQ524250:LUW524250 MEM524250:MES524250 MOI524250:MOO524250 MYE524250:MYK524250 NIA524250:NIG524250 NRW524250:NSC524250 OBS524250:OBY524250 OLO524250:OLU524250 OVK524250:OVQ524250 PFG524250:PFM524250 PPC524250:PPI524250 PYY524250:PZE524250 QIU524250:QJA524250 QSQ524250:QSW524250 RCM524250:RCS524250 RMI524250:RMO524250 RWE524250:RWK524250 SGA524250:SGG524250 SPW524250:SQC524250 SZS524250:SZY524250 TJO524250:TJU524250 TTK524250:TTQ524250 UDG524250:UDM524250 UNC524250:UNI524250 UWY524250:UXE524250 VGU524250:VHA524250 VQQ524250:VQW524250 WAM524250:WAS524250 WKI524250:WKO524250 WUE524250:WUK524250 L589788:R589788 HS589786:HY589786 RO589786:RU589786 ABK589786:ABQ589786 ALG589786:ALM589786 AVC589786:AVI589786 BEY589786:BFE589786 BOU589786:BPA589786 BYQ589786:BYW589786 CIM589786:CIS589786 CSI589786:CSO589786 DCE589786:DCK589786 DMA589786:DMG589786 DVW589786:DWC589786 EFS589786:EFY589786 EPO589786:EPU589786 EZK589786:EZQ589786 FJG589786:FJM589786 FTC589786:FTI589786 GCY589786:GDE589786 GMU589786:GNA589786 GWQ589786:GWW589786 HGM589786:HGS589786 HQI589786:HQO589786 IAE589786:IAK589786 IKA589786:IKG589786 ITW589786:IUC589786 JDS589786:JDY589786 JNO589786:JNU589786 JXK589786:JXQ589786 KHG589786:KHM589786 KRC589786:KRI589786 LAY589786:LBE589786 LKU589786:LLA589786 LUQ589786:LUW589786 MEM589786:MES589786 MOI589786:MOO589786 MYE589786:MYK589786 NIA589786:NIG589786 NRW589786:NSC589786 OBS589786:OBY589786 OLO589786:OLU589786 OVK589786:OVQ589786 PFG589786:PFM589786 PPC589786:PPI589786 PYY589786:PZE589786 QIU589786:QJA589786 QSQ589786:QSW589786 RCM589786:RCS589786 RMI589786:RMO589786 RWE589786:RWK589786 SGA589786:SGG589786 SPW589786:SQC589786 SZS589786:SZY589786 TJO589786:TJU589786 TTK589786:TTQ589786 UDG589786:UDM589786 UNC589786:UNI589786 UWY589786:UXE589786 VGU589786:VHA589786 VQQ589786:VQW589786 WAM589786:WAS589786 WKI589786:WKO589786 WUE589786:WUK589786 L655324:R655324 HS655322:HY655322 RO655322:RU655322 ABK655322:ABQ655322 ALG655322:ALM655322 AVC655322:AVI655322 BEY655322:BFE655322 BOU655322:BPA655322 BYQ655322:BYW655322 CIM655322:CIS655322 CSI655322:CSO655322 DCE655322:DCK655322 DMA655322:DMG655322 DVW655322:DWC655322 EFS655322:EFY655322 EPO655322:EPU655322 EZK655322:EZQ655322 FJG655322:FJM655322 FTC655322:FTI655322 GCY655322:GDE655322 GMU655322:GNA655322 GWQ655322:GWW655322 HGM655322:HGS655322 HQI655322:HQO655322 IAE655322:IAK655322 IKA655322:IKG655322 ITW655322:IUC655322 JDS655322:JDY655322 JNO655322:JNU655322 JXK655322:JXQ655322 KHG655322:KHM655322 KRC655322:KRI655322 LAY655322:LBE655322 LKU655322:LLA655322 LUQ655322:LUW655322 MEM655322:MES655322 MOI655322:MOO655322 MYE655322:MYK655322 NIA655322:NIG655322 NRW655322:NSC655322 OBS655322:OBY655322 OLO655322:OLU655322 OVK655322:OVQ655322 PFG655322:PFM655322 PPC655322:PPI655322 PYY655322:PZE655322 QIU655322:QJA655322 QSQ655322:QSW655322 RCM655322:RCS655322 RMI655322:RMO655322 RWE655322:RWK655322 SGA655322:SGG655322 SPW655322:SQC655322 SZS655322:SZY655322 TJO655322:TJU655322 TTK655322:TTQ655322 UDG655322:UDM655322 UNC655322:UNI655322 UWY655322:UXE655322 VGU655322:VHA655322 VQQ655322:VQW655322 WAM655322:WAS655322 WKI655322:WKO655322 WUE655322:WUK655322 L720860:R720860 HS720858:HY720858 RO720858:RU720858 ABK720858:ABQ720858 ALG720858:ALM720858 AVC720858:AVI720858 BEY720858:BFE720858 BOU720858:BPA720858 BYQ720858:BYW720858 CIM720858:CIS720858 CSI720858:CSO720858 DCE720858:DCK720858 DMA720858:DMG720858 DVW720858:DWC720858 EFS720858:EFY720858 EPO720858:EPU720858 EZK720858:EZQ720858 FJG720858:FJM720858 FTC720858:FTI720858 GCY720858:GDE720858 GMU720858:GNA720858 GWQ720858:GWW720858 HGM720858:HGS720858 HQI720858:HQO720858 IAE720858:IAK720858 IKA720858:IKG720858 ITW720858:IUC720858 JDS720858:JDY720858 JNO720858:JNU720858 JXK720858:JXQ720858 KHG720858:KHM720858 KRC720858:KRI720858 LAY720858:LBE720858 LKU720858:LLA720858 LUQ720858:LUW720858 MEM720858:MES720858 MOI720858:MOO720858 MYE720858:MYK720858 NIA720858:NIG720858 NRW720858:NSC720858 OBS720858:OBY720858 OLO720858:OLU720858 OVK720858:OVQ720858 PFG720858:PFM720858 PPC720858:PPI720858 PYY720858:PZE720858 QIU720858:QJA720858 QSQ720858:QSW720858 RCM720858:RCS720858 RMI720858:RMO720858 RWE720858:RWK720858 SGA720858:SGG720858 SPW720858:SQC720858 SZS720858:SZY720858 TJO720858:TJU720858 TTK720858:TTQ720858 UDG720858:UDM720858 UNC720858:UNI720858 UWY720858:UXE720858 VGU720858:VHA720858 VQQ720858:VQW720858 WAM720858:WAS720858 WKI720858:WKO720858 WUE720858:WUK720858 L786396:R786396 HS786394:HY786394 RO786394:RU786394 ABK786394:ABQ786394 ALG786394:ALM786394 AVC786394:AVI786394 BEY786394:BFE786394 BOU786394:BPA786394 BYQ786394:BYW786394 CIM786394:CIS786394 CSI786394:CSO786394 DCE786394:DCK786394 DMA786394:DMG786394 DVW786394:DWC786394 EFS786394:EFY786394 EPO786394:EPU786394 EZK786394:EZQ786394 FJG786394:FJM786394 FTC786394:FTI786394 GCY786394:GDE786394 GMU786394:GNA786394 GWQ786394:GWW786394 HGM786394:HGS786394 HQI786394:HQO786394 IAE786394:IAK786394 IKA786394:IKG786394 ITW786394:IUC786394 JDS786394:JDY786394 JNO786394:JNU786394 JXK786394:JXQ786394 KHG786394:KHM786394 KRC786394:KRI786394 LAY786394:LBE786394 LKU786394:LLA786394 LUQ786394:LUW786394 MEM786394:MES786394 MOI786394:MOO786394 MYE786394:MYK786394 NIA786394:NIG786394 NRW786394:NSC786394 OBS786394:OBY786394 OLO786394:OLU786394 OVK786394:OVQ786394 PFG786394:PFM786394 PPC786394:PPI786394 PYY786394:PZE786394 QIU786394:QJA786394 QSQ786394:QSW786394 RCM786394:RCS786394 RMI786394:RMO786394 RWE786394:RWK786394 SGA786394:SGG786394 SPW786394:SQC786394 SZS786394:SZY786394 TJO786394:TJU786394 TTK786394:TTQ786394 UDG786394:UDM786394 UNC786394:UNI786394 UWY786394:UXE786394 VGU786394:VHA786394 VQQ786394:VQW786394 WAM786394:WAS786394 WKI786394:WKO786394 WUE786394:WUK786394 L851932:R851932 HS851930:HY851930 RO851930:RU851930 ABK851930:ABQ851930 ALG851930:ALM851930 AVC851930:AVI851930 BEY851930:BFE851930 BOU851930:BPA851930 BYQ851930:BYW851930 CIM851930:CIS851930 CSI851930:CSO851930 DCE851930:DCK851930 DMA851930:DMG851930 DVW851930:DWC851930 EFS851930:EFY851930 EPO851930:EPU851930 EZK851930:EZQ851930 FJG851930:FJM851930 FTC851930:FTI851930 GCY851930:GDE851930 GMU851930:GNA851930 GWQ851930:GWW851930 HGM851930:HGS851930 HQI851930:HQO851930 IAE851930:IAK851930 IKA851930:IKG851930 ITW851930:IUC851930 JDS851930:JDY851930 JNO851930:JNU851930 JXK851930:JXQ851930 KHG851930:KHM851930 KRC851930:KRI851930 LAY851930:LBE851930 LKU851930:LLA851930 LUQ851930:LUW851930 MEM851930:MES851930 MOI851930:MOO851930 MYE851930:MYK851930 NIA851930:NIG851930 NRW851930:NSC851930 OBS851930:OBY851930 OLO851930:OLU851930 OVK851930:OVQ851930 PFG851930:PFM851930 PPC851930:PPI851930 PYY851930:PZE851930 QIU851930:QJA851930 QSQ851930:QSW851930 RCM851930:RCS851930 RMI851930:RMO851930 RWE851930:RWK851930 SGA851930:SGG851930 SPW851930:SQC851930 SZS851930:SZY851930 TJO851930:TJU851930 TTK851930:TTQ851930 UDG851930:UDM851930 UNC851930:UNI851930 UWY851930:UXE851930 VGU851930:VHA851930 VQQ851930:VQW851930 WAM851930:WAS851930 WKI851930:WKO851930 WUE851930:WUK851930 L917468:R917468 HS917466:HY917466 RO917466:RU917466 ABK917466:ABQ917466 ALG917466:ALM917466 AVC917466:AVI917466 BEY917466:BFE917466 BOU917466:BPA917466 BYQ917466:BYW917466 CIM917466:CIS917466 CSI917466:CSO917466 DCE917466:DCK917466 DMA917466:DMG917466 DVW917466:DWC917466 EFS917466:EFY917466 EPO917466:EPU917466 EZK917466:EZQ917466 FJG917466:FJM917466 FTC917466:FTI917466 GCY917466:GDE917466 GMU917466:GNA917466 GWQ917466:GWW917466 HGM917466:HGS917466 HQI917466:HQO917466 IAE917466:IAK917466 IKA917466:IKG917466 ITW917466:IUC917466 JDS917466:JDY917466 JNO917466:JNU917466 JXK917466:JXQ917466 KHG917466:KHM917466 KRC917466:KRI917466 LAY917466:LBE917466 LKU917466:LLA917466 LUQ917466:LUW917466 MEM917466:MES917466 MOI917466:MOO917466 MYE917466:MYK917466 NIA917466:NIG917466 NRW917466:NSC917466 OBS917466:OBY917466 OLO917466:OLU917466 OVK917466:OVQ917466 PFG917466:PFM917466 PPC917466:PPI917466 PYY917466:PZE917466 QIU917466:QJA917466 QSQ917466:QSW917466 RCM917466:RCS917466 RMI917466:RMO917466 RWE917466:RWK917466 SGA917466:SGG917466 SPW917466:SQC917466 SZS917466:SZY917466 TJO917466:TJU917466 TTK917466:TTQ917466 UDG917466:UDM917466 UNC917466:UNI917466 UWY917466:UXE917466 VGU917466:VHA917466 VQQ917466:VQW917466 WAM917466:WAS917466 WKI917466:WKO917466 WUE917466:WUK917466 L983004:R983004 HS983002:HY983002 RO983002:RU983002 ABK983002:ABQ983002 ALG983002:ALM983002 AVC983002:AVI983002 BEY983002:BFE983002 BOU983002:BPA983002 BYQ983002:BYW983002 CIM983002:CIS983002 CSI983002:CSO983002 DCE983002:DCK983002 DMA983002:DMG983002 DVW983002:DWC983002 EFS983002:EFY983002 EPO983002:EPU983002 EZK983002:EZQ983002 FJG983002:FJM983002 FTC983002:FTI983002 GCY983002:GDE983002 GMU983002:GNA983002 GWQ983002:GWW983002 HGM983002:HGS983002 HQI983002:HQO983002 IAE983002:IAK983002 IKA983002:IKG983002 ITW983002:IUC983002 JDS983002:JDY983002 JNO983002:JNU983002 JXK983002:JXQ983002 KHG983002:KHM983002 KRC983002:KRI983002 LAY983002:LBE983002 LKU983002:LLA983002 LUQ983002:LUW983002 MEM983002:MES983002 MOI983002:MOO983002 MYE983002:MYK983002 NIA983002:NIG983002 NRW983002:NSC983002 OBS983002:OBY983002 OLO983002:OLU983002 OVK983002:OVQ983002 PFG983002:PFM983002 PPC983002:PPI983002 PYY983002:PZE983002 QIU983002:QJA983002 QSQ983002:QSW983002 RCM983002:RCS983002 RMI983002:RMO983002 RWE983002:RWK983002 SGA983002:SGG983002 SPW983002:SQC983002 SZS983002:SZY983002 TJO983002:TJU983002 TTK983002:TTQ983002 UDG983002:UDM983002 UNC983002:UNI983002 UWY983002:UXE983002 VGU983002:VHA983002 VQQ983002:VQW983002 WAM983002:WAS983002 WKI983002:WKO983002" xr:uid="{0DB5D432-9F58-49A2-9D2E-CA4821A9AD15}">
      <formula1>"専用,ハイブリット"</formula1>
    </dataValidation>
    <dataValidation type="list" allowBlank="1" showInputMessage="1" showErrorMessage="1" sqref="Z65582:AA65582 IG65580 SC65580 ABY65580 ALU65580 AVQ65580 BFM65580 BPI65580 BZE65580 CJA65580 CSW65580 DCS65580 DMO65580 DWK65580 EGG65580 EQC65580 EZY65580 FJU65580 FTQ65580 GDM65580 GNI65580 GXE65580 HHA65580 HQW65580 IAS65580 IKO65580 IUK65580 JEG65580 JOC65580 JXY65580 KHU65580 KRQ65580 LBM65580 LLI65580 LVE65580 MFA65580 MOW65580 MYS65580 NIO65580 NSK65580 OCG65580 OMC65580 OVY65580 PFU65580 PPQ65580 PZM65580 QJI65580 QTE65580 RDA65580 RMW65580 RWS65580 SGO65580 SQK65580 TAG65580 TKC65580 TTY65580 UDU65580 UNQ65580 UXM65580 VHI65580 VRE65580 WBA65580 WKW65580 WUS65580 Z131118:AA131118 IG131116 SC131116 ABY131116 ALU131116 AVQ131116 BFM131116 BPI131116 BZE131116 CJA131116 CSW131116 DCS131116 DMO131116 DWK131116 EGG131116 EQC131116 EZY131116 FJU131116 FTQ131116 GDM131116 GNI131116 GXE131116 HHA131116 HQW131116 IAS131116 IKO131116 IUK131116 JEG131116 JOC131116 JXY131116 KHU131116 KRQ131116 LBM131116 LLI131116 LVE131116 MFA131116 MOW131116 MYS131116 NIO131116 NSK131116 OCG131116 OMC131116 OVY131116 PFU131116 PPQ131116 PZM131116 QJI131116 QTE131116 RDA131116 RMW131116 RWS131116 SGO131116 SQK131116 TAG131116 TKC131116 TTY131116 UDU131116 UNQ131116 UXM131116 VHI131116 VRE131116 WBA131116 WKW131116 WUS131116 Z196654:AA196654 IG196652 SC196652 ABY196652 ALU196652 AVQ196652 BFM196652 BPI196652 BZE196652 CJA196652 CSW196652 DCS196652 DMO196652 DWK196652 EGG196652 EQC196652 EZY196652 FJU196652 FTQ196652 GDM196652 GNI196652 GXE196652 HHA196652 HQW196652 IAS196652 IKO196652 IUK196652 JEG196652 JOC196652 JXY196652 KHU196652 KRQ196652 LBM196652 LLI196652 LVE196652 MFA196652 MOW196652 MYS196652 NIO196652 NSK196652 OCG196652 OMC196652 OVY196652 PFU196652 PPQ196652 PZM196652 QJI196652 QTE196652 RDA196652 RMW196652 RWS196652 SGO196652 SQK196652 TAG196652 TKC196652 TTY196652 UDU196652 UNQ196652 UXM196652 VHI196652 VRE196652 WBA196652 WKW196652 WUS196652 Z262190:AA262190 IG262188 SC262188 ABY262188 ALU262188 AVQ262188 BFM262188 BPI262188 BZE262188 CJA262188 CSW262188 DCS262188 DMO262188 DWK262188 EGG262188 EQC262188 EZY262188 FJU262188 FTQ262188 GDM262188 GNI262188 GXE262188 HHA262188 HQW262188 IAS262188 IKO262188 IUK262188 JEG262188 JOC262188 JXY262188 KHU262188 KRQ262188 LBM262188 LLI262188 LVE262188 MFA262188 MOW262188 MYS262188 NIO262188 NSK262188 OCG262188 OMC262188 OVY262188 PFU262188 PPQ262188 PZM262188 QJI262188 QTE262188 RDA262188 RMW262188 RWS262188 SGO262188 SQK262188 TAG262188 TKC262188 TTY262188 UDU262188 UNQ262188 UXM262188 VHI262188 VRE262188 WBA262188 WKW262188 WUS262188 Z327726:AA327726 IG327724 SC327724 ABY327724 ALU327724 AVQ327724 BFM327724 BPI327724 BZE327724 CJA327724 CSW327724 DCS327724 DMO327724 DWK327724 EGG327724 EQC327724 EZY327724 FJU327724 FTQ327724 GDM327724 GNI327724 GXE327724 HHA327724 HQW327724 IAS327724 IKO327724 IUK327724 JEG327724 JOC327724 JXY327724 KHU327724 KRQ327724 LBM327724 LLI327724 LVE327724 MFA327724 MOW327724 MYS327724 NIO327724 NSK327724 OCG327724 OMC327724 OVY327724 PFU327724 PPQ327724 PZM327724 QJI327724 QTE327724 RDA327724 RMW327724 RWS327724 SGO327724 SQK327724 TAG327724 TKC327724 TTY327724 UDU327724 UNQ327724 UXM327724 VHI327724 VRE327724 WBA327724 WKW327724 WUS327724 Z393262:AA393262 IG393260 SC393260 ABY393260 ALU393260 AVQ393260 BFM393260 BPI393260 BZE393260 CJA393260 CSW393260 DCS393260 DMO393260 DWK393260 EGG393260 EQC393260 EZY393260 FJU393260 FTQ393260 GDM393260 GNI393260 GXE393260 HHA393260 HQW393260 IAS393260 IKO393260 IUK393260 JEG393260 JOC393260 JXY393260 KHU393260 KRQ393260 LBM393260 LLI393260 LVE393260 MFA393260 MOW393260 MYS393260 NIO393260 NSK393260 OCG393260 OMC393260 OVY393260 PFU393260 PPQ393260 PZM393260 QJI393260 QTE393260 RDA393260 RMW393260 RWS393260 SGO393260 SQK393260 TAG393260 TKC393260 TTY393260 UDU393260 UNQ393260 UXM393260 VHI393260 VRE393260 WBA393260 WKW393260 WUS393260 Z458798:AA458798 IG458796 SC458796 ABY458796 ALU458796 AVQ458796 BFM458796 BPI458796 BZE458796 CJA458796 CSW458796 DCS458796 DMO458796 DWK458796 EGG458796 EQC458796 EZY458796 FJU458796 FTQ458796 GDM458796 GNI458796 GXE458796 HHA458796 HQW458796 IAS458796 IKO458796 IUK458796 JEG458796 JOC458796 JXY458796 KHU458796 KRQ458796 LBM458796 LLI458796 LVE458796 MFA458796 MOW458796 MYS458796 NIO458796 NSK458796 OCG458796 OMC458796 OVY458796 PFU458796 PPQ458796 PZM458796 QJI458796 QTE458796 RDA458796 RMW458796 RWS458796 SGO458796 SQK458796 TAG458796 TKC458796 TTY458796 UDU458796 UNQ458796 UXM458796 VHI458796 VRE458796 WBA458796 WKW458796 WUS458796 Z524334:AA524334 IG524332 SC524332 ABY524332 ALU524332 AVQ524332 BFM524332 BPI524332 BZE524332 CJA524332 CSW524332 DCS524332 DMO524332 DWK524332 EGG524332 EQC524332 EZY524332 FJU524332 FTQ524332 GDM524332 GNI524332 GXE524332 HHA524332 HQW524332 IAS524332 IKO524332 IUK524332 JEG524332 JOC524332 JXY524332 KHU524332 KRQ524332 LBM524332 LLI524332 LVE524332 MFA524332 MOW524332 MYS524332 NIO524332 NSK524332 OCG524332 OMC524332 OVY524332 PFU524332 PPQ524332 PZM524332 QJI524332 QTE524332 RDA524332 RMW524332 RWS524332 SGO524332 SQK524332 TAG524332 TKC524332 TTY524332 UDU524332 UNQ524332 UXM524332 VHI524332 VRE524332 WBA524332 WKW524332 WUS524332 Z589870:AA589870 IG589868 SC589868 ABY589868 ALU589868 AVQ589868 BFM589868 BPI589868 BZE589868 CJA589868 CSW589868 DCS589868 DMO589868 DWK589868 EGG589868 EQC589868 EZY589868 FJU589868 FTQ589868 GDM589868 GNI589868 GXE589868 HHA589868 HQW589868 IAS589868 IKO589868 IUK589868 JEG589868 JOC589868 JXY589868 KHU589868 KRQ589868 LBM589868 LLI589868 LVE589868 MFA589868 MOW589868 MYS589868 NIO589868 NSK589868 OCG589868 OMC589868 OVY589868 PFU589868 PPQ589868 PZM589868 QJI589868 QTE589868 RDA589868 RMW589868 RWS589868 SGO589868 SQK589868 TAG589868 TKC589868 TTY589868 UDU589868 UNQ589868 UXM589868 VHI589868 VRE589868 WBA589868 WKW589868 WUS589868 Z655406:AA655406 IG655404 SC655404 ABY655404 ALU655404 AVQ655404 BFM655404 BPI655404 BZE655404 CJA655404 CSW655404 DCS655404 DMO655404 DWK655404 EGG655404 EQC655404 EZY655404 FJU655404 FTQ655404 GDM655404 GNI655404 GXE655404 HHA655404 HQW655404 IAS655404 IKO655404 IUK655404 JEG655404 JOC655404 JXY655404 KHU655404 KRQ655404 LBM655404 LLI655404 LVE655404 MFA655404 MOW655404 MYS655404 NIO655404 NSK655404 OCG655404 OMC655404 OVY655404 PFU655404 PPQ655404 PZM655404 QJI655404 QTE655404 RDA655404 RMW655404 RWS655404 SGO655404 SQK655404 TAG655404 TKC655404 TTY655404 UDU655404 UNQ655404 UXM655404 VHI655404 VRE655404 WBA655404 WKW655404 WUS655404 Z720942:AA720942 IG720940 SC720940 ABY720940 ALU720940 AVQ720940 BFM720940 BPI720940 BZE720940 CJA720940 CSW720940 DCS720940 DMO720940 DWK720940 EGG720940 EQC720940 EZY720940 FJU720940 FTQ720940 GDM720940 GNI720940 GXE720940 HHA720940 HQW720940 IAS720940 IKO720940 IUK720940 JEG720940 JOC720940 JXY720940 KHU720940 KRQ720940 LBM720940 LLI720940 LVE720940 MFA720940 MOW720940 MYS720940 NIO720940 NSK720940 OCG720940 OMC720940 OVY720940 PFU720940 PPQ720940 PZM720940 QJI720940 QTE720940 RDA720940 RMW720940 RWS720940 SGO720940 SQK720940 TAG720940 TKC720940 TTY720940 UDU720940 UNQ720940 UXM720940 VHI720940 VRE720940 WBA720940 WKW720940 WUS720940 Z786478:AA786478 IG786476 SC786476 ABY786476 ALU786476 AVQ786476 BFM786476 BPI786476 BZE786476 CJA786476 CSW786476 DCS786476 DMO786476 DWK786476 EGG786476 EQC786476 EZY786476 FJU786476 FTQ786476 GDM786476 GNI786476 GXE786476 HHA786476 HQW786476 IAS786476 IKO786476 IUK786476 JEG786476 JOC786476 JXY786476 KHU786476 KRQ786476 LBM786476 LLI786476 LVE786476 MFA786476 MOW786476 MYS786476 NIO786476 NSK786476 OCG786476 OMC786476 OVY786476 PFU786476 PPQ786476 PZM786476 QJI786476 QTE786476 RDA786476 RMW786476 RWS786476 SGO786476 SQK786476 TAG786476 TKC786476 TTY786476 UDU786476 UNQ786476 UXM786476 VHI786476 VRE786476 WBA786476 WKW786476 WUS786476 Z852014:AA852014 IG852012 SC852012 ABY852012 ALU852012 AVQ852012 BFM852012 BPI852012 BZE852012 CJA852012 CSW852012 DCS852012 DMO852012 DWK852012 EGG852012 EQC852012 EZY852012 FJU852012 FTQ852012 GDM852012 GNI852012 GXE852012 HHA852012 HQW852012 IAS852012 IKO852012 IUK852012 JEG852012 JOC852012 JXY852012 KHU852012 KRQ852012 LBM852012 LLI852012 LVE852012 MFA852012 MOW852012 MYS852012 NIO852012 NSK852012 OCG852012 OMC852012 OVY852012 PFU852012 PPQ852012 PZM852012 QJI852012 QTE852012 RDA852012 RMW852012 RWS852012 SGO852012 SQK852012 TAG852012 TKC852012 TTY852012 UDU852012 UNQ852012 UXM852012 VHI852012 VRE852012 WBA852012 WKW852012 WUS852012 Z917550:AA917550 IG917548 SC917548 ABY917548 ALU917548 AVQ917548 BFM917548 BPI917548 BZE917548 CJA917548 CSW917548 DCS917548 DMO917548 DWK917548 EGG917548 EQC917548 EZY917548 FJU917548 FTQ917548 GDM917548 GNI917548 GXE917548 HHA917548 HQW917548 IAS917548 IKO917548 IUK917548 JEG917548 JOC917548 JXY917548 KHU917548 KRQ917548 LBM917548 LLI917548 LVE917548 MFA917548 MOW917548 MYS917548 NIO917548 NSK917548 OCG917548 OMC917548 OVY917548 PFU917548 PPQ917548 PZM917548 QJI917548 QTE917548 RDA917548 RMW917548 RWS917548 SGO917548 SQK917548 TAG917548 TKC917548 TTY917548 UDU917548 UNQ917548 UXM917548 VHI917548 VRE917548 WBA917548 WKW917548 WUS917548 Z983086:AA983086 IG983084 SC983084 ABY983084 ALU983084 AVQ983084 BFM983084 BPI983084 BZE983084 CJA983084 CSW983084 DCS983084 DMO983084 DWK983084 EGG983084 EQC983084 EZY983084 FJU983084 FTQ983084 GDM983084 GNI983084 GXE983084 HHA983084 HQW983084 IAS983084 IKO983084 IUK983084 JEG983084 JOC983084 JXY983084 KHU983084 KRQ983084 LBM983084 LLI983084 LVE983084 MFA983084 MOW983084 MYS983084 NIO983084 NSK983084 OCG983084 OMC983084 OVY983084 PFU983084 PPQ983084 PZM983084 QJI983084 QTE983084 RDA983084 RMW983084 RWS983084 SGO983084 SQK983084 TAG983084 TKC983084 TTY983084 UDU983084 UNQ983084 UXM983084 VHI983084 VRE983084 WBA983084 WKW983084 WUS983084 Z65580:AA65580 IG65578 SC65578 ABY65578 ALU65578 AVQ65578 BFM65578 BPI65578 BZE65578 CJA65578 CSW65578 DCS65578 DMO65578 DWK65578 EGG65578 EQC65578 EZY65578 FJU65578 FTQ65578 GDM65578 GNI65578 GXE65578 HHA65578 HQW65578 IAS65578 IKO65578 IUK65578 JEG65578 JOC65578 JXY65578 KHU65578 KRQ65578 LBM65578 LLI65578 LVE65578 MFA65578 MOW65578 MYS65578 NIO65578 NSK65578 OCG65578 OMC65578 OVY65578 PFU65578 PPQ65578 PZM65578 QJI65578 QTE65578 RDA65578 RMW65578 RWS65578 SGO65578 SQK65578 TAG65578 TKC65578 TTY65578 UDU65578 UNQ65578 UXM65578 VHI65578 VRE65578 WBA65578 WKW65578 WUS65578 Z131116:AA131116 IG131114 SC131114 ABY131114 ALU131114 AVQ131114 BFM131114 BPI131114 BZE131114 CJA131114 CSW131114 DCS131114 DMO131114 DWK131114 EGG131114 EQC131114 EZY131114 FJU131114 FTQ131114 GDM131114 GNI131114 GXE131114 HHA131114 HQW131114 IAS131114 IKO131114 IUK131114 JEG131114 JOC131114 JXY131114 KHU131114 KRQ131114 LBM131114 LLI131114 LVE131114 MFA131114 MOW131114 MYS131114 NIO131114 NSK131114 OCG131114 OMC131114 OVY131114 PFU131114 PPQ131114 PZM131114 QJI131114 QTE131114 RDA131114 RMW131114 RWS131114 SGO131114 SQK131114 TAG131114 TKC131114 TTY131114 UDU131114 UNQ131114 UXM131114 VHI131114 VRE131114 WBA131114 WKW131114 WUS131114 Z196652:AA196652 IG196650 SC196650 ABY196650 ALU196650 AVQ196650 BFM196650 BPI196650 BZE196650 CJA196650 CSW196650 DCS196650 DMO196650 DWK196650 EGG196650 EQC196650 EZY196650 FJU196650 FTQ196650 GDM196650 GNI196650 GXE196650 HHA196650 HQW196650 IAS196650 IKO196650 IUK196650 JEG196650 JOC196650 JXY196650 KHU196650 KRQ196650 LBM196650 LLI196650 LVE196650 MFA196650 MOW196650 MYS196650 NIO196650 NSK196650 OCG196650 OMC196650 OVY196650 PFU196650 PPQ196650 PZM196650 QJI196650 QTE196650 RDA196650 RMW196650 RWS196650 SGO196650 SQK196650 TAG196650 TKC196650 TTY196650 UDU196650 UNQ196650 UXM196650 VHI196650 VRE196650 WBA196650 WKW196650 WUS196650 Z262188:AA262188 IG262186 SC262186 ABY262186 ALU262186 AVQ262186 BFM262186 BPI262186 BZE262186 CJA262186 CSW262186 DCS262186 DMO262186 DWK262186 EGG262186 EQC262186 EZY262186 FJU262186 FTQ262186 GDM262186 GNI262186 GXE262186 HHA262186 HQW262186 IAS262186 IKO262186 IUK262186 JEG262186 JOC262186 JXY262186 KHU262186 KRQ262186 LBM262186 LLI262186 LVE262186 MFA262186 MOW262186 MYS262186 NIO262186 NSK262186 OCG262186 OMC262186 OVY262186 PFU262186 PPQ262186 PZM262186 QJI262186 QTE262186 RDA262186 RMW262186 RWS262186 SGO262186 SQK262186 TAG262186 TKC262186 TTY262186 UDU262186 UNQ262186 UXM262186 VHI262186 VRE262186 WBA262186 WKW262186 WUS262186 Z327724:AA327724 IG327722 SC327722 ABY327722 ALU327722 AVQ327722 BFM327722 BPI327722 BZE327722 CJA327722 CSW327722 DCS327722 DMO327722 DWK327722 EGG327722 EQC327722 EZY327722 FJU327722 FTQ327722 GDM327722 GNI327722 GXE327722 HHA327722 HQW327722 IAS327722 IKO327722 IUK327722 JEG327722 JOC327722 JXY327722 KHU327722 KRQ327722 LBM327722 LLI327722 LVE327722 MFA327722 MOW327722 MYS327722 NIO327722 NSK327722 OCG327722 OMC327722 OVY327722 PFU327722 PPQ327722 PZM327722 QJI327722 QTE327722 RDA327722 RMW327722 RWS327722 SGO327722 SQK327722 TAG327722 TKC327722 TTY327722 UDU327722 UNQ327722 UXM327722 VHI327722 VRE327722 WBA327722 WKW327722 WUS327722 Z393260:AA393260 IG393258 SC393258 ABY393258 ALU393258 AVQ393258 BFM393258 BPI393258 BZE393258 CJA393258 CSW393258 DCS393258 DMO393258 DWK393258 EGG393258 EQC393258 EZY393258 FJU393258 FTQ393258 GDM393258 GNI393258 GXE393258 HHA393258 HQW393258 IAS393258 IKO393258 IUK393258 JEG393258 JOC393258 JXY393258 KHU393258 KRQ393258 LBM393258 LLI393258 LVE393258 MFA393258 MOW393258 MYS393258 NIO393258 NSK393258 OCG393258 OMC393258 OVY393258 PFU393258 PPQ393258 PZM393258 QJI393258 QTE393258 RDA393258 RMW393258 RWS393258 SGO393258 SQK393258 TAG393258 TKC393258 TTY393258 UDU393258 UNQ393258 UXM393258 VHI393258 VRE393258 WBA393258 WKW393258 WUS393258 Z458796:AA458796 IG458794 SC458794 ABY458794 ALU458794 AVQ458794 BFM458794 BPI458794 BZE458794 CJA458794 CSW458794 DCS458794 DMO458794 DWK458794 EGG458794 EQC458794 EZY458794 FJU458794 FTQ458794 GDM458794 GNI458794 GXE458794 HHA458794 HQW458794 IAS458794 IKO458794 IUK458794 JEG458794 JOC458794 JXY458794 KHU458794 KRQ458794 LBM458794 LLI458794 LVE458794 MFA458794 MOW458794 MYS458794 NIO458794 NSK458794 OCG458794 OMC458794 OVY458794 PFU458794 PPQ458794 PZM458794 QJI458794 QTE458794 RDA458794 RMW458794 RWS458794 SGO458794 SQK458794 TAG458794 TKC458794 TTY458794 UDU458794 UNQ458794 UXM458794 VHI458794 VRE458794 WBA458794 WKW458794 WUS458794 Z524332:AA524332 IG524330 SC524330 ABY524330 ALU524330 AVQ524330 BFM524330 BPI524330 BZE524330 CJA524330 CSW524330 DCS524330 DMO524330 DWK524330 EGG524330 EQC524330 EZY524330 FJU524330 FTQ524330 GDM524330 GNI524330 GXE524330 HHA524330 HQW524330 IAS524330 IKO524330 IUK524330 JEG524330 JOC524330 JXY524330 KHU524330 KRQ524330 LBM524330 LLI524330 LVE524330 MFA524330 MOW524330 MYS524330 NIO524330 NSK524330 OCG524330 OMC524330 OVY524330 PFU524330 PPQ524330 PZM524330 QJI524330 QTE524330 RDA524330 RMW524330 RWS524330 SGO524330 SQK524330 TAG524330 TKC524330 TTY524330 UDU524330 UNQ524330 UXM524330 VHI524330 VRE524330 WBA524330 WKW524330 WUS524330 Z589868:AA589868 IG589866 SC589866 ABY589866 ALU589866 AVQ589866 BFM589866 BPI589866 BZE589866 CJA589866 CSW589866 DCS589866 DMO589866 DWK589866 EGG589866 EQC589866 EZY589866 FJU589866 FTQ589866 GDM589866 GNI589866 GXE589866 HHA589866 HQW589866 IAS589866 IKO589866 IUK589866 JEG589866 JOC589866 JXY589866 KHU589866 KRQ589866 LBM589866 LLI589866 LVE589866 MFA589866 MOW589866 MYS589866 NIO589866 NSK589866 OCG589866 OMC589866 OVY589866 PFU589866 PPQ589866 PZM589866 QJI589866 QTE589866 RDA589866 RMW589866 RWS589866 SGO589866 SQK589866 TAG589866 TKC589866 TTY589866 UDU589866 UNQ589866 UXM589866 VHI589866 VRE589866 WBA589866 WKW589866 WUS589866 Z655404:AA655404 IG655402 SC655402 ABY655402 ALU655402 AVQ655402 BFM655402 BPI655402 BZE655402 CJA655402 CSW655402 DCS655402 DMO655402 DWK655402 EGG655402 EQC655402 EZY655402 FJU655402 FTQ655402 GDM655402 GNI655402 GXE655402 HHA655402 HQW655402 IAS655402 IKO655402 IUK655402 JEG655402 JOC655402 JXY655402 KHU655402 KRQ655402 LBM655402 LLI655402 LVE655402 MFA655402 MOW655402 MYS655402 NIO655402 NSK655402 OCG655402 OMC655402 OVY655402 PFU655402 PPQ655402 PZM655402 QJI655402 QTE655402 RDA655402 RMW655402 RWS655402 SGO655402 SQK655402 TAG655402 TKC655402 TTY655402 UDU655402 UNQ655402 UXM655402 VHI655402 VRE655402 WBA655402 WKW655402 WUS655402 Z720940:AA720940 IG720938 SC720938 ABY720938 ALU720938 AVQ720938 BFM720938 BPI720938 BZE720938 CJA720938 CSW720938 DCS720938 DMO720938 DWK720938 EGG720938 EQC720938 EZY720938 FJU720938 FTQ720938 GDM720938 GNI720938 GXE720938 HHA720938 HQW720938 IAS720938 IKO720938 IUK720938 JEG720938 JOC720938 JXY720938 KHU720938 KRQ720938 LBM720938 LLI720938 LVE720938 MFA720938 MOW720938 MYS720938 NIO720938 NSK720938 OCG720938 OMC720938 OVY720938 PFU720938 PPQ720938 PZM720938 QJI720938 QTE720938 RDA720938 RMW720938 RWS720938 SGO720938 SQK720938 TAG720938 TKC720938 TTY720938 UDU720938 UNQ720938 UXM720938 VHI720938 VRE720938 WBA720938 WKW720938 WUS720938 Z786476:AA786476 IG786474 SC786474 ABY786474 ALU786474 AVQ786474 BFM786474 BPI786474 BZE786474 CJA786474 CSW786474 DCS786474 DMO786474 DWK786474 EGG786474 EQC786474 EZY786474 FJU786474 FTQ786474 GDM786474 GNI786474 GXE786474 HHA786474 HQW786474 IAS786474 IKO786474 IUK786474 JEG786474 JOC786474 JXY786474 KHU786474 KRQ786474 LBM786474 LLI786474 LVE786474 MFA786474 MOW786474 MYS786474 NIO786474 NSK786474 OCG786474 OMC786474 OVY786474 PFU786474 PPQ786474 PZM786474 QJI786474 QTE786474 RDA786474 RMW786474 RWS786474 SGO786474 SQK786474 TAG786474 TKC786474 TTY786474 UDU786474 UNQ786474 UXM786474 VHI786474 VRE786474 WBA786474 WKW786474 WUS786474 Z852012:AA852012 IG852010 SC852010 ABY852010 ALU852010 AVQ852010 BFM852010 BPI852010 BZE852010 CJA852010 CSW852010 DCS852010 DMO852010 DWK852010 EGG852010 EQC852010 EZY852010 FJU852010 FTQ852010 GDM852010 GNI852010 GXE852010 HHA852010 HQW852010 IAS852010 IKO852010 IUK852010 JEG852010 JOC852010 JXY852010 KHU852010 KRQ852010 LBM852010 LLI852010 LVE852010 MFA852010 MOW852010 MYS852010 NIO852010 NSK852010 OCG852010 OMC852010 OVY852010 PFU852010 PPQ852010 PZM852010 QJI852010 QTE852010 RDA852010 RMW852010 RWS852010 SGO852010 SQK852010 TAG852010 TKC852010 TTY852010 UDU852010 UNQ852010 UXM852010 VHI852010 VRE852010 WBA852010 WKW852010 WUS852010 Z917548:AA917548 IG917546 SC917546 ABY917546 ALU917546 AVQ917546 BFM917546 BPI917546 BZE917546 CJA917546 CSW917546 DCS917546 DMO917546 DWK917546 EGG917546 EQC917546 EZY917546 FJU917546 FTQ917546 GDM917546 GNI917546 GXE917546 HHA917546 HQW917546 IAS917546 IKO917546 IUK917546 JEG917546 JOC917546 JXY917546 KHU917546 KRQ917546 LBM917546 LLI917546 LVE917546 MFA917546 MOW917546 MYS917546 NIO917546 NSK917546 OCG917546 OMC917546 OVY917546 PFU917546 PPQ917546 PZM917546 QJI917546 QTE917546 RDA917546 RMW917546 RWS917546 SGO917546 SQK917546 TAG917546 TKC917546 TTY917546 UDU917546 UNQ917546 UXM917546 VHI917546 VRE917546 WBA917546 WKW917546 WUS917546 Z983084:AA983084 IG983082 SC983082 ABY983082 ALU983082 AVQ983082 BFM983082 BPI983082 BZE983082 CJA983082 CSW983082 DCS983082 DMO983082 DWK983082 EGG983082 EQC983082 EZY983082 FJU983082 FTQ983082 GDM983082 GNI983082 GXE983082 HHA983082 HQW983082 IAS983082 IKO983082 IUK983082 JEG983082 JOC983082 JXY983082 KHU983082 KRQ983082 LBM983082 LLI983082 LVE983082 MFA983082 MOW983082 MYS983082 NIO983082 NSK983082 OCG983082 OMC983082 OVY983082 PFU983082 PPQ983082 PZM983082 QJI983082 QTE983082 RDA983082 RMW983082 RWS983082 SGO983082 SQK983082 TAG983082 TKC983082 TTY983082 UDU983082 UNQ983082 UXM983082 VHI983082 VRE983082 WBA983082 WKW983082 WUS983082" xr:uid="{47EB3203-983C-4B50-92C1-B309471EBA92}">
      <formula1>"無,有"</formula1>
    </dataValidation>
    <dataValidation type="custom" imeMode="disabled" allowBlank="1" showInputMessage="1" showErrorMessage="1" error="小数点以下は第一位まで、二位以下切り捨てで入力して下さい。" sqref="L65497:R65497 HS65495:HY65495 RO65495:RU65495 ABK65495:ABQ65495 ALG65495:ALM65495 AVC65495:AVI65495 BEY65495:BFE65495 BOU65495:BPA65495 BYQ65495:BYW65495 CIM65495:CIS65495 CSI65495:CSO65495 DCE65495:DCK65495 DMA65495:DMG65495 DVW65495:DWC65495 EFS65495:EFY65495 EPO65495:EPU65495 EZK65495:EZQ65495 FJG65495:FJM65495 FTC65495:FTI65495 GCY65495:GDE65495 GMU65495:GNA65495 GWQ65495:GWW65495 HGM65495:HGS65495 HQI65495:HQO65495 IAE65495:IAK65495 IKA65495:IKG65495 ITW65495:IUC65495 JDS65495:JDY65495 JNO65495:JNU65495 JXK65495:JXQ65495 KHG65495:KHM65495 KRC65495:KRI65495 LAY65495:LBE65495 LKU65495:LLA65495 LUQ65495:LUW65495 MEM65495:MES65495 MOI65495:MOO65495 MYE65495:MYK65495 NIA65495:NIG65495 NRW65495:NSC65495 OBS65495:OBY65495 OLO65495:OLU65495 OVK65495:OVQ65495 PFG65495:PFM65495 PPC65495:PPI65495 PYY65495:PZE65495 QIU65495:QJA65495 QSQ65495:QSW65495 RCM65495:RCS65495 RMI65495:RMO65495 RWE65495:RWK65495 SGA65495:SGG65495 SPW65495:SQC65495 SZS65495:SZY65495 TJO65495:TJU65495 TTK65495:TTQ65495 UDG65495:UDM65495 UNC65495:UNI65495 UWY65495:UXE65495 VGU65495:VHA65495 VQQ65495:VQW65495 WAM65495:WAS65495 WKI65495:WKO65495 WUE65495:WUK65495 L131033:R131033 HS131031:HY131031 RO131031:RU131031 ABK131031:ABQ131031 ALG131031:ALM131031 AVC131031:AVI131031 BEY131031:BFE131031 BOU131031:BPA131031 BYQ131031:BYW131031 CIM131031:CIS131031 CSI131031:CSO131031 DCE131031:DCK131031 DMA131031:DMG131031 DVW131031:DWC131031 EFS131031:EFY131031 EPO131031:EPU131031 EZK131031:EZQ131031 FJG131031:FJM131031 FTC131031:FTI131031 GCY131031:GDE131031 GMU131031:GNA131031 GWQ131031:GWW131031 HGM131031:HGS131031 HQI131031:HQO131031 IAE131031:IAK131031 IKA131031:IKG131031 ITW131031:IUC131031 JDS131031:JDY131031 JNO131031:JNU131031 JXK131031:JXQ131031 KHG131031:KHM131031 KRC131031:KRI131031 LAY131031:LBE131031 LKU131031:LLA131031 LUQ131031:LUW131031 MEM131031:MES131031 MOI131031:MOO131031 MYE131031:MYK131031 NIA131031:NIG131031 NRW131031:NSC131031 OBS131031:OBY131031 OLO131031:OLU131031 OVK131031:OVQ131031 PFG131031:PFM131031 PPC131031:PPI131031 PYY131031:PZE131031 QIU131031:QJA131031 QSQ131031:QSW131031 RCM131031:RCS131031 RMI131031:RMO131031 RWE131031:RWK131031 SGA131031:SGG131031 SPW131031:SQC131031 SZS131031:SZY131031 TJO131031:TJU131031 TTK131031:TTQ131031 UDG131031:UDM131031 UNC131031:UNI131031 UWY131031:UXE131031 VGU131031:VHA131031 VQQ131031:VQW131031 WAM131031:WAS131031 WKI131031:WKO131031 WUE131031:WUK131031 L196569:R196569 HS196567:HY196567 RO196567:RU196567 ABK196567:ABQ196567 ALG196567:ALM196567 AVC196567:AVI196567 BEY196567:BFE196567 BOU196567:BPA196567 BYQ196567:BYW196567 CIM196567:CIS196567 CSI196567:CSO196567 DCE196567:DCK196567 DMA196567:DMG196567 DVW196567:DWC196567 EFS196567:EFY196567 EPO196567:EPU196567 EZK196567:EZQ196567 FJG196567:FJM196567 FTC196567:FTI196567 GCY196567:GDE196567 GMU196567:GNA196567 GWQ196567:GWW196567 HGM196567:HGS196567 HQI196567:HQO196567 IAE196567:IAK196567 IKA196567:IKG196567 ITW196567:IUC196567 JDS196567:JDY196567 JNO196567:JNU196567 JXK196567:JXQ196567 KHG196567:KHM196567 KRC196567:KRI196567 LAY196567:LBE196567 LKU196567:LLA196567 LUQ196567:LUW196567 MEM196567:MES196567 MOI196567:MOO196567 MYE196567:MYK196567 NIA196567:NIG196567 NRW196567:NSC196567 OBS196567:OBY196567 OLO196567:OLU196567 OVK196567:OVQ196567 PFG196567:PFM196567 PPC196567:PPI196567 PYY196567:PZE196567 QIU196567:QJA196567 QSQ196567:QSW196567 RCM196567:RCS196567 RMI196567:RMO196567 RWE196567:RWK196567 SGA196567:SGG196567 SPW196567:SQC196567 SZS196567:SZY196567 TJO196567:TJU196567 TTK196567:TTQ196567 UDG196567:UDM196567 UNC196567:UNI196567 UWY196567:UXE196567 VGU196567:VHA196567 VQQ196567:VQW196567 WAM196567:WAS196567 WKI196567:WKO196567 WUE196567:WUK196567 L262105:R262105 HS262103:HY262103 RO262103:RU262103 ABK262103:ABQ262103 ALG262103:ALM262103 AVC262103:AVI262103 BEY262103:BFE262103 BOU262103:BPA262103 BYQ262103:BYW262103 CIM262103:CIS262103 CSI262103:CSO262103 DCE262103:DCK262103 DMA262103:DMG262103 DVW262103:DWC262103 EFS262103:EFY262103 EPO262103:EPU262103 EZK262103:EZQ262103 FJG262103:FJM262103 FTC262103:FTI262103 GCY262103:GDE262103 GMU262103:GNA262103 GWQ262103:GWW262103 HGM262103:HGS262103 HQI262103:HQO262103 IAE262103:IAK262103 IKA262103:IKG262103 ITW262103:IUC262103 JDS262103:JDY262103 JNO262103:JNU262103 JXK262103:JXQ262103 KHG262103:KHM262103 KRC262103:KRI262103 LAY262103:LBE262103 LKU262103:LLA262103 LUQ262103:LUW262103 MEM262103:MES262103 MOI262103:MOO262103 MYE262103:MYK262103 NIA262103:NIG262103 NRW262103:NSC262103 OBS262103:OBY262103 OLO262103:OLU262103 OVK262103:OVQ262103 PFG262103:PFM262103 PPC262103:PPI262103 PYY262103:PZE262103 QIU262103:QJA262103 QSQ262103:QSW262103 RCM262103:RCS262103 RMI262103:RMO262103 RWE262103:RWK262103 SGA262103:SGG262103 SPW262103:SQC262103 SZS262103:SZY262103 TJO262103:TJU262103 TTK262103:TTQ262103 UDG262103:UDM262103 UNC262103:UNI262103 UWY262103:UXE262103 VGU262103:VHA262103 VQQ262103:VQW262103 WAM262103:WAS262103 WKI262103:WKO262103 WUE262103:WUK262103 L327641:R327641 HS327639:HY327639 RO327639:RU327639 ABK327639:ABQ327639 ALG327639:ALM327639 AVC327639:AVI327639 BEY327639:BFE327639 BOU327639:BPA327639 BYQ327639:BYW327639 CIM327639:CIS327639 CSI327639:CSO327639 DCE327639:DCK327639 DMA327639:DMG327639 DVW327639:DWC327639 EFS327639:EFY327639 EPO327639:EPU327639 EZK327639:EZQ327639 FJG327639:FJM327639 FTC327639:FTI327639 GCY327639:GDE327639 GMU327639:GNA327639 GWQ327639:GWW327639 HGM327639:HGS327639 HQI327639:HQO327639 IAE327639:IAK327639 IKA327639:IKG327639 ITW327639:IUC327639 JDS327639:JDY327639 JNO327639:JNU327639 JXK327639:JXQ327639 KHG327639:KHM327639 KRC327639:KRI327639 LAY327639:LBE327639 LKU327639:LLA327639 LUQ327639:LUW327639 MEM327639:MES327639 MOI327639:MOO327639 MYE327639:MYK327639 NIA327639:NIG327639 NRW327639:NSC327639 OBS327639:OBY327639 OLO327639:OLU327639 OVK327639:OVQ327639 PFG327639:PFM327639 PPC327639:PPI327639 PYY327639:PZE327639 QIU327639:QJA327639 QSQ327639:QSW327639 RCM327639:RCS327639 RMI327639:RMO327639 RWE327639:RWK327639 SGA327639:SGG327639 SPW327639:SQC327639 SZS327639:SZY327639 TJO327639:TJU327639 TTK327639:TTQ327639 UDG327639:UDM327639 UNC327639:UNI327639 UWY327639:UXE327639 VGU327639:VHA327639 VQQ327639:VQW327639 WAM327639:WAS327639 WKI327639:WKO327639 WUE327639:WUK327639 L393177:R393177 HS393175:HY393175 RO393175:RU393175 ABK393175:ABQ393175 ALG393175:ALM393175 AVC393175:AVI393175 BEY393175:BFE393175 BOU393175:BPA393175 BYQ393175:BYW393175 CIM393175:CIS393175 CSI393175:CSO393175 DCE393175:DCK393175 DMA393175:DMG393175 DVW393175:DWC393175 EFS393175:EFY393175 EPO393175:EPU393175 EZK393175:EZQ393175 FJG393175:FJM393175 FTC393175:FTI393175 GCY393175:GDE393175 GMU393175:GNA393175 GWQ393175:GWW393175 HGM393175:HGS393175 HQI393175:HQO393175 IAE393175:IAK393175 IKA393175:IKG393175 ITW393175:IUC393175 JDS393175:JDY393175 JNO393175:JNU393175 JXK393175:JXQ393175 KHG393175:KHM393175 KRC393175:KRI393175 LAY393175:LBE393175 LKU393175:LLA393175 LUQ393175:LUW393175 MEM393175:MES393175 MOI393175:MOO393175 MYE393175:MYK393175 NIA393175:NIG393175 NRW393175:NSC393175 OBS393175:OBY393175 OLO393175:OLU393175 OVK393175:OVQ393175 PFG393175:PFM393175 PPC393175:PPI393175 PYY393175:PZE393175 QIU393175:QJA393175 QSQ393175:QSW393175 RCM393175:RCS393175 RMI393175:RMO393175 RWE393175:RWK393175 SGA393175:SGG393175 SPW393175:SQC393175 SZS393175:SZY393175 TJO393175:TJU393175 TTK393175:TTQ393175 UDG393175:UDM393175 UNC393175:UNI393175 UWY393175:UXE393175 VGU393175:VHA393175 VQQ393175:VQW393175 WAM393175:WAS393175 WKI393175:WKO393175 WUE393175:WUK393175 L458713:R458713 HS458711:HY458711 RO458711:RU458711 ABK458711:ABQ458711 ALG458711:ALM458711 AVC458711:AVI458711 BEY458711:BFE458711 BOU458711:BPA458711 BYQ458711:BYW458711 CIM458711:CIS458711 CSI458711:CSO458711 DCE458711:DCK458711 DMA458711:DMG458711 DVW458711:DWC458711 EFS458711:EFY458711 EPO458711:EPU458711 EZK458711:EZQ458711 FJG458711:FJM458711 FTC458711:FTI458711 GCY458711:GDE458711 GMU458711:GNA458711 GWQ458711:GWW458711 HGM458711:HGS458711 HQI458711:HQO458711 IAE458711:IAK458711 IKA458711:IKG458711 ITW458711:IUC458711 JDS458711:JDY458711 JNO458711:JNU458711 JXK458711:JXQ458711 KHG458711:KHM458711 KRC458711:KRI458711 LAY458711:LBE458711 LKU458711:LLA458711 LUQ458711:LUW458711 MEM458711:MES458711 MOI458711:MOO458711 MYE458711:MYK458711 NIA458711:NIG458711 NRW458711:NSC458711 OBS458711:OBY458711 OLO458711:OLU458711 OVK458711:OVQ458711 PFG458711:PFM458711 PPC458711:PPI458711 PYY458711:PZE458711 QIU458711:QJA458711 QSQ458711:QSW458711 RCM458711:RCS458711 RMI458711:RMO458711 RWE458711:RWK458711 SGA458711:SGG458711 SPW458711:SQC458711 SZS458711:SZY458711 TJO458711:TJU458711 TTK458711:TTQ458711 UDG458711:UDM458711 UNC458711:UNI458711 UWY458711:UXE458711 VGU458711:VHA458711 VQQ458711:VQW458711 WAM458711:WAS458711 WKI458711:WKO458711 WUE458711:WUK458711 L524249:R524249 HS524247:HY524247 RO524247:RU524247 ABK524247:ABQ524247 ALG524247:ALM524247 AVC524247:AVI524247 BEY524247:BFE524247 BOU524247:BPA524247 BYQ524247:BYW524247 CIM524247:CIS524247 CSI524247:CSO524247 DCE524247:DCK524247 DMA524247:DMG524247 DVW524247:DWC524247 EFS524247:EFY524247 EPO524247:EPU524247 EZK524247:EZQ524247 FJG524247:FJM524247 FTC524247:FTI524247 GCY524247:GDE524247 GMU524247:GNA524247 GWQ524247:GWW524247 HGM524247:HGS524247 HQI524247:HQO524247 IAE524247:IAK524247 IKA524247:IKG524247 ITW524247:IUC524247 JDS524247:JDY524247 JNO524247:JNU524247 JXK524247:JXQ524247 KHG524247:KHM524247 KRC524247:KRI524247 LAY524247:LBE524247 LKU524247:LLA524247 LUQ524247:LUW524247 MEM524247:MES524247 MOI524247:MOO524247 MYE524247:MYK524247 NIA524247:NIG524247 NRW524247:NSC524247 OBS524247:OBY524247 OLO524247:OLU524247 OVK524247:OVQ524247 PFG524247:PFM524247 PPC524247:PPI524247 PYY524247:PZE524247 QIU524247:QJA524247 QSQ524247:QSW524247 RCM524247:RCS524247 RMI524247:RMO524247 RWE524247:RWK524247 SGA524247:SGG524247 SPW524247:SQC524247 SZS524247:SZY524247 TJO524247:TJU524247 TTK524247:TTQ524247 UDG524247:UDM524247 UNC524247:UNI524247 UWY524247:UXE524247 VGU524247:VHA524247 VQQ524247:VQW524247 WAM524247:WAS524247 WKI524247:WKO524247 WUE524247:WUK524247 L589785:R589785 HS589783:HY589783 RO589783:RU589783 ABK589783:ABQ589783 ALG589783:ALM589783 AVC589783:AVI589783 BEY589783:BFE589783 BOU589783:BPA589783 BYQ589783:BYW589783 CIM589783:CIS589783 CSI589783:CSO589783 DCE589783:DCK589783 DMA589783:DMG589783 DVW589783:DWC589783 EFS589783:EFY589783 EPO589783:EPU589783 EZK589783:EZQ589783 FJG589783:FJM589783 FTC589783:FTI589783 GCY589783:GDE589783 GMU589783:GNA589783 GWQ589783:GWW589783 HGM589783:HGS589783 HQI589783:HQO589783 IAE589783:IAK589783 IKA589783:IKG589783 ITW589783:IUC589783 JDS589783:JDY589783 JNO589783:JNU589783 JXK589783:JXQ589783 KHG589783:KHM589783 KRC589783:KRI589783 LAY589783:LBE589783 LKU589783:LLA589783 LUQ589783:LUW589783 MEM589783:MES589783 MOI589783:MOO589783 MYE589783:MYK589783 NIA589783:NIG589783 NRW589783:NSC589783 OBS589783:OBY589783 OLO589783:OLU589783 OVK589783:OVQ589783 PFG589783:PFM589783 PPC589783:PPI589783 PYY589783:PZE589783 QIU589783:QJA589783 QSQ589783:QSW589783 RCM589783:RCS589783 RMI589783:RMO589783 RWE589783:RWK589783 SGA589783:SGG589783 SPW589783:SQC589783 SZS589783:SZY589783 TJO589783:TJU589783 TTK589783:TTQ589783 UDG589783:UDM589783 UNC589783:UNI589783 UWY589783:UXE589783 VGU589783:VHA589783 VQQ589783:VQW589783 WAM589783:WAS589783 WKI589783:WKO589783 WUE589783:WUK589783 L655321:R655321 HS655319:HY655319 RO655319:RU655319 ABK655319:ABQ655319 ALG655319:ALM655319 AVC655319:AVI655319 BEY655319:BFE655319 BOU655319:BPA655319 BYQ655319:BYW655319 CIM655319:CIS655319 CSI655319:CSO655319 DCE655319:DCK655319 DMA655319:DMG655319 DVW655319:DWC655319 EFS655319:EFY655319 EPO655319:EPU655319 EZK655319:EZQ655319 FJG655319:FJM655319 FTC655319:FTI655319 GCY655319:GDE655319 GMU655319:GNA655319 GWQ655319:GWW655319 HGM655319:HGS655319 HQI655319:HQO655319 IAE655319:IAK655319 IKA655319:IKG655319 ITW655319:IUC655319 JDS655319:JDY655319 JNO655319:JNU655319 JXK655319:JXQ655319 KHG655319:KHM655319 KRC655319:KRI655319 LAY655319:LBE655319 LKU655319:LLA655319 LUQ655319:LUW655319 MEM655319:MES655319 MOI655319:MOO655319 MYE655319:MYK655319 NIA655319:NIG655319 NRW655319:NSC655319 OBS655319:OBY655319 OLO655319:OLU655319 OVK655319:OVQ655319 PFG655319:PFM655319 PPC655319:PPI655319 PYY655319:PZE655319 QIU655319:QJA655319 QSQ655319:QSW655319 RCM655319:RCS655319 RMI655319:RMO655319 RWE655319:RWK655319 SGA655319:SGG655319 SPW655319:SQC655319 SZS655319:SZY655319 TJO655319:TJU655319 TTK655319:TTQ655319 UDG655319:UDM655319 UNC655319:UNI655319 UWY655319:UXE655319 VGU655319:VHA655319 VQQ655319:VQW655319 WAM655319:WAS655319 WKI655319:WKO655319 WUE655319:WUK655319 L720857:R720857 HS720855:HY720855 RO720855:RU720855 ABK720855:ABQ720855 ALG720855:ALM720855 AVC720855:AVI720855 BEY720855:BFE720855 BOU720855:BPA720855 BYQ720855:BYW720855 CIM720855:CIS720855 CSI720855:CSO720855 DCE720855:DCK720855 DMA720855:DMG720855 DVW720855:DWC720855 EFS720855:EFY720855 EPO720855:EPU720855 EZK720855:EZQ720855 FJG720855:FJM720855 FTC720855:FTI720855 GCY720855:GDE720855 GMU720855:GNA720855 GWQ720855:GWW720855 HGM720855:HGS720855 HQI720855:HQO720855 IAE720855:IAK720855 IKA720855:IKG720855 ITW720855:IUC720855 JDS720855:JDY720855 JNO720855:JNU720855 JXK720855:JXQ720855 KHG720855:KHM720855 KRC720855:KRI720855 LAY720855:LBE720855 LKU720855:LLA720855 LUQ720855:LUW720855 MEM720855:MES720855 MOI720855:MOO720855 MYE720855:MYK720855 NIA720855:NIG720855 NRW720855:NSC720855 OBS720855:OBY720855 OLO720855:OLU720855 OVK720855:OVQ720855 PFG720855:PFM720855 PPC720855:PPI720855 PYY720855:PZE720855 QIU720855:QJA720855 QSQ720855:QSW720855 RCM720855:RCS720855 RMI720855:RMO720855 RWE720855:RWK720855 SGA720855:SGG720855 SPW720855:SQC720855 SZS720855:SZY720855 TJO720855:TJU720855 TTK720855:TTQ720855 UDG720855:UDM720855 UNC720855:UNI720855 UWY720855:UXE720855 VGU720855:VHA720855 VQQ720855:VQW720855 WAM720855:WAS720855 WKI720855:WKO720855 WUE720855:WUK720855 L786393:R786393 HS786391:HY786391 RO786391:RU786391 ABK786391:ABQ786391 ALG786391:ALM786391 AVC786391:AVI786391 BEY786391:BFE786391 BOU786391:BPA786391 BYQ786391:BYW786391 CIM786391:CIS786391 CSI786391:CSO786391 DCE786391:DCK786391 DMA786391:DMG786391 DVW786391:DWC786391 EFS786391:EFY786391 EPO786391:EPU786391 EZK786391:EZQ786391 FJG786391:FJM786391 FTC786391:FTI786391 GCY786391:GDE786391 GMU786391:GNA786391 GWQ786391:GWW786391 HGM786391:HGS786391 HQI786391:HQO786391 IAE786391:IAK786391 IKA786391:IKG786391 ITW786391:IUC786391 JDS786391:JDY786391 JNO786391:JNU786391 JXK786391:JXQ786391 KHG786391:KHM786391 KRC786391:KRI786391 LAY786391:LBE786391 LKU786391:LLA786391 LUQ786391:LUW786391 MEM786391:MES786391 MOI786391:MOO786391 MYE786391:MYK786391 NIA786391:NIG786391 NRW786391:NSC786391 OBS786391:OBY786391 OLO786391:OLU786391 OVK786391:OVQ786391 PFG786391:PFM786391 PPC786391:PPI786391 PYY786391:PZE786391 QIU786391:QJA786391 QSQ786391:QSW786391 RCM786391:RCS786391 RMI786391:RMO786391 RWE786391:RWK786391 SGA786391:SGG786391 SPW786391:SQC786391 SZS786391:SZY786391 TJO786391:TJU786391 TTK786391:TTQ786391 UDG786391:UDM786391 UNC786391:UNI786391 UWY786391:UXE786391 VGU786391:VHA786391 VQQ786391:VQW786391 WAM786391:WAS786391 WKI786391:WKO786391 WUE786391:WUK786391 L851929:R851929 HS851927:HY851927 RO851927:RU851927 ABK851927:ABQ851927 ALG851927:ALM851927 AVC851927:AVI851927 BEY851927:BFE851927 BOU851927:BPA851927 BYQ851927:BYW851927 CIM851927:CIS851927 CSI851927:CSO851927 DCE851927:DCK851927 DMA851927:DMG851927 DVW851927:DWC851927 EFS851927:EFY851927 EPO851927:EPU851927 EZK851927:EZQ851927 FJG851927:FJM851927 FTC851927:FTI851927 GCY851927:GDE851927 GMU851927:GNA851927 GWQ851927:GWW851927 HGM851927:HGS851927 HQI851927:HQO851927 IAE851927:IAK851927 IKA851927:IKG851927 ITW851927:IUC851927 JDS851927:JDY851927 JNO851927:JNU851927 JXK851927:JXQ851927 KHG851927:KHM851927 KRC851927:KRI851927 LAY851927:LBE851927 LKU851927:LLA851927 LUQ851927:LUW851927 MEM851927:MES851927 MOI851927:MOO851927 MYE851927:MYK851927 NIA851927:NIG851927 NRW851927:NSC851927 OBS851927:OBY851927 OLO851927:OLU851927 OVK851927:OVQ851927 PFG851927:PFM851927 PPC851927:PPI851927 PYY851927:PZE851927 QIU851927:QJA851927 QSQ851927:QSW851927 RCM851927:RCS851927 RMI851927:RMO851927 RWE851927:RWK851927 SGA851927:SGG851927 SPW851927:SQC851927 SZS851927:SZY851927 TJO851927:TJU851927 TTK851927:TTQ851927 UDG851927:UDM851927 UNC851927:UNI851927 UWY851927:UXE851927 VGU851927:VHA851927 VQQ851927:VQW851927 WAM851927:WAS851927 WKI851927:WKO851927 WUE851927:WUK851927 L917465:R917465 HS917463:HY917463 RO917463:RU917463 ABK917463:ABQ917463 ALG917463:ALM917463 AVC917463:AVI917463 BEY917463:BFE917463 BOU917463:BPA917463 BYQ917463:BYW917463 CIM917463:CIS917463 CSI917463:CSO917463 DCE917463:DCK917463 DMA917463:DMG917463 DVW917463:DWC917463 EFS917463:EFY917463 EPO917463:EPU917463 EZK917463:EZQ917463 FJG917463:FJM917463 FTC917463:FTI917463 GCY917463:GDE917463 GMU917463:GNA917463 GWQ917463:GWW917463 HGM917463:HGS917463 HQI917463:HQO917463 IAE917463:IAK917463 IKA917463:IKG917463 ITW917463:IUC917463 JDS917463:JDY917463 JNO917463:JNU917463 JXK917463:JXQ917463 KHG917463:KHM917463 KRC917463:KRI917463 LAY917463:LBE917463 LKU917463:LLA917463 LUQ917463:LUW917463 MEM917463:MES917463 MOI917463:MOO917463 MYE917463:MYK917463 NIA917463:NIG917463 NRW917463:NSC917463 OBS917463:OBY917463 OLO917463:OLU917463 OVK917463:OVQ917463 PFG917463:PFM917463 PPC917463:PPI917463 PYY917463:PZE917463 QIU917463:QJA917463 QSQ917463:QSW917463 RCM917463:RCS917463 RMI917463:RMO917463 RWE917463:RWK917463 SGA917463:SGG917463 SPW917463:SQC917463 SZS917463:SZY917463 TJO917463:TJU917463 TTK917463:TTQ917463 UDG917463:UDM917463 UNC917463:UNI917463 UWY917463:UXE917463 VGU917463:VHA917463 VQQ917463:VQW917463 WAM917463:WAS917463 WKI917463:WKO917463 WUE917463:WUK917463 L983001:R983001 HS982999:HY982999 RO982999:RU982999 ABK982999:ABQ982999 ALG982999:ALM982999 AVC982999:AVI982999 BEY982999:BFE982999 BOU982999:BPA982999 BYQ982999:BYW982999 CIM982999:CIS982999 CSI982999:CSO982999 DCE982999:DCK982999 DMA982999:DMG982999 DVW982999:DWC982999 EFS982999:EFY982999 EPO982999:EPU982999 EZK982999:EZQ982999 FJG982999:FJM982999 FTC982999:FTI982999 GCY982999:GDE982999 GMU982999:GNA982999 GWQ982999:GWW982999 HGM982999:HGS982999 HQI982999:HQO982999 IAE982999:IAK982999 IKA982999:IKG982999 ITW982999:IUC982999 JDS982999:JDY982999 JNO982999:JNU982999 JXK982999:JXQ982999 KHG982999:KHM982999 KRC982999:KRI982999 LAY982999:LBE982999 LKU982999:LLA982999 LUQ982999:LUW982999 MEM982999:MES982999 MOI982999:MOO982999 MYE982999:MYK982999 NIA982999:NIG982999 NRW982999:NSC982999 OBS982999:OBY982999 OLO982999:OLU982999 OVK982999:OVQ982999 PFG982999:PFM982999 PPC982999:PPI982999 PYY982999:PZE982999 QIU982999:QJA982999 QSQ982999:QSW982999 RCM982999:RCS982999 RMI982999:RMO982999 RWE982999:RWK982999 SGA982999:SGG982999 SPW982999:SQC982999 SZS982999:SZY982999 TJO982999:TJU982999 TTK982999:TTQ982999 UDG982999:UDM982999 UNC982999:UNI982999 UWY982999:UXE982999 VGU982999:VHA982999 VQQ982999:VQW982999 WAM982999:WAS982999 WKI982999:WKO982999 WUE982999:WUK982999" xr:uid="{0EC3C4CB-06DC-47FA-B17F-EA9A22350D83}">
      <formula1>L65495-ROUNDDOWN(L65495,1)=0</formula1>
    </dataValidation>
  </dataValidations>
  <printOptions horizontalCentered="1"/>
  <pageMargins left="0.51181102362204722" right="0.11811023622047245" top="0.35433070866141736" bottom="0.35433070866141736" header="0.31496062992125984" footer="0.11811023622047245"/>
  <pageSetup paperSize="9" scale="92" orientation="portrait" r:id="rId1"/>
  <headerFooter scaleWithDoc="0">
    <oddFooter>&amp;R&amp;K00-044R5中層ZEH-M_ver.1.2</oddFooter>
  </headerFooter>
  <ignoredErrors>
    <ignoredError sqref="J31" unlockedFormula="1"/>
  </ignoredErrors>
  <extLst>
    <ext xmlns:x14="http://schemas.microsoft.com/office/spreadsheetml/2009/9/main" uri="{CCE6A557-97BC-4b89-ADB6-D9C93CAAB3DF}">
      <x14:dataValidations xmlns:xm="http://schemas.microsoft.com/office/excel/2006/main" count="2">
        <x14:dataValidation imeMode="hiragana" allowBlank="1" showInputMessage="1" showErrorMessage="1" xr:uid="{2C5C820F-8F41-435C-ADCB-88ED841BFC81}">
          <xm:sqref>L65557:AA65558 HS65555:IK65556 RO65555:SG65556 ABK65555:ACC65556 ALG65555:ALY65556 AVC65555:AVU65556 BEY65555:BFQ65556 BOU65555:BPM65556 BYQ65555:BZI65556 CIM65555:CJE65556 CSI65555:CTA65556 DCE65555:DCW65556 DMA65555:DMS65556 DVW65555:DWO65556 EFS65555:EGK65556 EPO65555:EQG65556 EZK65555:FAC65556 FJG65555:FJY65556 FTC65555:FTU65556 GCY65555:GDQ65556 GMU65555:GNM65556 GWQ65555:GXI65556 HGM65555:HHE65556 HQI65555:HRA65556 IAE65555:IAW65556 IKA65555:IKS65556 ITW65555:IUO65556 JDS65555:JEK65556 JNO65555:JOG65556 JXK65555:JYC65556 KHG65555:KHY65556 KRC65555:KRU65556 LAY65555:LBQ65556 LKU65555:LLM65556 LUQ65555:LVI65556 MEM65555:MFE65556 MOI65555:MPA65556 MYE65555:MYW65556 NIA65555:NIS65556 NRW65555:NSO65556 OBS65555:OCK65556 OLO65555:OMG65556 OVK65555:OWC65556 PFG65555:PFY65556 PPC65555:PPU65556 PYY65555:PZQ65556 QIU65555:QJM65556 QSQ65555:QTI65556 RCM65555:RDE65556 RMI65555:RNA65556 RWE65555:RWW65556 SGA65555:SGS65556 SPW65555:SQO65556 SZS65555:TAK65556 TJO65555:TKG65556 TTK65555:TUC65556 UDG65555:UDY65556 UNC65555:UNU65556 UWY65555:UXQ65556 VGU65555:VHM65556 VQQ65555:VRI65556 WAM65555:WBE65556 WKI65555:WLA65556 WUE65555:WUW65556 L131093:AA131094 HS131091:IK131092 RO131091:SG131092 ABK131091:ACC131092 ALG131091:ALY131092 AVC131091:AVU131092 BEY131091:BFQ131092 BOU131091:BPM131092 BYQ131091:BZI131092 CIM131091:CJE131092 CSI131091:CTA131092 DCE131091:DCW131092 DMA131091:DMS131092 DVW131091:DWO131092 EFS131091:EGK131092 EPO131091:EQG131092 EZK131091:FAC131092 FJG131091:FJY131092 FTC131091:FTU131092 GCY131091:GDQ131092 GMU131091:GNM131092 GWQ131091:GXI131092 HGM131091:HHE131092 HQI131091:HRA131092 IAE131091:IAW131092 IKA131091:IKS131092 ITW131091:IUO131092 JDS131091:JEK131092 JNO131091:JOG131092 JXK131091:JYC131092 KHG131091:KHY131092 KRC131091:KRU131092 LAY131091:LBQ131092 LKU131091:LLM131092 LUQ131091:LVI131092 MEM131091:MFE131092 MOI131091:MPA131092 MYE131091:MYW131092 NIA131091:NIS131092 NRW131091:NSO131092 OBS131091:OCK131092 OLO131091:OMG131092 OVK131091:OWC131092 PFG131091:PFY131092 PPC131091:PPU131092 PYY131091:PZQ131092 QIU131091:QJM131092 QSQ131091:QTI131092 RCM131091:RDE131092 RMI131091:RNA131092 RWE131091:RWW131092 SGA131091:SGS131092 SPW131091:SQO131092 SZS131091:TAK131092 TJO131091:TKG131092 TTK131091:TUC131092 UDG131091:UDY131092 UNC131091:UNU131092 UWY131091:UXQ131092 VGU131091:VHM131092 VQQ131091:VRI131092 WAM131091:WBE131092 WKI131091:WLA131092 WUE131091:WUW131092 L196629:AA196630 HS196627:IK196628 RO196627:SG196628 ABK196627:ACC196628 ALG196627:ALY196628 AVC196627:AVU196628 BEY196627:BFQ196628 BOU196627:BPM196628 BYQ196627:BZI196628 CIM196627:CJE196628 CSI196627:CTA196628 DCE196627:DCW196628 DMA196627:DMS196628 DVW196627:DWO196628 EFS196627:EGK196628 EPO196627:EQG196628 EZK196627:FAC196628 FJG196627:FJY196628 FTC196627:FTU196628 GCY196627:GDQ196628 GMU196627:GNM196628 GWQ196627:GXI196628 HGM196627:HHE196628 HQI196627:HRA196628 IAE196627:IAW196628 IKA196627:IKS196628 ITW196627:IUO196628 JDS196627:JEK196628 JNO196627:JOG196628 JXK196627:JYC196628 KHG196627:KHY196628 KRC196627:KRU196628 LAY196627:LBQ196628 LKU196627:LLM196628 LUQ196627:LVI196628 MEM196627:MFE196628 MOI196627:MPA196628 MYE196627:MYW196628 NIA196627:NIS196628 NRW196627:NSO196628 OBS196627:OCK196628 OLO196627:OMG196628 OVK196627:OWC196628 PFG196627:PFY196628 PPC196627:PPU196628 PYY196627:PZQ196628 QIU196627:QJM196628 QSQ196627:QTI196628 RCM196627:RDE196628 RMI196627:RNA196628 RWE196627:RWW196628 SGA196627:SGS196628 SPW196627:SQO196628 SZS196627:TAK196628 TJO196627:TKG196628 TTK196627:TUC196628 UDG196627:UDY196628 UNC196627:UNU196628 UWY196627:UXQ196628 VGU196627:VHM196628 VQQ196627:VRI196628 WAM196627:WBE196628 WKI196627:WLA196628 WUE196627:WUW196628 L262165:AA262166 HS262163:IK262164 RO262163:SG262164 ABK262163:ACC262164 ALG262163:ALY262164 AVC262163:AVU262164 BEY262163:BFQ262164 BOU262163:BPM262164 BYQ262163:BZI262164 CIM262163:CJE262164 CSI262163:CTA262164 DCE262163:DCW262164 DMA262163:DMS262164 DVW262163:DWO262164 EFS262163:EGK262164 EPO262163:EQG262164 EZK262163:FAC262164 FJG262163:FJY262164 FTC262163:FTU262164 GCY262163:GDQ262164 GMU262163:GNM262164 GWQ262163:GXI262164 HGM262163:HHE262164 HQI262163:HRA262164 IAE262163:IAW262164 IKA262163:IKS262164 ITW262163:IUO262164 JDS262163:JEK262164 JNO262163:JOG262164 JXK262163:JYC262164 KHG262163:KHY262164 KRC262163:KRU262164 LAY262163:LBQ262164 LKU262163:LLM262164 LUQ262163:LVI262164 MEM262163:MFE262164 MOI262163:MPA262164 MYE262163:MYW262164 NIA262163:NIS262164 NRW262163:NSO262164 OBS262163:OCK262164 OLO262163:OMG262164 OVK262163:OWC262164 PFG262163:PFY262164 PPC262163:PPU262164 PYY262163:PZQ262164 QIU262163:QJM262164 QSQ262163:QTI262164 RCM262163:RDE262164 RMI262163:RNA262164 RWE262163:RWW262164 SGA262163:SGS262164 SPW262163:SQO262164 SZS262163:TAK262164 TJO262163:TKG262164 TTK262163:TUC262164 UDG262163:UDY262164 UNC262163:UNU262164 UWY262163:UXQ262164 VGU262163:VHM262164 VQQ262163:VRI262164 WAM262163:WBE262164 WKI262163:WLA262164 WUE262163:WUW262164 L327701:AA327702 HS327699:IK327700 RO327699:SG327700 ABK327699:ACC327700 ALG327699:ALY327700 AVC327699:AVU327700 BEY327699:BFQ327700 BOU327699:BPM327700 BYQ327699:BZI327700 CIM327699:CJE327700 CSI327699:CTA327700 DCE327699:DCW327700 DMA327699:DMS327700 DVW327699:DWO327700 EFS327699:EGK327700 EPO327699:EQG327700 EZK327699:FAC327700 FJG327699:FJY327700 FTC327699:FTU327700 GCY327699:GDQ327700 GMU327699:GNM327700 GWQ327699:GXI327700 HGM327699:HHE327700 HQI327699:HRA327700 IAE327699:IAW327700 IKA327699:IKS327700 ITW327699:IUO327700 JDS327699:JEK327700 JNO327699:JOG327700 JXK327699:JYC327700 KHG327699:KHY327700 KRC327699:KRU327700 LAY327699:LBQ327700 LKU327699:LLM327700 LUQ327699:LVI327700 MEM327699:MFE327700 MOI327699:MPA327700 MYE327699:MYW327700 NIA327699:NIS327700 NRW327699:NSO327700 OBS327699:OCK327700 OLO327699:OMG327700 OVK327699:OWC327700 PFG327699:PFY327700 PPC327699:PPU327700 PYY327699:PZQ327700 QIU327699:QJM327700 QSQ327699:QTI327700 RCM327699:RDE327700 RMI327699:RNA327700 RWE327699:RWW327700 SGA327699:SGS327700 SPW327699:SQO327700 SZS327699:TAK327700 TJO327699:TKG327700 TTK327699:TUC327700 UDG327699:UDY327700 UNC327699:UNU327700 UWY327699:UXQ327700 VGU327699:VHM327700 VQQ327699:VRI327700 WAM327699:WBE327700 WKI327699:WLA327700 WUE327699:WUW327700 L393237:AA393238 HS393235:IK393236 RO393235:SG393236 ABK393235:ACC393236 ALG393235:ALY393236 AVC393235:AVU393236 BEY393235:BFQ393236 BOU393235:BPM393236 BYQ393235:BZI393236 CIM393235:CJE393236 CSI393235:CTA393236 DCE393235:DCW393236 DMA393235:DMS393236 DVW393235:DWO393236 EFS393235:EGK393236 EPO393235:EQG393236 EZK393235:FAC393236 FJG393235:FJY393236 FTC393235:FTU393236 GCY393235:GDQ393236 GMU393235:GNM393236 GWQ393235:GXI393236 HGM393235:HHE393236 HQI393235:HRA393236 IAE393235:IAW393236 IKA393235:IKS393236 ITW393235:IUO393236 JDS393235:JEK393236 JNO393235:JOG393236 JXK393235:JYC393236 KHG393235:KHY393236 KRC393235:KRU393236 LAY393235:LBQ393236 LKU393235:LLM393236 LUQ393235:LVI393236 MEM393235:MFE393236 MOI393235:MPA393236 MYE393235:MYW393236 NIA393235:NIS393236 NRW393235:NSO393236 OBS393235:OCK393236 OLO393235:OMG393236 OVK393235:OWC393236 PFG393235:PFY393236 PPC393235:PPU393236 PYY393235:PZQ393236 QIU393235:QJM393236 QSQ393235:QTI393236 RCM393235:RDE393236 RMI393235:RNA393236 RWE393235:RWW393236 SGA393235:SGS393236 SPW393235:SQO393236 SZS393235:TAK393236 TJO393235:TKG393236 TTK393235:TUC393236 UDG393235:UDY393236 UNC393235:UNU393236 UWY393235:UXQ393236 VGU393235:VHM393236 VQQ393235:VRI393236 WAM393235:WBE393236 WKI393235:WLA393236 WUE393235:WUW393236 L458773:AA458774 HS458771:IK458772 RO458771:SG458772 ABK458771:ACC458772 ALG458771:ALY458772 AVC458771:AVU458772 BEY458771:BFQ458772 BOU458771:BPM458772 BYQ458771:BZI458772 CIM458771:CJE458772 CSI458771:CTA458772 DCE458771:DCW458772 DMA458771:DMS458772 DVW458771:DWO458772 EFS458771:EGK458772 EPO458771:EQG458772 EZK458771:FAC458772 FJG458771:FJY458772 FTC458771:FTU458772 GCY458771:GDQ458772 GMU458771:GNM458772 GWQ458771:GXI458772 HGM458771:HHE458772 HQI458771:HRA458772 IAE458771:IAW458772 IKA458771:IKS458772 ITW458771:IUO458772 JDS458771:JEK458772 JNO458771:JOG458772 JXK458771:JYC458772 KHG458771:KHY458772 KRC458771:KRU458772 LAY458771:LBQ458772 LKU458771:LLM458772 LUQ458771:LVI458772 MEM458771:MFE458772 MOI458771:MPA458772 MYE458771:MYW458772 NIA458771:NIS458772 NRW458771:NSO458772 OBS458771:OCK458772 OLO458771:OMG458772 OVK458771:OWC458772 PFG458771:PFY458772 PPC458771:PPU458772 PYY458771:PZQ458772 QIU458771:QJM458772 QSQ458771:QTI458772 RCM458771:RDE458772 RMI458771:RNA458772 RWE458771:RWW458772 SGA458771:SGS458772 SPW458771:SQO458772 SZS458771:TAK458772 TJO458771:TKG458772 TTK458771:TUC458772 UDG458771:UDY458772 UNC458771:UNU458772 UWY458771:UXQ458772 VGU458771:VHM458772 VQQ458771:VRI458772 WAM458771:WBE458772 WKI458771:WLA458772 WUE458771:WUW458772 L524309:AA524310 HS524307:IK524308 RO524307:SG524308 ABK524307:ACC524308 ALG524307:ALY524308 AVC524307:AVU524308 BEY524307:BFQ524308 BOU524307:BPM524308 BYQ524307:BZI524308 CIM524307:CJE524308 CSI524307:CTA524308 DCE524307:DCW524308 DMA524307:DMS524308 DVW524307:DWO524308 EFS524307:EGK524308 EPO524307:EQG524308 EZK524307:FAC524308 FJG524307:FJY524308 FTC524307:FTU524308 GCY524307:GDQ524308 GMU524307:GNM524308 GWQ524307:GXI524308 HGM524307:HHE524308 HQI524307:HRA524308 IAE524307:IAW524308 IKA524307:IKS524308 ITW524307:IUO524308 JDS524307:JEK524308 JNO524307:JOG524308 JXK524307:JYC524308 KHG524307:KHY524308 KRC524307:KRU524308 LAY524307:LBQ524308 LKU524307:LLM524308 LUQ524307:LVI524308 MEM524307:MFE524308 MOI524307:MPA524308 MYE524307:MYW524308 NIA524307:NIS524308 NRW524307:NSO524308 OBS524307:OCK524308 OLO524307:OMG524308 OVK524307:OWC524308 PFG524307:PFY524308 PPC524307:PPU524308 PYY524307:PZQ524308 QIU524307:QJM524308 QSQ524307:QTI524308 RCM524307:RDE524308 RMI524307:RNA524308 RWE524307:RWW524308 SGA524307:SGS524308 SPW524307:SQO524308 SZS524307:TAK524308 TJO524307:TKG524308 TTK524307:TUC524308 UDG524307:UDY524308 UNC524307:UNU524308 UWY524307:UXQ524308 VGU524307:VHM524308 VQQ524307:VRI524308 WAM524307:WBE524308 WKI524307:WLA524308 WUE524307:WUW524308 L589845:AA589846 HS589843:IK589844 RO589843:SG589844 ABK589843:ACC589844 ALG589843:ALY589844 AVC589843:AVU589844 BEY589843:BFQ589844 BOU589843:BPM589844 BYQ589843:BZI589844 CIM589843:CJE589844 CSI589843:CTA589844 DCE589843:DCW589844 DMA589843:DMS589844 DVW589843:DWO589844 EFS589843:EGK589844 EPO589843:EQG589844 EZK589843:FAC589844 FJG589843:FJY589844 FTC589843:FTU589844 GCY589843:GDQ589844 GMU589843:GNM589844 GWQ589843:GXI589844 HGM589843:HHE589844 HQI589843:HRA589844 IAE589843:IAW589844 IKA589843:IKS589844 ITW589843:IUO589844 JDS589843:JEK589844 JNO589843:JOG589844 JXK589843:JYC589844 KHG589843:KHY589844 KRC589843:KRU589844 LAY589843:LBQ589844 LKU589843:LLM589844 LUQ589843:LVI589844 MEM589843:MFE589844 MOI589843:MPA589844 MYE589843:MYW589844 NIA589843:NIS589844 NRW589843:NSO589844 OBS589843:OCK589844 OLO589843:OMG589844 OVK589843:OWC589844 PFG589843:PFY589844 PPC589843:PPU589844 PYY589843:PZQ589844 QIU589843:QJM589844 QSQ589843:QTI589844 RCM589843:RDE589844 RMI589843:RNA589844 RWE589843:RWW589844 SGA589843:SGS589844 SPW589843:SQO589844 SZS589843:TAK589844 TJO589843:TKG589844 TTK589843:TUC589844 UDG589843:UDY589844 UNC589843:UNU589844 UWY589843:UXQ589844 VGU589843:VHM589844 VQQ589843:VRI589844 WAM589843:WBE589844 WKI589843:WLA589844 WUE589843:WUW589844 L655381:AA655382 HS655379:IK655380 RO655379:SG655380 ABK655379:ACC655380 ALG655379:ALY655380 AVC655379:AVU655380 BEY655379:BFQ655380 BOU655379:BPM655380 BYQ655379:BZI655380 CIM655379:CJE655380 CSI655379:CTA655380 DCE655379:DCW655380 DMA655379:DMS655380 DVW655379:DWO655380 EFS655379:EGK655380 EPO655379:EQG655380 EZK655379:FAC655380 FJG655379:FJY655380 FTC655379:FTU655380 GCY655379:GDQ655380 GMU655379:GNM655380 GWQ655379:GXI655380 HGM655379:HHE655380 HQI655379:HRA655380 IAE655379:IAW655380 IKA655379:IKS655380 ITW655379:IUO655380 JDS655379:JEK655380 JNO655379:JOG655380 JXK655379:JYC655380 KHG655379:KHY655380 KRC655379:KRU655380 LAY655379:LBQ655380 LKU655379:LLM655380 LUQ655379:LVI655380 MEM655379:MFE655380 MOI655379:MPA655380 MYE655379:MYW655380 NIA655379:NIS655380 NRW655379:NSO655380 OBS655379:OCK655380 OLO655379:OMG655380 OVK655379:OWC655380 PFG655379:PFY655380 PPC655379:PPU655380 PYY655379:PZQ655380 QIU655379:QJM655380 QSQ655379:QTI655380 RCM655379:RDE655380 RMI655379:RNA655380 RWE655379:RWW655380 SGA655379:SGS655380 SPW655379:SQO655380 SZS655379:TAK655380 TJO655379:TKG655380 TTK655379:TUC655380 UDG655379:UDY655380 UNC655379:UNU655380 UWY655379:UXQ655380 VGU655379:VHM655380 VQQ655379:VRI655380 WAM655379:WBE655380 WKI655379:WLA655380 WUE655379:WUW655380 L720917:AA720918 HS720915:IK720916 RO720915:SG720916 ABK720915:ACC720916 ALG720915:ALY720916 AVC720915:AVU720916 BEY720915:BFQ720916 BOU720915:BPM720916 BYQ720915:BZI720916 CIM720915:CJE720916 CSI720915:CTA720916 DCE720915:DCW720916 DMA720915:DMS720916 DVW720915:DWO720916 EFS720915:EGK720916 EPO720915:EQG720916 EZK720915:FAC720916 FJG720915:FJY720916 FTC720915:FTU720916 GCY720915:GDQ720916 GMU720915:GNM720916 GWQ720915:GXI720916 HGM720915:HHE720916 HQI720915:HRA720916 IAE720915:IAW720916 IKA720915:IKS720916 ITW720915:IUO720916 JDS720915:JEK720916 JNO720915:JOG720916 JXK720915:JYC720916 KHG720915:KHY720916 KRC720915:KRU720916 LAY720915:LBQ720916 LKU720915:LLM720916 LUQ720915:LVI720916 MEM720915:MFE720916 MOI720915:MPA720916 MYE720915:MYW720916 NIA720915:NIS720916 NRW720915:NSO720916 OBS720915:OCK720916 OLO720915:OMG720916 OVK720915:OWC720916 PFG720915:PFY720916 PPC720915:PPU720916 PYY720915:PZQ720916 QIU720915:QJM720916 QSQ720915:QTI720916 RCM720915:RDE720916 RMI720915:RNA720916 RWE720915:RWW720916 SGA720915:SGS720916 SPW720915:SQO720916 SZS720915:TAK720916 TJO720915:TKG720916 TTK720915:TUC720916 UDG720915:UDY720916 UNC720915:UNU720916 UWY720915:UXQ720916 VGU720915:VHM720916 VQQ720915:VRI720916 WAM720915:WBE720916 WKI720915:WLA720916 WUE720915:WUW720916 L786453:AA786454 HS786451:IK786452 RO786451:SG786452 ABK786451:ACC786452 ALG786451:ALY786452 AVC786451:AVU786452 BEY786451:BFQ786452 BOU786451:BPM786452 BYQ786451:BZI786452 CIM786451:CJE786452 CSI786451:CTA786452 DCE786451:DCW786452 DMA786451:DMS786452 DVW786451:DWO786452 EFS786451:EGK786452 EPO786451:EQG786452 EZK786451:FAC786452 FJG786451:FJY786452 FTC786451:FTU786452 GCY786451:GDQ786452 GMU786451:GNM786452 GWQ786451:GXI786452 HGM786451:HHE786452 HQI786451:HRA786452 IAE786451:IAW786452 IKA786451:IKS786452 ITW786451:IUO786452 JDS786451:JEK786452 JNO786451:JOG786452 JXK786451:JYC786452 KHG786451:KHY786452 KRC786451:KRU786452 LAY786451:LBQ786452 LKU786451:LLM786452 LUQ786451:LVI786452 MEM786451:MFE786452 MOI786451:MPA786452 MYE786451:MYW786452 NIA786451:NIS786452 NRW786451:NSO786452 OBS786451:OCK786452 OLO786451:OMG786452 OVK786451:OWC786452 PFG786451:PFY786452 PPC786451:PPU786452 PYY786451:PZQ786452 QIU786451:QJM786452 QSQ786451:QTI786452 RCM786451:RDE786452 RMI786451:RNA786452 RWE786451:RWW786452 SGA786451:SGS786452 SPW786451:SQO786452 SZS786451:TAK786452 TJO786451:TKG786452 TTK786451:TUC786452 UDG786451:UDY786452 UNC786451:UNU786452 UWY786451:UXQ786452 VGU786451:VHM786452 VQQ786451:VRI786452 WAM786451:WBE786452 WKI786451:WLA786452 WUE786451:WUW786452 L851989:AA851990 HS851987:IK851988 RO851987:SG851988 ABK851987:ACC851988 ALG851987:ALY851988 AVC851987:AVU851988 BEY851987:BFQ851988 BOU851987:BPM851988 BYQ851987:BZI851988 CIM851987:CJE851988 CSI851987:CTA851988 DCE851987:DCW851988 DMA851987:DMS851988 DVW851987:DWO851988 EFS851987:EGK851988 EPO851987:EQG851988 EZK851987:FAC851988 FJG851987:FJY851988 FTC851987:FTU851988 GCY851987:GDQ851988 GMU851987:GNM851988 GWQ851987:GXI851988 HGM851987:HHE851988 HQI851987:HRA851988 IAE851987:IAW851988 IKA851987:IKS851988 ITW851987:IUO851988 JDS851987:JEK851988 JNO851987:JOG851988 JXK851987:JYC851988 KHG851987:KHY851988 KRC851987:KRU851988 LAY851987:LBQ851988 LKU851987:LLM851988 LUQ851987:LVI851988 MEM851987:MFE851988 MOI851987:MPA851988 MYE851987:MYW851988 NIA851987:NIS851988 NRW851987:NSO851988 OBS851987:OCK851988 OLO851987:OMG851988 OVK851987:OWC851988 PFG851987:PFY851988 PPC851987:PPU851988 PYY851987:PZQ851988 QIU851987:QJM851988 QSQ851987:QTI851988 RCM851987:RDE851988 RMI851987:RNA851988 RWE851987:RWW851988 SGA851987:SGS851988 SPW851987:SQO851988 SZS851987:TAK851988 TJO851987:TKG851988 TTK851987:TUC851988 UDG851987:UDY851988 UNC851987:UNU851988 UWY851987:UXQ851988 VGU851987:VHM851988 VQQ851987:VRI851988 WAM851987:WBE851988 WKI851987:WLA851988 WUE851987:WUW851988 L917525:AA917526 HS917523:IK917524 RO917523:SG917524 ABK917523:ACC917524 ALG917523:ALY917524 AVC917523:AVU917524 BEY917523:BFQ917524 BOU917523:BPM917524 BYQ917523:BZI917524 CIM917523:CJE917524 CSI917523:CTA917524 DCE917523:DCW917524 DMA917523:DMS917524 DVW917523:DWO917524 EFS917523:EGK917524 EPO917523:EQG917524 EZK917523:FAC917524 FJG917523:FJY917524 FTC917523:FTU917524 GCY917523:GDQ917524 GMU917523:GNM917524 GWQ917523:GXI917524 HGM917523:HHE917524 HQI917523:HRA917524 IAE917523:IAW917524 IKA917523:IKS917524 ITW917523:IUO917524 JDS917523:JEK917524 JNO917523:JOG917524 JXK917523:JYC917524 KHG917523:KHY917524 KRC917523:KRU917524 LAY917523:LBQ917524 LKU917523:LLM917524 LUQ917523:LVI917524 MEM917523:MFE917524 MOI917523:MPA917524 MYE917523:MYW917524 NIA917523:NIS917524 NRW917523:NSO917524 OBS917523:OCK917524 OLO917523:OMG917524 OVK917523:OWC917524 PFG917523:PFY917524 PPC917523:PPU917524 PYY917523:PZQ917524 QIU917523:QJM917524 QSQ917523:QTI917524 RCM917523:RDE917524 RMI917523:RNA917524 RWE917523:RWW917524 SGA917523:SGS917524 SPW917523:SQO917524 SZS917523:TAK917524 TJO917523:TKG917524 TTK917523:TUC917524 UDG917523:UDY917524 UNC917523:UNU917524 UWY917523:UXQ917524 VGU917523:VHM917524 VQQ917523:VRI917524 WAM917523:WBE917524 WKI917523:WLA917524 WUE917523:WUW917524 L983061:AA983062 HS983059:IK983060 RO983059:SG983060 ABK983059:ACC983060 ALG983059:ALY983060 AVC983059:AVU983060 BEY983059:BFQ983060 BOU983059:BPM983060 BYQ983059:BZI983060 CIM983059:CJE983060 CSI983059:CTA983060 DCE983059:DCW983060 DMA983059:DMS983060 DVW983059:DWO983060 EFS983059:EGK983060 EPO983059:EQG983060 EZK983059:FAC983060 FJG983059:FJY983060 FTC983059:FTU983060 GCY983059:GDQ983060 GMU983059:GNM983060 GWQ983059:GXI983060 HGM983059:HHE983060 HQI983059:HRA983060 IAE983059:IAW983060 IKA983059:IKS983060 ITW983059:IUO983060 JDS983059:JEK983060 JNO983059:JOG983060 JXK983059:JYC983060 KHG983059:KHY983060 KRC983059:KRU983060 LAY983059:LBQ983060 LKU983059:LLM983060 LUQ983059:LVI983060 MEM983059:MFE983060 MOI983059:MPA983060 MYE983059:MYW983060 NIA983059:NIS983060 NRW983059:NSO983060 OBS983059:OCK983060 OLO983059:OMG983060 OVK983059:OWC983060 PFG983059:PFY983060 PPC983059:PPU983060 PYY983059:PZQ983060 QIU983059:QJM983060 QSQ983059:QTI983060 RCM983059:RDE983060 RMI983059:RNA983060 RWE983059:RWW983060 SGA983059:SGS983060 SPW983059:SQO983060 SZS983059:TAK983060 TJO983059:TKG983060 TTK983059:TUC983060 UDG983059:UDY983060 UNC983059:UNU983060 UWY983059:UXQ983060 VGU983059:VHM983060 VQQ983059:VRI983060 WAM983059:WBE983060 WKI983059:WLA983060 WUE983059:WUW983060 H65572:AA65572 HO65570:IK65570 RK65570:SG65570 ABG65570:ACC65570 ALC65570:ALY65570 AUY65570:AVU65570 BEU65570:BFQ65570 BOQ65570:BPM65570 BYM65570:BZI65570 CII65570:CJE65570 CSE65570:CTA65570 DCA65570:DCW65570 DLW65570:DMS65570 DVS65570:DWO65570 EFO65570:EGK65570 EPK65570:EQG65570 EZG65570:FAC65570 FJC65570:FJY65570 FSY65570:FTU65570 GCU65570:GDQ65570 GMQ65570:GNM65570 GWM65570:GXI65570 HGI65570:HHE65570 HQE65570:HRA65570 IAA65570:IAW65570 IJW65570:IKS65570 ITS65570:IUO65570 JDO65570:JEK65570 JNK65570:JOG65570 JXG65570:JYC65570 KHC65570:KHY65570 KQY65570:KRU65570 LAU65570:LBQ65570 LKQ65570:LLM65570 LUM65570:LVI65570 MEI65570:MFE65570 MOE65570:MPA65570 MYA65570:MYW65570 NHW65570:NIS65570 NRS65570:NSO65570 OBO65570:OCK65570 OLK65570:OMG65570 OVG65570:OWC65570 PFC65570:PFY65570 POY65570:PPU65570 PYU65570:PZQ65570 QIQ65570:QJM65570 QSM65570:QTI65570 RCI65570:RDE65570 RME65570:RNA65570 RWA65570:RWW65570 SFW65570:SGS65570 SPS65570:SQO65570 SZO65570:TAK65570 TJK65570:TKG65570 TTG65570:TUC65570 UDC65570:UDY65570 UMY65570:UNU65570 UWU65570:UXQ65570 VGQ65570:VHM65570 VQM65570:VRI65570 WAI65570:WBE65570 WKE65570:WLA65570 WUA65570:WUW65570 H131108:AA131108 HO131106:IK131106 RK131106:SG131106 ABG131106:ACC131106 ALC131106:ALY131106 AUY131106:AVU131106 BEU131106:BFQ131106 BOQ131106:BPM131106 BYM131106:BZI131106 CII131106:CJE131106 CSE131106:CTA131106 DCA131106:DCW131106 DLW131106:DMS131106 DVS131106:DWO131106 EFO131106:EGK131106 EPK131106:EQG131106 EZG131106:FAC131106 FJC131106:FJY131106 FSY131106:FTU131106 GCU131106:GDQ131106 GMQ131106:GNM131106 GWM131106:GXI131106 HGI131106:HHE131106 HQE131106:HRA131106 IAA131106:IAW131106 IJW131106:IKS131106 ITS131106:IUO131106 JDO131106:JEK131106 JNK131106:JOG131106 JXG131106:JYC131106 KHC131106:KHY131106 KQY131106:KRU131106 LAU131106:LBQ131106 LKQ131106:LLM131106 LUM131106:LVI131106 MEI131106:MFE131106 MOE131106:MPA131106 MYA131106:MYW131106 NHW131106:NIS131106 NRS131106:NSO131106 OBO131106:OCK131106 OLK131106:OMG131106 OVG131106:OWC131106 PFC131106:PFY131106 POY131106:PPU131106 PYU131106:PZQ131106 QIQ131106:QJM131106 QSM131106:QTI131106 RCI131106:RDE131106 RME131106:RNA131106 RWA131106:RWW131106 SFW131106:SGS131106 SPS131106:SQO131106 SZO131106:TAK131106 TJK131106:TKG131106 TTG131106:TUC131106 UDC131106:UDY131106 UMY131106:UNU131106 UWU131106:UXQ131106 VGQ131106:VHM131106 VQM131106:VRI131106 WAI131106:WBE131106 WKE131106:WLA131106 WUA131106:WUW131106 H196644:AA196644 HO196642:IK196642 RK196642:SG196642 ABG196642:ACC196642 ALC196642:ALY196642 AUY196642:AVU196642 BEU196642:BFQ196642 BOQ196642:BPM196642 BYM196642:BZI196642 CII196642:CJE196642 CSE196642:CTA196642 DCA196642:DCW196642 DLW196642:DMS196642 DVS196642:DWO196642 EFO196642:EGK196642 EPK196642:EQG196642 EZG196642:FAC196642 FJC196642:FJY196642 FSY196642:FTU196642 GCU196642:GDQ196642 GMQ196642:GNM196642 GWM196642:GXI196642 HGI196642:HHE196642 HQE196642:HRA196642 IAA196642:IAW196642 IJW196642:IKS196642 ITS196642:IUO196642 JDO196642:JEK196642 JNK196642:JOG196642 JXG196642:JYC196642 KHC196642:KHY196642 KQY196642:KRU196642 LAU196642:LBQ196642 LKQ196642:LLM196642 LUM196642:LVI196642 MEI196642:MFE196642 MOE196642:MPA196642 MYA196642:MYW196642 NHW196642:NIS196642 NRS196642:NSO196642 OBO196642:OCK196642 OLK196642:OMG196642 OVG196642:OWC196642 PFC196642:PFY196642 POY196642:PPU196642 PYU196642:PZQ196642 QIQ196642:QJM196642 QSM196642:QTI196642 RCI196642:RDE196642 RME196642:RNA196642 RWA196642:RWW196642 SFW196642:SGS196642 SPS196642:SQO196642 SZO196642:TAK196642 TJK196642:TKG196642 TTG196642:TUC196642 UDC196642:UDY196642 UMY196642:UNU196642 UWU196642:UXQ196642 VGQ196642:VHM196642 VQM196642:VRI196642 WAI196642:WBE196642 WKE196642:WLA196642 WUA196642:WUW196642 H262180:AA262180 HO262178:IK262178 RK262178:SG262178 ABG262178:ACC262178 ALC262178:ALY262178 AUY262178:AVU262178 BEU262178:BFQ262178 BOQ262178:BPM262178 BYM262178:BZI262178 CII262178:CJE262178 CSE262178:CTA262178 DCA262178:DCW262178 DLW262178:DMS262178 DVS262178:DWO262178 EFO262178:EGK262178 EPK262178:EQG262178 EZG262178:FAC262178 FJC262178:FJY262178 FSY262178:FTU262178 GCU262178:GDQ262178 GMQ262178:GNM262178 GWM262178:GXI262178 HGI262178:HHE262178 HQE262178:HRA262178 IAA262178:IAW262178 IJW262178:IKS262178 ITS262178:IUO262178 JDO262178:JEK262178 JNK262178:JOG262178 JXG262178:JYC262178 KHC262178:KHY262178 KQY262178:KRU262178 LAU262178:LBQ262178 LKQ262178:LLM262178 LUM262178:LVI262178 MEI262178:MFE262178 MOE262178:MPA262178 MYA262178:MYW262178 NHW262178:NIS262178 NRS262178:NSO262178 OBO262178:OCK262178 OLK262178:OMG262178 OVG262178:OWC262178 PFC262178:PFY262178 POY262178:PPU262178 PYU262178:PZQ262178 QIQ262178:QJM262178 QSM262178:QTI262178 RCI262178:RDE262178 RME262178:RNA262178 RWA262178:RWW262178 SFW262178:SGS262178 SPS262178:SQO262178 SZO262178:TAK262178 TJK262178:TKG262178 TTG262178:TUC262178 UDC262178:UDY262178 UMY262178:UNU262178 UWU262178:UXQ262178 VGQ262178:VHM262178 VQM262178:VRI262178 WAI262178:WBE262178 WKE262178:WLA262178 WUA262178:WUW262178 H327716:AA327716 HO327714:IK327714 RK327714:SG327714 ABG327714:ACC327714 ALC327714:ALY327714 AUY327714:AVU327714 BEU327714:BFQ327714 BOQ327714:BPM327714 BYM327714:BZI327714 CII327714:CJE327714 CSE327714:CTA327714 DCA327714:DCW327714 DLW327714:DMS327714 DVS327714:DWO327714 EFO327714:EGK327714 EPK327714:EQG327714 EZG327714:FAC327714 FJC327714:FJY327714 FSY327714:FTU327714 GCU327714:GDQ327714 GMQ327714:GNM327714 GWM327714:GXI327714 HGI327714:HHE327714 HQE327714:HRA327714 IAA327714:IAW327714 IJW327714:IKS327714 ITS327714:IUO327714 JDO327714:JEK327714 JNK327714:JOG327714 JXG327714:JYC327714 KHC327714:KHY327714 KQY327714:KRU327714 LAU327714:LBQ327714 LKQ327714:LLM327714 LUM327714:LVI327714 MEI327714:MFE327714 MOE327714:MPA327714 MYA327714:MYW327714 NHW327714:NIS327714 NRS327714:NSO327714 OBO327714:OCK327714 OLK327714:OMG327714 OVG327714:OWC327714 PFC327714:PFY327714 POY327714:PPU327714 PYU327714:PZQ327714 QIQ327714:QJM327714 QSM327714:QTI327714 RCI327714:RDE327714 RME327714:RNA327714 RWA327714:RWW327714 SFW327714:SGS327714 SPS327714:SQO327714 SZO327714:TAK327714 TJK327714:TKG327714 TTG327714:TUC327714 UDC327714:UDY327714 UMY327714:UNU327714 UWU327714:UXQ327714 VGQ327714:VHM327714 VQM327714:VRI327714 WAI327714:WBE327714 WKE327714:WLA327714 WUA327714:WUW327714 H393252:AA393252 HO393250:IK393250 RK393250:SG393250 ABG393250:ACC393250 ALC393250:ALY393250 AUY393250:AVU393250 BEU393250:BFQ393250 BOQ393250:BPM393250 BYM393250:BZI393250 CII393250:CJE393250 CSE393250:CTA393250 DCA393250:DCW393250 DLW393250:DMS393250 DVS393250:DWO393250 EFO393250:EGK393250 EPK393250:EQG393250 EZG393250:FAC393250 FJC393250:FJY393250 FSY393250:FTU393250 GCU393250:GDQ393250 GMQ393250:GNM393250 GWM393250:GXI393250 HGI393250:HHE393250 HQE393250:HRA393250 IAA393250:IAW393250 IJW393250:IKS393250 ITS393250:IUO393250 JDO393250:JEK393250 JNK393250:JOG393250 JXG393250:JYC393250 KHC393250:KHY393250 KQY393250:KRU393250 LAU393250:LBQ393250 LKQ393250:LLM393250 LUM393250:LVI393250 MEI393250:MFE393250 MOE393250:MPA393250 MYA393250:MYW393250 NHW393250:NIS393250 NRS393250:NSO393250 OBO393250:OCK393250 OLK393250:OMG393250 OVG393250:OWC393250 PFC393250:PFY393250 POY393250:PPU393250 PYU393250:PZQ393250 QIQ393250:QJM393250 QSM393250:QTI393250 RCI393250:RDE393250 RME393250:RNA393250 RWA393250:RWW393250 SFW393250:SGS393250 SPS393250:SQO393250 SZO393250:TAK393250 TJK393250:TKG393250 TTG393250:TUC393250 UDC393250:UDY393250 UMY393250:UNU393250 UWU393250:UXQ393250 VGQ393250:VHM393250 VQM393250:VRI393250 WAI393250:WBE393250 WKE393250:WLA393250 WUA393250:WUW393250 H458788:AA458788 HO458786:IK458786 RK458786:SG458786 ABG458786:ACC458786 ALC458786:ALY458786 AUY458786:AVU458786 BEU458786:BFQ458786 BOQ458786:BPM458786 BYM458786:BZI458786 CII458786:CJE458786 CSE458786:CTA458786 DCA458786:DCW458786 DLW458786:DMS458786 DVS458786:DWO458786 EFO458786:EGK458786 EPK458786:EQG458786 EZG458786:FAC458786 FJC458786:FJY458786 FSY458786:FTU458786 GCU458786:GDQ458786 GMQ458786:GNM458786 GWM458786:GXI458786 HGI458786:HHE458786 HQE458786:HRA458786 IAA458786:IAW458786 IJW458786:IKS458786 ITS458786:IUO458786 JDO458786:JEK458786 JNK458786:JOG458786 JXG458786:JYC458786 KHC458786:KHY458786 KQY458786:KRU458786 LAU458786:LBQ458786 LKQ458786:LLM458786 LUM458786:LVI458786 MEI458786:MFE458786 MOE458786:MPA458786 MYA458786:MYW458786 NHW458786:NIS458786 NRS458786:NSO458786 OBO458786:OCK458786 OLK458786:OMG458786 OVG458786:OWC458786 PFC458786:PFY458786 POY458786:PPU458786 PYU458786:PZQ458786 QIQ458786:QJM458786 QSM458786:QTI458786 RCI458786:RDE458786 RME458786:RNA458786 RWA458786:RWW458786 SFW458786:SGS458786 SPS458786:SQO458786 SZO458786:TAK458786 TJK458786:TKG458786 TTG458786:TUC458786 UDC458786:UDY458786 UMY458786:UNU458786 UWU458786:UXQ458786 VGQ458786:VHM458786 VQM458786:VRI458786 WAI458786:WBE458786 WKE458786:WLA458786 WUA458786:WUW458786 H524324:AA524324 HO524322:IK524322 RK524322:SG524322 ABG524322:ACC524322 ALC524322:ALY524322 AUY524322:AVU524322 BEU524322:BFQ524322 BOQ524322:BPM524322 BYM524322:BZI524322 CII524322:CJE524322 CSE524322:CTA524322 DCA524322:DCW524322 DLW524322:DMS524322 DVS524322:DWO524322 EFO524322:EGK524322 EPK524322:EQG524322 EZG524322:FAC524322 FJC524322:FJY524322 FSY524322:FTU524322 GCU524322:GDQ524322 GMQ524322:GNM524322 GWM524322:GXI524322 HGI524322:HHE524322 HQE524322:HRA524322 IAA524322:IAW524322 IJW524322:IKS524322 ITS524322:IUO524322 JDO524322:JEK524322 JNK524322:JOG524322 JXG524322:JYC524322 KHC524322:KHY524322 KQY524322:KRU524322 LAU524322:LBQ524322 LKQ524322:LLM524322 LUM524322:LVI524322 MEI524322:MFE524322 MOE524322:MPA524322 MYA524322:MYW524322 NHW524322:NIS524322 NRS524322:NSO524322 OBO524322:OCK524322 OLK524322:OMG524322 OVG524322:OWC524322 PFC524322:PFY524322 POY524322:PPU524322 PYU524322:PZQ524322 QIQ524322:QJM524322 QSM524322:QTI524322 RCI524322:RDE524322 RME524322:RNA524322 RWA524322:RWW524322 SFW524322:SGS524322 SPS524322:SQO524322 SZO524322:TAK524322 TJK524322:TKG524322 TTG524322:TUC524322 UDC524322:UDY524322 UMY524322:UNU524322 UWU524322:UXQ524322 VGQ524322:VHM524322 VQM524322:VRI524322 WAI524322:WBE524322 WKE524322:WLA524322 WUA524322:WUW524322 H589860:AA589860 HO589858:IK589858 RK589858:SG589858 ABG589858:ACC589858 ALC589858:ALY589858 AUY589858:AVU589858 BEU589858:BFQ589858 BOQ589858:BPM589858 BYM589858:BZI589858 CII589858:CJE589858 CSE589858:CTA589858 DCA589858:DCW589858 DLW589858:DMS589858 DVS589858:DWO589858 EFO589858:EGK589858 EPK589858:EQG589858 EZG589858:FAC589858 FJC589858:FJY589858 FSY589858:FTU589858 GCU589858:GDQ589858 GMQ589858:GNM589858 GWM589858:GXI589858 HGI589858:HHE589858 HQE589858:HRA589858 IAA589858:IAW589858 IJW589858:IKS589858 ITS589858:IUO589858 JDO589858:JEK589858 JNK589858:JOG589858 JXG589858:JYC589858 KHC589858:KHY589858 KQY589858:KRU589858 LAU589858:LBQ589858 LKQ589858:LLM589858 LUM589858:LVI589858 MEI589858:MFE589858 MOE589858:MPA589858 MYA589858:MYW589858 NHW589858:NIS589858 NRS589858:NSO589858 OBO589858:OCK589858 OLK589858:OMG589858 OVG589858:OWC589858 PFC589858:PFY589858 POY589858:PPU589858 PYU589858:PZQ589858 QIQ589858:QJM589858 QSM589858:QTI589858 RCI589858:RDE589858 RME589858:RNA589858 RWA589858:RWW589858 SFW589858:SGS589858 SPS589858:SQO589858 SZO589858:TAK589858 TJK589858:TKG589858 TTG589858:TUC589858 UDC589858:UDY589858 UMY589858:UNU589858 UWU589858:UXQ589858 VGQ589858:VHM589858 VQM589858:VRI589858 WAI589858:WBE589858 WKE589858:WLA589858 WUA589858:WUW589858 H655396:AA655396 HO655394:IK655394 RK655394:SG655394 ABG655394:ACC655394 ALC655394:ALY655394 AUY655394:AVU655394 BEU655394:BFQ655394 BOQ655394:BPM655394 BYM655394:BZI655394 CII655394:CJE655394 CSE655394:CTA655394 DCA655394:DCW655394 DLW655394:DMS655394 DVS655394:DWO655394 EFO655394:EGK655394 EPK655394:EQG655394 EZG655394:FAC655394 FJC655394:FJY655394 FSY655394:FTU655394 GCU655394:GDQ655394 GMQ655394:GNM655394 GWM655394:GXI655394 HGI655394:HHE655394 HQE655394:HRA655394 IAA655394:IAW655394 IJW655394:IKS655394 ITS655394:IUO655394 JDO655394:JEK655394 JNK655394:JOG655394 JXG655394:JYC655394 KHC655394:KHY655394 KQY655394:KRU655394 LAU655394:LBQ655394 LKQ655394:LLM655394 LUM655394:LVI655394 MEI655394:MFE655394 MOE655394:MPA655394 MYA655394:MYW655394 NHW655394:NIS655394 NRS655394:NSO655394 OBO655394:OCK655394 OLK655394:OMG655394 OVG655394:OWC655394 PFC655394:PFY655394 POY655394:PPU655394 PYU655394:PZQ655394 QIQ655394:QJM655394 QSM655394:QTI655394 RCI655394:RDE655394 RME655394:RNA655394 RWA655394:RWW655394 SFW655394:SGS655394 SPS655394:SQO655394 SZO655394:TAK655394 TJK655394:TKG655394 TTG655394:TUC655394 UDC655394:UDY655394 UMY655394:UNU655394 UWU655394:UXQ655394 VGQ655394:VHM655394 VQM655394:VRI655394 WAI655394:WBE655394 WKE655394:WLA655394 WUA655394:WUW655394 H720932:AA720932 HO720930:IK720930 RK720930:SG720930 ABG720930:ACC720930 ALC720930:ALY720930 AUY720930:AVU720930 BEU720930:BFQ720930 BOQ720930:BPM720930 BYM720930:BZI720930 CII720930:CJE720930 CSE720930:CTA720930 DCA720930:DCW720930 DLW720930:DMS720930 DVS720930:DWO720930 EFO720930:EGK720930 EPK720930:EQG720930 EZG720930:FAC720930 FJC720930:FJY720930 FSY720930:FTU720930 GCU720930:GDQ720930 GMQ720930:GNM720930 GWM720930:GXI720930 HGI720930:HHE720930 HQE720930:HRA720930 IAA720930:IAW720930 IJW720930:IKS720930 ITS720930:IUO720930 JDO720930:JEK720930 JNK720930:JOG720930 JXG720930:JYC720930 KHC720930:KHY720930 KQY720930:KRU720930 LAU720930:LBQ720930 LKQ720930:LLM720930 LUM720930:LVI720930 MEI720930:MFE720930 MOE720930:MPA720930 MYA720930:MYW720930 NHW720930:NIS720930 NRS720930:NSO720930 OBO720930:OCK720930 OLK720930:OMG720930 OVG720930:OWC720930 PFC720930:PFY720930 POY720930:PPU720930 PYU720930:PZQ720930 QIQ720930:QJM720930 QSM720930:QTI720930 RCI720930:RDE720930 RME720930:RNA720930 RWA720930:RWW720930 SFW720930:SGS720930 SPS720930:SQO720930 SZO720930:TAK720930 TJK720930:TKG720930 TTG720930:TUC720930 UDC720930:UDY720930 UMY720930:UNU720930 UWU720930:UXQ720930 VGQ720930:VHM720930 VQM720930:VRI720930 WAI720930:WBE720930 WKE720930:WLA720930 WUA720930:WUW720930 H786468:AA786468 HO786466:IK786466 RK786466:SG786466 ABG786466:ACC786466 ALC786466:ALY786466 AUY786466:AVU786466 BEU786466:BFQ786466 BOQ786466:BPM786466 BYM786466:BZI786466 CII786466:CJE786466 CSE786466:CTA786466 DCA786466:DCW786466 DLW786466:DMS786466 DVS786466:DWO786466 EFO786466:EGK786466 EPK786466:EQG786466 EZG786466:FAC786466 FJC786466:FJY786466 FSY786466:FTU786466 GCU786466:GDQ786466 GMQ786466:GNM786466 GWM786466:GXI786466 HGI786466:HHE786466 HQE786466:HRA786466 IAA786466:IAW786466 IJW786466:IKS786466 ITS786466:IUO786466 JDO786466:JEK786466 JNK786466:JOG786466 JXG786466:JYC786466 KHC786466:KHY786466 KQY786466:KRU786466 LAU786466:LBQ786466 LKQ786466:LLM786466 LUM786466:LVI786466 MEI786466:MFE786466 MOE786466:MPA786466 MYA786466:MYW786466 NHW786466:NIS786466 NRS786466:NSO786466 OBO786466:OCK786466 OLK786466:OMG786466 OVG786466:OWC786466 PFC786466:PFY786466 POY786466:PPU786466 PYU786466:PZQ786466 QIQ786466:QJM786466 QSM786466:QTI786466 RCI786466:RDE786466 RME786466:RNA786466 RWA786466:RWW786466 SFW786466:SGS786466 SPS786466:SQO786466 SZO786466:TAK786466 TJK786466:TKG786466 TTG786466:TUC786466 UDC786466:UDY786466 UMY786466:UNU786466 UWU786466:UXQ786466 VGQ786466:VHM786466 VQM786466:VRI786466 WAI786466:WBE786466 WKE786466:WLA786466 WUA786466:WUW786466 H852004:AA852004 HO852002:IK852002 RK852002:SG852002 ABG852002:ACC852002 ALC852002:ALY852002 AUY852002:AVU852002 BEU852002:BFQ852002 BOQ852002:BPM852002 BYM852002:BZI852002 CII852002:CJE852002 CSE852002:CTA852002 DCA852002:DCW852002 DLW852002:DMS852002 DVS852002:DWO852002 EFO852002:EGK852002 EPK852002:EQG852002 EZG852002:FAC852002 FJC852002:FJY852002 FSY852002:FTU852002 GCU852002:GDQ852002 GMQ852002:GNM852002 GWM852002:GXI852002 HGI852002:HHE852002 HQE852002:HRA852002 IAA852002:IAW852002 IJW852002:IKS852002 ITS852002:IUO852002 JDO852002:JEK852002 JNK852002:JOG852002 JXG852002:JYC852002 KHC852002:KHY852002 KQY852002:KRU852002 LAU852002:LBQ852002 LKQ852002:LLM852002 LUM852002:LVI852002 MEI852002:MFE852002 MOE852002:MPA852002 MYA852002:MYW852002 NHW852002:NIS852002 NRS852002:NSO852002 OBO852002:OCK852002 OLK852002:OMG852002 OVG852002:OWC852002 PFC852002:PFY852002 POY852002:PPU852002 PYU852002:PZQ852002 QIQ852002:QJM852002 QSM852002:QTI852002 RCI852002:RDE852002 RME852002:RNA852002 RWA852002:RWW852002 SFW852002:SGS852002 SPS852002:SQO852002 SZO852002:TAK852002 TJK852002:TKG852002 TTG852002:TUC852002 UDC852002:UDY852002 UMY852002:UNU852002 UWU852002:UXQ852002 VGQ852002:VHM852002 VQM852002:VRI852002 WAI852002:WBE852002 WKE852002:WLA852002 WUA852002:WUW852002 H917540:AA917540 HO917538:IK917538 RK917538:SG917538 ABG917538:ACC917538 ALC917538:ALY917538 AUY917538:AVU917538 BEU917538:BFQ917538 BOQ917538:BPM917538 BYM917538:BZI917538 CII917538:CJE917538 CSE917538:CTA917538 DCA917538:DCW917538 DLW917538:DMS917538 DVS917538:DWO917538 EFO917538:EGK917538 EPK917538:EQG917538 EZG917538:FAC917538 FJC917538:FJY917538 FSY917538:FTU917538 GCU917538:GDQ917538 GMQ917538:GNM917538 GWM917538:GXI917538 HGI917538:HHE917538 HQE917538:HRA917538 IAA917538:IAW917538 IJW917538:IKS917538 ITS917538:IUO917538 JDO917538:JEK917538 JNK917538:JOG917538 JXG917538:JYC917538 KHC917538:KHY917538 KQY917538:KRU917538 LAU917538:LBQ917538 LKQ917538:LLM917538 LUM917538:LVI917538 MEI917538:MFE917538 MOE917538:MPA917538 MYA917538:MYW917538 NHW917538:NIS917538 NRS917538:NSO917538 OBO917538:OCK917538 OLK917538:OMG917538 OVG917538:OWC917538 PFC917538:PFY917538 POY917538:PPU917538 PYU917538:PZQ917538 QIQ917538:QJM917538 QSM917538:QTI917538 RCI917538:RDE917538 RME917538:RNA917538 RWA917538:RWW917538 SFW917538:SGS917538 SPS917538:SQO917538 SZO917538:TAK917538 TJK917538:TKG917538 TTG917538:TUC917538 UDC917538:UDY917538 UMY917538:UNU917538 UWU917538:UXQ917538 VGQ917538:VHM917538 VQM917538:VRI917538 WAI917538:WBE917538 WKE917538:WLA917538 WUA917538:WUW917538 H983076:AA983076 HO983074:IK983074 RK983074:SG983074 ABG983074:ACC983074 ALC983074:ALY983074 AUY983074:AVU983074 BEU983074:BFQ983074 BOQ983074:BPM983074 BYM983074:BZI983074 CII983074:CJE983074 CSE983074:CTA983074 DCA983074:DCW983074 DLW983074:DMS983074 DVS983074:DWO983074 EFO983074:EGK983074 EPK983074:EQG983074 EZG983074:FAC983074 FJC983074:FJY983074 FSY983074:FTU983074 GCU983074:GDQ983074 GMQ983074:GNM983074 GWM983074:GXI983074 HGI983074:HHE983074 HQE983074:HRA983074 IAA983074:IAW983074 IJW983074:IKS983074 ITS983074:IUO983074 JDO983074:JEK983074 JNK983074:JOG983074 JXG983074:JYC983074 KHC983074:KHY983074 KQY983074:KRU983074 LAU983074:LBQ983074 LKQ983074:LLM983074 LUM983074:LVI983074 MEI983074:MFE983074 MOE983074:MPA983074 MYA983074:MYW983074 NHW983074:NIS983074 NRS983074:NSO983074 OBO983074:OCK983074 OLK983074:OMG983074 OVG983074:OWC983074 PFC983074:PFY983074 POY983074:PPU983074 PYU983074:PZQ983074 QIQ983074:QJM983074 QSM983074:QTI983074 RCI983074:RDE983074 RME983074:RNA983074 RWA983074:RWW983074 SFW983074:SGS983074 SPS983074:SQO983074 SZO983074:TAK983074 TJK983074:TKG983074 TTG983074:TUC983074 UDC983074:UDY983074 UMY983074:UNU983074 UWU983074:UXQ983074 VGQ983074:VHM983074 VQM983074:VRI983074 WAI983074:WBE983074 WKE983074:WLA983074 WUA983074:WUW983074 L65567:AA65568 HS65565:IK65566 RO65565:SG65566 ABK65565:ACC65566 ALG65565:ALY65566 AVC65565:AVU65566 BEY65565:BFQ65566 BOU65565:BPM65566 BYQ65565:BZI65566 CIM65565:CJE65566 CSI65565:CTA65566 DCE65565:DCW65566 DMA65565:DMS65566 DVW65565:DWO65566 EFS65565:EGK65566 EPO65565:EQG65566 EZK65565:FAC65566 FJG65565:FJY65566 FTC65565:FTU65566 GCY65565:GDQ65566 GMU65565:GNM65566 GWQ65565:GXI65566 HGM65565:HHE65566 HQI65565:HRA65566 IAE65565:IAW65566 IKA65565:IKS65566 ITW65565:IUO65566 JDS65565:JEK65566 JNO65565:JOG65566 JXK65565:JYC65566 KHG65565:KHY65566 KRC65565:KRU65566 LAY65565:LBQ65566 LKU65565:LLM65566 LUQ65565:LVI65566 MEM65565:MFE65566 MOI65565:MPA65566 MYE65565:MYW65566 NIA65565:NIS65566 NRW65565:NSO65566 OBS65565:OCK65566 OLO65565:OMG65566 OVK65565:OWC65566 PFG65565:PFY65566 PPC65565:PPU65566 PYY65565:PZQ65566 QIU65565:QJM65566 QSQ65565:QTI65566 RCM65565:RDE65566 RMI65565:RNA65566 RWE65565:RWW65566 SGA65565:SGS65566 SPW65565:SQO65566 SZS65565:TAK65566 TJO65565:TKG65566 TTK65565:TUC65566 UDG65565:UDY65566 UNC65565:UNU65566 UWY65565:UXQ65566 VGU65565:VHM65566 VQQ65565:VRI65566 WAM65565:WBE65566 WKI65565:WLA65566 WUE65565:WUW65566 L131103:AA131104 HS131101:IK131102 RO131101:SG131102 ABK131101:ACC131102 ALG131101:ALY131102 AVC131101:AVU131102 BEY131101:BFQ131102 BOU131101:BPM131102 BYQ131101:BZI131102 CIM131101:CJE131102 CSI131101:CTA131102 DCE131101:DCW131102 DMA131101:DMS131102 DVW131101:DWO131102 EFS131101:EGK131102 EPO131101:EQG131102 EZK131101:FAC131102 FJG131101:FJY131102 FTC131101:FTU131102 GCY131101:GDQ131102 GMU131101:GNM131102 GWQ131101:GXI131102 HGM131101:HHE131102 HQI131101:HRA131102 IAE131101:IAW131102 IKA131101:IKS131102 ITW131101:IUO131102 JDS131101:JEK131102 JNO131101:JOG131102 JXK131101:JYC131102 KHG131101:KHY131102 KRC131101:KRU131102 LAY131101:LBQ131102 LKU131101:LLM131102 LUQ131101:LVI131102 MEM131101:MFE131102 MOI131101:MPA131102 MYE131101:MYW131102 NIA131101:NIS131102 NRW131101:NSO131102 OBS131101:OCK131102 OLO131101:OMG131102 OVK131101:OWC131102 PFG131101:PFY131102 PPC131101:PPU131102 PYY131101:PZQ131102 QIU131101:QJM131102 QSQ131101:QTI131102 RCM131101:RDE131102 RMI131101:RNA131102 RWE131101:RWW131102 SGA131101:SGS131102 SPW131101:SQO131102 SZS131101:TAK131102 TJO131101:TKG131102 TTK131101:TUC131102 UDG131101:UDY131102 UNC131101:UNU131102 UWY131101:UXQ131102 VGU131101:VHM131102 VQQ131101:VRI131102 WAM131101:WBE131102 WKI131101:WLA131102 WUE131101:WUW131102 L196639:AA196640 HS196637:IK196638 RO196637:SG196638 ABK196637:ACC196638 ALG196637:ALY196638 AVC196637:AVU196638 BEY196637:BFQ196638 BOU196637:BPM196638 BYQ196637:BZI196638 CIM196637:CJE196638 CSI196637:CTA196638 DCE196637:DCW196638 DMA196637:DMS196638 DVW196637:DWO196638 EFS196637:EGK196638 EPO196637:EQG196638 EZK196637:FAC196638 FJG196637:FJY196638 FTC196637:FTU196638 GCY196637:GDQ196638 GMU196637:GNM196638 GWQ196637:GXI196638 HGM196637:HHE196638 HQI196637:HRA196638 IAE196637:IAW196638 IKA196637:IKS196638 ITW196637:IUO196638 JDS196637:JEK196638 JNO196637:JOG196638 JXK196637:JYC196638 KHG196637:KHY196638 KRC196637:KRU196638 LAY196637:LBQ196638 LKU196637:LLM196638 LUQ196637:LVI196638 MEM196637:MFE196638 MOI196637:MPA196638 MYE196637:MYW196638 NIA196637:NIS196638 NRW196637:NSO196638 OBS196637:OCK196638 OLO196637:OMG196638 OVK196637:OWC196638 PFG196637:PFY196638 PPC196637:PPU196638 PYY196637:PZQ196638 QIU196637:QJM196638 QSQ196637:QTI196638 RCM196637:RDE196638 RMI196637:RNA196638 RWE196637:RWW196638 SGA196637:SGS196638 SPW196637:SQO196638 SZS196637:TAK196638 TJO196637:TKG196638 TTK196637:TUC196638 UDG196637:UDY196638 UNC196637:UNU196638 UWY196637:UXQ196638 VGU196637:VHM196638 VQQ196637:VRI196638 WAM196637:WBE196638 WKI196637:WLA196638 WUE196637:WUW196638 L262175:AA262176 HS262173:IK262174 RO262173:SG262174 ABK262173:ACC262174 ALG262173:ALY262174 AVC262173:AVU262174 BEY262173:BFQ262174 BOU262173:BPM262174 BYQ262173:BZI262174 CIM262173:CJE262174 CSI262173:CTA262174 DCE262173:DCW262174 DMA262173:DMS262174 DVW262173:DWO262174 EFS262173:EGK262174 EPO262173:EQG262174 EZK262173:FAC262174 FJG262173:FJY262174 FTC262173:FTU262174 GCY262173:GDQ262174 GMU262173:GNM262174 GWQ262173:GXI262174 HGM262173:HHE262174 HQI262173:HRA262174 IAE262173:IAW262174 IKA262173:IKS262174 ITW262173:IUO262174 JDS262173:JEK262174 JNO262173:JOG262174 JXK262173:JYC262174 KHG262173:KHY262174 KRC262173:KRU262174 LAY262173:LBQ262174 LKU262173:LLM262174 LUQ262173:LVI262174 MEM262173:MFE262174 MOI262173:MPA262174 MYE262173:MYW262174 NIA262173:NIS262174 NRW262173:NSO262174 OBS262173:OCK262174 OLO262173:OMG262174 OVK262173:OWC262174 PFG262173:PFY262174 PPC262173:PPU262174 PYY262173:PZQ262174 QIU262173:QJM262174 QSQ262173:QTI262174 RCM262173:RDE262174 RMI262173:RNA262174 RWE262173:RWW262174 SGA262173:SGS262174 SPW262173:SQO262174 SZS262173:TAK262174 TJO262173:TKG262174 TTK262173:TUC262174 UDG262173:UDY262174 UNC262173:UNU262174 UWY262173:UXQ262174 VGU262173:VHM262174 VQQ262173:VRI262174 WAM262173:WBE262174 WKI262173:WLA262174 WUE262173:WUW262174 L327711:AA327712 HS327709:IK327710 RO327709:SG327710 ABK327709:ACC327710 ALG327709:ALY327710 AVC327709:AVU327710 BEY327709:BFQ327710 BOU327709:BPM327710 BYQ327709:BZI327710 CIM327709:CJE327710 CSI327709:CTA327710 DCE327709:DCW327710 DMA327709:DMS327710 DVW327709:DWO327710 EFS327709:EGK327710 EPO327709:EQG327710 EZK327709:FAC327710 FJG327709:FJY327710 FTC327709:FTU327710 GCY327709:GDQ327710 GMU327709:GNM327710 GWQ327709:GXI327710 HGM327709:HHE327710 HQI327709:HRA327710 IAE327709:IAW327710 IKA327709:IKS327710 ITW327709:IUO327710 JDS327709:JEK327710 JNO327709:JOG327710 JXK327709:JYC327710 KHG327709:KHY327710 KRC327709:KRU327710 LAY327709:LBQ327710 LKU327709:LLM327710 LUQ327709:LVI327710 MEM327709:MFE327710 MOI327709:MPA327710 MYE327709:MYW327710 NIA327709:NIS327710 NRW327709:NSO327710 OBS327709:OCK327710 OLO327709:OMG327710 OVK327709:OWC327710 PFG327709:PFY327710 PPC327709:PPU327710 PYY327709:PZQ327710 QIU327709:QJM327710 QSQ327709:QTI327710 RCM327709:RDE327710 RMI327709:RNA327710 RWE327709:RWW327710 SGA327709:SGS327710 SPW327709:SQO327710 SZS327709:TAK327710 TJO327709:TKG327710 TTK327709:TUC327710 UDG327709:UDY327710 UNC327709:UNU327710 UWY327709:UXQ327710 VGU327709:VHM327710 VQQ327709:VRI327710 WAM327709:WBE327710 WKI327709:WLA327710 WUE327709:WUW327710 L393247:AA393248 HS393245:IK393246 RO393245:SG393246 ABK393245:ACC393246 ALG393245:ALY393246 AVC393245:AVU393246 BEY393245:BFQ393246 BOU393245:BPM393246 BYQ393245:BZI393246 CIM393245:CJE393246 CSI393245:CTA393246 DCE393245:DCW393246 DMA393245:DMS393246 DVW393245:DWO393246 EFS393245:EGK393246 EPO393245:EQG393246 EZK393245:FAC393246 FJG393245:FJY393246 FTC393245:FTU393246 GCY393245:GDQ393246 GMU393245:GNM393246 GWQ393245:GXI393246 HGM393245:HHE393246 HQI393245:HRA393246 IAE393245:IAW393246 IKA393245:IKS393246 ITW393245:IUO393246 JDS393245:JEK393246 JNO393245:JOG393246 JXK393245:JYC393246 KHG393245:KHY393246 KRC393245:KRU393246 LAY393245:LBQ393246 LKU393245:LLM393246 LUQ393245:LVI393246 MEM393245:MFE393246 MOI393245:MPA393246 MYE393245:MYW393246 NIA393245:NIS393246 NRW393245:NSO393246 OBS393245:OCK393246 OLO393245:OMG393246 OVK393245:OWC393246 PFG393245:PFY393246 PPC393245:PPU393246 PYY393245:PZQ393246 QIU393245:QJM393246 QSQ393245:QTI393246 RCM393245:RDE393246 RMI393245:RNA393246 RWE393245:RWW393246 SGA393245:SGS393246 SPW393245:SQO393246 SZS393245:TAK393246 TJO393245:TKG393246 TTK393245:TUC393246 UDG393245:UDY393246 UNC393245:UNU393246 UWY393245:UXQ393246 VGU393245:VHM393246 VQQ393245:VRI393246 WAM393245:WBE393246 WKI393245:WLA393246 WUE393245:WUW393246 L458783:AA458784 HS458781:IK458782 RO458781:SG458782 ABK458781:ACC458782 ALG458781:ALY458782 AVC458781:AVU458782 BEY458781:BFQ458782 BOU458781:BPM458782 BYQ458781:BZI458782 CIM458781:CJE458782 CSI458781:CTA458782 DCE458781:DCW458782 DMA458781:DMS458782 DVW458781:DWO458782 EFS458781:EGK458782 EPO458781:EQG458782 EZK458781:FAC458782 FJG458781:FJY458782 FTC458781:FTU458782 GCY458781:GDQ458782 GMU458781:GNM458782 GWQ458781:GXI458782 HGM458781:HHE458782 HQI458781:HRA458782 IAE458781:IAW458782 IKA458781:IKS458782 ITW458781:IUO458782 JDS458781:JEK458782 JNO458781:JOG458782 JXK458781:JYC458782 KHG458781:KHY458782 KRC458781:KRU458782 LAY458781:LBQ458782 LKU458781:LLM458782 LUQ458781:LVI458782 MEM458781:MFE458782 MOI458781:MPA458782 MYE458781:MYW458782 NIA458781:NIS458782 NRW458781:NSO458782 OBS458781:OCK458782 OLO458781:OMG458782 OVK458781:OWC458782 PFG458781:PFY458782 PPC458781:PPU458782 PYY458781:PZQ458782 QIU458781:QJM458782 QSQ458781:QTI458782 RCM458781:RDE458782 RMI458781:RNA458782 RWE458781:RWW458782 SGA458781:SGS458782 SPW458781:SQO458782 SZS458781:TAK458782 TJO458781:TKG458782 TTK458781:TUC458782 UDG458781:UDY458782 UNC458781:UNU458782 UWY458781:UXQ458782 VGU458781:VHM458782 VQQ458781:VRI458782 WAM458781:WBE458782 WKI458781:WLA458782 WUE458781:WUW458782 L524319:AA524320 HS524317:IK524318 RO524317:SG524318 ABK524317:ACC524318 ALG524317:ALY524318 AVC524317:AVU524318 BEY524317:BFQ524318 BOU524317:BPM524318 BYQ524317:BZI524318 CIM524317:CJE524318 CSI524317:CTA524318 DCE524317:DCW524318 DMA524317:DMS524318 DVW524317:DWO524318 EFS524317:EGK524318 EPO524317:EQG524318 EZK524317:FAC524318 FJG524317:FJY524318 FTC524317:FTU524318 GCY524317:GDQ524318 GMU524317:GNM524318 GWQ524317:GXI524318 HGM524317:HHE524318 HQI524317:HRA524318 IAE524317:IAW524318 IKA524317:IKS524318 ITW524317:IUO524318 JDS524317:JEK524318 JNO524317:JOG524318 JXK524317:JYC524318 KHG524317:KHY524318 KRC524317:KRU524318 LAY524317:LBQ524318 LKU524317:LLM524318 LUQ524317:LVI524318 MEM524317:MFE524318 MOI524317:MPA524318 MYE524317:MYW524318 NIA524317:NIS524318 NRW524317:NSO524318 OBS524317:OCK524318 OLO524317:OMG524318 OVK524317:OWC524318 PFG524317:PFY524318 PPC524317:PPU524318 PYY524317:PZQ524318 QIU524317:QJM524318 QSQ524317:QTI524318 RCM524317:RDE524318 RMI524317:RNA524318 RWE524317:RWW524318 SGA524317:SGS524318 SPW524317:SQO524318 SZS524317:TAK524318 TJO524317:TKG524318 TTK524317:TUC524318 UDG524317:UDY524318 UNC524317:UNU524318 UWY524317:UXQ524318 VGU524317:VHM524318 VQQ524317:VRI524318 WAM524317:WBE524318 WKI524317:WLA524318 WUE524317:WUW524318 L589855:AA589856 HS589853:IK589854 RO589853:SG589854 ABK589853:ACC589854 ALG589853:ALY589854 AVC589853:AVU589854 BEY589853:BFQ589854 BOU589853:BPM589854 BYQ589853:BZI589854 CIM589853:CJE589854 CSI589853:CTA589854 DCE589853:DCW589854 DMA589853:DMS589854 DVW589853:DWO589854 EFS589853:EGK589854 EPO589853:EQG589854 EZK589853:FAC589854 FJG589853:FJY589854 FTC589853:FTU589854 GCY589853:GDQ589854 GMU589853:GNM589854 GWQ589853:GXI589854 HGM589853:HHE589854 HQI589853:HRA589854 IAE589853:IAW589854 IKA589853:IKS589854 ITW589853:IUO589854 JDS589853:JEK589854 JNO589853:JOG589854 JXK589853:JYC589854 KHG589853:KHY589854 KRC589853:KRU589854 LAY589853:LBQ589854 LKU589853:LLM589854 LUQ589853:LVI589854 MEM589853:MFE589854 MOI589853:MPA589854 MYE589853:MYW589854 NIA589853:NIS589854 NRW589853:NSO589854 OBS589853:OCK589854 OLO589853:OMG589854 OVK589853:OWC589854 PFG589853:PFY589854 PPC589853:PPU589854 PYY589853:PZQ589854 QIU589853:QJM589854 QSQ589853:QTI589854 RCM589853:RDE589854 RMI589853:RNA589854 RWE589853:RWW589854 SGA589853:SGS589854 SPW589853:SQO589854 SZS589853:TAK589854 TJO589853:TKG589854 TTK589853:TUC589854 UDG589853:UDY589854 UNC589853:UNU589854 UWY589853:UXQ589854 VGU589853:VHM589854 VQQ589853:VRI589854 WAM589853:WBE589854 WKI589853:WLA589854 WUE589853:WUW589854 L655391:AA655392 HS655389:IK655390 RO655389:SG655390 ABK655389:ACC655390 ALG655389:ALY655390 AVC655389:AVU655390 BEY655389:BFQ655390 BOU655389:BPM655390 BYQ655389:BZI655390 CIM655389:CJE655390 CSI655389:CTA655390 DCE655389:DCW655390 DMA655389:DMS655390 DVW655389:DWO655390 EFS655389:EGK655390 EPO655389:EQG655390 EZK655389:FAC655390 FJG655389:FJY655390 FTC655389:FTU655390 GCY655389:GDQ655390 GMU655389:GNM655390 GWQ655389:GXI655390 HGM655389:HHE655390 HQI655389:HRA655390 IAE655389:IAW655390 IKA655389:IKS655390 ITW655389:IUO655390 JDS655389:JEK655390 JNO655389:JOG655390 JXK655389:JYC655390 KHG655389:KHY655390 KRC655389:KRU655390 LAY655389:LBQ655390 LKU655389:LLM655390 LUQ655389:LVI655390 MEM655389:MFE655390 MOI655389:MPA655390 MYE655389:MYW655390 NIA655389:NIS655390 NRW655389:NSO655390 OBS655389:OCK655390 OLO655389:OMG655390 OVK655389:OWC655390 PFG655389:PFY655390 PPC655389:PPU655390 PYY655389:PZQ655390 QIU655389:QJM655390 QSQ655389:QTI655390 RCM655389:RDE655390 RMI655389:RNA655390 RWE655389:RWW655390 SGA655389:SGS655390 SPW655389:SQO655390 SZS655389:TAK655390 TJO655389:TKG655390 TTK655389:TUC655390 UDG655389:UDY655390 UNC655389:UNU655390 UWY655389:UXQ655390 VGU655389:VHM655390 VQQ655389:VRI655390 WAM655389:WBE655390 WKI655389:WLA655390 WUE655389:WUW655390 L720927:AA720928 HS720925:IK720926 RO720925:SG720926 ABK720925:ACC720926 ALG720925:ALY720926 AVC720925:AVU720926 BEY720925:BFQ720926 BOU720925:BPM720926 BYQ720925:BZI720926 CIM720925:CJE720926 CSI720925:CTA720926 DCE720925:DCW720926 DMA720925:DMS720926 DVW720925:DWO720926 EFS720925:EGK720926 EPO720925:EQG720926 EZK720925:FAC720926 FJG720925:FJY720926 FTC720925:FTU720926 GCY720925:GDQ720926 GMU720925:GNM720926 GWQ720925:GXI720926 HGM720925:HHE720926 HQI720925:HRA720926 IAE720925:IAW720926 IKA720925:IKS720926 ITW720925:IUO720926 JDS720925:JEK720926 JNO720925:JOG720926 JXK720925:JYC720926 KHG720925:KHY720926 KRC720925:KRU720926 LAY720925:LBQ720926 LKU720925:LLM720926 LUQ720925:LVI720926 MEM720925:MFE720926 MOI720925:MPA720926 MYE720925:MYW720926 NIA720925:NIS720926 NRW720925:NSO720926 OBS720925:OCK720926 OLO720925:OMG720926 OVK720925:OWC720926 PFG720925:PFY720926 PPC720925:PPU720926 PYY720925:PZQ720926 QIU720925:QJM720926 QSQ720925:QTI720926 RCM720925:RDE720926 RMI720925:RNA720926 RWE720925:RWW720926 SGA720925:SGS720926 SPW720925:SQO720926 SZS720925:TAK720926 TJO720925:TKG720926 TTK720925:TUC720926 UDG720925:UDY720926 UNC720925:UNU720926 UWY720925:UXQ720926 VGU720925:VHM720926 VQQ720925:VRI720926 WAM720925:WBE720926 WKI720925:WLA720926 WUE720925:WUW720926 L786463:AA786464 HS786461:IK786462 RO786461:SG786462 ABK786461:ACC786462 ALG786461:ALY786462 AVC786461:AVU786462 BEY786461:BFQ786462 BOU786461:BPM786462 BYQ786461:BZI786462 CIM786461:CJE786462 CSI786461:CTA786462 DCE786461:DCW786462 DMA786461:DMS786462 DVW786461:DWO786462 EFS786461:EGK786462 EPO786461:EQG786462 EZK786461:FAC786462 FJG786461:FJY786462 FTC786461:FTU786462 GCY786461:GDQ786462 GMU786461:GNM786462 GWQ786461:GXI786462 HGM786461:HHE786462 HQI786461:HRA786462 IAE786461:IAW786462 IKA786461:IKS786462 ITW786461:IUO786462 JDS786461:JEK786462 JNO786461:JOG786462 JXK786461:JYC786462 KHG786461:KHY786462 KRC786461:KRU786462 LAY786461:LBQ786462 LKU786461:LLM786462 LUQ786461:LVI786462 MEM786461:MFE786462 MOI786461:MPA786462 MYE786461:MYW786462 NIA786461:NIS786462 NRW786461:NSO786462 OBS786461:OCK786462 OLO786461:OMG786462 OVK786461:OWC786462 PFG786461:PFY786462 PPC786461:PPU786462 PYY786461:PZQ786462 QIU786461:QJM786462 QSQ786461:QTI786462 RCM786461:RDE786462 RMI786461:RNA786462 RWE786461:RWW786462 SGA786461:SGS786462 SPW786461:SQO786462 SZS786461:TAK786462 TJO786461:TKG786462 TTK786461:TUC786462 UDG786461:UDY786462 UNC786461:UNU786462 UWY786461:UXQ786462 VGU786461:VHM786462 VQQ786461:VRI786462 WAM786461:WBE786462 WKI786461:WLA786462 WUE786461:WUW786462 L851999:AA852000 HS851997:IK851998 RO851997:SG851998 ABK851997:ACC851998 ALG851997:ALY851998 AVC851997:AVU851998 BEY851997:BFQ851998 BOU851997:BPM851998 BYQ851997:BZI851998 CIM851997:CJE851998 CSI851997:CTA851998 DCE851997:DCW851998 DMA851997:DMS851998 DVW851997:DWO851998 EFS851997:EGK851998 EPO851997:EQG851998 EZK851997:FAC851998 FJG851997:FJY851998 FTC851997:FTU851998 GCY851997:GDQ851998 GMU851997:GNM851998 GWQ851997:GXI851998 HGM851997:HHE851998 HQI851997:HRA851998 IAE851997:IAW851998 IKA851997:IKS851998 ITW851997:IUO851998 JDS851997:JEK851998 JNO851997:JOG851998 JXK851997:JYC851998 KHG851997:KHY851998 KRC851997:KRU851998 LAY851997:LBQ851998 LKU851997:LLM851998 LUQ851997:LVI851998 MEM851997:MFE851998 MOI851997:MPA851998 MYE851997:MYW851998 NIA851997:NIS851998 NRW851997:NSO851998 OBS851997:OCK851998 OLO851997:OMG851998 OVK851997:OWC851998 PFG851997:PFY851998 PPC851997:PPU851998 PYY851997:PZQ851998 QIU851997:QJM851998 QSQ851997:QTI851998 RCM851997:RDE851998 RMI851997:RNA851998 RWE851997:RWW851998 SGA851997:SGS851998 SPW851997:SQO851998 SZS851997:TAK851998 TJO851997:TKG851998 TTK851997:TUC851998 UDG851997:UDY851998 UNC851997:UNU851998 UWY851997:UXQ851998 VGU851997:VHM851998 VQQ851997:VRI851998 WAM851997:WBE851998 WKI851997:WLA851998 WUE851997:WUW851998 L917535:AA917536 HS917533:IK917534 RO917533:SG917534 ABK917533:ACC917534 ALG917533:ALY917534 AVC917533:AVU917534 BEY917533:BFQ917534 BOU917533:BPM917534 BYQ917533:BZI917534 CIM917533:CJE917534 CSI917533:CTA917534 DCE917533:DCW917534 DMA917533:DMS917534 DVW917533:DWO917534 EFS917533:EGK917534 EPO917533:EQG917534 EZK917533:FAC917534 FJG917533:FJY917534 FTC917533:FTU917534 GCY917533:GDQ917534 GMU917533:GNM917534 GWQ917533:GXI917534 HGM917533:HHE917534 HQI917533:HRA917534 IAE917533:IAW917534 IKA917533:IKS917534 ITW917533:IUO917534 JDS917533:JEK917534 JNO917533:JOG917534 JXK917533:JYC917534 KHG917533:KHY917534 KRC917533:KRU917534 LAY917533:LBQ917534 LKU917533:LLM917534 LUQ917533:LVI917534 MEM917533:MFE917534 MOI917533:MPA917534 MYE917533:MYW917534 NIA917533:NIS917534 NRW917533:NSO917534 OBS917533:OCK917534 OLO917533:OMG917534 OVK917533:OWC917534 PFG917533:PFY917534 PPC917533:PPU917534 PYY917533:PZQ917534 QIU917533:QJM917534 QSQ917533:QTI917534 RCM917533:RDE917534 RMI917533:RNA917534 RWE917533:RWW917534 SGA917533:SGS917534 SPW917533:SQO917534 SZS917533:TAK917534 TJO917533:TKG917534 TTK917533:TUC917534 UDG917533:UDY917534 UNC917533:UNU917534 UWY917533:UXQ917534 VGU917533:VHM917534 VQQ917533:VRI917534 WAM917533:WBE917534 WKI917533:WLA917534 WUE917533:WUW917534 L983071:AA983072 HS983069:IK983070 RO983069:SG983070 ABK983069:ACC983070 ALG983069:ALY983070 AVC983069:AVU983070 BEY983069:BFQ983070 BOU983069:BPM983070 BYQ983069:BZI983070 CIM983069:CJE983070 CSI983069:CTA983070 DCE983069:DCW983070 DMA983069:DMS983070 DVW983069:DWO983070 EFS983069:EGK983070 EPO983069:EQG983070 EZK983069:FAC983070 FJG983069:FJY983070 FTC983069:FTU983070 GCY983069:GDQ983070 GMU983069:GNM983070 GWQ983069:GXI983070 HGM983069:HHE983070 HQI983069:HRA983070 IAE983069:IAW983070 IKA983069:IKS983070 ITW983069:IUO983070 JDS983069:JEK983070 JNO983069:JOG983070 JXK983069:JYC983070 KHG983069:KHY983070 KRC983069:KRU983070 LAY983069:LBQ983070 LKU983069:LLM983070 LUQ983069:LVI983070 MEM983069:MFE983070 MOI983069:MPA983070 MYE983069:MYW983070 NIA983069:NIS983070 NRW983069:NSO983070 OBS983069:OCK983070 OLO983069:OMG983070 OVK983069:OWC983070 PFG983069:PFY983070 PPC983069:PPU983070 PYY983069:PZQ983070 QIU983069:QJM983070 QSQ983069:QTI983070 RCM983069:RDE983070 RMI983069:RNA983070 RWE983069:RWW983070 SGA983069:SGS983070 SPW983069:SQO983070 SZS983069:TAK983070 TJO983069:TKG983070 TTK983069:TUC983070 UDG983069:UDY983070 UNC983069:UNU983070 UWY983069:UXQ983070 VGU983069:VHM983070 VQQ983069:VRI983070 WAM983069:WBE983070 WKI983069:WLA983070 WUE983069:WUW983070 O65562:O65565 HV65560:HV65563 RR65560:RR65563 ABN65560:ABN65563 ALJ65560:ALJ65563 AVF65560:AVF65563 BFB65560:BFB65563 BOX65560:BOX65563 BYT65560:BYT65563 CIP65560:CIP65563 CSL65560:CSL65563 DCH65560:DCH65563 DMD65560:DMD65563 DVZ65560:DVZ65563 EFV65560:EFV65563 EPR65560:EPR65563 EZN65560:EZN65563 FJJ65560:FJJ65563 FTF65560:FTF65563 GDB65560:GDB65563 GMX65560:GMX65563 GWT65560:GWT65563 HGP65560:HGP65563 HQL65560:HQL65563 IAH65560:IAH65563 IKD65560:IKD65563 ITZ65560:ITZ65563 JDV65560:JDV65563 JNR65560:JNR65563 JXN65560:JXN65563 KHJ65560:KHJ65563 KRF65560:KRF65563 LBB65560:LBB65563 LKX65560:LKX65563 LUT65560:LUT65563 MEP65560:MEP65563 MOL65560:MOL65563 MYH65560:MYH65563 NID65560:NID65563 NRZ65560:NRZ65563 OBV65560:OBV65563 OLR65560:OLR65563 OVN65560:OVN65563 PFJ65560:PFJ65563 PPF65560:PPF65563 PZB65560:PZB65563 QIX65560:QIX65563 QST65560:QST65563 RCP65560:RCP65563 RML65560:RML65563 RWH65560:RWH65563 SGD65560:SGD65563 SPZ65560:SPZ65563 SZV65560:SZV65563 TJR65560:TJR65563 TTN65560:TTN65563 UDJ65560:UDJ65563 UNF65560:UNF65563 UXB65560:UXB65563 VGX65560:VGX65563 VQT65560:VQT65563 WAP65560:WAP65563 WKL65560:WKL65563 WUH65560:WUH65563 O131098:O131101 HV131096:HV131099 RR131096:RR131099 ABN131096:ABN131099 ALJ131096:ALJ131099 AVF131096:AVF131099 BFB131096:BFB131099 BOX131096:BOX131099 BYT131096:BYT131099 CIP131096:CIP131099 CSL131096:CSL131099 DCH131096:DCH131099 DMD131096:DMD131099 DVZ131096:DVZ131099 EFV131096:EFV131099 EPR131096:EPR131099 EZN131096:EZN131099 FJJ131096:FJJ131099 FTF131096:FTF131099 GDB131096:GDB131099 GMX131096:GMX131099 GWT131096:GWT131099 HGP131096:HGP131099 HQL131096:HQL131099 IAH131096:IAH131099 IKD131096:IKD131099 ITZ131096:ITZ131099 JDV131096:JDV131099 JNR131096:JNR131099 JXN131096:JXN131099 KHJ131096:KHJ131099 KRF131096:KRF131099 LBB131096:LBB131099 LKX131096:LKX131099 LUT131096:LUT131099 MEP131096:MEP131099 MOL131096:MOL131099 MYH131096:MYH131099 NID131096:NID131099 NRZ131096:NRZ131099 OBV131096:OBV131099 OLR131096:OLR131099 OVN131096:OVN131099 PFJ131096:PFJ131099 PPF131096:PPF131099 PZB131096:PZB131099 QIX131096:QIX131099 QST131096:QST131099 RCP131096:RCP131099 RML131096:RML131099 RWH131096:RWH131099 SGD131096:SGD131099 SPZ131096:SPZ131099 SZV131096:SZV131099 TJR131096:TJR131099 TTN131096:TTN131099 UDJ131096:UDJ131099 UNF131096:UNF131099 UXB131096:UXB131099 VGX131096:VGX131099 VQT131096:VQT131099 WAP131096:WAP131099 WKL131096:WKL131099 WUH131096:WUH131099 O196634:O196637 HV196632:HV196635 RR196632:RR196635 ABN196632:ABN196635 ALJ196632:ALJ196635 AVF196632:AVF196635 BFB196632:BFB196635 BOX196632:BOX196635 BYT196632:BYT196635 CIP196632:CIP196635 CSL196632:CSL196635 DCH196632:DCH196635 DMD196632:DMD196635 DVZ196632:DVZ196635 EFV196632:EFV196635 EPR196632:EPR196635 EZN196632:EZN196635 FJJ196632:FJJ196635 FTF196632:FTF196635 GDB196632:GDB196635 GMX196632:GMX196635 GWT196632:GWT196635 HGP196632:HGP196635 HQL196632:HQL196635 IAH196632:IAH196635 IKD196632:IKD196635 ITZ196632:ITZ196635 JDV196632:JDV196635 JNR196632:JNR196635 JXN196632:JXN196635 KHJ196632:KHJ196635 KRF196632:KRF196635 LBB196632:LBB196635 LKX196632:LKX196635 LUT196632:LUT196635 MEP196632:MEP196635 MOL196632:MOL196635 MYH196632:MYH196635 NID196632:NID196635 NRZ196632:NRZ196635 OBV196632:OBV196635 OLR196632:OLR196635 OVN196632:OVN196635 PFJ196632:PFJ196635 PPF196632:PPF196635 PZB196632:PZB196635 QIX196632:QIX196635 QST196632:QST196635 RCP196632:RCP196635 RML196632:RML196635 RWH196632:RWH196635 SGD196632:SGD196635 SPZ196632:SPZ196635 SZV196632:SZV196635 TJR196632:TJR196635 TTN196632:TTN196635 UDJ196632:UDJ196635 UNF196632:UNF196635 UXB196632:UXB196635 VGX196632:VGX196635 VQT196632:VQT196635 WAP196632:WAP196635 WKL196632:WKL196635 WUH196632:WUH196635 O262170:O262173 HV262168:HV262171 RR262168:RR262171 ABN262168:ABN262171 ALJ262168:ALJ262171 AVF262168:AVF262171 BFB262168:BFB262171 BOX262168:BOX262171 BYT262168:BYT262171 CIP262168:CIP262171 CSL262168:CSL262171 DCH262168:DCH262171 DMD262168:DMD262171 DVZ262168:DVZ262171 EFV262168:EFV262171 EPR262168:EPR262171 EZN262168:EZN262171 FJJ262168:FJJ262171 FTF262168:FTF262171 GDB262168:GDB262171 GMX262168:GMX262171 GWT262168:GWT262171 HGP262168:HGP262171 HQL262168:HQL262171 IAH262168:IAH262171 IKD262168:IKD262171 ITZ262168:ITZ262171 JDV262168:JDV262171 JNR262168:JNR262171 JXN262168:JXN262171 KHJ262168:KHJ262171 KRF262168:KRF262171 LBB262168:LBB262171 LKX262168:LKX262171 LUT262168:LUT262171 MEP262168:MEP262171 MOL262168:MOL262171 MYH262168:MYH262171 NID262168:NID262171 NRZ262168:NRZ262171 OBV262168:OBV262171 OLR262168:OLR262171 OVN262168:OVN262171 PFJ262168:PFJ262171 PPF262168:PPF262171 PZB262168:PZB262171 QIX262168:QIX262171 QST262168:QST262171 RCP262168:RCP262171 RML262168:RML262171 RWH262168:RWH262171 SGD262168:SGD262171 SPZ262168:SPZ262171 SZV262168:SZV262171 TJR262168:TJR262171 TTN262168:TTN262171 UDJ262168:UDJ262171 UNF262168:UNF262171 UXB262168:UXB262171 VGX262168:VGX262171 VQT262168:VQT262171 WAP262168:WAP262171 WKL262168:WKL262171 WUH262168:WUH262171 O327706:O327709 HV327704:HV327707 RR327704:RR327707 ABN327704:ABN327707 ALJ327704:ALJ327707 AVF327704:AVF327707 BFB327704:BFB327707 BOX327704:BOX327707 BYT327704:BYT327707 CIP327704:CIP327707 CSL327704:CSL327707 DCH327704:DCH327707 DMD327704:DMD327707 DVZ327704:DVZ327707 EFV327704:EFV327707 EPR327704:EPR327707 EZN327704:EZN327707 FJJ327704:FJJ327707 FTF327704:FTF327707 GDB327704:GDB327707 GMX327704:GMX327707 GWT327704:GWT327707 HGP327704:HGP327707 HQL327704:HQL327707 IAH327704:IAH327707 IKD327704:IKD327707 ITZ327704:ITZ327707 JDV327704:JDV327707 JNR327704:JNR327707 JXN327704:JXN327707 KHJ327704:KHJ327707 KRF327704:KRF327707 LBB327704:LBB327707 LKX327704:LKX327707 LUT327704:LUT327707 MEP327704:MEP327707 MOL327704:MOL327707 MYH327704:MYH327707 NID327704:NID327707 NRZ327704:NRZ327707 OBV327704:OBV327707 OLR327704:OLR327707 OVN327704:OVN327707 PFJ327704:PFJ327707 PPF327704:PPF327707 PZB327704:PZB327707 QIX327704:QIX327707 QST327704:QST327707 RCP327704:RCP327707 RML327704:RML327707 RWH327704:RWH327707 SGD327704:SGD327707 SPZ327704:SPZ327707 SZV327704:SZV327707 TJR327704:TJR327707 TTN327704:TTN327707 UDJ327704:UDJ327707 UNF327704:UNF327707 UXB327704:UXB327707 VGX327704:VGX327707 VQT327704:VQT327707 WAP327704:WAP327707 WKL327704:WKL327707 WUH327704:WUH327707 O393242:O393245 HV393240:HV393243 RR393240:RR393243 ABN393240:ABN393243 ALJ393240:ALJ393243 AVF393240:AVF393243 BFB393240:BFB393243 BOX393240:BOX393243 BYT393240:BYT393243 CIP393240:CIP393243 CSL393240:CSL393243 DCH393240:DCH393243 DMD393240:DMD393243 DVZ393240:DVZ393243 EFV393240:EFV393243 EPR393240:EPR393243 EZN393240:EZN393243 FJJ393240:FJJ393243 FTF393240:FTF393243 GDB393240:GDB393243 GMX393240:GMX393243 GWT393240:GWT393243 HGP393240:HGP393243 HQL393240:HQL393243 IAH393240:IAH393243 IKD393240:IKD393243 ITZ393240:ITZ393243 JDV393240:JDV393243 JNR393240:JNR393243 JXN393240:JXN393243 KHJ393240:KHJ393243 KRF393240:KRF393243 LBB393240:LBB393243 LKX393240:LKX393243 LUT393240:LUT393243 MEP393240:MEP393243 MOL393240:MOL393243 MYH393240:MYH393243 NID393240:NID393243 NRZ393240:NRZ393243 OBV393240:OBV393243 OLR393240:OLR393243 OVN393240:OVN393243 PFJ393240:PFJ393243 PPF393240:PPF393243 PZB393240:PZB393243 QIX393240:QIX393243 QST393240:QST393243 RCP393240:RCP393243 RML393240:RML393243 RWH393240:RWH393243 SGD393240:SGD393243 SPZ393240:SPZ393243 SZV393240:SZV393243 TJR393240:TJR393243 TTN393240:TTN393243 UDJ393240:UDJ393243 UNF393240:UNF393243 UXB393240:UXB393243 VGX393240:VGX393243 VQT393240:VQT393243 WAP393240:WAP393243 WKL393240:WKL393243 WUH393240:WUH393243 O458778:O458781 HV458776:HV458779 RR458776:RR458779 ABN458776:ABN458779 ALJ458776:ALJ458779 AVF458776:AVF458779 BFB458776:BFB458779 BOX458776:BOX458779 BYT458776:BYT458779 CIP458776:CIP458779 CSL458776:CSL458779 DCH458776:DCH458779 DMD458776:DMD458779 DVZ458776:DVZ458779 EFV458776:EFV458779 EPR458776:EPR458779 EZN458776:EZN458779 FJJ458776:FJJ458779 FTF458776:FTF458779 GDB458776:GDB458779 GMX458776:GMX458779 GWT458776:GWT458779 HGP458776:HGP458779 HQL458776:HQL458779 IAH458776:IAH458779 IKD458776:IKD458779 ITZ458776:ITZ458779 JDV458776:JDV458779 JNR458776:JNR458779 JXN458776:JXN458779 KHJ458776:KHJ458779 KRF458776:KRF458779 LBB458776:LBB458779 LKX458776:LKX458779 LUT458776:LUT458779 MEP458776:MEP458779 MOL458776:MOL458779 MYH458776:MYH458779 NID458776:NID458779 NRZ458776:NRZ458779 OBV458776:OBV458779 OLR458776:OLR458779 OVN458776:OVN458779 PFJ458776:PFJ458779 PPF458776:PPF458779 PZB458776:PZB458779 QIX458776:QIX458779 QST458776:QST458779 RCP458776:RCP458779 RML458776:RML458779 RWH458776:RWH458779 SGD458776:SGD458779 SPZ458776:SPZ458779 SZV458776:SZV458779 TJR458776:TJR458779 TTN458776:TTN458779 UDJ458776:UDJ458779 UNF458776:UNF458779 UXB458776:UXB458779 VGX458776:VGX458779 VQT458776:VQT458779 WAP458776:WAP458779 WKL458776:WKL458779 WUH458776:WUH458779 O524314:O524317 HV524312:HV524315 RR524312:RR524315 ABN524312:ABN524315 ALJ524312:ALJ524315 AVF524312:AVF524315 BFB524312:BFB524315 BOX524312:BOX524315 BYT524312:BYT524315 CIP524312:CIP524315 CSL524312:CSL524315 DCH524312:DCH524315 DMD524312:DMD524315 DVZ524312:DVZ524315 EFV524312:EFV524315 EPR524312:EPR524315 EZN524312:EZN524315 FJJ524312:FJJ524315 FTF524312:FTF524315 GDB524312:GDB524315 GMX524312:GMX524315 GWT524312:GWT524315 HGP524312:HGP524315 HQL524312:HQL524315 IAH524312:IAH524315 IKD524312:IKD524315 ITZ524312:ITZ524315 JDV524312:JDV524315 JNR524312:JNR524315 JXN524312:JXN524315 KHJ524312:KHJ524315 KRF524312:KRF524315 LBB524312:LBB524315 LKX524312:LKX524315 LUT524312:LUT524315 MEP524312:MEP524315 MOL524312:MOL524315 MYH524312:MYH524315 NID524312:NID524315 NRZ524312:NRZ524315 OBV524312:OBV524315 OLR524312:OLR524315 OVN524312:OVN524315 PFJ524312:PFJ524315 PPF524312:PPF524315 PZB524312:PZB524315 QIX524312:QIX524315 QST524312:QST524315 RCP524312:RCP524315 RML524312:RML524315 RWH524312:RWH524315 SGD524312:SGD524315 SPZ524312:SPZ524315 SZV524312:SZV524315 TJR524312:TJR524315 TTN524312:TTN524315 UDJ524312:UDJ524315 UNF524312:UNF524315 UXB524312:UXB524315 VGX524312:VGX524315 VQT524312:VQT524315 WAP524312:WAP524315 WKL524312:WKL524315 WUH524312:WUH524315 O589850:O589853 HV589848:HV589851 RR589848:RR589851 ABN589848:ABN589851 ALJ589848:ALJ589851 AVF589848:AVF589851 BFB589848:BFB589851 BOX589848:BOX589851 BYT589848:BYT589851 CIP589848:CIP589851 CSL589848:CSL589851 DCH589848:DCH589851 DMD589848:DMD589851 DVZ589848:DVZ589851 EFV589848:EFV589851 EPR589848:EPR589851 EZN589848:EZN589851 FJJ589848:FJJ589851 FTF589848:FTF589851 GDB589848:GDB589851 GMX589848:GMX589851 GWT589848:GWT589851 HGP589848:HGP589851 HQL589848:HQL589851 IAH589848:IAH589851 IKD589848:IKD589851 ITZ589848:ITZ589851 JDV589848:JDV589851 JNR589848:JNR589851 JXN589848:JXN589851 KHJ589848:KHJ589851 KRF589848:KRF589851 LBB589848:LBB589851 LKX589848:LKX589851 LUT589848:LUT589851 MEP589848:MEP589851 MOL589848:MOL589851 MYH589848:MYH589851 NID589848:NID589851 NRZ589848:NRZ589851 OBV589848:OBV589851 OLR589848:OLR589851 OVN589848:OVN589851 PFJ589848:PFJ589851 PPF589848:PPF589851 PZB589848:PZB589851 QIX589848:QIX589851 QST589848:QST589851 RCP589848:RCP589851 RML589848:RML589851 RWH589848:RWH589851 SGD589848:SGD589851 SPZ589848:SPZ589851 SZV589848:SZV589851 TJR589848:TJR589851 TTN589848:TTN589851 UDJ589848:UDJ589851 UNF589848:UNF589851 UXB589848:UXB589851 VGX589848:VGX589851 VQT589848:VQT589851 WAP589848:WAP589851 WKL589848:WKL589851 WUH589848:WUH589851 O655386:O655389 HV655384:HV655387 RR655384:RR655387 ABN655384:ABN655387 ALJ655384:ALJ655387 AVF655384:AVF655387 BFB655384:BFB655387 BOX655384:BOX655387 BYT655384:BYT655387 CIP655384:CIP655387 CSL655384:CSL655387 DCH655384:DCH655387 DMD655384:DMD655387 DVZ655384:DVZ655387 EFV655384:EFV655387 EPR655384:EPR655387 EZN655384:EZN655387 FJJ655384:FJJ655387 FTF655384:FTF655387 GDB655384:GDB655387 GMX655384:GMX655387 GWT655384:GWT655387 HGP655384:HGP655387 HQL655384:HQL655387 IAH655384:IAH655387 IKD655384:IKD655387 ITZ655384:ITZ655387 JDV655384:JDV655387 JNR655384:JNR655387 JXN655384:JXN655387 KHJ655384:KHJ655387 KRF655384:KRF655387 LBB655384:LBB655387 LKX655384:LKX655387 LUT655384:LUT655387 MEP655384:MEP655387 MOL655384:MOL655387 MYH655384:MYH655387 NID655384:NID655387 NRZ655384:NRZ655387 OBV655384:OBV655387 OLR655384:OLR655387 OVN655384:OVN655387 PFJ655384:PFJ655387 PPF655384:PPF655387 PZB655384:PZB655387 QIX655384:QIX655387 QST655384:QST655387 RCP655384:RCP655387 RML655384:RML655387 RWH655384:RWH655387 SGD655384:SGD655387 SPZ655384:SPZ655387 SZV655384:SZV655387 TJR655384:TJR655387 TTN655384:TTN655387 UDJ655384:UDJ655387 UNF655384:UNF655387 UXB655384:UXB655387 VGX655384:VGX655387 VQT655384:VQT655387 WAP655384:WAP655387 WKL655384:WKL655387 WUH655384:WUH655387 O720922:O720925 HV720920:HV720923 RR720920:RR720923 ABN720920:ABN720923 ALJ720920:ALJ720923 AVF720920:AVF720923 BFB720920:BFB720923 BOX720920:BOX720923 BYT720920:BYT720923 CIP720920:CIP720923 CSL720920:CSL720923 DCH720920:DCH720923 DMD720920:DMD720923 DVZ720920:DVZ720923 EFV720920:EFV720923 EPR720920:EPR720923 EZN720920:EZN720923 FJJ720920:FJJ720923 FTF720920:FTF720923 GDB720920:GDB720923 GMX720920:GMX720923 GWT720920:GWT720923 HGP720920:HGP720923 HQL720920:HQL720923 IAH720920:IAH720923 IKD720920:IKD720923 ITZ720920:ITZ720923 JDV720920:JDV720923 JNR720920:JNR720923 JXN720920:JXN720923 KHJ720920:KHJ720923 KRF720920:KRF720923 LBB720920:LBB720923 LKX720920:LKX720923 LUT720920:LUT720923 MEP720920:MEP720923 MOL720920:MOL720923 MYH720920:MYH720923 NID720920:NID720923 NRZ720920:NRZ720923 OBV720920:OBV720923 OLR720920:OLR720923 OVN720920:OVN720923 PFJ720920:PFJ720923 PPF720920:PPF720923 PZB720920:PZB720923 QIX720920:QIX720923 QST720920:QST720923 RCP720920:RCP720923 RML720920:RML720923 RWH720920:RWH720923 SGD720920:SGD720923 SPZ720920:SPZ720923 SZV720920:SZV720923 TJR720920:TJR720923 TTN720920:TTN720923 UDJ720920:UDJ720923 UNF720920:UNF720923 UXB720920:UXB720923 VGX720920:VGX720923 VQT720920:VQT720923 WAP720920:WAP720923 WKL720920:WKL720923 WUH720920:WUH720923 O786458:O786461 HV786456:HV786459 RR786456:RR786459 ABN786456:ABN786459 ALJ786456:ALJ786459 AVF786456:AVF786459 BFB786456:BFB786459 BOX786456:BOX786459 BYT786456:BYT786459 CIP786456:CIP786459 CSL786456:CSL786459 DCH786456:DCH786459 DMD786456:DMD786459 DVZ786456:DVZ786459 EFV786456:EFV786459 EPR786456:EPR786459 EZN786456:EZN786459 FJJ786456:FJJ786459 FTF786456:FTF786459 GDB786456:GDB786459 GMX786456:GMX786459 GWT786456:GWT786459 HGP786456:HGP786459 HQL786456:HQL786459 IAH786456:IAH786459 IKD786456:IKD786459 ITZ786456:ITZ786459 JDV786456:JDV786459 JNR786456:JNR786459 JXN786456:JXN786459 KHJ786456:KHJ786459 KRF786456:KRF786459 LBB786456:LBB786459 LKX786456:LKX786459 LUT786456:LUT786459 MEP786456:MEP786459 MOL786456:MOL786459 MYH786456:MYH786459 NID786456:NID786459 NRZ786456:NRZ786459 OBV786456:OBV786459 OLR786456:OLR786459 OVN786456:OVN786459 PFJ786456:PFJ786459 PPF786456:PPF786459 PZB786456:PZB786459 QIX786456:QIX786459 QST786456:QST786459 RCP786456:RCP786459 RML786456:RML786459 RWH786456:RWH786459 SGD786456:SGD786459 SPZ786456:SPZ786459 SZV786456:SZV786459 TJR786456:TJR786459 TTN786456:TTN786459 UDJ786456:UDJ786459 UNF786456:UNF786459 UXB786456:UXB786459 VGX786456:VGX786459 VQT786456:VQT786459 WAP786456:WAP786459 WKL786456:WKL786459 WUH786456:WUH786459 O851994:O851997 HV851992:HV851995 RR851992:RR851995 ABN851992:ABN851995 ALJ851992:ALJ851995 AVF851992:AVF851995 BFB851992:BFB851995 BOX851992:BOX851995 BYT851992:BYT851995 CIP851992:CIP851995 CSL851992:CSL851995 DCH851992:DCH851995 DMD851992:DMD851995 DVZ851992:DVZ851995 EFV851992:EFV851995 EPR851992:EPR851995 EZN851992:EZN851995 FJJ851992:FJJ851995 FTF851992:FTF851995 GDB851992:GDB851995 GMX851992:GMX851995 GWT851992:GWT851995 HGP851992:HGP851995 HQL851992:HQL851995 IAH851992:IAH851995 IKD851992:IKD851995 ITZ851992:ITZ851995 JDV851992:JDV851995 JNR851992:JNR851995 JXN851992:JXN851995 KHJ851992:KHJ851995 KRF851992:KRF851995 LBB851992:LBB851995 LKX851992:LKX851995 LUT851992:LUT851995 MEP851992:MEP851995 MOL851992:MOL851995 MYH851992:MYH851995 NID851992:NID851995 NRZ851992:NRZ851995 OBV851992:OBV851995 OLR851992:OLR851995 OVN851992:OVN851995 PFJ851992:PFJ851995 PPF851992:PPF851995 PZB851992:PZB851995 QIX851992:QIX851995 QST851992:QST851995 RCP851992:RCP851995 RML851992:RML851995 RWH851992:RWH851995 SGD851992:SGD851995 SPZ851992:SPZ851995 SZV851992:SZV851995 TJR851992:TJR851995 TTN851992:TTN851995 UDJ851992:UDJ851995 UNF851992:UNF851995 UXB851992:UXB851995 VGX851992:VGX851995 VQT851992:VQT851995 WAP851992:WAP851995 WKL851992:WKL851995 WUH851992:WUH851995 O917530:O917533 HV917528:HV917531 RR917528:RR917531 ABN917528:ABN917531 ALJ917528:ALJ917531 AVF917528:AVF917531 BFB917528:BFB917531 BOX917528:BOX917531 BYT917528:BYT917531 CIP917528:CIP917531 CSL917528:CSL917531 DCH917528:DCH917531 DMD917528:DMD917531 DVZ917528:DVZ917531 EFV917528:EFV917531 EPR917528:EPR917531 EZN917528:EZN917531 FJJ917528:FJJ917531 FTF917528:FTF917531 GDB917528:GDB917531 GMX917528:GMX917531 GWT917528:GWT917531 HGP917528:HGP917531 HQL917528:HQL917531 IAH917528:IAH917531 IKD917528:IKD917531 ITZ917528:ITZ917531 JDV917528:JDV917531 JNR917528:JNR917531 JXN917528:JXN917531 KHJ917528:KHJ917531 KRF917528:KRF917531 LBB917528:LBB917531 LKX917528:LKX917531 LUT917528:LUT917531 MEP917528:MEP917531 MOL917528:MOL917531 MYH917528:MYH917531 NID917528:NID917531 NRZ917528:NRZ917531 OBV917528:OBV917531 OLR917528:OLR917531 OVN917528:OVN917531 PFJ917528:PFJ917531 PPF917528:PPF917531 PZB917528:PZB917531 QIX917528:QIX917531 QST917528:QST917531 RCP917528:RCP917531 RML917528:RML917531 RWH917528:RWH917531 SGD917528:SGD917531 SPZ917528:SPZ917531 SZV917528:SZV917531 TJR917528:TJR917531 TTN917528:TTN917531 UDJ917528:UDJ917531 UNF917528:UNF917531 UXB917528:UXB917531 VGX917528:VGX917531 VQT917528:VQT917531 WAP917528:WAP917531 WKL917528:WKL917531 WUH917528:WUH917531 O983066:O983069 HV983064:HV983067 RR983064:RR983067 ABN983064:ABN983067 ALJ983064:ALJ983067 AVF983064:AVF983067 BFB983064:BFB983067 BOX983064:BOX983067 BYT983064:BYT983067 CIP983064:CIP983067 CSL983064:CSL983067 DCH983064:DCH983067 DMD983064:DMD983067 DVZ983064:DVZ983067 EFV983064:EFV983067 EPR983064:EPR983067 EZN983064:EZN983067 FJJ983064:FJJ983067 FTF983064:FTF983067 GDB983064:GDB983067 GMX983064:GMX983067 GWT983064:GWT983067 HGP983064:HGP983067 HQL983064:HQL983067 IAH983064:IAH983067 IKD983064:IKD983067 ITZ983064:ITZ983067 JDV983064:JDV983067 JNR983064:JNR983067 JXN983064:JXN983067 KHJ983064:KHJ983067 KRF983064:KRF983067 LBB983064:LBB983067 LKX983064:LKX983067 LUT983064:LUT983067 MEP983064:MEP983067 MOL983064:MOL983067 MYH983064:MYH983067 NID983064:NID983067 NRZ983064:NRZ983067 OBV983064:OBV983067 OLR983064:OLR983067 OVN983064:OVN983067 PFJ983064:PFJ983067 PPF983064:PPF983067 PZB983064:PZB983067 QIX983064:QIX983067 QST983064:QST983067 RCP983064:RCP983067 RML983064:RML983067 RWH983064:RWH983067 SGD983064:SGD983067 SPZ983064:SPZ983067 SZV983064:SZV983067 TJR983064:TJR983067 TTN983064:TTN983067 UDJ983064:UDJ983067 UNF983064:UNF983067 UXB983064:UXB983067 VGX983064:VGX983067 VQT983064:VQT983067 WAP983064:WAP983067 WKL983064:WKL983067 WUH983064:WUH983067 H65576:AA65578 HO65574:IK65576 RK65574:SG65576 ABG65574:ACC65576 ALC65574:ALY65576 AUY65574:AVU65576 BEU65574:BFQ65576 BOQ65574:BPM65576 BYM65574:BZI65576 CII65574:CJE65576 CSE65574:CTA65576 DCA65574:DCW65576 DLW65574:DMS65576 DVS65574:DWO65576 EFO65574:EGK65576 EPK65574:EQG65576 EZG65574:FAC65576 FJC65574:FJY65576 FSY65574:FTU65576 GCU65574:GDQ65576 GMQ65574:GNM65576 GWM65574:GXI65576 HGI65574:HHE65576 HQE65574:HRA65576 IAA65574:IAW65576 IJW65574:IKS65576 ITS65574:IUO65576 JDO65574:JEK65576 JNK65574:JOG65576 JXG65574:JYC65576 KHC65574:KHY65576 KQY65574:KRU65576 LAU65574:LBQ65576 LKQ65574:LLM65576 LUM65574:LVI65576 MEI65574:MFE65576 MOE65574:MPA65576 MYA65574:MYW65576 NHW65574:NIS65576 NRS65574:NSO65576 OBO65574:OCK65576 OLK65574:OMG65576 OVG65574:OWC65576 PFC65574:PFY65576 POY65574:PPU65576 PYU65574:PZQ65576 QIQ65574:QJM65576 QSM65574:QTI65576 RCI65574:RDE65576 RME65574:RNA65576 RWA65574:RWW65576 SFW65574:SGS65576 SPS65574:SQO65576 SZO65574:TAK65576 TJK65574:TKG65576 TTG65574:TUC65576 UDC65574:UDY65576 UMY65574:UNU65576 UWU65574:UXQ65576 VGQ65574:VHM65576 VQM65574:VRI65576 WAI65574:WBE65576 WKE65574:WLA65576 WUA65574:WUW65576 H131112:AA131114 HO131110:IK131112 RK131110:SG131112 ABG131110:ACC131112 ALC131110:ALY131112 AUY131110:AVU131112 BEU131110:BFQ131112 BOQ131110:BPM131112 BYM131110:BZI131112 CII131110:CJE131112 CSE131110:CTA131112 DCA131110:DCW131112 DLW131110:DMS131112 DVS131110:DWO131112 EFO131110:EGK131112 EPK131110:EQG131112 EZG131110:FAC131112 FJC131110:FJY131112 FSY131110:FTU131112 GCU131110:GDQ131112 GMQ131110:GNM131112 GWM131110:GXI131112 HGI131110:HHE131112 HQE131110:HRA131112 IAA131110:IAW131112 IJW131110:IKS131112 ITS131110:IUO131112 JDO131110:JEK131112 JNK131110:JOG131112 JXG131110:JYC131112 KHC131110:KHY131112 KQY131110:KRU131112 LAU131110:LBQ131112 LKQ131110:LLM131112 LUM131110:LVI131112 MEI131110:MFE131112 MOE131110:MPA131112 MYA131110:MYW131112 NHW131110:NIS131112 NRS131110:NSO131112 OBO131110:OCK131112 OLK131110:OMG131112 OVG131110:OWC131112 PFC131110:PFY131112 POY131110:PPU131112 PYU131110:PZQ131112 QIQ131110:QJM131112 QSM131110:QTI131112 RCI131110:RDE131112 RME131110:RNA131112 RWA131110:RWW131112 SFW131110:SGS131112 SPS131110:SQO131112 SZO131110:TAK131112 TJK131110:TKG131112 TTG131110:TUC131112 UDC131110:UDY131112 UMY131110:UNU131112 UWU131110:UXQ131112 VGQ131110:VHM131112 VQM131110:VRI131112 WAI131110:WBE131112 WKE131110:WLA131112 WUA131110:WUW131112 H196648:AA196650 HO196646:IK196648 RK196646:SG196648 ABG196646:ACC196648 ALC196646:ALY196648 AUY196646:AVU196648 BEU196646:BFQ196648 BOQ196646:BPM196648 BYM196646:BZI196648 CII196646:CJE196648 CSE196646:CTA196648 DCA196646:DCW196648 DLW196646:DMS196648 DVS196646:DWO196648 EFO196646:EGK196648 EPK196646:EQG196648 EZG196646:FAC196648 FJC196646:FJY196648 FSY196646:FTU196648 GCU196646:GDQ196648 GMQ196646:GNM196648 GWM196646:GXI196648 HGI196646:HHE196648 HQE196646:HRA196648 IAA196646:IAW196648 IJW196646:IKS196648 ITS196646:IUO196648 JDO196646:JEK196648 JNK196646:JOG196648 JXG196646:JYC196648 KHC196646:KHY196648 KQY196646:KRU196648 LAU196646:LBQ196648 LKQ196646:LLM196648 LUM196646:LVI196648 MEI196646:MFE196648 MOE196646:MPA196648 MYA196646:MYW196648 NHW196646:NIS196648 NRS196646:NSO196648 OBO196646:OCK196648 OLK196646:OMG196648 OVG196646:OWC196648 PFC196646:PFY196648 POY196646:PPU196648 PYU196646:PZQ196648 QIQ196646:QJM196648 QSM196646:QTI196648 RCI196646:RDE196648 RME196646:RNA196648 RWA196646:RWW196648 SFW196646:SGS196648 SPS196646:SQO196648 SZO196646:TAK196648 TJK196646:TKG196648 TTG196646:TUC196648 UDC196646:UDY196648 UMY196646:UNU196648 UWU196646:UXQ196648 VGQ196646:VHM196648 VQM196646:VRI196648 WAI196646:WBE196648 WKE196646:WLA196648 WUA196646:WUW196648 H262184:AA262186 HO262182:IK262184 RK262182:SG262184 ABG262182:ACC262184 ALC262182:ALY262184 AUY262182:AVU262184 BEU262182:BFQ262184 BOQ262182:BPM262184 BYM262182:BZI262184 CII262182:CJE262184 CSE262182:CTA262184 DCA262182:DCW262184 DLW262182:DMS262184 DVS262182:DWO262184 EFO262182:EGK262184 EPK262182:EQG262184 EZG262182:FAC262184 FJC262182:FJY262184 FSY262182:FTU262184 GCU262182:GDQ262184 GMQ262182:GNM262184 GWM262182:GXI262184 HGI262182:HHE262184 HQE262182:HRA262184 IAA262182:IAW262184 IJW262182:IKS262184 ITS262182:IUO262184 JDO262182:JEK262184 JNK262182:JOG262184 JXG262182:JYC262184 KHC262182:KHY262184 KQY262182:KRU262184 LAU262182:LBQ262184 LKQ262182:LLM262184 LUM262182:LVI262184 MEI262182:MFE262184 MOE262182:MPA262184 MYA262182:MYW262184 NHW262182:NIS262184 NRS262182:NSO262184 OBO262182:OCK262184 OLK262182:OMG262184 OVG262182:OWC262184 PFC262182:PFY262184 POY262182:PPU262184 PYU262182:PZQ262184 QIQ262182:QJM262184 QSM262182:QTI262184 RCI262182:RDE262184 RME262182:RNA262184 RWA262182:RWW262184 SFW262182:SGS262184 SPS262182:SQO262184 SZO262182:TAK262184 TJK262182:TKG262184 TTG262182:TUC262184 UDC262182:UDY262184 UMY262182:UNU262184 UWU262182:UXQ262184 VGQ262182:VHM262184 VQM262182:VRI262184 WAI262182:WBE262184 WKE262182:WLA262184 WUA262182:WUW262184 H327720:AA327722 HO327718:IK327720 RK327718:SG327720 ABG327718:ACC327720 ALC327718:ALY327720 AUY327718:AVU327720 BEU327718:BFQ327720 BOQ327718:BPM327720 BYM327718:BZI327720 CII327718:CJE327720 CSE327718:CTA327720 DCA327718:DCW327720 DLW327718:DMS327720 DVS327718:DWO327720 EFO327718:EGK327720 EPK327718:EQG327720 EZG327718:FAC327720 FJC327718:FJY327720 FSY327718:FTU327720 GCU327718:GDQ327720 GMQ327718:GNM327720 GWM327718:GXI327720 HGI327718:HHE327720 HQE327718:HRA327720 IAA327718:IAW327720 IJW327718:IKS327720 ITS327718:IUO327720 JDO327718:JEK327720 JNK327718:JOG327720 JXG327718:JYC327720 KHC327718:KHY327720 KQY327718:KRU327720 LAU327718:LBQ327720 LKQ327718:LLM327720 LUM327718:LVI327720 MEI327718:MFE327720 MOE327718:MPA327720 MYA327718:MYW327720 NHW327718:NIS327720 NRS327718:NSO327720 OBO327718:OCK327720 OLK327718:OMG327720 OVG327718:OWC327720 PFC327718:PFY327720 POY327718:PPU327720 PYU327718:PZQ327720 QIQ327718:QJM327720 QSM327718:QTI327720 RCI327718:RDE327720 RME327718:RNA327720 RWA327718:RWW327720 SFW327718:SGS327720 SPS327718:SQO327720 SZO327718:TAK327720 TJK327718:TKG327720 TTG327718:TUC327720 UDC327718:UDY327720 UMY327718:UNU327720 UWU327718:UXQ327720 VGQ327718:VHM327720 VQM327718:VRI327720 WAI327718:WBE327720 WKE327718:WLA327720 WUA327718:WUW327720 H393256:AA393258 HO393254:IK393256 RK393254:SG393256 ABG393254:ACC393256 ALC393254:ALY393256 AUY393254:AVU393256 BEU393254:BFQ393256 BOQ393254:BPM393256 BYM393254:BZI393256 CII393254:CJE393256 CSE393254:CTA393256 DCA393254:DCW393256 DLW393254:DMS393256 DVS393254:DWO393256 EFO393254:EGK393256 EPK393254:EQG393256 EZG393254:FAC393256 FJC393254:FJY393256 FSY393254:FTU393256 GCU393254:GDQ393256 GMQ393254:GNM393256 GWM393254:GXI393256 HGI393254:HHE393256 HQE393254:HRA393256 IAA393254:IAW393256 IJW393254:IKS393256 ITS393254:IUO393256 JDO393254:JEK393256 JNK393254:JOG393256 JXG393254:JYC393256 KHC393254:KHY393256 KQY393254:KRU393256 LAU393254:LBQ393256 LKQ393254:LLM393256 LUM393254:LVI393256 MEI393254:MFE393256 MOE393254:MPA393256 MYA393254:MYW393256 NHW393254:NIS393256 NRS393254:NSO393256 OBO393254:OCK393256 OLK393254:OMG393256 OVG393254:OWC393256 PFC393254:PFY393256 POY393254:PPU393256 PYU393254:PZQ393256 QIQ393254:QJM393256 QSM393254:QTI393256 RCI393254:RDE393256 RME393254:RNA393256 RWA393254:RWW393256 SFW393254:SGS393256 SPS393254:SQO393256 SZO393254:TAK393256 TJK393254:TKG393256 TTG393254:TUC393256 UDC393254:UDY393256 UMY393254:UNU393256 UWU393254:UXQ393256 VGQ393254:VHM393256 VQM393254:VRI393256 WAI393254:WBE393256 WKE393254:WLA393256 WUA393254:WUW393256 H458792:AA458794 HO458790:IK458792 RK458790:SG458792 ABG458790:ACC458792 ALC458790:ALY458792 AUY458790:AVU458792 BEU458790:BFQ458792 BOQ458790:BPM458792 BYM458790:BZI458792 CII458790:CJE458792 CSE458790:CTA458792 DCA458790:DCW458792 DLW458790:DMS458792 DVS458790:DWO458792 EFO458790:EGK458792 EPK458790:EQG458792 EZG458790:FAC458792 FJC458790:FJY458792 FSY458790:FTU458792 GCU458790:GDQ458792 GMQ458790:GNM458792 GWM458790:GXI458792 HGI458790:HHE458792 HQE458790:HRA458792 IAA458790:IAW458792 IJW458790:IKS458792 ITS458790:IUO458792 JDO458790:JEK458792 JNK458790:JOG458792 JXG458790:JYC458792 KHC458790:KHY458792 KQY458790:KRU458792 LAU458790:LBQ458792 LKQ458790:LLM458792 LUM458790:LVI458792 MEI458790:MFE458792 MOE458790:MPA458792 MYA458790:MYW458792 NHW458790:NIS458792 NRS458790:NSO458792 OBO458790:OCK458792 OLK458790:OMG458792 OVG458790:OWC458792 PFC458790:PFY458792 POY458790:PPU458792 PYU458790:PZQ458792 QIQ458790:QJM458792 QSM458790:QTI458792 RCI458790:RDE458792 RME458790:RNA458792 RWA458790:RWW458792 SFW458790:SGS458792 SPS458790:SQO458792 SZO458790:TAK458792 TJK458790:TKG458792 TTG458790:TUC458792 UDC458790:UDY458792 UMY458790:UNU458792 UWU458790:UXQ458792 VGQ458790:VHM458792 VQM458790:VRI458792 WAI458790:WBE458792 WKE458790:WLA458792 WUA458790:WUW458792 H524328:AA524330 HO524326:IK524328 RK524326:SG524328 ABG524326:ACC524328 ALC524326:ALY524328 AUY524326:AVU524328 BEU524326:BFQ524328 BOQ524326:BPM524328 BYM524326:BZI524328 CII524326:CJE524328 CSE524326:CTA524328 DCA524326:DCW524328 DLW524326:DMS524328 DVS524326:DWO524328 EFO524326:EGK524328 EPK524326:EQG524328 EZG524326:FAC524328 FJC524326:FJY524328 FSY524326:FTU524328 GCU524326:GDQ524328 GMQ524326:GNM524328 GWM524326:GXI524328 HGI524326:HHE524328 HQE524326:HRA524328 IAA524326:IAW524328 IJW524326:IKS524328 ITS524326:IUO524328 JDO524326:JEK524328 JNK524326:JOG524328 JXG524326:JYC524328 KHC524326:KHY524328 KQY524326:KRU524328 LAU524326:LBQ524328 LKQ524326:LLM524328 LUM524326:LVI524328 MEI524326:MFE524328 MOE524326:MPA524328 MYA524326:MYW524328 NHW524326:NIS524328 NRS524326:NSO524328 OBO524326:OCK524328 OLK524326:OMG524328 OVG524326:OWC524328 PFC524326:PFY524328 POY524326:PPU524328 PYU524326:PZQ524328 QIQ524326:QJM524328 QSM524326:QTI524328 RCI524326:RDE524328 RME524326:RNA524328 RWA524326:RWW524328 SFW524326:SGS524328 SPS524326:SQO524328 SZO524326:TAK524328 TJK524326:TKG524328 TTG524326:TUC524328 UDC524326:UDY524328 UMY524326:UNU524328 UWU524326:UXQ524328 VGQ524326:VHM524328 VQM524326:VRI524328 WAI524326:WBE524328 WKE524326:WLA524328 WUA524326:WUW524328 H589864:AA589866 HO589862:IK589864 RK589862:SG589864 ABG589862:ACC589864 ALC589862:ALY589864 AUY589862:AVU589864 BEU589862:BFQ589864 BOQ589862:BPM589864 BYM589862:BZI589864 CII589862:CJE589864 CSE589862:CTA589864 DCA589862:DCW589864 DLW589862:DMS589864 DVS589862:DWO589864 EFO589862:EGK589864 EPK589862:EQG589864 EZG589862:FAC589864 FJC589862:FJY589864 FSY589862:FTU589864 GCU589862:GDQ589864 GMQ589862:GNM589864 GWM589862:GXI589864 HGI589862:HHE589864 HQE589862:HRA589864 IAA589862:IAW589864 IJW589862:IKS589864 ITS589862:IUO589864 JDO589862:JEK589864 JNK589862:JOG589864 JXG589862:JYC589864 KHC589862:KHY589864 KQY589862:KRU589864 LAU589862:LBQ589864 LKQ589862:LLM589864 LUM589862:LVI589864 MEI589862:MFE589864 MOE589862:MPA589864 MYA589862:MYW589864 NHW589862:NIS589864 NRS589862:NSO589864 OBO589862:OCK589864 OLK589862:OMG589864 OVG589862:OWC589864 PFC589862:PFY589864 POY589862:PPU589864 PYU589862:PZQ589864 QIQ589862:QJM589864 QSM589862:QTI589864 RCI589862:RDE589864 RME589862:RNA589864 RWA589862:RWW589864 SFW589862:SGS589864 SPS589862:SQO589864 SZO589862:TAK589864 TJK589862:TKG589864 TTG589862:TUC589864 UDC589862:UDY589864 UMY589862:UNU589864 UWU589862:UXQ589864 VGQ589862:VHM589864 VQM589862:VRI589864 WAI589862:WBE589864 WKE589862:WLA589864 WUA589862:WUW589864 H655400:AA655402 HO655398:IK655400 RK655398:SG655400 ABG655398:ACC655400 ALC655398:ALY655400 AUY655398:AVU655400 BEU655398:BFQ655400 BOQ655398:BPM655400 BYM655398:BZI655400 CII655398:CJE655400 CSE655398:CTA655400 DCA655398:DCW655400 DLW655398:DMS655400 DVS655398:DWO655400 EFO655398:EGK655400 EPK655398:EQG655400 EZG655398:FAC655400 FJC655398:FJY655400 FSY655398:FTU655400 GCU655398:GDQ655400 GMQ655398:GNM655400 GWM655398:GXI655400 HGI655398:HHE655400 HQE655398:HRA655400 IAA655398:IAW655400 IJW655398:IKS655400 ITS655398:IUO655400 JDO655398:JEK655400 JNK655398:JOG655400 JXG655398:JYC655400 KHC655398:KHY655400 KQY655398:KRU655400 LAU655398:LBQ655400 LKQ655398:LLM655400 LUM655398:LVI655400 MEI655398:MFE655400 MOE655398:MPA655400 MYA655398:MYW655400 NHW655398:NIS655400 NRS655398:NSO655400 OBO655398:OCK655400 OLK655398:OMG655400 OVG655398:OWC655400 PFC655398:PFY655400 POY655398:PPU655400 PYU655398:PZQ655400 QIQ655398:QJM655400 QSM655398:QTI655400 RCI655398:RDE655400 RME655398:RNA655400 RWA655398:RWW655400 SFW655398:SGS655400 SPS655398:SQO655400 SZO655398:TAK655400 TJK655398:TKG655400 TTG655398:TUC655400 UDC655398:UDY655400 UMY655398:UNU655400 UWU655398:UXQ655400 VGQ655398:VHM655400 VQM655398:VRI655400 WAI655398:WBE655400 WKE655398:WLA655400 WUA655398:WUW655400 H720936:AA720938 HO720934:IK720936 RK720934:SG720936 ABG720934:ACC720936 ALC720934:ALY720936 AUY720934:AVU720936 BEU720934:BFQ720936 BOQ720934:BPM720936 BYM720934:BZI720936 CII720934:CJE720936 CSE720934:CTA720936 DCA720934:DCW720936 DLW720934:DMS720936 DVS720934:DWO720936 EFO720934:EGK720936 EPK720934:EQG720936 EZG720934:FAC720936 FJC720934:FJY720936 FSY720934:FTU720936 GCU720934:GDQ720936 GMQ720934:GNM720936 GWM720934:GXI720936 HGI720934:HHE720936 HQE720934:HRA720936 IAA720934:IAW720936 IJW720934:IKS720936 ITS720934:IUO720936 JDO720934:JEK720936 JNK720934:JOG720936 JXG720934:JYC720936 KHC720934:KHY720936 KQY720934:KRU720936 LAU720934:LBQ720936 LKQ720934:LLM720936 LUM720934:LVI720936 MEI720934:MFE720936 MOE720934:MPA720936 MYA720934:MYW720936 NHW720934:NIS720936 NRS720934:NSO720936 OBO720934:OCK720936 OLK720934:OMG720936 OVG720934:OWC720936 PFC720934:PFY720936 POY720934:PPU720936 PYU720934:PZQ720936 QIQ720934:QJM720936 QSM720934:QTI720936 RCI720934:RDE720936 RME720934:RNA720936 RWA720934:RWW720936 SFW720934:SGS720936 SPS720934:SQO720936 SZO720934:TAK720936 TJK720934:TKG720936 TTG720934:TUC720936 UDC720934:UDY720936 UMY720934:UNU720936 UWU720934:UXQ720936 VGQ720934:VHM720936 VQM720934:VRI720936 WAI720934:WBE720936 WKE720934:WLA720936 WUA720934:WUW720936 H786472:AA786474 HO786470:IK786472 RK786470:SG786472 ABG786470:ACC786472 ALC786470:ALY786472 AUY786470:AVU786472 BEU786470:BFQ786472 BOQ786470:BPM786472 BYM786470:BZI786472 CII786470:CJE786472 CSE786470:CTA786472 DCA786470:DCW786472 DLW786470:DMS786472 DVS786470:DWO786472 EFO786470:EGK786472 EPK786470:EQG786472 EZG786470:FAC786472 FJC786470:FJY786472 FSY786470:FTU786472 GCU786470:GDQ786472 GMQ786470:GNM786472 GWM786470:GXI786472 HGI786470:HHE786472 HQE786470:HRA786472 IAA786470:IAW786472 IJW786470:IKS786472 ITS786470:IUO786472 JDO786470:JEK786472 JNK786470:JOG786472 JXG786470:JYC786472 KHC786470:KHY786472 KQY786470:KRU786472 LAU786470:LBQ786472 LKQ786470:LLM786472 LUM786470:LVI786472 MEI786470:MFE786472 MOE786470:MPA786472 MYA786470:MYW786472 NHW786470:NIS786472 NRS786470:NSO786472 OBO786470:OCK786472 OLK786470:OMG786472 OVG786470:OWC786472 PFC786470:PFY786472 POY786470:PPU786472 PYU786470:PZQ786472 QIQ786470:QJM786472 QSM786470:QTI786472 RCI786470:RDE786472 RME786470:RNA786472 RWA786470:RWW786472 SFW786470:SGS786472 SPS786470:SQO786472 SZO786470:TAK786472 TJK786470:TKG786472 TTG786470:TUC786472 UDC786470:UDY786472 UMY786470:UNU786472 UWU786470:UXQ786472 VGQ786470:VHM786472 VQM786470:VRI786472 WAI786470:WBE786472 WKE786470:WLA786472 WUA786470:WUW786472 H852008:AA852010 HO852006:IK852008 RK852006:SG852008 ABG852006:ACC852008 ALC852006:ALY852008 AUY852006:AVU852008 BEU852006:BFQ852008 BOQ852006:BPM852008 BYM852006:BZI852008 CII852006:CJE852008 CSE852006:CTA852008 DCA852006:DCW852008 DLW852006:DMS852008 DVS852006:DWO852008 EFO852006:EGK852008 EPK852006:EQG852008 EZG852006:FAC852008 FJC852006:FJY852008 FSY852006:FTU852008 GCU852006:GDQ852008 GMQ852006:GNM852008 GWM852006:GXI852008 HGI852006:HHE852008 HQE852006:HRA852008 IAA852006:IAW852008 IJW852006:IKS852008 ITS852006:IUO852008 JDO852006:JEK852008 JNK852006:JOG852008 JXG852006:JYC852008 KHC852006:KHY852008 KQY852006:KRU852008 LAU852006:LBQ852008 LKQ852006:LLM852008 LUM852006:LVI852008 MEI852006:MFE852008 MOE852006:MPA852008 MYA852006:MYW852008 NHW852006:NIS852008 NRS852006:NSO852008 OBO852006:OCK852008 OLK852006:OMG852008 OVG852006:OWC852008 PFC852006:PFY852008 POY852006:PPU852008 PYU852006:PZQ852008 QIQ852006:QJM852008 QSM852006:QTI852008 RCI852006:RDE852008 RME852006:RNA852008 RWA852006:RWW852008 SFW852006:SGS852008 SPS852006:SQO852008 SZO852006:TAK852008 TJK852006:TKG852008 TTG852006:TUC852008 UDC852006:UDY852008 UMY852006:UNU852008 UWU852006:UXQ852008 VGQ852006:VHM852008 VQM852006:VRI852008 WAI852006:WBE852008 WKE852006:WLA852008 WUA852006:WUW852008 H917544:AA917546 HO917542:IK917544 RK917542:SG917544 ABG917542:ACC917544 ALC917542:ALY917544 AUY917542:AVU917544 BEU917542:BFQ917544 BOQ917542:BPM917544 BYM917542:BZI917544 CII917542:CJE917544 CSE917542:CTA917544 DCA917542:DCW917544 DLW917542:DMS917544 DVS917542:DWO917544 EFO917542:EGK917544 EPK917542:EQG917544 EZG917542:FAC917544 FJC917542:FJY917544 FSY917542:FTU917544 GCU917542:GDQ917544 GMQ917542:GNM917544 GWM917542:GXI917544 HGI917542:HHE917544 HQE917542:HRA917544 IAA917542:IAW917544 IJW917542:IKS917544 ITS917542:IUO917544 JDO917542:JEK917544 JNK917542:JOG917544 JXG917542:JYC917544 KHC917542:KHY917544 KQY917542:KRU917544 LAU917542:LBQ917544 LKQ917542:LLM917544 LUM917542:LVI917544 MEI917542:MFE917544 MOE917542:MPA917544 MYA917542:MYW917544 NHW917542:NIS917544 NRS917542:NSO917544 OBO917542:OCK917544 OLK917542:OMG917544 OVG917542:OWC917544 PFC917542:PFY917544 POY917542:PPU917544 PYU917542:PZQ917544 QIQ917542:QJM917544 QSM917542:QTI917544 RCI917542:RDE917544 RME917542:RNA917544 RWA917542:RWW917544 SFW917542:SGS917544 SPS917542:SQO917544 SZO917542:TAK917544 TJK917542:TKG917544 TTG917542:TUC917544 UDC917542:UDY917544 UMY917542:UNU917544 UWU917542:UXQ917544 VGQ917542:VHM917544 VQM917542:VRI917544 WAI917542:WBE917544 WKE917542:WLA917544 WUA917542:WUW917544 H983080:AA983082 HO983078:IK983080 RK983078:SG983080 ABG983078:ACC983080 ALC983078:ALY983080 AUY983078:AVU983080 BEU983078:BFQ983080 BOQ983078:BPM983080 BYM983078:BZI983080 CII983078:CJE983080 CSE983078:CTA983080 DCA983078:DCW983080 DLW983078:DMS983080 DVS983078:DWO983080 EFO983078:EGK983080 EPK983078:EQG983080 EZG983078:FAC983080 FJC983078:FJY983080 FSY983078:FTU983080 GCU983078:GDQ983080 GMQ983078:GNM983080 GWM983078:GXI983080 HGI983078:HHE983080 HQE983078:HRA983080 IAA983078:IAW983080 IJW983078:IKS983080 ITS983078:IUO983080 JDO983078:JEK983080 JNK983078:JOG983080 JXG983078:JYC983080 KHC983078:KHY983080 KQY983078:KRU983080 LAU983078:LBQ983080 LKQ983078:LLM983080 LUM983078:LVI983080 MEI983078:MFE983080 MOE983078:MPA983080 MYA983078:MYW983080 NHW983078:NIS983080 NRS983078:NSO983080 OBO983078:OCK983080 OLK983078:OMG983080 OVG983078:OWC983080 PFC983078:PFY983080 POY983078:PPU983080 PYU983078:PZQ983080 QIQ983078:QJM983080 QSM983078:QTI983080 RCI983078:RDE983080 RME983078:RNA983080 RWA983078:RWW983080 SFW983078:SGS983080 SPS983078:SQO983080 SZO983078:TAK983080 TJK983078:TKG983080 TTG983078:TUC983080 UDC983078:UDY983080 UMY983078:UNU983080 UWU983078:UXQ983080 VGQ983078:VHM983080 VQM983078:VRI983080 WAI983078:WBE983080 WKE983078:WLA983080 WUA983078:WUW983080 O65559:O65560 HV65557:HV65558 RR65557:RR65558 ABN65557:ABN65558 ALJ65557:ALJ65558 AVF65557:AVF65558 BFB65557:BFB65558 BOX65557:BOX65558 BYT65557:BYT65558 CIP65557:CIP65558 CSL65557:CSL65558 DCH65557:DCH65558 DMD65557:DMD65558 DVZ65557:DVZ65558 EFV65557:EFV65558 EPR65557:EPR65558 EZN65557:EZN65558 FJJ65557:FJJ65558 FTF65557:FTF65558 GDB65557:GDB65558 GMX65557:GMX65558 GWT65557:GWT65558 HGP65557:HGP65558 HQL65557:HQL65558 IAH65557:IAH65558 IKD65557:IKD65558 ITZ65557:ITZ65558 JDV65557:JDV65558 JNR65557:JNR65558 JXN65557:JXN65558 KHJ65557:KHJ65558 KRF65557:KRF65558 LBB65557:LBB65558 LKX65557:LKX65558 LUT65557:LUT65558 MEP65557:MEP65558 MOL65557:MOL65558 MYH65557:MYH65558 NID65557:NID65558 NRZ65557:NRZ65558 OBV65557:OBV65558 OLR65557:OLR65558 OVN65557:OVN65558 PFJ65557:PFJ65558 PPF65557:PPF65558 PZB65557:PZB65558 QIX65557:QIX65558 QST65557:QST65558 RCP65557:RCP65558 RML65557:RML65558 RWH65557:RWH65558 SGD65557:SGD65558 SPZ65557:SPZ65558 SZV65557:SZV65558 TJR65557:TJR65558 TTN65557:TTN65558 UDJ65557:UDJ65558 UNF65557:UNF65558 UXB65557:UXB65558 VGX65557:VGX65558 VQT65557:VQT65558 WAP65557:WAP65558 WKL65557:WKL65558 WUH65557:WUH65558 O131095:O131096 HV131093:HV131094 RR131093:RR131094 ABN131093:ABN131094 ALJ131093:ALJ131094 AVF131093:AVF131094 BFB131093:BFB131094 BOX131093:BOX131094 BYT131093:BYT131094 CIP131093:CIP131094 CSL131093:CSL131094 DCH131093:DCH131094 DMD131093:DMD131094 DVZ131093:DVZ131094 EFV131093:EFV131094 EPR131093:EPR131094 EZN131093:EZN131094 FJJ131093:FJJ131094 FTF131093:FTF131094 GDB131093:GDB131094 GMX131093:GMX131094 GWT131093:GWT131094 HGP131093:HGP131094 HQL131093:HQL131094 IAH131093:IAH131094 IKD131093:IKD131094 ITZ131093:ITZ131094 JDV131093:JDV131094 JNR131093:JNR131094 JXN131093:JXN131094 KHJ131093:KHJ131094 KRF131093:KRF131094 LBB131093:LBB131094 LKX131093:LKX131094 LUT131093:LUT131094 MEP131093:MEP131094 MOL131093:MOL131094 MYH131093:MYH131094 NID131093:NID131094 NRZ131093:NRZ131094 OBV131093:OBV131094 OLR131093:OLR131094 OVN131093:OVN131094 PFJ131093:PFJ131094 PPF131093:PPF131094 PZB131093:PZB131094 QIX131093:QIX131094 QST131093:QST131094 RCP131093:RCP131094 RML131093:RML131094 RWH131093:RWH131094 SGD131093:SGD131094 SPZ131093:SPZ131094 SZV131093:SZV131094 TJR131093:TJR131094 TTN131093:TTN131094 UDJ131093:UDJ131094 UNF131093:UNF131094 UXB131093:UXB131094 VGX131093:VGX131094 VQT131093:VQT131094 WAP131093:WAP131094 WKL131093:WKL131094 WUH131093:WUH131094 O196631:O196632 HV196629:HV196630 RR196629:RR196630 ABN196629:ABN196630 ALJ196629:ALJ196630 AVF196629:AVF196630 BFB196629:BFB196630 BOX196629:BOX196630 BYT196629:BYT196630 CIP196629:CIP196630 CSL196629:CSL196630 DCH196629:DCH196630 DMD196629:DMD196630 DVZ196629:DVZ196630 EFV196629:EFV196630 EPR196629:EPR196630 EZN196629:EZN196630 FJJ196629:FJJ196630 FTF196629:FTF196630 GDB196629:GDB196630 GMX196629:GMX196630 GWT196629:GWT196630 HGP196629:HGP196630 HQL196629:HQL196630 IAH196629:IAH196630 IKD196629:IKD196630 ITZ196629:ITZ196630 JDV196629:JDV196630 JNR196629:JNR196630 JXN196629:JXN196630 KHJ196629:KHJ196630 KRF196629:KRF196630 LBB196629:LBB196630 LKX196629:LKX196630 LUT196629:LUT196630 MEP196629:MEP196630 MOL196629:MOL196630 MYH196629:MYH196630 NID196629:NID196630 NRZ196629:NRZ196630 OBV196629:OBV196630 OLR196629:OLR196630 OVN196629:OVN196630 PFJ196629:PFJ196630 PPF196629:PPF196630 PZB196629:PZB196630 QIX196629:QIX196630 QST196629:QST196630 RCP196629:RCP196630 RML196629:RML196630 RWH196629:RWH196630 SGD196629:SGD196630 SPZ196629:SPZ196630 SZV196629:SZV196630 TJR196629:TJR196630 TTN196629:TTN196630 UDJ196629:UDJ196630 UNF196629:UNF196630 UXB196629:UXB196630 VGX196629:VGX196630 VQT196629:VQT196630 WAP196629:WAP196630 WKL196629:WKL196630 WUH196629:WUH196630 O262167:O262168 HV262165:HV262166 RR262165:RR262166 ABN262165:ABN262166 ALJ262165:ALJ262166 AVF262165:AVF262166 BFB262165:BFB262166 BOX262165:BOX262166 BYT262165:BYT262166 CIP262165:CIP262166 CSL262165:CSL262166 DCH262165:DCH262166 DMD262165:DMD262166 DVZ262165:DVZ262166 EFV262165:EFV262166 EPR262165:EPR262166 EZN262165:EZN262166 FJJ262165:FJJ262166 FTF262165:FTF262166 GDB262165:GDB262166 GMX262165:GMX262166 GWT262165:GWT262166 HGP262165:HGP262166 HQL262165:HQL262166 IAH262165:IAH262166 IKD262165:IKD262166 ITZ262165:ITZ262166 JDV262165:JDV262166 JNR262165:JNR262166 JXN262165:JXN262166 KHJ262165:KHJ262166 KRF262165:KRF262166 LBB262165:LBB262166 LKX262165:LKX262166 LUT262165:LUT262166 MEP262165:MEP262166 MOL262165:MOL262166 MYH262165:MYH262166 NID262165:NID262166 NRZ262165:NRZ262166 OBV262165:OBV262166 OLR262165:OLR262166 OVN262165:OVN262166 PFJ262165:PFJ262166 PPF262165:PPF262166 PZB262165:PZB262166 QIX262165:QIX262166 QST262165:QST262166 RCP262165:RCP262166 RML262165:RML262166 RWH262165:RWH262166 SGD262165:SGD262166 SPZ262165:SPZ262166 SZV262165:SZV262166 TJR262165:TJR262166 TTN262165:TTN262166 UDJ262165:UDJ262166 UNF262165:UNF262166 UXB262165:UXB262166 VGX262165:VGX262166 VQT262165:VQT262166 WAP262165:WAP262166 WKL262165:WKL262166 WUH262165:WUH262166 O327703:O327704 HV327701:HV327702 RR327701:RR327702 ABN327701:ABN327702 ALJ327701:ALJ327702 AVF327701:AVF327702 BFB327701:BFB327702 BOX327701:BOX327702 BYT327701:BYT327702 CIP327701:CIP327702 CSL327701:CSL327702 DCH327701:DCH327702 DMD327701:DMD327702 DVZ327701:DVZ327702 EFV327701:EFV327702 EPR327701:EPR327702 EZN327701:EZN327702 FJJ327701:FJJ327702 FTF327701:FTF327702 GDB327701:GDB327702 GMX327701:GMX327702 GWT327701:GWT327702 HGP327701:HGP327702 HQL327701:HQL327702 IAH327701:IAH327702 IKD327701:IKD327702 ITZ327701:ITZ327702 JDV327701:JDV327702 JNR327701:JNR327702 JXN327701:JXN327702 KHJ327701:KHJ327702 KRF327701:KRF327702 LBB327701:LBB327702 LKX327701:LKX327702 LUT327701:LUT327702 MEP327701:MEP327702 MOL327701:MOL327702 MYH327701:MYH327702 NID327701:NID327702 NRZ327701:NRZ327702 OBV327701:OBV327702 OLR327701:OLR327702 OVN327701:OVN327702 PFJ327701:PFJ327702 PPF327701:PPF327702 PZB327701:PZB327702 QIX327701:QIX327702 QST327701:QST327702 RCP327701:RCP327702 RML327701:RML327702 RWH327701:RWH327702 SGD327701:SGD327702 SPZ327701:SPZ327702 SZV327701:SZV327702 TJR327701:TJR327702 TTN327701:TTN327702 UDJ327701:UDJ327702 UNF327701:UNF327702 UXB327701:UXB327702 VGX327701:VGX327702 VQT327701:VQT327702 WAP327701:WAP327702 WKL327701:WKL327702 WUH327701:WUH327702 O393239:O393240 HV393237:HV393238 RR393237:RR393238 ABN393237:ABN393238 ALJ393237:ALJ393238 AVF393237:AVF393238 BFB393237:BFB393238 BOX393237:BOX393238 BYT393237:BYT393238 CIP393237:CIP393238 CSL393237:CSL393238 DCH393237:DCH393238 DMD393237:DMD393238 DVZ393237:DVZ393238 EFV393237:EFV393238 EPR393237:EPR393238 EZN393237:EZN393238 FJJ393237:FJJ393238 FTF393237:FTF393238 GDB393237:GDB393238 GMX393237:GMX393238 GWT393237:GWT393238 HGP393237:HGP393238 HQL393237:HQL393238 IAH393237:IAH393238 IKD393237:IKD393238 ITZ393237:ITZ393238 JDV393237:JDV393238 JNR393237:JNR393238 JXN393237:JXN393238 KHJ393237:KHJ393238 KRF393237:KRF393238 LBB393237:LBB393238 LKX393237:LKX393238 LUT393237:LUT393238 MEP393237:MEP393238 MOL393237:MOL393238 MYH393237:MYH393238 NID393237:NID393238 NRZ393237:NRZ393238 OBV393237:OBV393238 OLR393237:OLR393238 OVN393237:OVN393238 PFJ393237:PFJ393238 PPF393237:PPF393238 PZB393237:PZB393238 QIX393237:QIX393238 QST393237:QST393238 RCP393237:RCP393238 RML393237:RML393238 RWH393237:RWH393238 SGD393237:SGD393238 SPZ393237:SPZ393238 SZV393237:SZV393238 TJR393237:TJR393238 TTN393237:TTN393238 UDJ393237:UDJ393238 UNF393237:UNF393238 UXB393237:UXB393238 VGX393237:VGX393238 VQT393237:VQT393238 WAP393237:WAP393238 WKL393237:WKL393238 WUH393237:WUH393238 O458775:O458776 HV458773:HV458774 RR458773:RR458774 ABN458773:ABN458774 ALJ458773:ALJ458774 AVF458773:AVF458774 BFB458773:BFB458774 BOX458773:BOX458774 BYT458773:BYT458774 CIP458773:CIP458774 CSL458773:CSL458774 DCH458773:DCH458774 DMD458773:DMD458774 DVZ458773:DVZ458774 EFV458773:EFV458774 EPR458773:EPR458774 EZN458773:EZN458774 FJJ458773:FJJ458774 FTF458773:FTF458774 GDB458773:GDB458774 GMX458773:GMX458774 GWT458773:GWT458774 HGP458773:HGP458774 HQL458773:HQL458774 IAH458773:IAH458774 IKD458773:IKD458774 ITZ458773:ITZ458774 JDV458773:JDV458774 JNR458773:JNR458774 JXN458773:JXN458774 KHJ458773:KHJ458774 KRF458773:KRF458774 LBB458773:LBB458774 LKX458773:LKX458774 LUT458773:LUT458774 MEP458773:MEP458774 MOL458773:MOL458774 MYH458773:MYH458774 NID458773:NID458774 NRZ458773:NRZ458774 OBV458773:OBV458774 OLR458773:OLR458774 OVN458773:OVN458774 PFJ458773:PFJ458774 PPF458773:PPF458774 PZB458773:PZB458774 QIX458773:QIX458774 QST458773:QST458774 RCP458773:RCP458774 RML458773:RML458774 RWH458773:RWH458774 SGD458773:SGD458774 SPZ458773:SPZ458774 SZV458773:SZV458774 TJR458773:TJR458774 TTN458773:TTN458774 UDJ458773:UDJ458774 UNF458773:UNF458774 UXB458773:UXB458774 VGX458773:VGX458774 VQT458773:VQT458774 WAP458773:WAP458774 WKL458773:WKL458774 WUH458773:WUH458774 O524311:O524312 HV524309:HV524310 RR524309:RR524310 ABN524309:ABN524310 ALJ524309:ALJ524310 AVF524309:AVF524310 BFB524309:BFB524310 BOX524309:BOX524310 BYT524309:BYT524310 CIP524309:CIP524310 CSL524309:CSL524310 DCH524309:DCH524310 DMD524309:DMD524310 DVZ524309:DVZ524310 EFV524309:EFV524310 EPR524309:EPR524310 EZN524309:EZN524310 FJJ524309:FJJ524310 FTF524309:FTF524310 GDB524309:GDB524310 GMX524309:GMX524310 GWT524309:GWT524310 HGP524309:HGP524310 HQL524309:HQL524310 IAH524309:IAH524310 IKD524309:IKD524310 ITZ524309:ITZ524310 JDV524309:JDV524310 JNR524309:JNR524310 JXN524309:JXN524310 KHJ524309:KHJ524310 KRF524309:KRF524310 LBB524309:LBB524310 LKX524309:LKX524310 LUT524309:LUT524310 MEP524309:MEP524310 MOL524309:MOL524310 MYH524309:MYH524310 NID524309:NID524310 NRZ524309:NRZ524310 OBV524309:OBV524310 OLR524309:OLR524310 OVN524309:OVN524310 PFJ524309:PFJ524310 PPF524309:PPF524310 PZB524309:PZB524310 QIX524309:QIX524310 QST524309:QST524310 RCP524309:RCP524310 RML524309:RML524310 RWH524309:RWH524310 SGD524309:SGD524310 SPZ524309:SPZ524310 SZV524309:SZV524310 TJR524309:TJR524310 TTN524309:TTN524310 UDJ524309:UDJ524310 UNF524309:UNF524310 UXB524309:UXB524310 VGX524309:VGX524310 VQT524309:VQT524310 WAP524309:WAP524310 WKL524309:WKL524310 WUH524309:WUH524310 O589847:O589848 HV589845:HV589846 RR589845:RR589846 ABN589845:ABN589846 ALJ589845:ALJ589846 AVF589845:AVF589846 BFB589845:BFB589846 BOX589845:BOX589846 BYT589845:BYT589846 CIP589845:CIP589846 CSL589845:CSL589846 DCH589845:DCH589846 DMD589845:DMD589846 DVZ589845:DVZ589846 EFV589845:EFV589846 EPR589845:EPR589846 EZN589845:EZN589846 FJJ589845:FJJ589846 FTF589845:FTF589846 GDB589845:GDB589846 GMX589845:GMX589846 GWT589845:GWT589846 HGP589845:HGP589846 HQL589845:HQL589846 IAH589845:IAH589846 IKD589845:IKD589846 ITZ589845:ITZ589846 JDV589845:JDV589846 JNR589845:JNR589846 JXN589845:JXN589846 KHJ589845:KHJ589846 KRF589845:KRF589846 LBB589845:LBB589846 LKX589845:LKX589846 LUT589845:LUT589846 MEP589845:MEP589846 MOL589845:MOL589846 MYH589845:MYH589846 NID589845:NID589846 NRZ589845:NRZ589846 OBV589845:OBV589846 OLR589845:OLR589846 OVN589845:OVN589846 PFJ589845:PFJ589846 PPF589845:PPF589846 PZB589845:PZB589846 QIX589845:QIX589846 QST589845:QST589846 RCP589845:RCP589846 RML589845:RML589846 RWH589845:RWH589846 SGD589845:SGD589846 SPZ589845:SPZ589846 SZV589845:SZV589846 TJR589845:TJR589846 TTN589845:TTN589846 UDJ589845:UDJ589846 UNF589845:UNF589846 UXB589845:UXB589846 VGX589845:VGX589846 VQT589845:VQT589846 WAP589845:WAP589846 WKL589845:WKL589846 WUH589845:WUH589846 O655383:O655384 HV655381:HV655382 RR655381:RR655382 ABN655381:ABN655382 ALJ655381:ALJ655382 AVF655381:AVF655382 BFB655381:BFB655382 BOX655381:BOX655382 BYT655381:BYT655382 CIP655381:CIP655382 CSL655381:CSL655382 DCH655381:DCH655382 DMD655381:DMD655382 DVZ655381:DVZ655382 EFV655381:EFV655382 EPR655381:EPR655382 EZN655381:EZN655382 FJJ655381:FJJ655382 FTF655381:FTF655382 GDB655381:GDB655382 GMX655381:GMX655382 GWT655381:GWT655382 HGP655381:HGP655382 HQL655381:HQL655382 IAH655381:IAH655382 IKD655381:IKD655382 ITZ655381:ITZ655382 JDV655381:JDV655382 JNR655381:JNR655382 JXN655381:JXN655382 KHJ655381:KHJ655382 KRF655381:KRF655382 LBB655381:LBB655382 LKX655381:LKX655382 LUT655381:LUT655382 MEP655381:MEP655382 MOL655381:MOL655382 MYH655381:MYH655382 NID655381:NID655382 NRZ655381:NRZ655382 OBV655381:OBV655382 OLR655381:OLR655382 OVN655381:OVN655382 PFJ655381:PFJ655382 PPF655381:PPF655382 PZB655381:PZB655382 QIX655381:QIX655382 QST655381:QST655382 RCP655381:RCP655382 RML655381:RML655382 RWH655381:RWH655382 SGD655381:SGD655382 SPZ655381:SPZ655382 SZV655381:SZV655382 TJR655381:TJR655382 TTN655381:TTN655382 UDJ655381:UDJ655382 UNF655381:UNF655382 UXB655381:UXB655382 VGX655381:VGX655382 VQT655381:VQT655382 WAP655381:WAP655382 WKL655381:WKL655382 WUH655381:WUH655382 O720919:O720920 HV720917:HV720918 RR720917:RR720918 ABN720917:ABN720918 ALJ720917:ALJ720918 AVF720917:AVF720918 BFB720917:BFB720918 BOX720917:BOX720918 BYT720917:BYT720918 CIP720917:CIP720918 CSL720917:CSL720918 DCH720917:DCH720918 DMD720917:DMD720918 DVZ720917:DVZ720918 EFV720917:EFV720918 EPR720917:EPR720918 EZN720917:EZN720918 FJJ720917:FJJ720918 FTF720917:FTF720918 GDB720917:GDB720918 GMX720917:GMX720918 GWT720917:GWT720918 HGP720917:HGP720918 HQL720917:HQL720918 IAH720917:IAH720918 IKD720917:IKD720918 ITZ720917:ITZ720918 JDV720917:JDV720918 JNR720917:JNR720918 JXN720917:JXN720918 KHJ720917:KHJ720918 KRF720917:KRF720918 LBB720917:LBB720918 LKX720917:LKX720918 LUT720917:LUT720918 MEP720917:MEP720918 MOL720917:MOL720918 MYH720917:MYH720918 NID720917:NID720918 NRZ720917:NRZ720918 OBV720917:OBV720918 OLR720917:OLR720918 OVN720917:OVN720918 PFJ720917:PFJ720918 PPF720917:PPF720918 PZB720917:PZB720918 QIX720917:QIX720918 QST720917:QST720918 RCP720917:RCP720918 RML720917:RML720918 RWH720917:RWH720918 SGD720917:SGD720918 SPZ720917:SPZ720918 SZV720917:SZV720918 TJR720917:TJR720918 TTN720917:TTN720918 UDJ720917:UDJ720918 UNF720917:UNF720918 UXB720917:UXB720918 VGX720917:VGX720918 VQT720917:VQT720918 WAP720917:WAP720918 WKL720917:WKL720918 WUH720917:WUH720918 O786455:O786456 HV786453:HV786454 RR786453:RR786454 ABN786453:ABN786454 ALJ786453:ALJ786454 AVF786453:AVF786454 BFB786453:BFB786454 BOX786453:BOX786454 BYT786453:BYT786454 CIP786453:CIP786454 CSL786453:CSL786454 DCH786453:DCH786454 DMD786453:DMD786454 DVZ786453:DVZ786454 EFV786453:EFV786454 EPR786453:EPR786454 EZN786453:EZN786454 FJJ786453:FJJ786454 FTF786453:FTF786454 GDB786453:GDB786454 GMX786453:GMX786454 GWT786453:GWT786454 HGP786453:HGP786454 HQL786453:HQL786454 IAH786453:IAH786454 IKD786453:IKD786454 ITZ786453:ITZ786454 JDV786453:JDV786454 JNR786453:JNR786454 JXN786453:JXN786454 KHJ786453:KHJ786454 KRF786453:KRF786454 LBB786453:LBB786454 LKX786453:LKX786454 LUT786453:LUT786454 MEP786453:MEP786454 MOL786453:MOL786454 MYH786453:MYH786454 NID786453:NID786454 NRZ786453:NRZ786454 OBV786453:OBV786454 OLR786453:OLR786454 OVN786453:OVN786454 PFJ786453:PFJ786454 PPF786453:PPF786454 PZB786453:PZB786454 QIX786453:QIX786454 QST786453:QST786454 RCP786453:RCP786454 RML786453:RML786454 RWH786453:RWH786454 SGD786453:SGD786454 SPZ786453:SPZ786454 SZV786453:SZV786454 TJR786453:TJR786454 TTN786453:TTN786454 UDJ786453:UDJ786454 UNF786453:UNF786454 UXB786453:UXB786454 VGX786453:VGX786454 VQT786453:VQT786454 WAP786453:WAP786454 WKL786453:WKL786454 WUH786453:WUH786454 O851991:O851992 HV851989:HV851990 RR851989:RR851990 ABN851989:ABN851990 ALJ851989:ALJ851990 AVF851989:AVF851990 BFB851989:BFB851990 BOX851989:BOX851990 BYT851989:BYT851990 CIP851989:CIP851990 CSL851989:CSL851990 DCH851989:DCH851990 DMD851989:DMD851990 DVZ851989:DVZ851990 EFV851989:EFV851990 EPR851989:EPR851990 EZN851989:EZN851990 FJJ851989:FJJ851990 FTF851989:FTF851990 GDB851989:GDB851990 GMX851989:GMX851990 GWT851989:GWT851990 HGP851989:HGP851990 HQL851989:HQL851990 IAH851989:IAH851990 IKD851989:IKD851990 ITZ851989:ITZ851990 JDV851989:JDV851990 JNR851989:JNR851990 JXN851989:JXN851990 KHJ851989:KHJ851990 KRF851989:KRF851990 LBB851989:LBB851990 LKX851989:LKX851990 LUT851989:LUT851990 MEP851989:MEP851990 MOL851989:MOL851990 MYH851989:MYH851990 NID851989:NID851990 NRZ851989:NRZ851990 OBV851989:OBV851990 OLR851989:OLR851990 OVN851989:OVN851990 PFJ851989:PFJ851990 PPF851989:PPF851990 PZB851989:PZB851990 QIX851989:QIX851990 QST851989:QST851990 RCP851989:RCP851990 RML851989:RML851990 RWH851989:RWH851990 SGD851989:SGD851990 SPZ851989:SPZ851990 SZV851989:SZV851990 TJR851989:TJR851990 TTN851989:TTN851990 UDJ851989:UDJ851990 UNF851989:UNF851990 UXB851989:UXB851990 VGX851989:VGX851990 VQT851989:VQT851990 WAP851989:WAP851990 WKL851989:WKL851990 WUH851989:WUH851990 O917527:O917528 HV917525:HV917526 RR917525:RR917526 ABN917525:ABN917526 ALJ917525:ALJ917526 AVF917525:AVF917526 BFB917525:BFB917526 BOX917525:BOX917526 BYT917525:BYT917526 CIP917525:CIP917526 CSL917525:CSL917526 DCH917525:DCH917526 DMD917525:DMD917526 DVZ917525:DVZ917526 EFV917525:EFV917526 EPR917525:EPR917526 EZN917525:EZN917526 FJJ917525:FJJ917526 FTF917525:FTF917526 GDB917525:GDB917526 GMX917525:GMX917526 GWT917525:GWT917526 HGP917525:HGP917526 HQL917525:HQL917526 IAH917525:IAH917526 IKD917525:IKD917526 ITZ917525:ITZ917526 JDV917525:JDV917526 JNR917525:JNR917526 JXN917525:JXN917526 KHJ917525:KHJ917526 KRF917525:KRF917526 LBB917525:LBB917526 LKX917525:LKX917526 LUT917525:LUT917526 MEP917525:MEP917526 MOL917525:MOL917526 MYH917525:MYH917526 NID917525:NID917526 NRZ917525:NRZ917526 OBV917525:OBV917526 OLR917525:OLR917526 OVN917525:OVN917526 PFJ917525:PFJ917526 PPF917525:PPF917526 PZB917525:PZB917526 QIX917525:QIX917526 QST917525:QST917526 RCP917525:RCP917526 RML917525:RML917526 RWH917525:RWH917526 SGD917525:SGD917526 SPZ917525:SPZ917526 SZV917525:SZV917526 TJR917525:TJR917526 TTN917525:TTN917526 UDJ917525:UDJ917526 UNF917525:UNF917526 UXB917525:UXB917526 VGX917525:VGX917526 VQT917525:VQT917526 WAP917525:WAP917526 WKL917525:WKL917526 WUH917525:WUH917526 O983063:O983064 HV983061:HV983062 RR983061:RR983062 ABN983061:ABN983062 ALJ983061:ALJ983062 AVF983061:AVF983062 BFB983061:BFB983062 BOX983061:BOX983062 BYT983061:BYT983062 CIP983061:CIP983062 CSL983061:CSL983062 DCH983061:DCH983062 DMD983061:DMD983062 DVZ983061:DVZ983062 EFV983061:EFV983062 EPR983061:EPR983062 EZN983061:EZN983062 FJJ983061:FJJ983062 FTF983061:FTF983062 GDB983061:GDB983062 GMX983061:GMX983062 GWT983061:GWT983062 HGP983061:HGP983062 HQL983061:HQL983062 IAH983061:IAH983062 IKD983061:IKD983062 ITZ983061:ITZ983062 JDV983061:JDV983062 JNR983061:JNR983062 JXN983061:JXN983062 KHJ983061:KHJ983062 KRF983061:KRF983062 LBB983061:LBB983062 LKX983061:LKX983062 LUT983061:LUT983062 MEP983061:MEP983062 MOL983061:MOL983062 MYH983061:MYH983062 NID983061:NID983062 NRZ983061:NRZ983062 OBV983061:OBV983062 OLR983061:OLR983062 OVN983061:OVN983062 PFJ983061:PFJ983062 PPF983061:PPF983062 PZB983061:PZB983062 QIX983061:QIX983062 QST983061:QST983062 RCP983061:RCP983062 RML983061:RML983062 RWH983061:RWH983062 SGD983061:SGD983062 SPZ983061:SPZ983062 SZV983061:SZV983062 TJR983061:TJR983062 TTN983061:TTN983062 UDJ983061:UDJ983062 UNF983061:UNF983062 UXB983061:UXB983062 VGX983061:VGX983062 VQT983061:VQT983062 WAP983061:WAP983062 WKL983061:WKL983062 WUH983061:WUH983062 L65553:L65555 HS65551:HS65553 RO65551:RO65553 ABK65551:ABK65553 ALG65551:ALG65553 AVC65551:AVC65553 BEY65551:BEY65553 BOU65551:BOU65553 BYQ65551:BYQ65553 CIM65551:CIM65553 CSI65551:CSI65553 DCE65551:DCE65553 DMA65551:DMA65553 DVW65551:DVW65553 EFS65551:EFS65553 EPO65551:EPO65553 EZK65551:EZK65553 FJG65551:FJG65553 FTC65551:FTC65553 GCY65551:GCY65553 GMU65551:GMU65553 GWQ65551:GWQ65553 HGM65551:HGM65553 HQI65551:HQI65553 IAE65551:IAE65553 IKA65551:IKA65553 ITW65551:ITW65553 JDS65551:JDS65553 JNO65551:JNO65553 JXK65551:JXK65553 KHG65551:KHG65553 KRC65551:KRC65553 LAY65551:LAY65553 LKU65551:LKU65553 LUQ65551:LUQ65553 MEM65551:MEM65553 MOI65551:MOI65553 MYE65551:MYE65553 NIA65551:NIA65553 NRW65551:NRW65553 OBS65551:OBS65553 OLO65551:OLO65553 OVK65551:OVK65553 PFG65551:PFG65553 PPC65551:PPC65553 PYY65551:PYY65553 QIU65551:QIU65553 QSQ65551:QSQ65553 RCM65551:RCM65553 RMI65551:RMI65553 RWE65551:RWE65553 SGA65551:SGA65553 SPW65551:SPW65553 SZS65551:SZS65553 TJO65551:TJO65553 TTK65551:TTK65553 UDG65551:UDG65553 UNC65551:UNC65553 UWY65551:UWY65553 VGU65551:VGU65553 VQQ65551:VQQ65553 WAM65551:WAM65553 WKI65551:WKI65553 WUE65551:WUE65553 L131089:L131091 HS131087:HS131089 RO131087:RO131089 ABK131087:ABK131089 ALG131087:ALG131089 AVC131087:AVC131089 BEY131087:BEY131089 BOU131087:BOU131089 BYQ131087:BYQ131089 CIM131087:CIM131089 CSI131087:CSI131089 DCE131087:DCE131089 DMA131087:DMA131089 DVW131087:DVW131089 EFS131087:EFS131089 EPO131087:EPO131089 EZK131087:EZK131089 FJG131087:FJG131089 FTC131087:FTC131089 GCY131087:GCY131089 GMU131087:GMU131089 GWQ131087:GWQ131089 HGM131087:HGM131089 HQI131087:HQI131089 IAE131087:IAE131089 IKA131087:IKA131089 ITW131087:ITW131089 JDS131087:JDS131089 JNO131087:JNO131089 JXK131087:JXK131089 KHG131087:KHG131089 KRC131087:KRC131089 LAY131087:LAY131089 LKU131087:LKU131089 LUQ131087:LUQ131089 MEM131087:MEM131089 MOI131087:MOI131089 MYE131087:MYE131089 NIA131087:NIA131089 NRW131087:NRW131089 OBS131087:OBS131089 OLO131087:OLO131089 OVK131087:OVK131089 PFG131087:PFG131089 PPC131087:PPC131089 PYY131087:PYY131089 QIU131087:QIU131089 QSQ131087:QSQ131089 RCM131087:RCM131089 RMI131087:RMI131089 RWE131087:RWE131089 SGA131087:SGA131089 SPW131087:SPW131089 SZS131087:SZS131089 TJO131087:TJO131089 TTK131087:TTK131089 UDG131087:UDG131089 UNC131087:UNC131089 UWY131087:UWY131089 VGU131087:VGU131089 VQQ131087:VQQ131089 WAM131087:WAM131089 WKI131087:WKI131089 WUE131087:WUE131089 L196625:L196627 HS196623:HS196625 RO196623:RO196625 ABK196623:ABK196625 ALG196623:ALG196625 AVC196623:AVC196625 BEY196623:BEY196625 BOU196623:BOU196625 BYQ196623:BYQ196625 CIM196623:CIM196625 CSI196623:CSI196625 DCE196623:DCE196625 DMA196623:DMA196625 DVW196623:DVW196625 EFS196623:EFS196625 EPO196623:EPO196625 EZK196623:EZK196625 FJG196623:FJG196625 FTC196623:FTC196625 GCY196623:GCY196625 GMU196623:GMU196625 GWQ196623:GWQ196625 HGM196623:HGM196625 HQI196623:HQI196625 IAE196623:IAE196625 IKA196623:IKA196625 ITW196623:ITW196625 JDS196623:JDS196625 JNO196623:JNO196625 JXK196623:JXK196625 KHG196623:KHG196625 KRC196623:KRC196625 LAY196623:LAY196625 LKU196623:LKU196625 LUQ196623:LUQ196625 MEM196623:MEM196625 MOI196623:MOI196625 MYE196623:MYE196625 NIA196623:NIA196625 NRW196623:NRW196625 OBS196623:OBS196625 OLO196623:OLO196625 OVK196623:OVK196625 PFG196623:PFG196625 PPC196623:PPC196625 PYY196623:PYY196625 QIU196623:QIU196625 QSQ196623:QSQ196625 RCM196623:RCM196625 RMI196623:RMI196625 RWE196623:RWE196625 SGA196623:SGA196625 SPW196623:SPW196625 SZS196623:SZS196625 TJO196623:TJO196625 TTK196623:TTK196625 UDG196623:UDG196625 UNC196623:UNC196625 UWY196623:UWY196625 VGU196623:VGU196625 VQQ196623:VQQ196625 WAM196623:WAM196625 WKI196623:WKI196625 WUE196623:WUE196625 L262161:L262163 HS262159:HS262161 RO262159:RO262161 ABK262159:ABK262161 ALG262159:ALG262161 AVC262159:AVC262161 BEY262159:BEY262161 BOU262159:BOU262161 BYQ262159:BYQ262161 CIM262159:CIM262161 CSI262159:CSI262161 DCE262159:DCE262161 DMA262159:DMA262161 DVW262159:DVW262161 EFS262159:EFS262161 EPO262159:EPO262161 EZK262159:EZK262161 FJG262159:FJG262161 FTC262159:FTC262161 GCY262159:GCY262161 GMU262159:GMU262161 GWQ262159:GWQ262161 HGM262159:HGM262161 HQI262159:HQI262161 IAE262159:IAE262161 IKA262159:IKA262161 ITW262159:ITW262161 JDS262159:JDS262161 JNO262159:JNO262161 JXK262159:JXK262161 KHG262159:KHG262161 KRC262159:KRC262161 LAY262159:LAY262161 LKU262159:LKU262161 LUQ262159:LUQ262161 MEM262159:MEM262161 MOI262159:MOI262161 MYE262159:MYE262161 NIA262159:NIA262161 NRW262159:NRW262161 OBS262159:OBS262161 OLO262159:OLO262161 OVK262159:OVK262161 PFG262159:PFG262161 PPC262159:PPC262161 PYY262159:PYY262161 QIU262159:QIU262161 QSQ262159:QSQ262161 RCM262159:RCM262161 RMI262159:RMI262161 RWE262159:RWE262161 SGA262159:SGA262161 SPW262159:SPW262161 SZS262159:SZS262161 TJO262159:TJO262161 TTK262159:TTK262161 UDG262159:UDG262161 UNC262159:UNC262161 UWY262159:UWY262161 VGU262159:VGU262161 VQQ262159:VQQ262161 WAM262159:WAM262161 WKI262159:WKI262161 WUE262159:WUE262161 L327697:L327699 HS327695:HS327697 RO327695:RO327697 ABK327695:ABK327697 ALG327695:ALG327697 AVC327695:AVC327697 BEY327695:BEY327697 BOU327695:BOU327697 BYQ327695:BYQ327697 CIM327695:CIM327697 CSI327695:CSI327697 DCE327695:DCE327697 DMA327695:DMA327697 DVW327695:DVW327697 EFS327695:EFS327697 EPO327695:EPO327697 EZK327695:EZK327697 FJG327695:FJG327697 FTC327695:FTC327697 GCY327695:GCY327697 GMU327695:GMU327697 GWQ327695:GWQ327697 HGM327695:HGM327697 HQI327695:HQI327697 IAE327695:IAE327697 IKA327695:IKA327697 ITW327695:ITW327697 JDS327695:JDS327697 JNO327695:JNO327697 JXK327695:JXK327697 KHG327695:KHG327697 KRC327695:KRC327697 LAY327695:LAY327697 LKU327695:LKU327697 LUQ327695:LUQ327697 MEM327695:MEM327697 MOI327695:MOI327697 MYE327695:MYE327697 NIA327695:NIA327697 NRW327695:NRW327697 OBS327695:OBS327697 OLO327695:OLO327697 OVK327695:OVK327697 PFG327695:PFG327697 PPC327695:PPC327697 PYY327695:PYY327697 QIU327695:QIU327697 QSQ327695:QSQ327697 RCM327695:RCM327697 RMI327695:RMI327697 RWE327695:RWE327697 SGA327695:SGA327697 SPW327695:SPW327697 SZS327695:SZS327697 TJO327695:TJO327697 TTK327695:TTK327697 UDG327695:UDG327697 UNC327695:UNC327697 UWY327695:UWY327697 VGU327695:VGU327697 VQQ327695:VQQ327697 WAM327695:WAM327697 WKI327695:WKI327697 WUE327695:WUE327697 L393233:L393235 HS393231:HS393233 RO393231:RO393233 ABK393231:ABK393233 ALG393231:ALG393233 AVC393231:AVC393233 BEY393231:BEY393233 BOU393231:BOU393233 BYQ393231:BYQ393233 CIM393231:CIM393233 CSI393231:CSI393233 DCE393231:DCE393233 DMA393231:DMA393233 DVW393231:DVW393233 EFS393231:EFS393233 EPO393231:EPO393233 EZK393231:EZK393233 FJG393231:FJG393233 FTC393231:FTC393233 GCY393231:GCY393233 GMU393231:GMU393233 GWQ393231:GWQ393233 HGM393231:HGM393233 HQI393231:HQI393233 IAE393231:IAE393233 IKA393231:IKA393233 ITW393231:ITW393233 JDS393231:JDS393233 JNO393231:JNO393233 JXK393231:JXK393233 KHG393231:KHG393233 KRC393231:KRC393233 LAY393231:LAY393233 LKU393231:LKU393233 LUQ393231:LUQ393233 MEM393231:MEM393233 MOI393231:MOI393233 MYE393231:MYE393233 NIA393231:NIA393233 NRW393231:NRW393233 OBS393231:OBS393233 OLO393231:OLO393233 OVK393231:OVK393233 PFG393231:PFG393233 PPC393231:PPC393233 PYY393231:PYY393233 QIU393231:QIU393233 QSQ393231:QSQ393233 RCM393231:RCM393233 RMI393231:RMI393233 RWE393231:RWE393233 SGA393231:SGA393233 SPW393231:SPW393233 SZS393231:SZS393233 TJO393231:TJO393233 TTK393231:TTK393233 UDG393231:UDG393233 UNC393231:UNC393233 UWY393231:UWY393233 VGU393231:VGU393233 VQQ393231:VQQ393233 WAM393231:WAM393233 WKI393231:WKI393233 WUE393231:WUE393233 L458769:L458771 HS458767:HS458769 RO458767:RO458769 ABK458767:ABK458769 ALG458767:ALG458769 AVC458767:AVC458769 BEY458767:BEY458769 BOU458767:BOU458769 BYQ458767:BYQ458769 CIM458767:CIM458769 CSI458767:CSI458769 DCE458767:DCE458769 DMA458767:DMA458769 DVW458767:DVW458769 EFS458767:EFS458769 EPO458767:EPO458769 EZK458767:EZK458769 FJG458767:FJG458769 FTC458767:FTC458769 GCY458767:GCY458769 GMU458767:GMU458769 GWQ458767:GWQ458769 HGM458767:HGM458769 HQI458767:HQI458769 IAE458767:IAE458769 IKA458767:IKA458769 ITW458767:ITW458769 JDS458767:JDS458769 JNO458767:JNO458769 JXK458767:JXK458769 KHG458767:KHG458769 KRC458767:KRC458769 LAY458767:LAY458769 LKU458767:LKU458769 LUQ458767:LUQ458769 MEM458767:MEM458769 MOI458767:MOI458769 MYE458767:MYE458769 NIA458767:NIA458769 NRW458767:NRW458769 OBS458767:OBS458769 OLO458767:OLO458769 OVK458767:OVK458769 PFG458767:PFG458769 PPC458767:PPC458769 PYY458767:PYY458769 QIU458767:QIU458769 QSQ458767:QSQ458769 RCM458767:RCM458769 RMI458767:RMI458769 RWE458767:RWE458769 SGA458767:SGA458769 SPW458767:SPW458769 SZS458767:SZS458769 TJO458767:TJO458769 TTK458767:TTK458769 UDG458767:UDG458769 UNC458767:UNC458769 UWY458767:UWY458769 VGU458767:VGU458769 VQQ458767:VQQ458769 WAM458767:WAM458769 WKI458767:WKI458769 WUE458767:WUE458769 L524305:L524307 HS524303:HS524305 RO524303:RO524305 ABK524303:ABK524305 ALG524303:ALG524305 AVC524303:AVC524305 BEY524303:BEY524305 BOU524303:BOU524305 BYQ524303:BYQ524305 CIM524303:CIM524305 CSI524303:CSI524305 DCE524303:DCE524305 DMA524303:DMA524305 DVW524303:DVW524305 EFS524303:EFS524305 EPO524303:EPO524305 EZK524303:EZK524305 FJG524303:FJG524305 FTC524303:FTC524305 GCY524303:GCY524305 GMU524303:GMU524305 GWQ524303:GWQ524305 HGM524303:HGM524305 HQI524303:HQI524305 IAE524303:IAE524305 IKA524303:IKA524305 ITW524303:ITW524305 JDS524303:JDS524305 JNO524303:JNO524305 JXK524303:JXK524305 KHG524303:KHG524305 KRC524303:KRC524305 LAY524303:LAY524305 LKU524303:LKU524305 LUQ524303:LUQ524305 MEM524303:MEM524305 MOI524303:MOI524305 MYE524303:MYE524305 NIA524303:NIA524305 NRW524303:NRW524305 OBS524303:OBS524305 OLO524303:OLO524305 OVK524303:OVK524305 PFG524303:PFG524305 PPC524303:PPC524305 PYY524303:PYY524305 QIU524303:QIU524305 QSQ524303:QSQ524305 RCM524303:RCM524305 RMI524303:RMI524305 RWE524303:RWE524305 SGA524303:SGA524305 SPW524303:SPW524305 SZS524303:SZS524305 TJO524303:TJO524305 TTK524303:TTK524305 UDG524303:UDG524305 UNC524303:UNC524305 UWY524303:UWY524305 VGU524303:VGU524305 VQQ524303:VQQ524305 WAM524303:WAM524305 WKI524303:WKI524305 WUE524303:WUE524305 L589841:L589843 HS589839:HS589841 RO589839:RO589841 ABK589839:ABK589841 ALG589839:ALG589841 AVC589839:AVC589841 BEY589839:BEY589841 BOU589839:BOU589841 BYQ589839:BYQ589841 CIM589839:CIM589841 CSI589839:CSI589841 DCE589839:DCE589841 DMA589839:DMA589841 DVW589839:DVW589841 EFS589839:EFS589841 EPO589839:EPO589841 EZK589839:EZK589841 FJG589839:FJG589841 FTC589839:FTC589841 GCY589839:GCY589841 GMU589839:GMU589841 GWQ589839:GWQ589841 HGM589839:HGM589841 HQI589839:HQI589841 IAE589839:IAE589841 IKA589839:IKA589841 ITW589839:ITW589841 JDS589839:JDS589841 JNO589839:JNO589841 JXK589839:JXK589841 KHG589839:KHG589841 KRC589839:KRC589841 LAY589839:LAY589841 LKU589839:LKU589841 LUQ589839:LUQ589841 MEM589839:MEM589841 MOI589839:MOI589841 MYE589839:MYE589841 NIA589839:NIA589841 NRW589839:NRW589841 OBS589839:OBS589841 OLO589839:OLO589841 OVK589839:OVK589841 PFG589839:PFG589841 PPC589839:PPC589841 PYY589839:PYY589841 QIU589839:QIU589841 QSQ589839:QSQ589841 RCM589839:RCM589841 RMI589839:RMI589841 RWE589839:RWE589841 SGA589839:SGA589841 SPW589839:SPW589841 SZS589839:SZS589841 TJO589839:TJO589841 TTK589839:TTK589841 UDG589839:UDG589841 UNC589839:UNC589841 UWY589839:UWY589841 VGU589839:VGU589841 VQQ589839:VQQ589841 WAM589839:WAM589841 WKI589839:WKI589841 WUE589839:WUE589841 L655377:L655379 HS655375:HS655377 RO655375:RO655377 ABK655375:ABK655377 ALG655375:ALG655377 AVC655375:AVC655377 BEY655375:BEY655377 BOU655375:BOU655377 BYQ655375:BYQ655377 CIM655375:CIM655377 CSI655375:CSI655377 DCE655375:DCE655377 DMA655375:DMA655377 DVW655375:DVW655377 EFS655375:EFS655377 EPO655375:EPO655377 EZK655375:EZK655377 FJG655375:FJG655377 FTC655375:FTC655377 GCY655375:GCY655377 GMU655375:GMU655377 GWQ655375:GWQ655377 HGM655375:HGM655377 HQI655375:HQI655377 IAE655375:IAE655377 IKA655375:IKA655377 ITW655375:ITW655377 JDS655375:JDS655377 JNO655375:JNO655377 JXK655375:JXK655377 KHG655375:KHG655377 KRC655375:KRC655377 LAY655375:LAY655377 LKU655375:LKU655377 LUQ655375:LUQ655377 MEM655375:MEM655377 MOI655375:MOI655377 MYE655375:MYE655377 NIA655375:NIA655377 NRW655375:NRW655377 OBS655375:OBS655377 OLO655375:OLO655377 OVK655375:OVK655377 PFG655375:PFG655377 PPC655375:PPC655377 PYY655375:PYY655377 QIU655375:QIU655377 QSQ655375:QSQ655377 RCM655375:RCM655377 RMI655375:RMI655377 RWE655375:RWE655377 SGA655375:SGA655377 SPW655375:SPW655377 SZS655375:SZS655377 TJO655375:TJO655377 TTK655375:TTK655377 UDG655375:UDG655377 UNC655375:UNC655377 UWY655375:UWY655377 VGU655375:VGU655377 VQQ655375:VQQ655377 WAM655375:WAM655377 WKI655375:WKI655377 WUE655375:WUE655377 L720913:L720915 HS720911:HS720913 RO720911:RO720913 ABK720911:ABK720913 ALG720911:ALG720913 AVC720911:AVC720913 BEY720911:BEY720913 BOU720911:BOU720913 BYQ720911:BYQ720913 CIM720911:CIM720913 CSI720911:CSI720913 DCE720911:DCE720913 DMA720911:DMA720913 DVW720911:DVW720913 EFS720911:EFS720913 EPO720911:EPO720913 EZK720911:EZK720913 FJG720911:FJG720913 FTC720911:FTC720913 GCY720911:GCY720913 GMU720911:GMU720913 GWQ720911:GWQ720913 HGM720911:HGM720913 HQI720911:HQI720913 IAE720911:IAE720913 IKA720911:IKA720913 ITW720911:ITW720913 JDS720911:JDS720913 JNO720911:JNO720913 JXK720911:JXK720913 KHG720911:KHG720913 KRC720911:KRC720913 LAY720911:LAY720913 LKU720911:LKU720913 LUQ720911:LUQ720913 MEM720911:MEM720913 MOI720911:MOI720913 MYE720911:MYE720913 NIA720911:NIA720913 NRW720911:NRW720913 OBS720911:OBS720913 OLO720911:OLO720913 OVK720911:OVK720913 PFG720911:PFG720913 PPC720911:PPC720913 PYY720911:PYY720913 QIU720911:QIU720913 QSQ720911:QSQ720913 RCM720911:RCM720913 RMI720911:RMI720913 RWE720911:RWE720913 SGA720911:SGA720913 SPW720911:SPW720913 SZS720911:SZS720913 TJO720911:TJO720913 TTK720911:TTK720913 UDG720911:UDG720913 UNC720911:UNC720913 UWY720911:UWY720913 VGU720911:VGU720913 VQQ720911:VQQ720913 WAM720911:WAM720913 WKI720911:WKI720913 WUE720911:WUE720913 L786449:L786451 HS786447:HS786449 RO786447:RO786449 ABK786447:ABK786449 ALG786447:ALG786449 AVC786447:AVC786449 BEY786447:BEY786449 BOU786447:BOU786449 BYQ786447:BYQ786449 CIM786447:CIM786449 CSI786447:CSI786449 DCE786447:DCE786449 DMA786447:DMA786449 DVW786447:DVW786449 EFS786447:EFS786449 EPO786447:EPO786449 EZK786447:EZK786449 FJG786447:FJG786449 FTC786447:FTC786449 GCY786447:GCY786449 GMU786447:GMU786449 GWQ786447:GWQ786449 HGM786447:HGM786449 HQI786447:HQI786449 IAE786447:IAE786449 IKA786447:IKA786449 ITW786447:ITW786449 JDS786447:JDS786449 JNO786447:JNO786449 JXK786447:JXK786449 KHG786447:KHG786449 KRC786447:KRC786449 LAY786447:LAY786449 LKU786447:LKU786449 LUQ786447:LUQ786449 MEM786447:MEM786449 MOI786447:MOI786449 MYE786447:MYE786449 NIA786447:NIA786449 NRW786447:NRW786449 OBS786447:OBS786449 OLO786447:OLO786449 OVK786447:OVK786449 PFG786447:PFG786449 PPC786447:PPC786449 PYY786447:PYY786449 QIU786447:QIU786449 QSQ786447:QSQ786449 RCM786447:RCM786449 RMI786447:RMI786449 RWE786447:RWE786449 SGA786447:SGA786449 SPW786447:SPW786449 SZS786447:SZS786449 TJO786447:TJO786449 TTK786447:TTK786449 UDG786447:UDG786449 UNC786447:UNC786449 UWY786447:UWY786449 VGU786447:VGU786449 VQQ786447:VQQ786449 WAM786447:WAM786449 WKI786447:WKI786449 WUE786447:WUE786449 L851985:L851987 HS851983:HS851985 RO851983:RO851985 ABK851983:ABK851985 ALG851983:ALG851985 AVC851983:AVC851985 BEY851983:BEY851985 BOU851983:BOU851985 BYQ851983:BYQ851985 CIM851983:CIM851985 CSI851983:CSI851985 DCE851983:DCE851985 DMA851983:DMA851985 DVW851983:DVW851985 EFS851983:EFS851985 EPO851983:EPO851985 EZK851983:EZK851985 FJG851983:FJG851985 FTC851983:FTC851985 GCY851983:GCY851985 GMU851983:GMU851985 GWQ851983:GWQ851985 HGM851983:HGM851985 HQI851983:HQI851985 IAE851983:IAE851985 IKA851983:IKA851985 ITW851983:ITW851985 JDS851983:JDS851985 JNO851983:JNO851985 JXK851983:JXK851985 KHG851983:KHG851985 KRC851983:KRC851985 LAY851983:LAY851985 LKU851983:LKU851985 LUQ851983:LUQ851985 MEM851983:MEM851985 MOI851983:MOI851985 MYE851983:MYE851985 NIA851983:NIA851985 NRW851983:NRW851985 OBS851983:OBS851985 OLO851983:OLO851985 OVK851983:OVK851985 PFG851983:PFG851985 PPC851983:PPC851985 PYY851983:PYY851985 QIU851983:QIU851985 QSQ851983:QSQ851985 RCM851983:RCM851985 RMI851983:RMI851985 RWE851983:RWE851985 SGA851983:SGA851985 SPW851983:SPW851985 SZS851983:SZS851985 TJO851983:TJO851985 TTK851983:TTK851985 UDG851983:UDG851985 UNC851983:UNC851985 UWY851983:UWY851985 VGU851983:VGU851985 VQQ851983:VQQ851985 WAM851983:WAM851985 WKI851983:WKI851985 WUE851983:WUE851985 L917521:L917523 HS917519:HS917521 RO917519:RO917521 ABK917519:ABK917521 ALG917519:ALG917521 AVC917519:AVC917521 BEY917519:BEY917521 BOU917519:BOU917521 BYQ917519:BYQ917521 CIM917519:CIM917521 CSI917519:CSI917521 DCE917519:DCE917521 DMA917519:DMA917521 DVW917519:DVW917521 EFS917519:EFS917521 EPO917519:EPO917521 EZK917519:EZK917521 FJG917519:FJG917521 FTC917519:FTC917521 GCY917519:GCY917521 GMU917519:GMU917521 GWQ917519:GWQ917521 HGM917519:HGM917521 HQI917519:HQI917521 IAE917519:IAE917521 IKA917519:IKA917521 ITW917519:ITW917521 JDS917519:JDS917521 JNO917519:JNO917521 JXK917519:JXK917521 KHG917519:KHG917521 KRC917519:KRC917521 LAY917519:LAY917521 LKU917519:LKU917521 LUQ917519:LUQ917521 MEM917519:MEM917521 MOI917519:MOI917521 MYE917519:MYE917521 NIA917519:NIA917521 NRW917519:NRW917521 OBS917519:OBS917521 OLO917519:OLO917521 OVK917519:OVK917521 PFG917519:PFG917521 PPC917519:PPC917521 PYY917519:PYY917521 QIU917519:QIU917521 QSQ917519:QSQ917521 RCM917519:RCM917521 RMI917519:RMI917521 RWE917519:RWE917521 SGA917519:SGA917521 SPW917519:SPW917521 SZS917519:SZS917521 TJO917519:TJO917521 TTK917519:TTK917521 UDG917519:UDG917521 UNC917519:UNC917521 UWY917519:UWY917521 VGU917519:VGU917521 VQQ917519:VQQ917521 WAM917519:WAM917521 WKI917519:WKI917521 WUE917519:WUE917521 L983057:L983059 HS983055:HS983057 RO983055:RO983057 ABK983055:ABK983057 ALG983055:ALG983057 AVC983055:AVC983057 BEY983055:BEY983057 BOU983055:BOU983057 BYQ983055:BYQ983057 CIM983055:CIM983057 CSI983055:CSI983057 DCE983055:DCE983057 DMA983055:DMA983057 DVW983055:DVW983057 EFS983055:EFS983057 EPO983055:EPO983057 EZK983055:EZK983057 FJG983055:FJG983057 FTC983055:FTC983057 GCY983055:GCY983057 GMU983055:GMU983057 GWQ983055:GWQ983057 HGM983055:HGM983057 HQI983055:HQI983057 IAE983055:IAE983057 IKA983055:IKA983057 ITW983055:ITW983057 JDS983055:JDS983057 JNO983055:JNO983057 JXK983055:JXK983057 KHG983055:KHG983057 KRC983055:KRC983057 LAY983055:LAY983057 LKU983055:LKU983057 LUQ983055:LUQ983057 MEM983055:MEM983057 MOI983055:MOI983057 MYE983055:MYE983057 NIA983055:NIA983057 NRW983055:NRW983057 OBS983055:OBS983057 OLO983055:OLO983057 OVK983055:OVK983057 PFG983055:PFG983057 PPC983055:PPC983057 PYY983055:PYY983057 QIU983055:QIU983057 QSQ983055:QSQ983057 RCM983055:RCM983057 RMI983055:RMI983057 RWE983055:RWE983057 SGA983055:SGA983057 SPW983055:SPW983057 SZS983055:SZS983057 TJO983055:TJO983057 TTK983055:TTK983057 UDG983055:UDG983057 UNC983055:UNC983057 UWY983055:UWY983057 VGU983055:VGU983057 VQQ983055:VQQ983057 WAM983055:WAM983057 WKI983055:WKI983057 WUE983055:WUE983057 M65554:N65555 HT65552:HU65553 RP65552:RQ65553 ABL65552:ABM65553 ALH65552:ALI65553 AVD65552:AVE65553 BEZ65552:BFA65553 BOV65552:BOW65553 BYR65552:BYS65553 CIN65552:CIO65553 CSJ65552:CSK65553 DCF65552:DCG65553 DMB65552:DMC65553 DVX65552:DVY65553 EFT65552:EFU65553 EPP65552:EPQ65553 EZL65552:EZM65553 FJH65552:FJI65553 FTD65552:FTE65553 GCZ65552:GDA65553 GMV65552:GMW65553 GWR65552:GWS65553 HGN65552:HGO65553 HQJ65552:HQK65553 IAF65552:IAG65553 IKB65552:IKC65553 ITX65552:ITY65553 JDT65552:JDU65553 JNP65552:JNQ65553 JXL65552:JXM65553 KHH65552:KHI65553 KRD65552:KRE65553 LAZ65552:LBA65553 LKV65552:LKW65553 LUR65552:LUS65553 MEN65552:MEO65553 MOJ65552:MOK65553 MYF65552:MYG65553 NIB65552:NIC65553 NRX65552:NRY65553 OBT65552:OBU65553 OLP65552:OLQ65553 OVL65552:OVM65553 PFH65552:PFI65553 PPD65552:PPE65553 PYZ65552:PZA65553 QIV65552:QIW65553 QSR65552:QSS65553 RCN65552:RCO65553 RMJ65552:RMK65553 RWF65552:RWG65553 SGB65552:SGC65553 SPX65552:SPY65553 SZT65552:SZU65553 TJP65552:TJQ65553 TTL65552:TTM65553 UDH65552:UDI65553 UND65552:UNE65553 UWZ65552:UXA65553 VGV65552:VGW65553 VQR65552:VQS65553 WAN65552:WAO65553 WKJ65552:WKK65553 WUF65552:WUG65553 M131090:N131091 HT131088:HU131089 RP131088:RQ131089 ABL131088:ABM131089 ALH131088:ALI131089 AVD131088:AVE131089 BEZ131088:BFA131089 BOV131088:BOW131089 BYR131088:BYS131089 CIN131088:CIO131089 CSJ131088:CSK131089 DCF131088:DCG131089 DMB131088:DMC131089 DVX131088:DVY131089 EFT131088:EFU131089 EPP131088:EPQ131089 EZL131088:EZM131089 FJH131088:FJI131089 FTD131088:FTE131089 GCZ131088:GDA131089 GMV131088:GMW131089 GWR131088:GWS131089 HGN131088:HGO131089 HQJ131088:HQK131089 IAF131088:IAG131089 IKB131088:IKC131089 ITX131088:ITY131089 JDT131088:JDU131089 JNP131088:JNQ131089 JXL131088:JXM131089 KHH131088:KHI131089 KRD131088:KRE131089 LAZ131088:LBA131089 LKV131088:LKW131089 LUR131088:LUS131089 MEN131088:MEO131089 MOJ131088:MOK131089 MYF131088:MYG131089 NIB131088:NIC131089 NRX131088:NRY131089 OBT131088:OBU131089 OLP131088:OLQ131089 OVL131088:OVM131089 PFH131088:PFI131089 PPD131088:PPE131089 PYZ131088:PZA131089 QIV131088:QIW131089 QSR131088:QSS131089 RCN131088:RCO131089 RMJ131088:RMK131089 RWF131088:RWG131089 SGB131088:SGC131089 SPX131088:SPY131089 SZT131088:SZU131089 TJP131088:TJQ131089 TTL131088:TTM131089 UDH131088:UDI131089 UND131088:UNE131089 UWZ131088:UXA131089 VGV131088:VGW131089 VQR131088:VQS131089 WAN131088:WAO131089 WKJ131088:WKK131089 WUF131088:WUG131089 M196626:N196627 HT196624:HU196625 RP196624:RQ196625 ABL196624:ABM196625 ALH196624:ALI196625 AVD196624:AVE196625 BEZ196624:BFA196625 BOV196624:BOW196625 BYR196624:BYS196625 CIN196624:CIO196625 CSJ196624:CSK196625 DCF196624:DCG196625 DMB196624:DMC196625 DVX196624:DVY196625 EFT196624:EFU196625 EPP196624:EPQ196625 EZL196624:EZM196625 FJH196624:FJI196625 FTD196624:FTE196625 GCZ196624:GDA196625 GMV196624:GMW196625 GWR196624:GWS196625 HGN196624:HGO196625 HQJ196624:HQK196625 IAF196624:IAG196625 IKB196624:IKC196625 ITX196624:ITY196625 JDT196624:JDU196625 JNP196624:JNQ196625 JXL196624:JXM196625 KHH196624:KHI196625 KRD196624:KRE196625 LAZ196624:LBA196625 LKV196624:LKW196625 LUR196624:LUS196625 MEN196624:MEO196625 MOJ196624:MOK196625 MYF196624:MYG196625 NIB196624:NIC196625 NRX196624:NRY196625 OBT196624:OBU196625 OLP196624:OLQ196625 OVL196624:OVM196625 PFH196624:PFI196625 PPD196624:PPE196625 PYZ196624:PZA196625 QIV196624:QIW196625 QSR196624:QSS196625 RCN196624:RCO196625 RMJ196624:RMK196625 RWF196624:RWG196625 SGB196624:SGC196625 SPX196624:SPY196625 SZT196624:SZU196625 TJP196624:TJQ196625 TTL196624:TTM196625 UDH196624:UDI196625 UND196624:UNE196625 UWZ196624:UXA196625 VGV196624:VGW196625 VQR196624:VQS196625 WAN196624:WAO196625 WKJ196624:WKK196625 WUF196624:WUG196625 M262162:N262163 HT262160:HU262161 RP262160:RQ262161 ABL262160:ABM262161 ALH262160:ALI262161 AVD262160:AVE262161 BEZ262160:BFA262161 BOV262160:BOW262161 BYR262160:BYS262161 CIN262160:CIO262161 CSJ262160:CSK262161 DCF262160:DCG262161 DMB262160:DMC262161 DVX262160:DVY262161 EFT262160:EFU262161 EPP262160:EPQ262161 EZL262160:EZM262161 FJH262160:FJI262161 FTD262160:FTE262161 GCZ262160:GDA262161 GMV262160:GMW262161 GWR262160:GWS262161 HGN262160:HGO262161 HQJ262160:HQK262161 IAF262160:IAG262161 IKB262160:IKC262161 ITX262160:ITY262161 JDT262160:JDU262161 JNP262160:JNQ262161 JXL262160:JXM262161 KHH262160:KHI262161 KRD262160:KRE262161 LAZ262160:LBA262161 LKV262160:LKW262161 LUR262160:LUS262161 MEN262160:MEO262161 MOJ262160:MOK262161 MYF262160:MYG262161 NIB262160:NIC262161 NRX262160:NRY262161 OBT262160:OBU262161 OLP262160:OLQ262161 OVL262160:OVM262161 PFH262160:PFI262161 PPD262160:PPE262161 PYZ262160:PZA262161 QIV262160:QIW262161 QSR262160:QSS262161 RCN262160:RCO262161 RMJ262160:RMK262161 RWF262160:RWG262161 SGB262160:SGC262161 SPX262160:SPY262161 SZT262160:SZU262161 TJP262160:TJQ262161 TTL262160:TTM262161 UDH262160:UDI262161 UND262160:UNE262161 UWZ262160:UXA262161 VGV262160:VGW262161 VQR262160:VQS262161 WAN262160:WAO262161 WKJ262160:WKK262161 WUF262160:WUG262161 M327698:N327699 HT327696:HU327697 RP327696:RQ327697 ABL327696:ABM327697 ALH327696:ALI327697 AVD327696:AVE327697 BEZ327696:BFA327697 BOV327696:BOW327697 BYR327696:BYS327697 CIN327696:CIO327697 CSJ327696:CSK327697 DCF327696:DCG327697 DMB327696:DMC327697 DVX327696:DVY327697 EFT327696:EFU327697 EPP327696:EPQ327697 EZL327696:EZM327697 FJH327696:FJI327697 FTD327696:FTE327697 GCZ327696:GDA327697 GMV327696:GMW327697 GWR327696:GWS327697 HGN327696:HGO327697 HQJ327696:HQK327697 IAF327696:IAG327697 IKB327696:IKC327697 ITX327696:ITY327697 JDT327696:JDU327697 JNP327696:JNQ327697 JXL327696:JXM327697 KHH327696:KHI327697 KRD327696:KRE327697 LAZ327696:LBA327697 LKV327696:LKW327697 LUR327696:LUS327697 MEN327696:MEO327697 MOJ327696:MOK327697 MYF327696:MYG327697 NIB327696:NIC327697 NRX327696:NRY327697 OBT327696:OBU327697 OLP327696:OLQ327697 OVL327696:OVM327697 PFH327696:PFI327697 PPD327696:PPE327697 PYZ327696:PZA327697 QIV327696:QIW327697 QSR327696:QSS327697 RCN327696:RCO327697 RMJ327696:RMK327697 RWF327696:RWG327697 SGB327696:SGC327697 SPX327696:SPY327697 SZT327696:SZU327697 TJP327696:TJQ327697 TTL327696:TTM327697 UDH327696:UDI327697 UND327696:UNE327697 UWZ327696:UXA327697 VGV327696:VGW327697 VQR327696:VQS327697 WAN327696:WAO327697 WKJ327696:WKK327697 WUF327696:WUG327697 M393234:N393235 HT393232:HU393233 RP393232:RQ393233 ABL393232:ABM393233 ALH393232:ALI393233 AVD393232:AVE393233 BEZ393232:BFA393233 BOV393232:BOW393233 BYR393232:BYS393233 CIN393232:CIO393233 CSJ393232:CSK393233 DCF393232:DCG393233 DMB393232:DMC393233 DVX393232:DVY393233 EFT393232:EFU393233 EPP393232:EPQ393233 EZL393232:EZM393233 FJH393232:FJI393233 FTD393232:FTE393233 GCZ393232:GDA393233 GMV393232:GMW393233 GWR393232:GWS393233 HGN393232:HGO393233 HQJ393232:HQK393233 IAF393232:IAG393233 IKB393232:IKC393233 ITX393232:ITY393233 JDT393232:JDU393233 JNP393232:JNQ393233 JXL393232:JXM393233 KHH393232:KHI393233 KRD393232:KRE393233 LAZ393232:LBA393233 LKV393232:LKW393233 LUR393232:LUS393233 MEN393232:MEO393233 MOJ393232:MOK393233 MYF393232:MYG393233 NIB393232:NIC393233 NRX393232:NRY393233 OBT393232:OBU393233 OLP393232:OLQ393233 OVL393232:OVM393233 PFH393232:PFI393233 PPD393232:PPE393233 PYZ393232:PZA393233 QIV393232:QIW393233 QSR393232:QSS393233 RCN393232:RCO393233 RMJ393232:RMK393233 RWF393232:RWG393233 SGB393232:SGC393233 SPX393232:SPY393233 SZT393232:SZU393233 TJP393232:TJQ393233 TTL393232:TTM393233 UDH393232:UDI393233 UND393232:UNE393233 UWZ393232:UXA393233 VGV393232:VGW393233 VQR393232:VQS393233 WAN393232:WAO393233 WKJ393232:WKK393233 WUF393232:WUG393233 M458770:N458771 HT458768:HU458769 RP458768:RQ458769 ABL458768:ABM458769 ALH458768:ALI458769 AVD458768:AVE458769 BEZ458768:BFA458769 BOV458768:BOW458769 BYR458768:BYS458769 CIN458768:CIO458769 CSJ458768:CSK458769 DCF458768:DCG458769 DMB458768:DMC458769 DVX458768:DVY458769 EFT458768:EFU458769 EPP458768:EPQ458769 EZL458768:EZM458769 FJH458768:FJI458769 FTD458768:FTE458769 GCZ458768:GDA458769 GMV458768:GMW458769 GWR458768:GWS458769 HGN458768:HGO458769 HQJ458768:HQK458769 IAF458768:IAG458769 IKB458768:IKC458769 ITX458768:ITY458769 JDT458768:JDU458769 JNP458768:JNQ458769 JXL458768:JXM458769 KHH458768:KHI458769 KRD458768:KRE458769 LAZ458768:LBA458769 LKV458768:LKW458769 LUR458768:LUS458769 MEN458768:MEO458769 MOJ458768:MOK458769 MYF458768:MYG458769 NIB458768:NIC458769 NRX458768:NRY458769 OBT458768:OBU458769 OLP458768:OLQ458769 OVL458768:OVM458769 PFH458768:PFI458769 PPD458768:PPE458769 PYZ458768:PZA458769 QIV458768:QIW458769 QSR458768:QSS458769 RCN458768:RCO458769 RMJ458768:RMK458769 RWF458768:RWG458769 SGB458768:SGC458769 SPX458768:SPY458769 SZT458768:SZU458769 TJP458768:TJQ458769 TTL458768:TTM458769 UDH458768:UDI458769 UND458768:UNE458769 UWZ458768:UXA458769 VGV458768:VGW458769 VQR458768:VQS458769 WAN458768:WAO458769 WKJ458768:WKK458769 WUF458768:WUG458769 M524306:N524307 HT524304:HU524305 RP524304:RQ524305 ABL524304:ABM524305 ALH524304:ALI524305 AVD524304:AVE524305 BEZ524304:BFA524305 BOV524304:BOW524305 BYR524304:BYS524305 CIN524304:CIO524305 CSJ524304:CSK524305 DCF524304:DCG524305 DMB524304:DMC524305 DVX524304:DVY524305 EFT524304:EFU524305 EPP524304:EPQ524305 EZL524304:EZM524305 FJH524304:FJI524305 FTD524304:FTE524305 GCZ524304:GDA524305 GMV524304:GMW524305 GWR524304:GWS524305 HGN524304:HGO524305 HQJ524304:HQK524305 IAF524304:IAG524305 IKB524304:IKC524305 ITX524304:ITY524305 JDT524304:JDU524305 JNP524304:JNQ524305 JXL524304:JXM524305 KHH524304:KHI524305 KRD524304:KRE524305 LAZ524304:LBA524305 LKV524304:LKW524305 LUR524304:LUS524305 MEN524304:MEO524305 MOJ524304:MOK524305 MYF524304:MYG524305 NIB524304:NIC524305 NRX524304:NRY524305 OBT524304:OBU524305 OLP524304:OLQ524305 OVL524304:OVM524305 PFH524304:PFI524305 PPD524304:PPE524305 PYZ524304:PZA524305 QIV524304:QIW524305 QSR524304:QSS524305 RCN524304:RCO524305 RMJ524304:RMK524305 RWF524304:RWG524305 SGB524304:SGC524305 SPX524304:SPY524305 SZT524304:SZU524305 TJP524304:TJQ524305 TTL524304:TTM524305 UDH524304:UDI524305 UND524304:UNE524305 UWZ524304:UXA524305 VGV524304:VGW524305 VQR524304:VQS524305 WAN524304:WAO524305 WKJ524304:WKK524305 WUF524304:WUG524305 M589842:N589843 HT589840:HU589841 RP589840:RQ589841 ABL589840:ABM589841 ALH589840:ALI589841 AVD589840:AVE589841 BEZ589840:BFA589841 BOV589840:BOW589841 BYR589840:BYS589841 CIN589840:CIO589841 CSJ589840:CSK589841 DCF589840:DCG589841 DMB589840:DMC589841 DVX589840:DVY589841 EFT589840:EFU589841 EPP589840:EPQ589841 EZL589840:EZM589841 FJH589840:FJI589841 FTD589840:FTE589841 GCZ589840:GDA589841 GMV589840:GMW589841 GWR589840:GWS589841 HGN589840:HGO589841 HQJ589840:HQK589841 IAF589840:IAG589841 IKB589840:IKC589841 ITX589840:ITY589841 JDT589840:JDU589841 JNP589840:JNQ589841 JXL589840:JXM589841 KHH589840:KHI589841 KRD589840:KRE589841 LAZ589840:LBA589841 LKV589840:LKW589841 LUR589840:LUS589841 MEN589840:MEO589841 MOJ589840:MOK589841 MYF589840:MYG589841 NIB589840:NIC589841 NRX589840:NRY589841 OBT589840:OBU589841 OLP589840:OLQ589841 OVL589840:OVM589841 PFH589840:PFI589841 PPD589840:PPE589841 PYZ589840:PZA589841 QIV589840:QIW589841 QSR589840:QSS589841 RCN589840:RCO589841 RMJ589840:RMK589841 RWF589840:RWG589841 SGB589840:SGC589841 SPX589840:SPY589841 SZT589840:SZU589841 TJP589840:TJQ589841 TTL589840:TTM589841 UDH589840:UDI589841 UND589840:UNE589841 UWZ589840:UXA589841 VGV589840:VGW589841 VQR589840:VQS589841 WAN589840:WAO589841 WKJ589840:WKK589841 WUF589840:WUG589841 M655378:N655379 HT655376:HU655377 RP655376:RQ655377 ABL655376:ABM655377 ALH655376:ALI655377 AVD655376:AVE655377 BEZ655376:BFA655377 BOV655376:BOW655377 BYR655376:BYS655377 CIN655376:CIO655377 CSJ655376:CSK655377 DCF655376:DCG655377 DMB655376:DMC655377 DVX655376:DVY655377 EFT655376:EFU655377 EPP655376:EPQ655377 EZL655376:EZM655377 FJH655376:FJI655377 FTD655376:FTE655377 GCZ655376:GDA655377 GMV655376:GMW655377 GWR655376:GWS655377 HGN655376:HGO655377 HQJ655376:HQK655377 IAF655376:IAG655377 IKB655376:IKC655377 ITX655376:ITY655377 JDT655376:JDU655377 JNP655376:JNQ655377 JXL655376:JXM655377 KHH655376:KHI655377 KRD655376:KRE655377 LAZ655376:LBA655377 LKV655376:LKW655377 LUR655376:LUS655377 MEN655376:MEO655377 MOJ655376:MOK655377 MYF655376:MYG655377 NIB655376:NIC655377 NRX655376:NRY655377 OBT655376:OBU655377 OLP655376:OLQ655377 OVL655376:OVM655377 PFH655376:PFI655377 PPD655376:PPE655377 PYZ655376:PZA655377 QIV655376:QIW655377 QSR655376:QSS655377 RCN655376:RCO655377 RMJ655376:RMK655377 RWF655376:RWG655377 SGB655376:SGC655377 SPX655376:SPY655377 SZT655376:SZU655377 TJP655376:TJQ655377 TTL655376:TTM655377 UDH655376:UDI655377 UND655376:UNE655377 UWZ655376:UXA655377 VGV655376:VGW655377 VQR655376:VQS655377 WAN655376:WAO655377 WKJ655376:WKK655377 WUF655376:WUG655377 M720914:N720915 HT720912:HU720913 RP720912:RQ720913 ABL720912:ABM720913 ALH720912:ALI720913 AVD720912:AVE720913 BEZ720912:BFA720913 BOV720912:BOW720913 BYR720912:BYS720913 CIN720912:CIO720913 CSJ720912:CSK720913 DCF720912:DCG720913 DMB720912:DMC720913 DVX720912:DVY720913 EFT720912:EFU720913 EPP720912:EPQ720913 EZL720912:EZM720913 FJH720912:FJI720913 FTD720912:FTE720913 GCZ720912:GDA720913 GMV720912:GMW720913 GWR720912:GWS720913 HGN720912:HGO720913 HQJ720912:HQK720913 IAF720912:IAG720913 IKB720912:IKC720913 ITX720912:ITY720913 JDT720912:JDU720913 JNP720912:JNQ720913 JXL720912:JXM720913 KHH720912:KHI720913 KRD720912:KRE720913 LAZ720912:LBA720913 LKV720912:LKW720913 LUR720912:LUS720913 MEN720912:MEO720913 MOJ720912:MOK720913 MYF720912:MYG720913 NIB720912:NIC720913 NRX720912:NRY720913 OBT720912:OBU720913 OLP720912:OLQ720913 OVL720912:OVM720913 PFH720912:PFI720913 PPD720912:PPE720913 PYZ720912:PZA720913 QIV720912:QIW720913 QSR720912:QSS720913 RCN720912:RCO720913 RMJ720912:RMK720913 RWF720912:RWG720913 SGB720912:SGC720913 SPX720912:SPY720913 SZT720912:SZU720913 TJP720912:TJQ720913 TTL720912:TTM720913 UDH720912:UDI720913 UND720912:UNE720913 UWZ720912:UXA720913 VGV720912:VGW720913 VQR720912:VQS720913 WAN720912:WAO720913 WKJ720912:WKK720913 WUF720912:WUG720913 M786450:N786451 HT786448:HU786449 RP786448:RQ786449 ABL786448:ABM786449 ALH786448:ALI786449 AVD786448:AVE786449 BEZ786448:BFA786449 BOV786448:BOW786449 BYR786448:BYS786449 CIN786448:CIO786449 CSJ786448:CSK786449 DCF786448:DCG786449 DMB786448:DMC786449 DVX786448:DVY786449 EFT786448:EFU786449 EPP786448:EPQ786449 EZL786448:EZM786449 FJH786448:FJI786449 FTD786448:FTE786449 GCZ786448:GDA786449 GMV786448:GMW786449 GWR786448:GWS786449 HGN786448:HGO786449 HQJ786448:HQK786449 IAF786448:IAG786449 IKB786448:IKC786449 ITX786448:ITY786449 JDT786448:JDU786449 JNP786448:JNQ786449 JXL786448:JXM786449 KHH786448:KHI786449 KRD786448:KRE786449 LAZ786448:LBA786449 LKV786448:LKW786449 LUR786448:LUS786449 MEN786448:MEO786449 MOJ786448:MOK786449 MYF786448:MYG786449 NIB786448:NIC786449 NRX786448:NRY786449 OBT786448:OBU786449 OLP786448:OLQ786449 OVL786448:OVM786449 PFH786448:PFI786449 PPD786448:PPE786449 PYZ786448:PZA786449 QIV786448:QIW786449 QSR786448:QSS786449 RCN786448:RCO786449 RMJ786448:RMK786449 RWF786448:RWG786449 SGB786448:SGC786449 SPX786448:SPY786449 SZT786448:SZU786449 TJP786448:TJQ786449 TTL786448:TTM786449 UDH786448:UDI786449 UND786448:UNE786449 UWZ786448:UXA786449 VGV786448:VGW786449 VQR786448:VQS786449 WAN786448:WAO786449 WKJ786448:WKK786449 WUF786448:WUG786449 M851986:N851987 HT851984:HU851985 RP851984:RQ851985 ABL851984:ABM851985 ALH851984:ALI851985 AVD851984:AVE851985 BEZ851984:BFA851985 BOV851984:BOW851985 BYR851984:BYS851985 CIN851984:CIO851985 CSJ851984:CSK851985 DCF851984:DCG851985 DMB851984:DMC851985 DVX851984:DVY851985 EFT851984:EFU851985 EPP851984:EPQ851985 EZL851984:EZM851985 FJH851984:FJI851985 FTD851984:FTE851985 GCZ851984:GDA851985 GMV851984:GMW851985 GWR851984:GWS851985 HGN851984:HGO851985 HQJ851984:HQK851985 IAF851984:IAG851985 IKB851984:IKC851985 ITX851984:ITY851985 JDT851984:JDU851985 JNP851984:JNQ851985 JXL851984:JXM851985 KHH851984:KHI851985 KRD851984:KRE851985 LAZ851984:LBA851985 LKV851984:LKW851985 LUR851984:LUS851985 MEN851984:MEO851985 MOJ851984:MOK851985 MYF851984:MYG851985 NIB851984:NIC851985 NRX851984:NRY851985 OBT851984:OBU851985 OLP851984:OLQ851985 OVL851984:OVM851985 PFH851984:PFI851985 PPD851984:PPE851985 PYZ851984:PZA851985 QIV851984:QIW851985 QSR851984:QSS851985 RCN851984:RCO851985 RMJ851984:RMK851985 RWF851984:RWG851985 SGB851984:SGC851985 SPX851984:SPY851985 SZT851984:SZU851985 TJP851984:TJQ851985 TTL851984:TTM851985 UDH851984:UDI851985 UND851984:UNE851985 UWZ851984:UXA851985 VGV851984:VGW851985 VQR851984:VQS851985 WAN851984:WAO851985 WKJ851984:WKK851985 WUF851984:WUG851985 M917522:N917523 HT917520:HU917521 RP917520:RQ917521 ABL917520:ABM917521 ALH917520:ALI917521 AVD917520:AVE917521 BEZ917520:BFA917521 BOV917520:BOW917521 BYR917520:BYS917521 CIN917520:CIO917521 CSJ917520:CSK917521 DCF917520:DCG917521 DMB917520:DMC917521 DVX917520:DVY917521 EFT917520:EFU917521 EPP917520:EPQ917521 EZL917520:EZM917521 FJH917520:FJI917521 FTD917520:FTE917521 GCZ917520:GDA917521 GMV917520:GMW917521 GWR917520:GWS917521 HGN917520:HGO917521 HQJ917520:HQK917521 IAF917520:IAG917521 IKB917520:IKC917521 ITX917520:ITY917521 JDT917520:JDU917521 JNP917520:JNQ917521 JXL917520:JXM917521 KHH917520:KHI917521 KRD917520:KRE917521 LAZ917520:LBA917521 LKV917520:LKW917521 LUR917520:LUS917521 MEN917520:MEO917521 MOJ917520:MOK917521 MYF917520:MYG917521 NIB917520:NIC917521 NRX917520:NRY917521 OBT917520:OBU917521 OLP917520:OLQ917521 OVL917520:OVM917521 PFH917520:PFI917521 PPD917520:PPE917521 PYZ917520:PZA917521 QIV917520:QIW917521 QSR917520:QSS917521 RCN917520:RCO917521 RMJ917520:RMK917521 RWF917520:RWG917521 SGB917520:SGC917521 SPX917520:SPY917521 SZT917520:SZU917521 TJP917520:TJQ917521 TTL917520:TTM917521 UDH917520:UDI917521 UND917520:UNE917521 UWZ917520:UXA917521 VGV917520:VGW917521 VQR917520:VQS917521 WAN917520:WAO917521 WKJ917520:WKK917521 WUF917520:WUG917521 M983058:N983059 HT983056:HU983057 RP983056:RQ983057 ABL983056:ABM983057 ALH983056:ALI983057 AVD983056:AVE983057 BEZ983056:BFA983057 BOV983056:BOW983057 BYR983056:BYS983057 CIN983056:CIO983057 CSJ983056:CSK983057 DCF983056:DCG983057 DMB983056:DMC983057 DVX983056:DVY983057 EFT983056:EFU983057 EPP983056:EPQ983057 EZL983056:EZM983057 FJH983056:FJI983057 FTD983056:FTE983057 GCZ983056:GDA983057 GMV983056:GMW983057 GWR983056:GWS983057 HGN983056:HGO983057 HQJ983056:HQK983057 IAF983056:IAG983057 IKB983056:IKC983057 ITX983056:ITY983057 JDT983056:JDU983057 JNP983056:JNQ983057 JXL983056:JXM983057 KHH983056:KHI983057 KRD983056:KRE983057 LAZ983056:LBA983057 LKV983056:LKW983057 LUR983056:LUS983057 MEN983056:MEO983057 MOJ983056:MOK983057 MYF983056:MYG983057 NIB983056:NIC983057 NRX983056:NRY983057 OBT983056:OBU983057 OLP983056:OLQ983057 OVL983056:OVM983057 PFH983056:PFI983057 PPD983056:PPE983057 PYZ983056:PZA983057 QIV983056:QIW983057 QSR983056:QSS983057 RCN983056:RCO983057 RMJ983056:RMK983057 RWF983056:RWG983057 SGB983056:SGC983057 SPX983056:SPY983057 SZT983056:SZU983057 TJP983056:TJQ983057 TTL983056:TTM983057 UDH983056:UDI983057 UND983056:UNE983057 UWZ983056:UXA983057 VGV983056:VGW983057 VQR983056:VQS983057 WAN983056:WAO983057 WKJ983056:WKK983057 WUF983056:WUG983057 L65551 HS65549 RO65549 ABK65549 ALG65549 AVC65549 BEY65549 BOU65549 BYQ65549 CIM65549 CSI65549 DCE65549 DMA65549 DVW65549 EFS65549 EPO65549 EZK65549 FJG65549 FTC65549 GCY65549 GMU65549 GWQ65549 HGM65549 HQI65549 IAE65549 IKA65549 ITW65549 JDS65549 JNO65549 JXK65549 KHG65549 KRC65549 LAY65549 LKU65549 LUQ65549 MEM65549 MOI65549 MYE65549 NIA65549 NRW65549 OBS65549 OLO65549 OVK65549 PFG65549 PPC65549 PYY65549 QIU65549 QSQ65549 RCM65549 RMI65549 RWE65549 SGA65549 SPW65549 SZS65549 TJO65549 TTK65549 UDG65549 UNC65549 UWY65549 VGU65549 VQQ65549 WAM65549 WKI65549 WUE65549 L131087 HS131085 RO131085 ABK131085 ALG131085 AVC131085 BEY131085 BOU131085 BYQ131085 CIM131085 CSI131085 DCE131085 DMA131085 DVW131085 EFS131085 EPO131085 EZK131085 FJG131085 FTC131085 GCY131085 GMU131085 GWQ131085 HGM131085 HQI131085 IAE131085 IKA131085 ITW131085 JDS131085 JNO131085 JXK131085 KHG131085 KRC131085 LAY131085 LKU131085 LUQ131085 MEM131085 MOI131085 MYE131085 NIA131085 NRW131085 OBS131085 OLO131085 OVK131085 PFG131085 PPC131085 PYY131085 QIU131085 QSQ131085 RCM131085 RMI131085 RWE131085 SGA131085 SPW131085 SZS131085 TJO131085 TTK131085 UDG131085 UNC131085 UWY131085 VGU131085 VQQ131085 WAM131085 WKI131085 WUE131085 L196623 HS196621 RO196621 ABK196621 ALG196621 AVC196621 BEY196621 BOU196621 BYQ196621 CIM196621 CSI196621 DCE196621 DMA196621 DVW196621 EFS196621 EPO196621 EZK196621 FJG196621 FTC196621 GCY196621 GMU196621 GWQ196621 HGM196621 HQI196621 IAE196621 IKA196621 ITW196621 JDS196621 JNO196621 JXK196621 KHG196621 KRC196621 LAY196621 LKU196621 LUQ196621 MEM196621 MOI196621 MYE196621 NIA196621 NRW196621 OBS196621 OLO196621 OVK196621 PFG196621 PPC196621 PYY196621 QIU196621 QSQ196621 RCM196621 RMI196621 RWE196621 SGA196621 SPW196621 SZS196621 TJO196621 TTK196621 UDG196621 UNC196621 UWY196621 VGU196621 VQQ196621 WAM196621 WKI196621 WUE196621 L262159 HS262157 RO262157 ABK262157 ALG262157 AVC262157 BEY262157 BOU262157 BYQ262157 CIM262157 CSI262157 DCE262157 DMA262157 DVW262157 EFS262157 EPO262157 EZK262157 FJG262157 FTC262157 GCY262157 GMU262157 GWQ262157 HGM262157 HQI262157 IAE262157 IKA262157 ITW262157 JDS262157 JNO262157 JXK262157 KHG262157 KRC262157 LAY262157 LKU262157 LUQ262157 MEM262157 MOI262157 MYE262157 NIA262157 NRW262157 OBS262157 OLO262157 OVK262157 PFG262157 PPC262157 PYY262157 QIU262157 QSQ262157 RCM262157 RMI262157 RWE262157 SGA262157 SPW262157 SZS262157 TJO262157 TTK262157 UDG262157 UNC262157 UWY262157 VGU262157 VQQ262157 WAM262157 WKI262157 WUE262157 L327695 HS327693 RO327693 ABK327693 ALG327693 AVC327693 BEY327693 BOU327693 BYQ327693 CIM327693 CSI327693 DCE327693 DMA327693 DVW327693 EFS327693 EPO327693 EZK327693 FJG327693 FTC327693 GCY327693 GMU327693 GWQ327693 HGM327693 HQI327693 IAE327693 IKA327693 ITW327693 JDS327693 JNO327693 JXK327693 KHG327693 KRC327693 LAY327693 LKU327693 LUQ327693 MEM327693 MOI327693 MYE327693 NIA327693 NRW327693 OBS327693 OLO327693 OVK327693 PFG327693 PPC327693 PYY327693 QIU327693 QSQ327693 RCM327693 RMI327693 RWE327693 SGA327693 SPW327693 SZS327693 TJO327693 TTK327693 UDG327693 UNC327693 UWY327693 VGU327693 VQQ327693 WAM327693 WKI327693 WUE327693 L393231 HS393229 RO393229 ABK393229 ALG393229 AVC393229 BEY393229 BOU393229 BYQ393229 CIM393229 CSI393229 DCE393229 DMA393229 DVW393229 EFS393229 EPO393229 EZK393229 FJG393229 FTC393229 GCY393229 GMU393229 GWQ393229 HGM393229 HQI393229 IAE393229 IKA393229 ITW393229 JDS393229 JNO393229 JXK393229 KHG393229 KRC393229 LAY393229 LKU393229 LUQ393229 MEM393229 MOI393229 MYE393229 NIA393229 NRW393229 OBS393229 OLO393229 OVK393229 PFG393229 PPC393229 PYY393229 QIU393229 QSQ393229 RCM393229 RMI393229 RWE393229 SGA393229 SPW393229 SZS393229 TJO393229 TTK393229 UDG393229 UNC393229 UWY393229 VGU393229 VQQ393229 WAM393229 WKI393229 WUE393229 L458767 HS458765 RO458765 ABK458765 ALG458765 AVC458765 BEY458765 BOU458765 BYQ458765 CIM458765 CSI458765 DCE458765 DMA458765 DVW458765 EFS458765 EPO458765 EZK458765 FJG458765 FTC458765 GCY458765 GMU458765 GWQ458765 HGM458765 HQI458765 IAE458765 IKA458765 ITW458765 JDS458765 JNO458765 JXK458765 KHG458765 KRC458765 LAY458765 LKU458765 LUQ458765 MEM458765 MOI458765 MYE458765 NIA458765 NRW458765 OBS458765 OLO458765 OVK458765 PFG458765 PPC458765 PYY458765 QIU458765 QSQ458765 RCM458765 RMI458765 RWE458765 SGA458765 SPW458765 SZS458765 TJO458765 TTK458765 UDG458765 UNC458765 UWY458765 VGU458765 VQQ458765 WAM458765 WKI458765 WUE458765 L524303 HS524301 RO524301 ABK524301 ALG524301 AVC524301 BEY524301 BOU524301 BYQ524301 CIM524301 CSI524301 DCE524301 DMA524301 DVW524301 EFS524301 EPO524301 EZK524301 FJG524301 FTC524301 GCY524301 GMU524301 GWQ524301 HGM524301 HQI524301 IAE524301 IKA524301 ITW524301 JDS524301 JNO524301 JXK524301 KHG524301 KRC524301 LAY524301 LKU524301 LUQ524301 MEM524301 MOI524301 MYE524301 NIA524301 NRW524301 OBS524301 OLO524301 OVK524301 PFG524301 PPC524301 PYY524301 QIU524301 QSQ524301 RCM524301 RMI524301 RWE524301 SGA524301 SPW524301 SZS524301 TJO524301 TTK524301 UDG524301 UNC524301 UWY524301 VGU524301 VQQ524301 WAM524301 WKI524301 WUE524301 L589839 HS589837 RO589837 ABK589837 ALG589837 AVC589837 BEY589837 BOU589837 BYQ589837 CIM589837 CSI589837 DCE589837 DMA589837 DVW589837 EFS589837 EPO589837 EZK589837 FJG589837 FTC589837 GCY589837 GMU589837 GWQ589837 HGM589837 HQI589837 IAE589837 IKA589837 ITW589837 JDS589837 JNO589837 JXK589837 KHG589837 KRC589837 LAY589837 LKU589837 LUQ589837 MEM589837 MOI589837 MYE589837 NIA589837 NRW589837 OBS589837 OLO589837 OVK589837 PFG589837 PPC589837 PYY589837 QIU589837 QSQ589837 RCM589837 RMI589837 RWE589837 SGA589837 SPW589837 SZS589837 TJO589837 TTK589837 UDG589837 UNC589837 UWY589837 VGU589837 VQQ589837 WAM589837 WKI589837 WUE589837 L655375 HS655373 RO655373 ABK655373 ALG655373 AVC655373 BEY655373 BOU655373 BYQ655373 CIM655373 CSI655373 DCE655373 DMA655373 DVW655373 EFS655373 EPO655373 EZK655373 FJG655373 FTC655373 GCY655373 GMU655373 GWQ655373 HGM655373 HQI655373 IAE655373 IKA655373 ITW655373 JDS655373 JNO655373 JXK655373 KHG655373 KRC655373 LAY655373 LKU655373 LUQ655373 MEM655373 MOI655373 MYE655373 NIA655373 NRW655373 OBS655373 OLO655373 OVK655373 PFG655373 PPC655373 PYY655373 QIU655373 QSQ655373 RCM655373 RMI655373 RWE655373 SGA655373 SPW655373 SZS655373 TJO655373 TTK655373 UDG655373 UNC655373 UWY655373 VGU655373 VQQ655373 WAM655373 WKI655373 WUE655373 L720911 HS720909 RO720909 ABK720909 ALG720909 AVC720909 BEY720909 BOU720909 BYQ720909 CIM720909 CSI720909 DCE720909 DMA720909 DVW720909 EFS720909 EPO720909 EZK720909 FJG720909 FTC720909 GCY720909 GMU720909 GWQ720909 HGM720909 HQI720909 IAE720909 IKA720909 ITW720909 JDS720909 JNO720909 JXK720909 KHG720909 KRC720909 LAY720909 LKU720909 LUQ720909 MEM720909 MOI720909 MYE720909 NIA720909 NRW720909 OBS720909 OLO720909 OVK720909 PFG720909 PPC720909 PYY720909 QIU720909 QSQ720909 RCM720909 RMI720909 RWE720909 SGA720909 SPW720909 SZS720909 TJO720909 TTK720909 UDG720909 UNC720909 UWY720909 VGU720909 VQQ720909 WAM720909 WKI720909 WUE720909 L786447 HS786445 RO786445 ABK786445 ALG786445 AVC786445 BEY786445 BOU786445 BYQ786445 CIM786445 CSI786445 DCE786445 DMA786445 DVW786445 EFS786445 EPO786445 EZK786445 FJG786445 FTC786445 GCY786445 GMU786445 GWQ786445 HGM786445 HQI786445 IAE786445 IKA786445 ITW786445 JDS786445 JNO786445 JXK786445 KHG786445 KRC786445 LAY786445 LKU786445 LUQ786445 MEM786445 MOI786445 MYE786445 NIA786445 NRW786445 OBS786445 OLO786445 OVK786445 PFG786445 PPC786445 PYY786445 QIU786445 QSQ786445 RCM786445 RMI786445 RWE786445 SGA786445 SPW786445 SZS786445 TJO786445 TTK786445 UDG786445 UNC786445 UWY786445 VGU786445 VQQ786445 WAM786445 WKI786445 WUE786445 L851983 HS851981 RO851981 ABK851981 ALG851981 AVC851981 BEY851981 BOU851981 BYQ851981 CIM851981 CSI851981 DCE851981 DMA851981 DVW851981 EFS851981 EPO851981 EZK851981 FJG851981 FTC851981 GCY851981 GMU851981 GWQ851981 HGM851981 HQI851981 IAE851981 IKA851981 ITW851981 JDS851981 JNO851981 JXK851981 KHG851981 KRC851981 LAY851981 LKU851981 LUQ851981 MEM851981 MOI851981 MYE851981 NIA851981 NRW851981 OBS851981 OLO851981 OVK851981 PFG851981 PPC851981 PYY851981 QIU851981 QSQ851981 RCM851981 RMI851981 RWE851981 SGA851981 SPW851981 SZS851981 TJO851981 TTK851981 UDG851981 UNC851981 UWY851981 VGU851981 VQQ851981 WAM851981 WKI851981 WUE851981 L917519 HS917517 RO917517 ABK917517 ALG917517 AVC917517 BEY917517 BOU917517 BYQ917517 CIM917517 CSI917517 DCE917517 DMA917517 DVW917517 EFS917517 EPO917517 EZK917517 FJG917517 FTC917517 GCY917517 GMU917517 GWQ917517 HGM917517 HQI917517 IAE917517 IKA917517 ITW917517 JDS917517 JNO917517 JXK917517 KHG917517 KRC917517 LAY917517 LKU917517 LUQ917517 MEM917517 MOI917517 MYE917517 NIA917517 NRW917517 OBS917517 OLO917517 OVK917517 PFG917517 PPC917517 PYY917517 QIU917517 QSQ917517 RCM917517 RMI917517 RWE917517 SGA917517 SPW917517 SZS917517 TJO917517 TTK917517 UDG917517 UNC917517 UWY917517 VGU917517 VQQ917517 WAM917517 WKI917517 WUE917517 L983055 HS983053 RO983053 ABK983053 ALG983053 AVC983053 BEY983053 BOU983053 BYQ983053 CIM983053 CSI983053 DCE983053 DMA983053 DVW983053 EFS983053 EPO983053 EZK983053 FJG983053 FTC983053 GCY983053 GMU983053 GWQ983053 HGM983053 HQI983053 IAE983053 IKA983053 ITW983053 JDS983053 JNO983053 JXK983053 KHG983053 KRC983053 LAY983053 LKU983053 LUQ983053 MEM983053 MOI983053 MYE983053 NIA983053 NRW983053 OBS983053 OLO983053 OVK983053 PFG983053 PPC983053 PYY983053 QIU983053 QSQ983053 RCM983053 RMI983053 RWE983053 SGA983053 SPW983053 SZS983053 TJO983053 TTK983053 UDG983053 UNC983053 UWY983053 VGU983053 VQQ983053 WAM983053 WKI983053 WUE983053 O65551:O65555 HV65549:HV65553 RR65549:RR65553 ABN65549:ABN65553 ALJ65549:ALJ65553 AVF65549:AVF65553 BFB65549:BFB65553 BOX65549:BOX65553 BYT65549:BYT65553 CIP65549:CIP65553 CSL65549:CSL65553 DCH65549:DCH65553 DMD65549:DMD65553 DVZ65549:DVZ65553 EFV65549:EFV65553 EPR65549:EPR65553 EZN65549:EZN65553 FJJ65549:FJJ65553 FTF65549:FTF65553 GDB65549:GDB65553 GMX65549:GMX65553 GWT65549:GWT65553 HGP65549:HGP65553 HQL65549:HQL65553 IAH65549:IAH65553 IKD65549:IKD65553 ITZ65549:ITZ65553 JDV65549:JDV65553 JNR65549:JNR65553 JXN65549:JXN65553 KHJ65549:KHJ65553 KRF65549:KRF65553 LBB65549:LBB65553 LKX65549:LKX65553 LUT65549:LUT65553 MEP65549:MEP65553 MOL65549:MOL65553 MYH65549:MYH65553 NID65549:NID65553 NRZ65549:NRZ65553 OBV65549:OBV65553 OLR65549:OLR65553 OVN65549:OVN65553 PFJ65549:PFJ65553 PPF65549:PPF65553 PZB65549:PZB65553 QIX65549:QIX65553 QST65549:QST65553 RCP65549:RCP65553 RML65549:RML65553 RWH65549:RWH65553 SGD65549:SGD65553 SPZ65549:SPZ65553 SZV65549:SZV65553 TJR65549:TJR65553 TTN65549:TTN65553 UDJ65549:UDJ65553 UNF65549:UNF65553 UXB65549:UXB65553 VGX65549:VGX65553 VQT65549:VQT65553 WAP65549:WAP65553 WKL65549:WKL65553 WUH65549:WUH65553 O131087:O131091 HV131085:HV131089 RR131085:RR131089 ABN131085:ABN131089 ALJ131085:ALJ131089 AVF131085:AVF131089 BFB131085:BFB131089 BOX131085:BOX131089 BYT131085:BYT131089 CIP131085:CIP131089 CSL131085:CSL131089 DCH131085:DCH131089 DMD131085:DMD131089 DVZ131085:DVZ131089 EFV131085:EFV131089 EPR131085:EPR131089 EZN131085:EZN131089 FJJ131085:FJJ131089 FTF131085:FTF131089 GDB131085:GDB131089 GMX131085:GMX131089 GWT131085:GWT131089 HGP131085:HGP131089 HQL131085:HQL131089 IAH131085:IAH131089 IKD131085:IKD131089 ITZ131085:ITZ131089 JDV131085:JDV131089 JNR131085:JNR131089 JXN131085:JXN131089 KHJ131085:KHJ131089 KRF131085:KRF131089 LBB131085:LBB131089 LKX131085:LKX131089 LUT131085:LUT131089 MEP131085:MEP131089 MOL131085:MOL131089 MYH131085:MYH131089 NID131085:NID131089 NRZ131085:NRZ131089 OBV131085:OBV131089 OLR131085:OLR131089 OVN131085:OVN131089 PFJ131085:PFJ131089 PPF131085:PPF131089 PZB131085:PZB131089 QIX131085:QIX131089 QST131085:QST131089 RCP131085:RCP131089 RML131085:RML131089 RWH131085:RWH131089 SGD131085:SGD131089 SPZ131085:SPZ131089 SZV131085:SZV131089 TJR131085:TJR131089 TTN131085:TTN131089 UDJ131085:UDJ131089 UNF131085:UNF131089 UXB131085:UXB131089 VGX131085:VGX131089 VQT131085:VQT131089 WAP131085:WAP131089 WKL131085:WKL131089 WUH131085:WUH131089 O196623:O196627 HV196621:HV196625 RR196621:RR196625 ABN196621:ABN196625 ALJ196621:ALJ196625 AVF196621:AVF196625 BFB196621:BFB196625 BOX196621:BOX196625 BYT196621:BYT196625 CIP196621:CIP196625 CSL196621:CSL196625 DCH196621:DCH196625 DMD196621:DMD196625 DVZ196621:DVZ196625 EFV196621:EFV196625 EPR196621:EPR196625 EZN196621:EZN196625 FJJ196621:FJJ196625 FTF196621:FTF196625 GDB196621:GDB196625 GMX196621:GMX196625 GWT196621:GWT196625 HGP196621:HGP196625 HQL196621:HQL196625 IAH196621:IAH196625 IKD196621:IKD196625 ITZ196621:ITZ196625 JDV196621:JDV196625 JNR196621:JNR196625 JXN196621:JXN196625 KHJ196621:KHJ196625 KRF196621:KRF196625 LBB196621:LBB196625 LKX196621:LKX196625 LUT196621:LUT196625 MEP196621:MEP196625 MOL196621:MOL196625 MYH196621:MYH196625 NID196621:NID196625 NRZ196621:NRZ196625 OBV196621:OBV196625 OLR196621:OLR196625 OVN196621:OVN196625 PFJ196621:PFJ196625 PPF196621:PPF196625 PZB196621:PZB196625 QIX196621:QIX196625 QST196621:QST196625 RCP196621:RCP196625 RML196621:RML196625 RWH196621:RWH196625 SGD196621:SGD196625 SPZ196621:SPZ196625 SZV196621:SZV196625 TJR196621:TJR196625 TTN196621:TTN196625 UDJ196621:UDJ196625 UNF196621:UNF196625 UXB196621:UXB196625 VGX196621:VGX196625 VQT196621:VQT196625 WAP196621:WAP196625 WKL196621:WKL196625 WUH196621:WUH196625 O262159:O262163 HV262157:HV262161 RR262157:RR262161 ABN262157:ABN262161 ALJ262157:ALJ262161 AVF262157:AVF262161 BFB262157:BFB262161 BOX262157:BOX262161 BYT262157:BYT262161 CIP262157:CIP262161 CSL262157:CSL262161 DCH262157:DCH262161 DMD262157:DMD262161 DVZ262157:DVZ262161 EFV262157:EFV262161 EPR262157:EPR262161 EZN262157:EZN262161 FJJ262157:FJJ262161 FTF262157:FTF262161 GDB262157:GDB262161 GMX262157:GMX262161 GWT262157:GWT262161 HGP262157:HGP262161 HQL262157:HQL262161 IAH262157:IAH262161 IKD262157:IKD262161 ITZ262157:ITZ262161 JDV262157:JDV262161 JNR262157:JNR262161 JXN262157:JXN262161 KHJ262157:KHJ262161 KRF262157:KRF262161 LBB262157:LBB262161 LKX262157:LKX262161 LUT262157:LUT262161 MEP262157:MEP262161 MOL262157:MOL262161 MYH262157:MYH262161 NID262157:NID262161 NRZ262157:NRZ262161 OBV262157:OBV262161 OLR262157:OLR262161 OVN262157:OVN262161 PFJ262157:PFJ262161 PPF262157:PPF262161 PZB262157:PZB262161 QIX262157:QIX262161 QST262157:QST262161 RCP262157:RCP262161 RML262157:RML262161 RWH262157:RWH262161 SGD262157:SGD262161 SPZ262157:SPZ262161 SZV262157:SZV262161 TJR262157:TJR262161 TTN262157:TTN262161 UDJ262157:UDJ262161 UNF262157:UNF262161 UXB262157:UXB262161 VGX262157:VGX262161 VQT262157:VQT262161 WAP262157:WAP262161 WKL262157:WKL262161 WUH262157:WUH262161 O327695:O327699 HV327693:HV327697 RR327693:RR327697 ABN327693:ABN327697 ALJ327693:ALJ327697 AVF327693:AVF327697 BFB327693:BFB327697 BOX327693:BOX327697 BYT327693:BYT327697 CIP327693:CIP327697 CSL327693:CSL327697 DCH327693:DCH327697 DMD327693:DMD327697 DVZ327693:DVZ327697 EFV327693:EFV327697 EPR327693:EPR327697 EZN327693:EZN327697 FJJ327693:FJJ327697 FTF327693:FTF327697 GDB327693:GDB327697 GMX327693:GMX327697 GWT327693:GWT327697 HGP327693:HGP327697 HQL327693:HQL327697 IAH327693:IAH327697 IKD327693:IKD327697 ITZ327693:ITZ327697 JDV327693:JDV327697 JNR327693:JNR327697 JXN327693:JXN327697 KHJ327693:KHJ327697 KRF327693:KRF327697 LBB327693:LBB327697 LKX327693:LKX327697 LUT327693:LUT327697 MEP327693:MEP327697 MOL327693:MOL327697 MYH327693:MYH327697 NID327693:NID327697 NRZ327693:NRZ327697 OBV327693:OBV327697 OLR327693:OLR327697 OVN327693:OVN327697 PFJ327693:PFJ327697 PPF327693:PPF327697 PZB327693:PZB327697 QIX327693:QIX327697 QST327693:QST327697 RCP327693:RCP327697 RML327693:RML327697 RWH327693:RWH327697 SGD327693:SGD327697 SPZ327693:SPZ327697 SZV327693:SZV327697 TJR327693:TJR327697 TTN327693:TTN327697 UDJ327693:UDJ327697 UNF327693:UNF327697 UXB327693:UXB327697 VGX327693:VGX327697 VQT327693:VQT327697 WAP327693:WAP327697 WKL327693:WKL327697 WUH327693:WUH327697 O393231:O393235 HV393229:HV393233 RR393229:RR393233 ABN393229:ABN393233 ALJ393229:ALJ393233 AVF393229:AVF393233 BFB393229:BFB393233 BOX393229:BOX393233 BYT393229:BYT393233 CIP393229:CIP393233 CSL393229:CSL393233 DCH393229:DCH393233 DMD393229:DMD393233 DVZ393229:DVZ393233 EFV393229:EFV393233 EPR393229:EPR393233 EZN393229:EZN393233 FJJ393229:FJJ393233 FTF393229:FTF393233 GDB393229:GDB393233 GMX393229:GMX393233 GWT393229:GWT393233 HGP393229:HGP393233 HQL393229:HQL393233 IAH393229:IAH393233 IKD393229:IKD393233 ITZ393229:ITZ393233 JDV393229:JDV393233 JNR393229:JNR393233 JXN393229:JXN393233 KHJ393229:KHJ393233 KRF393229:KRF393233 LBB393229:LBB393233 LKX393229:LKX393233 LUT393229:LUT393233 MEP393229:MEP393233 MOL393229:MOL393233 MYH393229:MYH393233 NID393229:NID393233 NRZ393229:NRZ393233 OBV393229:OBV393233 OLR393229:OLR393233 OVN393229:OVN393233 PFJ393229:PFJ393233 PPF393229:PPF393233 PZB393229:PZB393233 QIX393229:QIX393233 QST393229:QST393233 RCP393229:RCP393233 RML393229:RML393233 RWH393229:RWH393233 SGD393229:SGD393233 SPZ393229:SPZ393233 SZV393229:SZV393233 TJR393229:TJR393233 TTN393229:TTN393233 UDJ393229:UDJ393233 UNF393229:UNF393233 UXB393229:UXB393233 VGX393229:VGX393233 VQT393229:VQT393233 WAP393229:WAP393233 WKL393229:WKL393233 WUH393229:WUH393233 O458767:O458771 HV458765:HV458769 RR458765:RR458769 ABN458765:ABN458769 ALJ458765:ALJ458769 AVF458765:AVF458769 BFB458765:BFB458769 BOX458765:BOX458769 BYT458765:BYT458769 CIP458765:CIP458769 CSL458765:CSL458769 DCH458765:DCH458769 DMD458765:DMD458769 DVZ458765:DVZ458769 EFV458765:EFV458769 EPR458765:EPR458769 EZN458765:EZN458769 FJJ458765:FJJ458769 FTF458765:FTF458769 GDB458765:GDB458769 GMX458765:GMX458769 GWT458765:GWT458769 HGP458765:HGP458769 HQL458765:HQL458769 IAH458765:IAH458769 IKD458765:IKD458769 ITZ458765:ITZ458769 JDV458765:JDV458769 JNR458765:JNR458769 JXN458765:JXN458769 KHJ458765:KHJ458769 KRF458765:KRF458769 LBB458765:LBB458769 LKX458765:LKX458769 LUT458765:LUT458769 MEP458765:MEP458769 MOL458765:MOL458769 MYH458765:MYH458769 NID458765:NID458769 NRZ458765:NRZ458769 OBV458765:OBV458769 OLR458765:OLR458769 OVN458765:OVN458769 PFJ458765:PFJ458769 PPF458765:PPF458769 PZB458765:PZB458769 QIX458765:QIX458769 QST458765:QST458769 RCP458765:RCP458769 RML458765:RML458769 RWH458765:RWH458769 SGD458765:SGD458769 SPZ458765:SPZ458769 SZV458765:SZV458769 TJR458765:TJR458769 TTN458765:TTN458769 UDJ458765:UDJ458769 UNF458765:UNF458769 UXB458765:UXB458769 VGX458765:VGX458769 VQT458765:VQT458769 WAP458765:WAP458769 WKL458765:WKL458769 WUH458765:WUH458769 O524303:O524307 HV524301:HV524305 RR524301:RR524305 ABN524301:ABN524305 ALJ524301:ALJ524305 AVF524301:AVF524305 BFB524301:BFB524305 BOX524301:BOX524305 BYT524301:BYT524305 CIP524301:CIP524305 CSL524301:CSL524305 DCH524301:DCH524305 DMD524301:DMD524305 DVZ524301:DVZ524305 EFV524301:EFV524305 EPR524301:EPR524305 EZN524301:EZN524305 FJJ524301:FJJ524305 FTF524301:FTF524305 GDB524301:GDB524305 GMX524301:GMX524305 GWT524301:GWT524305 HGP524301:HGP524305 HQL524301:HQL524305 IAH524301:IAH524305 IKD524301:IKD524305 ITZ524301:ITZ524305 JDV524301:JDV524305 JNR524301:JNR524305 JXN524301:JXN524305 KHJ524301:KHJ524305 KRF524301:KRF524305 LBB524301:LBB524305 LKX524301:LKX524305 LUT524301:LUT524305 MEP524301:MEP524305 MOL524301:MOL524305 MYH524301:MYH524305 NID524301:NID524305 NRZ524301:NRZ524305 OBV524301:OBV524305 OLR524301:OLR524305 OVN524301:OVN524305 PFJ524301:PFJ524305 PPF524301:PPF524305 PZB524301:PZB524305 QIX524301:QIX524305 QST524301:QST524305 RCP524301:RCP524305 RML524301:RML524305 RWH524301:RWH524305 SGD524301:SGD524305 SPZ524301:SPZ524305 SZV524301:SZV524305 TJR524301:TJR524305 TTN524301:TTN524305 UDJ524301:UDJ524305 UNF524301:UNF524305 UXB524301:UXB524305 VGX524301:VGX524305 VQT524301:VQT524305 WAP524301:WAP524305 WKL524301:WKL524305 WUH524301:WUH524305 O589839:O589843 HV589837:HV589841 RR589837:RR589841 ABN589837:ABN589841 ALJ589837:ALJ589841 AVF589837:AVF589841 BFB589837:BFB589841 BOX589837:BOX589841 BYT589837:BYT589841 CIP589837:CIP589841 CSL589837:CSL589841 DCH589837:DCH589841 DMD589837:DMD589841 DVZ589837:DVZ589841 EFV589837:EFV589841 EPR589837:EPR589841 EZN589837:EZN589841 FJJ589837:FJJ589841 FTF589837:FTF589841 GDB589837:GDB589841 GMX589837:GMX589841 GWT589837:GWT589841 HGP589837:HGP589841 HQL589837:HQL589841 IAH589837:IAH589841 IKD589837:IKD589841 ITZ589837:ITZ589841 JDV589837:JDV589841 JNR589837:JNR589841 JXN589837:JXN589841 KHJ589837:KHJ589841 KRF589837:KRF589841 LBB589837:LBB589841 LKX589837:LKX589841 LUT589837:LUT589841 MEP589837:MEP589841 MOL589837:MOL589841 MYH589837:MYH589841 NID589837:NID589841 NRZ589837:NRZ589841 OBV589837:OBV589841 OLR589837:OLR589841 OVN589837:OVN589841 PFJ589837:PFJ589841 PPF589837:PPF589841 PZB589837:PZB589841 QIX589837:QIX589841 QST589837:QST589841 RCP589837:RCP589841 RML589837:RML589841 RWH589837:RWH589841 SGD589837:SGD589841 SPZ589837:SPZ589841 SZV589837:SZV589841 TJR589837:TJR589841 TTN589837:TTN589841 UDJ589837:UDJ589841 UNF589837:UNF589841 UXB589837:UXB589841 VGX589837:VGX589841 VQT589837:VQT589841 WAP589837:WAP589841 WKL589837:WKL589841 WUH589837:WUH589841 O655375:O655379 HV655373:HV655377 RR655373:RR655377 ABN655373:ABN655377 ALJ655373:ALJ655377 AVF655373:AVF655377 BFB655373:BFB655377 BOX655373:BOX655377 BYT655373:BYT655377 CIP655373:CIP655377 CSL655373:CSL655377 DCH655373:DCH655377 DMD655373:DMD655377 DVZ655373:DVZ655377 EFV655373:EFV655377 EPR655373:EPR655377 EZN655373:EZN655377 FJJ655373:FJJ655377 FTF655373:FTF655377 GDB655373:GDB655377 GMX655373:GMX655377 GWT655373:GWT655377 HGP655373:HGP655377 HQL655373:HQL655377 IAH655373:IAH655377 IKD655373:IKD655377 ITZ655373:ITZ655377 JDV655373:JDV655377 JNR655373:JNR655377 JXN655373:JXN655377 KHJ655373:KHJ655377 KRF655373:KRF655377 LBB655373:LBB655377 LKX655373:LKX655377 LUT655373:LUT655377 MEP655373:MEP655377 MOL655373:MOL655377 MYH655373:MYH655377 NID655373:NID655377 NRZ655373:NRZ655377 OBV655373:OBV655377 OLR655373:OLR655377 OVN655373:OVN655377 PFJ655373:PFJ655377 PPF655373:PPF655377 PZB655373:PZB655377 QIX655373:QIX655377 QST655373:QST655377 RCP655373:RCP655377 RML655373:RML655377 RWH655373:RWH655377 SGD655373:SGD655377 SPZ655373:SPZ655377 SZV655373:SZV655377 TJR655373:TJR655377 TTN655373:TTN655377 UDJ655373:UDJ655377 UNF655373:UNF655377 UXB655373:UXB655377 VGX655373:VGX655377 VQT655373:VQT655377 WAP655373:WAP655377 WKL655373:WKL655377 WUH655373:WUH655377 O720911:O720915 HV720909:HV720913 RR720909:RR720913 ABN720909:ABN720913 ALJ720909:ALJ720913 AVF720909:AVF720913 BFB720909:BFB720913 BOX720909:BOX720913 BYT720909:BYT720913 CIP720909:CIP720913 CSL720909:CSL720913 DCH720909:DCH720913 DMD720909:DMD720913 DVZ720909:DVZ720913 EFV720909:EFV720913 EPR720909:EPR720913 EZN720909:EZN720913 FJJ720909:FJJ720913 FTF720909:FTF720913 GDB720909:GDB720913 GMX720909:GMX720913 GWT720909:GWT720913 HGP720909:HGP720913 HQL720909:HQL720913 IAH720909:IAH720913 IKD720909:IKD720913 ITZ720909:ITZ720913 JDV720909:JDV720913 JNR720909:JNR720913 JXN720909:JXN720913 KHJ720909:KHJ720913 KRF720909:KRF720913 LBB720909:LBB720913 LKX720909:LKX720913 LUT720909:LUT720913 MEP720909:MEP720913 MOL720909:MOL720913 MYH720909:MYH720913 NID720909:NID720913 NRZ720909:NRZ720913 OBV720909:OBV720913 OLR720909:OLR720913 OVN720909:OVN720913 PFJ720909:PFJ720913 PPF720909:PPF720913 PZB720909:PZB720913 QIX720909:QIX720913 QST720909:QST720913 RCP720909:RCP720913 RML720909:RML720913 RWH720909:RWH720913 SGD720909:SGD720913 SPZ720909:SPZ720913 SZV720909:SZV720913 TJR720909:TJR720913 TTN720909:TTN720913 UDJ720909:UDJ720913 UNF720909:UNF720913 UXB720909:UXB720913 VGX720909:VGX720913 VQT720909:VQT720913 WAP720909:WAP720913 WKL720909:WKL720913 WUH720909:WUH720913 O786447:O786451 HV786445:HV786449 RR786445:RR786449 ABN786445:ABN786449 ALJ786445:ALJ786449 AVF786445:AVF786449 BFB786445:BFB786449 BOX786445:BOX786449 BYT786445:BYT786449 CIP786445:CIP786449 CSL786445:CSL786449 DCH786445:DCH786449 DMD786445:DMD786449 DVZ786445:DVZ786449 EFV786445:EFV786449 EPR786445:EPR786449 EZN786445:EZN786449 FJJ786445:FJJ786449 FTF786445:FTF786449 GDB786445:GDB786449 GMX786445:GMX786449 GWT786445:GWT786449 HGP786445:HGP786449 HQL786445:HQL786449 IAH786445:IAH786449 IKD786445:IKD786449 ITZ786445:ITZ786449 JDV786445:JDV786449 JNR786445:JNR786449 JXN786445:JXN786449 KHJ786445:KHJ786449 KRF786445:KRF786449 LBB786445:LBB786449 LKX786445:LKX786449 LUT786445:LUT786449 MEP786445:MEP786449 MOL786445:MOL786449 MYH786445:MYH786449 NID786445:NID786449 NRZ786445:NRZ786449 OBV786445:OBV786449 OLR786445:OLR786449 OVN786445:OVN786449 PFJ786445:PFJ786449 PPF786445:PPF786449 PZB786445:PZB786449 QIX786445:QIX786449 QST786445:QST786449 RCP786445:RCP786449 RML786445:RML786449 RWH786445:RWH786449 SGD786445:SGD786449 SPZ786445:SPZ786449 SZV786445:SZV786449 TJR786445:TJR786449 TTN786445:TTN786449 UDJ786445:UDJ786449 UNF786445:UNF786449 UXB786445:UXB786449 VGX786445:VGX786449 VQT786445:VQT786449 WAP786445:WAP786449 WKL786445:WKL786449 WUH786445:WUH786449 O851983:O851987 HV851981:HV851985 RR851981:RR851985 ABN851981:ABN851985 ALJ851981:ALJ851985 AVF851981:AVF851985 BFB851981:BFB851985 BOX851981:BOX851985 BYT851981:BYT851985 CIP851981:CIP851985 CSL851981:CSL851985 DCH851981:DCH851985 DMD851981:DMD851985 DVZ851981:DVZ851985 EFV851981:EFV851985 EPR851981:EPR851985 EZN851981:EZN851985 FJJ851981:FJJ851985 FTF851981:FTF851985 GDB851981:GDB851985 GMX851981:GMX851985 GWT851981:GWT851985 HGP851981:HGP851985 HQL851981:HQL851985 IAH851981:IAH851985 IKD851981:IKD851985 ITZ851981:ITZ851985 JDV851981:JDV851985 JNR851981:JNR851985 JXN851981:JXN851985 KHJ851981:KHJ851985 KRF851981:KRF851985 LBB851981:LBB851985 LKX851981:LKX851985 LUT851981:LUT851985 MEP851981:MEP851985 MOL851981:MOL851985 MYH851981:MYH851985 NID851981:NID851985 NRZ851981:NRZ851985 OBV851981:OBV851985 OLR851981:OLR851985 OVN851981:OVN851985 PFJ851981:PFJ851985 PPF851981:PPF851985 PZB851981:PZB851985 QIX851981:QIX851985 QST851981:QST851985 RCP851981:RCP851985 RML851981:RML851985 RWH851981:RWH851985 SGD851981:SGD851985 SPZ851981:SPZ851985 SZV851981:SZV851985 TJR851981:TJR851985 TTN851981:TTN851985 UDJ851981:UDJ851985 UNF851981:UNF851985 UXB851981:UXB851985 VGX851981:VGX851985 VQT851981:VQT851985 WAP851981:WAP851985 WKL851981:WKL851985 WUH851981:WUH851985 O917519:O917523 HV917517:HV917521 RR917517:RR917521 ABN917517:ABN917521 ALJ917517:ALJ917521 AVF917517:AVF917521 BFB917517:BFB917521 BOX917517:BOX917521 BYT917517:BYT917521 CIP917517:CIP917521 CSL917517:CSL917521 DCH917517:DCH917521 DMD917517:DMD917521 DVZ917517:DVZ917521 EFV917517:EFV917521 EPR917517:EPR917521 EZN917517:EZN917521 FJJ917517:FJJ917521 FTF917517:FTF917521 GDB917517:GDB917521 GMX917517:GMX917521 GWT917517:GWT917521 HGP917517:HGP917521 HQL917517:HQL917521 IAH917517:IAH917521 IKD917517:IKD917521 ITZ917517:ITZ917521 JDV917517:JDV917521 JNR917517:JNR917521 JXN917517:JXN917521 KHJ917517:KHJ917521 KRF917517:KRF917521 LBB917517:LBB917521 LKX917517:LKX917521 LUT917517:LUT917521 MEP917517:MEP917521 MOL917517:MOL917521 MYH917517:MYH917521 NID917517:NID917521 NRZ917517:NRZ917521 OBV917517:OBV917521 OLR917517:OLR917521 OVN917517:OVN917521 PFJ917517:PFJ917521 PPF917517:PPF917521 PZB917517:PZB917521 QIX917517:QIX917521 QST917517:QST917521 RCP917517:RCP917521 RML917517:RML917521 RWH917517:RWH917521 SGD917517:SGD917521 SPZ917517:SPZ917521 SZV917517:SZV917521 TJR917517:TJR917521 TTN917517:TTN917521 UDJ917517:UDJ917521 UNF917517:UNF917521 UXB917517:UXB917521 VGX917517:VGX917521 VQT917517:VQT917521 WAP917517:WAP917521 WKL917517:WKL917521 WUH917517:WUH917521 O983055:O983059 HV983053:HV983057 RR983053:RR983057 ABN983053:ABN983057 ALJ983053:ALJ983057 AVF983053:AVF983057 BFB983053:BFB983057 BOX983053:BOX983057 BYT983053:BYT983057 CIP983053:CIP983057 CSL983053:CSL983057 DCH983053:DCH983057 DMD983053:DMD983057 DVZ983053:DVZ983057 EFV983053:EFV983057 EPR983053:EPR983057 EZN983053:EZN983057 FJJ983053:FJJ983057 FTF983053:FTF983057 GDB983053:GDB983057 GMX983053:GMX983057 GWT983053:GWT983057 HGP983053:HGP983057 HQL983053:HQL983057 IAH983053:IAH983057 IKD983053:IKD983057 ITZ983053:ITZ983057 JDV983053:JDV983057 JNR983053:JNR983057 JXN983053:JXN983057 KHJ983053:KHJ983057 KRF983053:KRF983057 LBB983053:LBB983057 LKX983053:LKX983057 LUT983053:LUT983057 MEP983053:MEP983057 MOL983053:MOL983057 MYH983053:MYH983057 NID983053:NID983057 NRZ983053:NRZ983057 OBV983053:OBV983057 OLR983053:OLR983057 OVN983053:OVN983057 PFJ983053:PFJ983057 PPF983053:PPF983057 PZB983053:PZB983057 QIX983053:QIX983057 QST983053:QST983057 RCP983053:RCP983057 RML983053:RML983057 RWH983053:RWH983057 SGD983053:SGD983057 SPZ983053:SPZ983057 SZV983053:SZV983057 TJR983053:TJR983057 TTN983053:TTN983057 UDJ983053:UDJ983057 UNF983053:UNF983057 UXB983053:UXB983057 VGX983053:VGX983057 VQT983053:VQT983057 WAP983053:WAP983057 WKL983053:WKL983057 WUH983053:WUH983057 P65554:AA65555 HW65552:IK65553 RS65552:SG65553 ABO65552:ACC65553 ALK65552:ALY65553 AVG65552:AVU65553 BFC65552:BFQ65553 BOY65552:BPM65553 BYU65552:BZI65553 CIQ65552:CJE65553 CSM65552:CTA65553 DCI65552:DCW65553 DME65552:DMS65553 DWA65552:DWO65553 EFW65552:EGK65553 EPS65552:EQG65553 EZO65552:FAC65553 FJK65552:FJY65553 FTG65552:FTU65553 GDC65552:GDQ65553 GMY65552:GNM65553 GWU65552:GXI65553 HGQ65552:HHE65553 HQM65552:HRA65553 IAI65552:IAW65553 IKE65552:IKS65553 IUA65552:IUO65553 JDW65552:JEK65553 JNS65552:JOG65553 JXO65552:JYC65553 KHK65552:KHY65553 KRG65552:KRU65553 LBC65552:LBQ65553 LKY65552:LLM65553 LUU65552:LVI65553 MEQ65552:MFE65553 MOM65552:MPA65553 MYI65552:MYW65553 NIE65552:NIS65553 NSA65552:NSO65553 OBW65552:OCK65553 OLS65552:OMG65553 OVO65552:OWC65553 PFK65552:PFY65553 PPG65552:PPU65553 PZC65552:PZQ65553 QIY65552:QJM65553 QSU65552:QTI65553 RCQ65552:RDE65553 RMM65552:RNA65553 RWI65552:RWW65553 SGE65552:SGS65553 SQA65552:SQO65553 SZW65552:TAK65553 TJS65552:TKG65553 TTO65552:TUC65553 UDK65552:UDY65553 UNG65552:UNU65553 UXC65552:UXQ65553 VGY65552:VHM65553 VQU65552:VRI65553 WAQ65552:WBE65553 WKM65552:WLA65553 WUI65552:WUW65553 P131090:AA131091 HW131088:IK131089 RS131088:SG131089 ABO131088:ACC131089 ALK131088:ALY131089 AVG131088:AVU131089 BFC131088:BFQ131089 BOY131088:BPM131089 BYU131088:BZI131089 CIQ131088:CJE131089 CSM131088:CTA131089 DCI131088:DCW131089 DME131088:DMS131089 DWA131088:DWO131089 EFW131088:EGK131089 EPS131088:EQG131089 EZO131088:FAC131089 FJK131088:FJY131089 FTG131088:FTU131089 GDC131088:GDQ131089 GMY131088:GNM131089 GWU131088:GXI131089 HGQ131088:HHE131089 HQM131088:HRA131089 IAI131088:IAW131089 IKE131088:IKS131089 IUA131088:IUO131089 JDW131088:JEK131089 JNS131088:JOG131089 JXO131088:JYC131089 KHK131088:KHY131089 KRG131088:KRU131089 LBC131088:LBQ131089 LKY131088:LLM131089 LUU131088:LVI131089 MEQ131088:MFE131089 MOM131088:MPA131089 MYI131088:MYW131089 NIE131088:NIS131089 NSA131088:NSO131089 OBW131088:OCK131089 OLS131088:OMG131089 OVO131088:OWC131089 PFK131088:PFY131089 PPG131088:PPU131089 PZC131088:PZQ131089 QIY131088:QJM131089 QSU131088:QTI131089 RCQ131088:RDE131089 RMM131088:RNA131089 RWI131088:RWW131089 SGE131088:SGS131089 SQA131088:SQO131089 SZW131088:TAK131089 TJS131088:TKG131089 TTO131088:TUC131089 UDK131088:UDY131089 UNG131088:UNU131089 UXC131088:UXQ131089 VGY131088:VHM131089 VQU131088:VRI131089 WAQ131088:WBE131089 WKM131088:WLA131089 WUI131088:WUW131089 P196626:AA196627 HW196624:IK196625 RS196624:SG196625 ABO196624:ACC196625 ALK196624:ALY196625 AVG196624:AVU196625 BFC196624:BFQ196625 BOY196624:BPM196625 BYU196624:BZI196625 CIQ196624:CJE196625 CSM196624:CTA196625 DCI196624:DCW196625 DME196624:DMS196625 DWA196624:DWO196625 EFW196624:EGK196625 EPS196624:EQG196625 EZO196624:FAC196625 FJK196624:FJY196625 FTG196624:FTU196625 GDC196624:GDQ196625 GMY196624:GNM196625 GWU196624:GXI196625 HGQ196624:HHE196625 HQM196624:HRA196625 IAI196624:IAW196625 IKE196624:IKS196625 IUA196624:IUO196625 JDW196624:JEK196625 JNS196624:JOG196625 JXO196624:JYC196625 KHK196624:KHY196625 KRG196624:KRU196625 LBC196624:LBQ196625 LKY196624:LLM196625 LUU196624:LVI196625 MEQ196624:MFE196625 MOM196624:MPA196625 MYI196624:MYW196625 NIE196624:NIS196625 NSA196624:NSO196625 OBW196624:OCK196625 OLS196624:OMG196625 OVO196624:OWC196625 PFK196624:PFY196625 PPG196624:PPU196625 PZC196624:PZQ196625 QIY196624:QJM196625 QSU196624:QTI196625 RCQ196624:RDE196625 RMM196624:RNA196625 RWI196624:RWW196625 SGE196624:SGS196625 SQA196624:SQO196625 SZW196624:TAK196625 TJS196624:TKG196625 TTO196624:TUC196625 UDK196624:UDY196625 UNG196624:UNU196625 UXC196624:UXQ196625 VGY196624:VHM196625 VQU196624:VRI196625 WAQ196624:WBE196625 WKM196624:WLA196625 WUI196624:WUW196625 P262162:AA262163 HW262160:IK262161 RS262160:SG262161 ABO262160:ACC262161 ALK262160:ALY262161 AVG262160:AVU262161 BFC262160:BFQ262161 BOY262160:BPM262161 BYU262160:BZI262161 CIQ262160:CJE262161 CSM262160:CTA262161 DCI262160:DCW262161 DME262160:DMS262161 DWA262160:DWO262161 EFW262160:EGK262161 EPS262160:EQG262161 EZO262160:FAC262161 FJK262160:FJY262161 FTG262160:FTU262161 GDC262160:GDQ262161 GMY262160:GNM262161 GWU262160:GXI262161 HGQ262160:HHE262161 HQM262160:HRA262161 IAI262160:IAW262161 IKE262160:IKS262161 IUA262160:IUO262161 JDW262160:JEK262161 JNS262160:JOG262161 JXO262160:JYC262161 KHK262160:KHY262161 KRG262160:KRU262161 LBC262160:LBQ262161 LKY262160:LLM262161 LUU262160:LVI262161 MEQ262160:MFE262161 MOM262160:MPA262161 MYI262160:MYW262161 NIE262160:NIS262161 NSA262160:NSO262161 OBW262160:OCK262161 OLS262160:OMG262161 OVO262160:OWC262161 PFK262160:PFY262161 PPG262160:PPU262161 PZC262160:PZQ262161 QIY262160:QJM262161 QSU262160:QTI262161 RCQ262160:RDE262161 RMM262160:RNA262161 RWI262160:RWW262161 SGE262160:SGS262161 SQA262160:SQO262161 SZW262160:TAK262161 TJS262160:TKG262161 TTO262160:TUC262161 UDK262160:UDY262161 UNG262160:UNU262161 UXC262160:UXQ262161 VGY262160:VHM262161 VQU262160:VRI262161 WAQ262160:WBE262161 WKM262160:WLA262161 WUI262160:WUW262161 P327698:AA327699 HW327696:IK327697 RS327696:SG327697 ABO327696:ACC327697 ALK327696:ALY327697 AVG327696:AVU327697 BFC327696:BFQ327697 BOY327696:BPM327697 BYU327696:BZI327697 CIQ327696:CJE327697 CSM327696:CTA327697 DCI327696:DCW327697 DME327696:DMS327697 DWA327696:DWO327697 EFW327696:EGK327697 EPS327696:EQG327697 EZO327696:FAC327697 FJK327696:FJY327697 FTG327696:FTU327697 GDC327696:GDQ327697 GMY327696:GNM327697 GWU327696:GXI327697 HGQ327696:HHE327697 HQM327696:HRA327697 IAI327696:IAW327697 IKE327696:IKS327697 IUA327696:IUO327697 JDW327696:JEK327697 JNS327696:JOG327697 JXO327696:JYC327697 KHK327696:KHY327697 KRG327696:KRU327697 LBC327696:LBQ327697 LKY327696:LLM327697 LUU327696:LVI327697 MEQ327696:MFE327697 MOM327696:MPA327697 MYI327696:MYW327697 NIE327696:NIS327697 NSA327696:NSO327697 OBW327696:OCK327697 OLS327696:OMG327697 OVO327696:OWC327697 PFK327696:PFY327697 PPG327696:PPU327697 PZC327696:PZQ327697 QIY327696:QJM327697 QSU327696:QTI327697 RCQ327696:RDE327697 RMM327696:RNA327697 RWI327696:RWW327697 SGE327696:SGS327697 SQA327696:SQO327697 SZW327696:TAK327697 TJS327696:TKG327697 TTO327696:TUC327697 UDK327696:UDY327697 UNG327696:UNU327697 UXC327696:UXQ327697 VGY327696:VHM327697 VQU327696:VRI327697 WAQ327696:WBE327697 WKM327696:WLA327697 WUI327696:WUW327697 P393234:AA393235 HW393232:IK393233 RS393232:SG393233 ABO393232:ACC393233 ALK393232:ALY393233 AVG393232:AVU393233 BFC393232:BFQ393233 BOY393232:BPM393233 BYU393232:BZI393233 CIQ393232:CJE393233 CSM393232:CTA393233 DCI393232:DCW393233 DME393232:DMS393233 DWA393232:DWO393233 EFW393232:EGK393233 EPS393232:EQG393233 EZO393232:FAC393233 FJK393232:FJY393233 FTG393232:FTU393233 GDC393232:GDQ393233 GMY393232:GNM393233 GWU393232:GXI393233 HGQ393232:HHE393233 HQM393232:HRA393233 IAI393232:IAW393233 IKE393232:IKS393233 IUA393232:IUO393233 JDW393232:JEK393233 JNS393232:JOG393233 JXO393232:JYC393233 KHK393232:KHY393233 KRG393232:KRU393233 LBC393232:LBQ393233 LKY393232:LLM393233 LUU393232:LVI393233 MEQ393232:MFE393233 MOM393232:MPA393233 MYI393232:MYW393233 NIE393232:NIS393233 NSA393232:NSO393233 OBW393232:OCK393233 OLS393232:OMG393233 OVO393232:OWC393233 PFK393232:PFY393233 PPG393232:PPU393233 PZC393232:PZQ393233 QIY393232:QJM393233 QSU393232:QTI393233 RCQ393232:RDE393233 RMM393232:RNA393233 RWI393232:RWW393233 SGE393232:SGS393233 SQA393232:SQO393233 SZW393232:TAK393233 TJS393232:TKG393233 TTO393232:TUC393233 UDK393232:UDY393233 UNG393232:UNU393233 UXC393232:UXQ393233 VGY393232:VHM393233 VQU393232:VRI393233 WAQ393232:WBE393233 WKM393232:WLA393233 WUI393232:WUW393233 P458770:AA458771 HW458768:IK458769 RS458768:SG458769 ABO458768:ACC458769 ALK458768:ALY458769 AVG458768:AVU458769 BFC458768:BFQ458769 BOY458768:BPM458769 BYU458768:BZI458769 CIQ458768:CJE458769 CSM458768:CTA458769 DCI458768:DCW458769 DME458768:DMS458769 DWA458768:DWO458769 EFW458768:EGK458769 EPS458768:EQG458769 EZO458768:FAC458769 FJK458768:FJY458769 FTG458768:FTU458769 GDC458768:GDQ458769 GMY458768:GNM458769 GWU458768:GXI458769 HGQ458768:HHE458769 HQM458768:HRA458769 IAI458768:IAW458769 IKE458768:IKS458769 IUA458768:IUO458769 JDW458768:JEK458769 JNS458768:JOG458769 JXO458768:JYC458769 KHK458768:KHY458769 KRG458768:KRU458769 LBC458768:LBQ458769 LKY458768:LLM458769 LUU458768:LVI458769 MEQ458768:MFE458769 MOM458768:MPA458769 MYI458768:MYW458769 NIE458768:NIS458769 NSA458768:NSO458769 OBW458768:OCK458769 OLS458768:OMG458769 OVO458768:OWC458769 PFK458768:PFY458769 PPG458768:PPU458769 PZC458768:PZQ458769 QIY458768:QJM458769 QSU458768:QTI458769 RCQ458768:RDE458769 RMM458768:RNA458769 RWI458768:RWW458769 SGE458768:SGS458769 SQA458768:SQO458769 SZW458768:TAK458769 TJS458768:TKG458769 TTO458768:TUC458769 UDK458768:UDY458769 UNG458768:UNU458769 UXC458768:UXQ458769 VGY458768:VHM458769 VQU458768:VRI458769 WAQ458768:WBE458769 WKM458768:WLA458769 WUI458768:WUW458769 P524306:AA524307 HW524304:IK524305 RS524304:SG524305 ABO524304:ACC524305 ALK524304:ALY524305 AVG524304:AVU524305 BFC524304:BFQ524305 BOY524304:BPM524305 BYU524304:BZI524305 CIQ524304:CJE524305 CSM524304:CTA524305 DCI524304:DCW524305 DME524304:DMS524305 DWA524304:DWO524305 EFW524304:EGK524305 EPS524304:EQG524305 EZO524304:FAC524305 FJK524304:FJY524305 FTG524304:FTU524305 GDC524304:GDQ524305 GMY524304:GNM524305 GWU524304:GXI524305 HGQ524304:HHE524305 HQM524304:HRA524305 IAI524304:IAW524305 IKE524304:IKS524305 IUA524304:IUO524305 JDW524304:JEK524305 JNS524304:JOG524305 JXO524304:JYC524305 KHK524304:KHY524305 KRG524304:KRU524305 LBC524304:LBQ524305 LKY524304:LLM524305 LUU524304:LVI524305 MEQ524304:MFE524305 MOM524304:MPA524305 MYI524304:MYW524305 NIE524304:NIS524305 NSA524304:NSO524305 OBW524304:OCK524305 OLS524304:OMG524305 OVO524304:OWC524305 PFK524304:PFY524305 PPG524304:PPU524305 PZC524304:PZQ524305 QIY524304:QJM524305 QSU524304:QTI524305 RCQ524304:RDE524305 RMM524304:RNA524305 RWI524304:RWW524305 SGE524304:SGS524305 SQA524304:SQO524305 SZW524304:TAK524305 TJS524304:TKG524305 TTO524304:TUC524305 UDK524304:UDY524305 UNG524304:UNU524305 UXC524304:UXQ524305 VGY524304:VHM524305 VQU524304:VRI524305 WAQ524304:WBE524305 WKM524304:WLA524305 WUI524304:WUW524305 P589842:AA589843 HW589840:IK589841 RS589840:SG589841 ABO589840:ACC589841 ALK589840:ALY589841 AVG589840:AVU589841 BFC589840:BFQ589841 BOY589840:BPM589841 BYU589840:BZI589841 CIQ589840:CJE589841 CSM589840:CTA589841 DCI589840:DCW589841 DME589840:DMS589841 DWA589840:DWO589841 EFW589840:EGK589841 EPS589840:EQG589841 EZO589840:FAC589841 FJK589840:FJY589841 FTG589840:FTU589841 GDC589840:GDQ589841 GMY589840:GNM589841 GWU589840:GXI589841 HGQ589840:HHE589841 HQM589840:HRA589841 IAI589840:IAW589841 IKE589840:IKS589841 IUA589840:IUO589841 JDW589840:JEK589841 JNS589840:JOG589841 JXO589840:JYC589841 KHK589840:KHY589841 KRG589840:KRU589841 LBC589840:LBQ589841 LKY589840:LLM589841 LUU589840:LVI589841 MEQ589840:MFE589841 MOM589840:MPA589841 MYI589840:MYW589841 NIE589840:NIS589841 NSA589840:NSO589841 OBW589840:OCK589841 OLS589840:OMG589841 OVO589840:OWC589841 PFK589840:PFY589841 PPG589840:PPU589841 PZC589840:PZQ589841 QIY589840:QJM589841 QSU589840:QTI589841 RCQ589840:RDE589841 RMM589840:RNA589841 RWI589840:RWW589841 SGE589840:SGS589841 SQA589840:SQO589841 SZW589840:TAK589841 TJS589840:TKG589841 TTO589840:TUC589841 UDK589840:UDY589841 UNG589840:UNU589841 UXC589840:UXQ589841 VGY589840:VHM589841 VQU589840:VRI589841 WAQ589840:WBE589841 WKM589840:WLA589841 WUI589840:WUW589841 P655378:AA655379 HW655376:IK655377 RS655376:SG655377 ABO655376:ACC655377 ALK655376:ALY655377 AVG655376:AVU655377 BFC655376:BFQ655377 BOY655376:BPM655377 BYU655376:BZI655377 CIQ655376:CJE655377 CSM655376:CTA655377 DCI655376:DCW655377 DME655376:DMS655377 DWA655376:DWO655377 EFW655376:EGK655377 EPS655376:EQG655377 EZO655376:FAC655377 FJK655376:FJY655377 FTG655376:FTU655377 GDC655376:GDQ655377 GMY655376:GNM655377 GWU655376:GXI655377 HGQ655376:HHE655377 HQM655376:HRA655377 IAI655376:IAW655377 IKE655376:IKS655377 IUA655376:IUO655377 JDW655376:JEK655377 JNS655376:JOG655377 JXO655376:JYC655377 KHK655376:KHY655377 KRG655376:KRU655377 LBC655376:LBQ655377 LKY655376:LLM655377 LUU655376:LVI655377 MEQ655376:MFE655377 MOM655376:MPA655377 MYI655376:MYW655377 NIE655376:NIS655377 NSA655376:NSO655377 OBW655376:OCK655377 OLS655376:OMG655377 OVO655376:OWC655377 PFK655376:PFY655377 PPG655376:PPU655377 PZC655376:PZQ655377 QIY655376:QJM655377 QSU655376:QTI655377 RCQ655376:RDE655377 RMM655376:RNA655377 RWI655376:RWW655377 SGE655376:SGS655377 SQA655376:SQO655377 SZW655376:TAK655377 TJS655376:TKG655377 TTO655376:TUC655377 UDK655376:UDY655377 UNG655376:UNU655377 UXC655376:UXQ655377 VGY655376:VHM655377 VQU655376:VRI655377 WAQ655376:WBE655377 WKM655376:WLA655377 WUI655376:WUW655377 P720914:AA720915 HW720912:IK720913 RS720912:SG720913 ABO720912:ACC720913 ALK720912:ALY720913 AVG720912:AVU720913 BFC720912:BFQ720913 BOY720912:BPM720913 BYU720912:BZI720913 CIQ720912:CJE720913 CSM720912:CTA720913 DCI720912:DCW720913 DME720912:DMS720913 DWA720912:DWO720913 EFW720912:EGK720913 EPS720912:EQG720913 EZO720912:FAC720913 FJK720912:FJY720913 FTG720912:FTU720913 GDC720912:GDQ720913 GMY720912:GNM720913 GWU720912:GXI720913 HGQ720912:HHE720913 HQM720912:HRA720913 IAI720912:IAW720913 IKE720912:IKS720913 IUA720912:IUO720913 JDW720912:JEK720913 JNS720912:JOG720913 JXO720912:JYC720913 KHK720912:KHY720913 KRG720912:KRU720913 LBC720912:LBQ720913 LKY720912:LLM720913 LUU720912:LVI720913 MEQ720912:MFE720913 MOM720912:MPA720913 MYI720912:MYW720913 NIE720912:NIS720913 NSA720912:NSO720913 OBW720912:OCK720913 OLS720912:OMG720913 OVO720912:OWC720913 PFK720912:PFY720913 PPG720912:PPU720913 PZC720912:PZQ720913 QIY720912:QJM720913 QSU720912:QTI720913 RCQ720912:RDE720913 RMM720912:RNA720913 RWI720912:RWW720913 SGE720912:SGS720913 SQA720912:SQO720913 SZW720912:TAK720913 TJS720912:TKG720913 TTO720912:TUC720913 UDK720912:UDY720913 UNG720912:UNU720913 UXC720912:UXQ720913 VGY720912:VHM720913 VQU720912:VRI720913 WAQ720912:WBE720913 WKM720912:WLA720913 WUI720912:WUW720913 P786450:AA786451 HW786448:IK786449 RS786448:SG786449 ABO786448:ACC786449 ALK786448:ALY786449 AVG786448:AVU786449 BFC786448:BFQ786449 BOY786448:BPM786449 BYU786448:BZI786449 CIQ786448:CJE786449 CSM786448:CTA786449 DCI786448:DCW786449 DME786448:DMS786449 DWA786448:DWO786449 EFW786448:EGK786449 EPS786448:EQG786449 EZO786448:FAC786449 FJK786448:FJY786449 FTG786448:FTU786449 GDC786448:GDQ786449 GMY786448:GNM786449 GWU786448:GXI786449 HGQ786448:HHE786449 HQM786448:HRA786449 IAI786448:IAW786449 IKE786448:IKS786449 IUA786448:IUO786449 JDW786448:JEK786449 JNS786448:JOG786449 JXO786448:JYC786449 KHK786448:KHY786449 KRG786448:KRU786449 LBC786448:LBQ786449 LKY786448:LLM786449 LUU786448:LVI786449 MEQ786448:MFE786449 MOM786448:MPA786449 MYI786448:MYW786449 NIE786448:NIS786449 NSA786448:NSO786449 OBW786448:OCK786449 OLS786448:OMG786449 OVO786448:OWC786449 PFK786448:PFY786449 PPG786448:PPU786449 PZC786448:PZQ786449 QIY786448:QJM786449 QSU786448:QTI786449 RCQ786448:RDE786449 RMM786448:RNA786449 RWI786448:RWW786449 SGE786448:SGS786449 SQA786448:SQO786449 SZW786448:TAK786449 TJS786448:TKG786449 TTO786448:TUC786449 UDK786448:UDY786449 UNG786448:UNU786449 UXC786448:UXQ786449 VGY786448:VHM786449 VQU786448:VRI786449 WAQ786448:WBE786449 WKM786448:WLA786449 WUI786448:WUW786449 P851986:AA851987 HW851984:IK851985 RS851984:SG851985 ABO851984:ACC851985 ALK851984:ALY851985 AVG851984:AVU851985 BFC851984:BFQ851985 BOY851984:BPM851985 BYU851984:BZI851985 CIQ851984:CJE851985 CSM851984:CTA851985 DCI851984:DCW851985 DME851984:DMS851985 DWA851984:DWO851985 EFW851984:EGK851985 EPS851984:EQG851985 EZO851984:FAC851985 FJK851984:FJY851985 FTG851984:FTU851985 GDC851984:GDQ851985 GMY851984:GNM851985 GWU851984:GXI851985 HGQ851984:HHE851985 HQM851984:HRA851985 IAI851984:IAW851985 IKE851984:IKS851985 IUA851984:IUO851985 JDW851984:JEK851985 JNS851984:JOG851985 JXO851984:JYC851985 KHK851984:KHY851985 KRG851984:KRU851985 LBC851984:LBQ851985 LKY851984:LLM851985 LUU851984:LVI851985 MEQ851984:MFE851985 MOM851984:MPA851985 MYI851984:MYW851985 NIE851984:NIS851985 NSA851984:NSO851985 OBW851984:OCK851985 OLS851984:OMG851985 OVO851984:OWC851985 PFK851984:PFY851985 PPG851984:PPU851985 PZC851984:PZQ851985 QIY851984:QJM851985 QSU851984:QTI851985 RCQ851984:RDE851985 RMM851984:RNA851985 RWI851984:RWW851985 SGE851984:SGS851985 SQA851984:SQO851985 SZW851984:TAK851985 TJS851984:TKG851985 TTO851984:TUC851985 UDK851984:UDY851985 UNG851984:UNU851985 UXC851984:UXQ851985 VGY851984:VHM851985 VQU851984:VRI851985 WAQ851984:WBE851985 WKM851984:WLA851985 WUI851984:WUW851985 P917522:AA917523 HW917520:IK917521 RS917520:SG917521 ABO917520:ACC917521 ALK917520:ALY917521 AVG917520:AVU917521 BFC917520:BFQ917521 BOY917520:BPM917521 BYU917520:BZI917521 CIQ917520:CJE917521 CSM917520:CTA917521 DCI917520:DCW917521 DME917520:DMS917521 DWA917520:DWO917521 EFW917520:EGK917521 EPS917520:EQG917521 EZO917520:FAC917521 FJK917520:FJY917521 FTG917520:FTU917521 GDC917520:GDQ917521 GMY917520:GNM917521 GWU917520:GXI917521 HGQ917520:HHE917521 HQM917520:HRA917521 IAI917520:IAW917521 IKE917520:IKS917521 IUA917520:IUO917521 JDW917520:JEK917521 JNS917520:JOG917521 JXO917520:JYC917521 KHK917520:KHY917521 KRG917520:KRU917521 LBC917520:LBQ917521 LKY917520:LLM917521 LUU917520:LVI917521 MEQ917520:MFE917521 MOM917520:MPA917521 MYI917520:MYW917521 NIE917520:NIS917521 NSA917520:NSO917521 OBW917520:OCK917521 OLS917520:OMG917521 OVO917520:OWC917521 PFK917520:PFY917521 PPG917520:PPU917521 PZC917520:PZQ917521 QIY917520:QJM917521 QSU917520:QTI917521 RCQ917520:RDE917521 RMM917520:RNA917521 RWI917520:RWW917521 SGE917520:SGS917521 SQA917520:SQO917521 SZW917520:TAK917521 TJS917520:TKG917521 TTO917520:TUC917521 UDK917520:UDY917521 UNG917520:UNU917521 UXC917520:UXQ917521 VGY917520:VHM917521 VQU917520:VRI917521 WAQ917520:WBE917521 WKM917520:WLA917521 WUI917520:WUW917521 P983058:AA983059 HW983056:IK983057 RS983056:SG983057 ABO983056:ACC983057 ALK983056:ALY983057 AVG983056:AVU983057 BFC983056:BFQ983057 BOY983056:BPM983057 BYU983056:BZI983057 CIQ983056:CJE983057 CSM983056:CTA983057 DCI983056:DCW983057 DME983056:DMS983057 DWA983056:DWO983057 EFW983056:EGK983057 EPS983056:EQG983057 EZO983056:FAC983057 FJK983056:FJY983057 FTG983056:FTU983057 GDC983056:GDQ983057 GMY983056:GNM983057 GWU983056:GXI983057 HGQ983056:HHE983057 HQM983056:HRA983057 IAI983056:IAW983057 IKE983056:IKS983057 IUA983056:IUO983057 JDW983056:JEK983057 JNS983056:JOG983057 JXO983056:JYC983057 KHK983056:KHY983057 KRG983056:KRU983057 LBC983056:LBQ983057 LKY983056:LLM983057 LUU983056:LVI983057 MEQ983056:MFE983057 MOM983056:MPA983057 MYI983056:MYW983057 NIE983056:NIS983057 NSA983056:NSO983057 OBW983056:OCK983057 OLS983056:OMG983057 OVO983056:OWC983057 PFK983056:PFY983057 PPG983056:PPU983057 PZC983056:PZQ983057 QIY983056:QJM983057 QSU983056:QTI983057 RCQ983056:RDE983057 RMM983056:RNA983057 RWI983056:RWW983057 SGE983056:SGS983057 SQA983056:SQO983057 SZW983056:TAK983057 TJS983056:TKG983057 TTO983056:TUC983057 UDK983056:UDY983057 UNG983056:UNU983057 UXC983056:UXQ983057 VGY983056:VHM983057 VQU983056:VRI983057 WAQ983056:WBE983057 WKM983056:WLA983057 WUI983056:WUW983057 O65546:AA65549 HV65544:IK65547 RR65544:SG65547 ABN65544:ACC65547 ALJ65544:ALY65547 AVF65544:AVU65547 BFB65544:BFQ65547 BOX65544:BPM65547 BYT65544:BZI65547 CIP65544:CJE65547 CSL65544:CTA65547 DCH65544:DCW65547 DMD65544:DMS65547 DVZ65544:DWO65547 EFV65544:EGK65547 EPR65544:EQG65547 EZN65544:FAC65547 FJJ65544:FJY65547 FTF65544:FTU65547 GDB65544:GDQ65547 GMX65544:GNM65547 GWT65544:GXI65547 HGP65544:HHE65547 HQL65544:HRA65547 IAH65544:IAW65547 IKD65544:IKS65547 ITZ65544:IUO65547 JDV65544:JEK65547 JNR65544:JOG65547 JXN65544:JYC65547 KHJ65544:KHY65547 KRF65544:KRU65547 LBB65544:LBQ65547 LKX65544:LLM65547 LUT65544:LVI65547 MEP65544:MFE65547 MOL65544:MPA65547 MYH65544:MYW65547 NID65544:NIS65547 NRZ65544:NSO65547 OBV65544:OCK65547 OLR65544:OMG65547 OVN65544:OWC65547 PFJ65544:PFY65547 PPF65544:PPU65547 PZB65544:PZQ65547 QIX65544:QJM65547 QST65544:QTI65547 RCP65544:RDE65547 RML65544:RNA65547 RWH65544:RWW65547 SGD65544:SGS65547 SPZ65544:SQO65547 SZV65544:TAK65547 TJR65544:TKG65547 TTN65544:TUC65547 UDJ65544:UDY65547 UNF65544:UNU65547 UXB65544:UXQ65547 VGX65544:VHM65547 VQT65544:VRI65547 WAP65544:WBE65547 WKL65544:WLA65547 WUH65544:WUW65547 O131082:AA131085 HV131080:IK131083 RR131080:SG131083 ABN131080:ACC131083 ALJ131080:ALY131083 AVF131080:AVU131083 BFB131080:BFQ131083 BOX131080:BPM131083 BYT131080:BZI131083 CIP131080:CJE131083 CSL131080:CTA131083 DCH131080:DCW131083 DMD131080:DMS131083 DVZ131080:DWO131083 EFV131080:EGK131083 EPR131080:EQG131083 EZN131080:FAC131083 FJJ131080:FJY131083 FTF131080:FTU131083 GDB131080:GDQ131083 GMX131080:GNM131083 GWT131080:GXI131083 HGP131080:HHE131083 HQL131080:HRA131083 IAH131080:IAW131083 IKD131080:IKS131083 ITZ131080:IUO131083 JDV131080:JEK131083 JNR131080:JOG131083 JXN131080:JYC131083 KHJ131080:KHY131083 KRF131080:KRU131083 LBB131080:LBQ131083 LKX131080:LLM131083 LUT131080:LVI131083 MEP131080:MFE131083 MOL131080:MPA131083 MYH131080:MYW131083 NID131080:NIS131083 NRZ131080:NSO131083 OBV131080:OCK131083 OLR131080:OMG131083 OVN131080:OWC131083 PFJ131080:PFY131083 PPF131080:PPU131083 PZB131080:PZQ131083 QIX131080:QJM131083 QST131080:QTI131083 RCP131080:RDE131083 RML131080:RNA131083 RWH131080:RWW131083 SGD131080:SGS131083 SPZ131080:SQO131083 SZV131080:TAK131083 TJR131080:TKG131083 TTN131080:TUC131083 UDJ131080:UDY131083 UNF131080:UNU131083 UXB131080:UXQ131083 VGX131080:VHM131083 VQT131080:VRI131083 WAP131080:WBE131083 WKL131080:WLA131083 WUH131080:WUW131083 O196618:AA196621 HV196616:IK196619 RR196616:SG196619 ABN196616:ACC196619 ALJ196616:ALY196619 AVF196616:AVU196619 BFB196616:BFQ196619 BOX196616:BPM196619 BYT196616:BZI196619 CIP196616:CJE196619 CSL196616:CTA196619 DCH196616:DCW196619 DMD196616:DMS196619 DVZ196616:DWO196619 EFV196616:EGK196619 EPR196616:EQG196619 EZN196616:FAC196619 FJJ196616:FJY196619 FTF196616:FTU196619 GDB196616:GDQ196619 GMX196616:GNM196619 GWT196616:GXI196619 HGP196616:HHE196619 HQL196616:HRA196619 IAH196616:IAW196619 IKD196616:IKS196619 ITZ196616:IUO196619 JDV196616:JEK196619 JNR196616:JOG196619 JXN196616:JYC196619 KHJ196616:KHY196619 KRF196616:KRU196619 LBB196616:LBQ196619 LKX196616:LLM196619 LUT196616:LVI196619 MEP196616:MFE196619 MOL196616:MPA196619 MYH196616:MYW196619 NID196616:NIS196619 NRZ196616:NSO196619 OBV196616:OCK196619 OLR196616:OMG196619 OVN196616:OWC196619 PFJ196616:PFY196619 PPF196616:PPU196619 PZB196616:PZQ196619 QIX196616:QJM196619 QST196616:QTI196619 RCP196616:RDE196619 RML196616:RNA196619 RWH196616:RWW196619 SGD196616:SGS196619 SPZ196616:SQO196619 SZV196616:TAK196619 TJR196616:TKG196619 TTN196616:TUC196619 UDJ196616:UDY196619 UNF196616:UNU196619 UXB196616:UXQ196619 VGX196616:VHM196619 VQT196616:VRI196619 WAP196616:WBE196619 WKL196616:WLA196619 WUH196616:WUW196619 O262154:AA262157 HV262152:IK262155 RR262152:SG262155 ABN262152:ACC262155 ALJ262152:ALY262155 AVF262152:AVU262155 BFB262152:BFQ262155 BOX262152:BPM262155 BYT262152:BZI262155 CIP262152:CJE262155 CSL262152:CTA262155 DCH262152:DCW262155 DMD262152:DMS262155 DVZ262152:DWO262155 EFV262152:EGK262155 EPR262152:EQG262155 EZN262152:FAC262155 FJJ262152:FJY262155 FTF262152:FTU262155 GDB262152:GDQ262155 GMX262152:GNM262155 GWT262152:GXI262155 HGP262152:HHE262155 HQL262152:HRA262155 IAH262152:IAW262155 IKD262152:IKS262155 ITZ262152:IUO262155 JDV262152:JEK262155 JNR262152:JOG262155 JXN262152:JYC262155 KHJ262152:KHY262155 KRF262152:KRU262155 LBB262152:LBQ262155 LKX262152:LLM262155 LUT262152:LVI262155 MEP262152:MFE262155 MOL262152:MPA262155 MYH262152:MYW262155 NID262152:NIS262155 NRZ262152:NSO262155 OBV262152:OCK262155 OLR262152:OMG262155 OVN262152:OWC262155 PFJ262152:PFY262155 PPF262152:PPU262155 PZB262152:PZQ262155 QIX262152:QJM262155 QST262152:QTI262155 RCP262152:RDE262155 RML262152:RNA262155 RWH262152:RWW262155 SGD262152:SGS262155 SPZ262152:SQO262155 SZV262152:TAK262155 TJR262152:TKG262155 TTN262152:TUC262155 UDJ262152:UDY262155 UNF262152:UNU262155 UXB262152:UXQ262155 VGX262152:VHM262155 VQT262152:VRI262155 WAP262152:WBE262155 WKL262152:WLA262155 WUH262152:WUW262155 O327690:AA327693 HV327688:IK327691 RR327688:SG327691 ABN327688:ACC327691 ALJ327688:ALY327691 AVF327688:AVU327691 BFB327688:BFQ327691 BOX327688:BPM327691 BYT327688:BZI327691 CIP327688:CJE327691 CSL327688:CTA327691 DCH327688:DCW327691 DMD327688:DMS327691 DVZ327688:DWO327691 EFV327688:EGK327691 EPR327688:EQG327691 EZN327688:FAC327691 FJJ327688:FJY327691 FTF327688:FTU327691 GDB327688:GDQ327691 GMX327688:GNM327691 GWT327688:GXI327691 HGP327688:HHE327691 HQL327688:HRA327691 IAH327688:IAW327691 IKD327688:IKS327691 ITZ327688:IUO327691 JDV327688:JEK327691 JNR327688:JOG327691 JXN327688:JYC327691 KHJ327688:KHY327691 KRF327688:KRU327691 LBB327688:LBQ327691 LKX327688:LLM327691 LUT327688:LVI327691 MEP327688:MFE327691 MOL327688:MPA327691 MYH327688:MYW327691 NID327688:NIS327691 NRZ327688:NSO327691 OBV327688:OCK327691 OLR327688:OMG327691 OVN327688:OWC327691 PFJ327688:PFY327691 PPF327688:PPU327691 PZB327688:PZQ327691 QIX327688:QJM327691 QST327688:QTI327691 RCP327688:RDE327691 RML327688:RNA327691 RWH327688:RWW327691 SGD327688:SGS327691 SPZ327688:SQO327691 SZV327688:TAK327691 TJR327688:TKG327691 TTN327688:TUC327691 UDJ327688:UDY327691 UNF327688:UNU327691 UXB327688:UXQ327691 VGX327688:VHM327691 VQT327688:VRI327691 WAP327688:WBE327691 WKL327688:WLA327691 WUH327688:WUW327691 O393226:AA393229 HV393224:IK393227 RR393224:SG393227 ABN393224:ACC393227 ALJ393224:ALY393227 AVF393224:AVU393227 BFB393224:BFQ393227 BOX393224:BPM393227 BYT393224:BZI393227 CIP393224:CJE393227 CSL393224:CTA393227 DCH393224:DCW393227 DMD393224:DMS393227 DVZ393224:DWO393227 EFV393224:EGK393227 EPR393224:EQG393227 EZN393224:FAC393227 FJJ393224:FJY393227 FTF393224:FTU393227 GDB393224:GDQ393227 GMX393224:GNM393227 GWT393224:GXI393227 HGP393224:HHE393227 HQL393224:HRA393227 IAH393224:IAW393227 IKD393224:IKS393227 ITZ393224:IUO393227 JDV393224:JEK393227 JNR393224:JOG393227 JXN393224:JYC393227 KHJ393224:KHY393227 KRF393224:KRU393227 LBB393224:LBQ393227 LKX393224:LLM393227 LUT393224:LVI393227 MEP393224:MFE393227 MOL393224:MPA393227 MYH393224:MYW393227 NID393224:NIS393227 NRZ393224:NSO393227 OBV393224:OCK393227 OLR393224:OMG393227 OVN393224:OWC393227 PFJ393224:PFY393227 PPF393224:PPU393227 PZB393224:PZQ393227 QIX393224:QJM393227 QST393224:QTI393227 RCP393224:RDE393227 RML393224:RNA393227 RWH393224:RWW393227 SGD393224:SGS393227 SPZ393224:SQO393227 SZV393224:TAK393227 TJR393224:TKG393227 TTN393224:TUC393227 UDJ393224:UDY393227 UNF393224:UNU393227 UXB393224:UXQ393227 VGX393224:VHM393227 VQT393224:VRI393227 WAP393224:WBE393227 WKL393224:WLA393227 WUH393224:WUW393227 O458762:AA458765 HV458760:IK458763 RR458760:SG458763 ABN458760:ACC458763 ALJ458760:ALY458763 AVF458760:AVU458763 BFB458760:BFQ458763 BOX458760:BPM458763 BYT458760:BZI458763 CIP458760:CJE458763 CSL458760:CTA458763 DCH458760:DCW458763 DMD458760:DMS458763 DVZ458760:DWO458763 EFV458760:EGK458763 EPR458760:EQG458763 EZN458760:FAC458763 FJJ458760:FJY458763 FTF458760:FTU458763 GDB458760:GDQ458763 GMX458760:GNM458763 GWT458760:GXI458763 HGP458760:HHE458763 HQL458760:HRA458763 IAH458760:IAW458763 IKD458760:IKS458763 ITZ458760:IUO458763 JDV458760:JEK458763 JNR458760:JOG458763 JXN458760:JYC458763 KHJ458760:KHY458763 KRF458760:KRU458763 LBB458760:LBQ458763 LKX458760:LLM458763 LUT458760:LVI458763 MEP458760:MFE458763 MOL458760:MPA458763 MYH458760:MYW458763 NID458760:NIS458763 NRZ458760:NSO458763 OBV458760:OCK458763 OLR458760:OMG458763 OVN458760:OWC458763 PFJ458760:PFY458763 PPF458760:PPU458763 PZB458760:PZQ458763 QIX458760:QJM458763 QST458760:QTI458763 RCP458760:RDE458763 RML458760:RNA458763 RWH458760:RWW458763 SGD458760:SGS458763 SPZ458760:SQO458763 SZV458760:TAK458763 TJR458760:TKG458763 TTN458760:TUC458763 UDJ458760:UDY458763 UNF458760:UNU458763 UXB458760:UXQ458763 VGX458760:VHM458763 VQT458760:VRI458763 WAP458760:WBE458763 WKL458760:WLA458763 WUH458760:WUW458763 O524298:AA524301 HV524296:IK524299 RR524296:SG524299 ABN524296:ACC524299 ALJ524296:ALY524299 AVF524296:AVU524299 BFB524296:BFQ524299 BOX524296:BPM524299 BYT524296:BZI524299 CIP524296:CJE524299 CSL524296:CTA524299 DCH524296:DCW524299 DMD524296:DMS524299 DVZ524296:DWO524299 EFV524296:EGK524299 EPR524296:EQG524299 EZN524296:FAC524299 FJJ524296:FJY524299 FTF524296:FTU524299 GDB524296:GDQ524299 GMX524296:GNM524299 GWT524296:GXI524299 HGP524296:HHE524299 HQL524296:HRA524299 IAH524296:IAW524299 IKD524296:IKS524299 ITZ524296:IUO524299 JDV524296:JEK524299 JNR524296:JOG524299 JXN524296:JYC524299 KHJ524296:KHY524299 KRF524296:KRU524299 LBB524296:LBQ524299 LKX524296:LLM524299 LUT524296:LVI524299 MEP524296:MFE524299 MOL524296:MPA524299 MYH524296:MYW524299 NID524296:NIS524299 NRZ524296:NSO524299 OBV524296:OCK524299 OLR524296:OMG524299 OVN524296:OWC524299 PFJ524296:PFY524299 PPF524296:PPU524299 PZB524296:PZQ524299 QIX524296:QJM524299 QST524296:QTI524299 RCP524296:RDE524299 RML524296:RNA524299 RWH524296:RWW524299 SGD524296:SGS524299 SPZ524296:SQO524299 SZV524296:TAK524299 TJR524296:TKG524299 TTN524296:TUC524299 UDJ524296:UDY524299 UNF524296:UNU524299 UXB524296:UXQ524299 VGX524296:VHM524299 VQT524296:VRI524299 WAP524296:WBE524299 WKL524296:WLA524299 WUH524296:WUW524299 O589834:AA589837 HV589832:IK589835 RR589832:SG589835 ABN589832:ACC589835 ALJ589832:ALY589835 AVF589832:AVU589835 BFB589832:BFQ589835 BOX589832:BPM589835 BYT589832:BZI589835 CIP589832:CJE589835 CSL589832:CTA589835 DCH589832:DCW589835 DMD589832:DMS589835 DVZ589832:DWO589835 EFV589832:EGK589835 EPR589832:EQG589835 EZN589832:FAC589835 FJJ589832:FJY589835 FTF589832:FTU589835 GDB589832:GDQ589835 GMX589832:GNM589835 GWT589832:GXI589835 HGP589832:HHE589835 HQL589832:HRA589835 IAH589832:IAW589835 IKD589832:IKS589835 ITZ589832:IUO589835 JDV589832:JEK589835 JNR589832:JOG589835 JXN589832:JYC589835 KHJ589832:KHY589835 KRF589832:KRU589835 LBB589832:LBQ589835 LKX589832:LLM589835 LUT589832:LVI589835 MEP589832:MFE589835 MOL589832:MPA589835 MYH589832:MYW589835 NID589832:NIS589835 NRZ589832:NSO589835 OBV589832:OCK589835 OLR589832:OMG589835 OVN589832:OWC589835 PFJ589832:PFY589835 PPF589832:PPU589835 PZB589832:PZQ589835 QIX589832:QJM589835 QST589832:QTI589835 RCP589832:RDE589835 RML589832:RNA589835 RWH589832:RWW589835 SGD589832:SGS589835 SPZ589832:SQO589835 SZV589832:TAK589835 TJR589832:TKG589835 TTN589832:TUC589835 UDJ589832:UDY589835 UNF589832:UNU589835 UXB589832:UXQ589835 VGX589832:VHM589835 VQT589832:VRI589835 WAP589832:WBE589835 WKL589832:WLA589835 WUH589832:WUW589835 O655370:AA655373 HV655368:IK655371 RR655368:SG655371 ABN655368:ACC655371 ALJ655368:ALY655371 AVF655368:AVU655371 BFB655368:BFQ655371 BOX655368:BPM655371 BYT655368:BZI655371 CIP655368:CJE655371 CSL655368:CTA655371 DCH655368:DCW655371 DMD655368:DMS655371 DVZ655368:DWO655371 EFV655368:EGK655371 EPR655368:EQG655371 EZN655368:FAC655371 FJJ655368:FJY655371 FTF655368:FTU655371 GDB655368:GDQ655371 GMX655368:GNM655371 GWT655368:GXI655371 HGP655368:HHE655371 HQL655368:HRA655371 IAH655368:IAW655371 IKD655368:IKS655371 ITZ655368:IUO655371 JDV655368:JEK655371 JNR655368:JOG655371 JXN655368:JYC655371 KHJ655368:KHY655371 KRF655368:KRU655371 LBB655368:LBQ655371 LKX655368:LLM655371 LUT655368:LVI655371 MEP655368:MFE655371 MOL655368:MPA655371 MYH655368:MYW655371 NID655368:NIS655371 NRZ655368:NSO655371 OBV655368:OCK655371 OLR655368:OMG655371 OVN655368:OWC655371 PFJ655368:PFY655371 PPF655368:PPU655371 PZB655368:PZQ655371 QIX655368:QJM655371 QST655368:QTI655371 RCP655368:RDE655371 RML655368:RNA655371 RWH655368:RWW655371 SGD655368:SGS655371 SPZ655368:SQO655371 SZV655368:TAK655371 TJR655368:TKG655371 TTN655368:TUC655371 UDJ655368:UDY655371 UNF655368:UNU655371 UXB655368:UXQ655371 VGX655368:VHM655371 VQT655368:VRI655371 WAP655368:WBE655371 WKL655368:WLA655371 WUH655368:WUW655371 O720906:AA720909 HV720904:IK720907 RR720904:SG720907 ABN720904:ACC720907 ALJ720904:ALY720907 AVF720904:AVU720907 BFB720904:BFQ720907 BOX720904:BPM720907 BYT720904:BZI720907 CIP720904:CJE720907 CSL720904:CTA720907 DCH720904:DCW720907 DMD720904:DMS720907 DVZ720904:DWO720907 EFV720904:EGK720907 EPR720904:EQG720907 EZN720904:FAC720907 FJJ720904:FJY720907 FTF720904:FTU720907 GDB720904:GDQ720907 GMX720904:GNM720907 GWT720904:GXI720907 HGP720904:HHE720907 HQL720904:HRA720907 IAH720904:IAW720907 IKD720904:IKS720907 ITZ720904:IUO720907 JDV720904:JEK720907 JNR720904:JOG720907 JXN720904:JYC720907 KHJ720904:KHY720907 KRF720904:KRU720907 LBB720904:LBQ720907 LKX720904:LLM720907 LUT720904:LVI720907 MEP720904:MFE720907 MOL720904:MPA720907 MYH720904:MYW720907 NID720904:NIS720907 NRZ720904:NSO720907 OBV720904:OCK720907 OLR720904:OMG720907 OVN720904:OWC720907 PFJ720904:PFY720907 PPF720904:PPU720907 PZB720904:PZQ720907 QIX720904:QJM720907 QST720904:QTI720907 RCP720904:RDE720907 RML720904:RNA720907 RWH720904:RWW720907 SGD720904:SGS720907 SPZ720904:SQO720907 SZV720904:TAK720907 TJR720904:TKG720907 TTN720904:TUC720907 UDJ720904:UDY720907 UNF720904:UNU720907 UXB720904:UXQ720907 VGX720904:VHM720907 VQT720904:VRI720907 WAP720904:WBE720907 WKL720904:WLA720907 WUH720904:WUW720907 O786442:AA786445 HV786440:IK786443 RR786440:SG786443 ABN786440:ACC786443 ALJ786440:ALY786443 AVF786440:AVU786443 BFB786440:BFQ786443 BOX786440:BPM786443 BYT786440:BZI786443 CIP786440:CJE786443 CSL786440:CTA786443 DCH786440:DCW786443 DMD786440:DMS786443 DVZ786440:DWO786443 EFV786440:EGK786443 EPR786440:EQG786443 EZN786440:FAC786443 FJJ786440:FJY786443 FTF786440:FTU786443 GDB786440:GDQ786443 GMX786440:GNM786443 GWT786440:GXI786443 HGP786440:HHE786443 HQL786440:HRA786443 IAH786440:IAW786443 IKD786440:IKS786443 ITZ786440:IUO786443 JDV786440:JEK786443 JNR786440:JOG786443 JXN786440:JYC786443 KHJ786440:KHY786443 KRF786440:KRU786443 LBB786440:LBQ786443 LKX786440:LLM786443 LUT786440:LVI786443 MEP786440:MFE786443 MOL786440:MPA786443 MYH786440:MYW786443 NID786440:NIS786443 NRZ786440:NSO786443 OBV786440:OCK786443 OLR786440:OMG786443 OVN786440:OWC786443 PFJ786440:PFY786443 PPF786440:PPU786443 PZB786440:PZQ786443 QIX786440:QJM786443 QST786440:QTI786443 RCP786440:RDE786443 RML786440:RNA786443 RWH786440:RWW786443 SGD786440:SGS786443 SPZ786440:SQO786443 SZV786440:TAK786443 TJR786440:TKG786443 TTN786440:TUC786443 UDJ786440:UDY786443 UNF786440:UNU786443 UXB786440:UXQ786443 VGX786440:VHM786443 VQT786440:VRI786443 WAP786440:WBE786443 WKL786440:WLA786443 WUH786440:WUW786443 O851978:AA851981 HV851976:IK851979 RR851976:SG851979 ABN851976:ACC851979 ALJ851976:ALY851979 AVF851976:AVU851979 BFB851976:BFQ851979 BOX851976:BPM851979 BYT851976:BZI851979 CIP851976:CJE851979 CSL851976:CTA851979 DCH851976:DCW851979 DMD851976:DMS851979 DVZ851976:DWO851979 EFV851976:EGK851979 EPR851976:EQG851979 EZN851976:FAC851979 FJJ851976:FJY851979 FTF851976:FTU851979 GDB851976:GDQ851979 GMX851976:GNM851979 GWT851976:GXI851979 HGP851976:HHE851979 HQL851976:HRA851979 IAH851976:IAW851979 IKD851976:IKS851979 ITZ851976:IUO851979 JDV851976:JEK851979 JNR851976:JOG851979 JXN851976:JYC851979 KHJ851976:KHY851979 KRF851976:KRU851979 LBB851976:LBQ851979 LKX851976:LLM851979 LUT851976:LVI851979 MEP851976:MFE851979 MOL851976:MPA851979 MYH851976:MYW851979 NID851976:NIS851979 NRZ851976:NSO851979 OBV851976:OCK851979 OLR851976:OMG851979 OVN851976:OWC851979 PFJ851976:PFY851979 PPF851976:PPU851979 PZB851976:PZQ851979 QIX851976:QJM851979 QST851976:QTI851979 RCP851976:RDE851979 RML851976:RNA851979 RWH851976:RWW851979 SGD851976:SGS851979 SPZ851976:SQO851979 SZV851976:TAK851979 TJR851976:TKG851979 TTN851976:TUC851979 UDJ851976:UDY851979 UNF851976:UNU851979 UXB851976:UXQ851979 VGX851976:VHM851979 VQT851976:VRI851979 WAP851976:WBE851979 WKL851976:WLA851979 WUH851976:WUW851979 O917514:AA917517 HV917512:IK917515 RR917512:SG917515 ABN917512:ACC917515 ALJ917512:ALY917515 AVF917512:AVU917515 BFB917512:BFQ917515 BOX917512:BPM917515 BYT917512:BZI917515 CIP917512:CJE917515 CSL917512:CTA917515 DCH917512:DCW917515 DMD917512:DMS917515 DVZ917512:DWO917515 EFV917512:EGK917515 EPR917512:EQG917515 EZN917512:FAC917515 FJJ917512:FJY917515 FTF917512:FTU917515 GDB917512:GDQ917515 GMX917512:GNM917515 GWT917512:GXI917515 HGP917512:HHE917515 HQL917512:HRA917515 IAH917512:IAW917515 IKD917512:IKS917515 ITZ917512:IUO917515 JDV917512:JEK917515 JNR917512:JOG917515 JXN917512:JYC917515 KHJ917512:KHY917515 KRF917512:KRU917515 LBB917512:LBQ917515 LKX917512:LLM917515 LUT917512:LVI917515 MEP917512:MFE917515 MOL917512:MPA917515 MYH917512:MYW917515 NID917512:NIS917515 NRZ917512:NSO917515 OBV917512:OCK917515 OLR917512:OMG917515 OVN917512:OWC917515 PFJ917512:PFY917515 PPF917512:PPU917515 PZB917512:PZQ917515 QIX917512:QJM917515 QST917512:QTI917515 RCP917512:RDE917515 RML917512:RNA917515 RWH917512:RWW917515 SGD917512:SGS917515 SPZ917512:SQO917515 SZV917512:TAK917515 TJR917512:TKG917515 TTN917512:TUC917515 UDJ917512:UDY917515 UNF917512:UNU917515 UXB917512:UXQ917515 VGX917512:VHM917515 VQT917512:VRI917515 WAP917512:WBE917515 WKL917512:WLA917515 WUH917512:WUW917515 O983050:AA983053 HV983048:IK983051 RR983048:SG983051 ABN983048:ACC983051 ALJ983048:ALY983051 AVF983048:AVU983051 BFB983048:BFQ983051 BOX983048:BPM983051 BYT983048:BZI983051 CIP983048:CJE983051 CSL983048:CTA983051 DCH983048:DCW983051 DMD983048:DMS983051 DVZ983048:DWO983051 EFV983048:EGK983051 EPR983048:EQG983051 EZN983048:FAC983051 FJJ983048:FJY983051 FTF983048:FTU983051 GDB983048:GDQ983051 GMX983048:GNM983051 GWT983048:GXI983051 HGP983048:HHE983051 HQL983048:HRA983051 IAH983048:IAW983051 IKD983048:IKS983051 ITZ983048:IUO983051 JDV983048:JEK983051 JNR983048:JOG983051 JXN983048:JYC983051 KHJ983048:KHY983051 KRF983048:KRU983051 LBB983048:LBQ983051 LKX983048:LLM983051 LUT983048:LVI983051 MEP983048:MFE983051 MOL983048:MPA983051 MYH983048:MYW983051 NID983048:NIS983051 NRZ983048:NSO983051 OBV983048:OCK983051 OLR983048:OMG983051 OVN983048:OWC983051 PFJ983048:PFY983051 PPF983048:PPU983051 PZB983048:PZQ983051 QIX983048:QJM983051 QST983048:QTI983051 RCP983048:RDE983051 RML983048:RNA983051 RWH983048:RWW983051 SGD983048:SGS983051 SPZ983048:SQO983051 SZV983048:TAK983051 TJR983048:TKG983051 TTN983048:TUC983051 UDJ983048:UDY983051 UNF983048:UNU983051 UXB983048:UXQ983051 VGX983048:VHM983051 VQT983048:VRI983051 WAP983048:WBE983051 WKL983048:WLA983051 WUH983048:WUW983051</xm:sqref>
        </x14:dataValidation>
        <x14:dataValidation imeMode="disabled" allowBlank="1" showInputMessage="1" showErrorMessage="1" xr:uid="{DA95EC4A-C278-467F-811B-624BACAD2682}">
          <xm:sqref>IL65542 SH65542 ACD65542 ALZ65542 AVV65542 BFR65542 BPN65542 BZJ65542 CJF65542 CTB65542 DCX65542 DMT65542 DWP65542 EGL65542 EQH65542 FAD65542 FJZ65542 FTV65542 GDR65542 GNN65542 GXJ65542 HHF65542 HRB65542 IAX65542 IKT65542 IUP65542 JEL65542 JOH65542 JYD65542 KHZ65542 KRV65542 LBR65542 LLN65542 LVJ65542 MFF65542 MPB65542 MYX65542 NIT65542 NSP65542 OCL65542 OMH65542 OWD65542 PFZ65542 PPV65542 PZR65542 QJN65542 QTJ65542 RDF65542 RNB65542 RWX65542 SGT65542 SQP65542 TAL65542 TKH65542 TUD65542 UDZ65542 UNV65542 UXR65542 VHN65542 VRJ65542 WBF65542 WLB65542 WUX65542 IL131078 SH131078 ACD131078 ALZ131078 AVV131078 BFR131078 BPN131078 BZJ131078 CJF131078 CTB131078 DCX131078 DMT131078 DWP131078 EGL131078 EQH131078 FAD131078 FJZ131078 FTV131078 GDR131078 GNN131078 GXJ131078 HHF131078 HRB131078 IAX131078 IKT131078 IUP131078 JEL131078 JOH131078 JYD131078 KHZ131078 KRV131078 LBR131078 LLN131078 LVJ131078 MFF131078 MPB131078 MYX131078 NIT131078 NSP131078 OCL131078 OMH131078 OWD131078 PFZ131078 PPV131078 PZR131078 QJN131078 QTJ131078 RDF131078 RNB131078 RWX131078 SGT131078 SQP131078 TAL131078 TKH131078 TUD131078 UDZ131078 UNV131078 UXR131078 VHN131078 VRJ131078 WBF131078 WLB131078 WUX131078 IL196614 SH196614 ACD196614 ALZ196614 AVV196614 BFR196614 BPN196614 BZJ196614 CJF196614 CTB196614 DCX196614 DMT196614 DWP196614 EGL196614 EQH196614 FAD196614 FJZ196614 FTV196614 GDR196614 GNN196614 GXJ196614 HHF196614 HRB196614 IAX196614 IKT196614 IUP196614 JEL196614 JOH196614 JYD196614 KHZ196614 KRV196614 LBR196614 LLN196614 LVJ196614 MFF196614 MPB196614 MYX196614 NIT196614 NSP196614 OCL196614 OMH196614 OWD196614 PFZ196614 PPV196614 PZR196614 QJN196614 QTJ196614 RDF196614 RNB196614 RWX196614 SGT196614 SQP196614 TAL196614 TKH196614 TUD196614 UDZ196614 UNV196614 UXR196614 VHN196614 VRJ196614 WBF196614 WLB196614 WUX196614 IL262150 SH262150 ACD262150 ALZ262150 AVV262150 BFR262150 BPN262150 BZJ262150 CJF262150 CTB262150 DCX262150 DMT262150 DWP262150 EGL262150 EQH262150 FAD262150 FJZ262150 FTV262150 GDR262150 GNN262150 GXJ262150 HHF262150 HRB262150 IAX262150 IKT262150 IUP262150 JEL262150 JOH262150 JYD262150 KHZ262150 KRV262150 LBR262150 LLN262150 LVJ262150 MFF262150 MPB262150 MYX262150 NIT262150 NSP262150 OCL262150 OMH262150 OWD262150 PFZ262150 PPV262150 PZR262150 QJN262150 QTJ262150 RDF262150 RNB262150 RWX262150 SGT262150 SQP262150 TAL262150 TKH262150 TUD262150 UDZ262150 UNV262150 UXR262150 VHN262150 VRJ262150 WBF262150 WLB262150 WUX262150 IL327686 SH327686 ACD327686 ALZ327686 AVV327686 BFR327686 BPN327686 BZJ327686 CJF327686 CTB327686 DCX327686 DMT327686 DWP327686 EGL327686 EQH327686 FAD327686 FJZ327686 FTV327686 GDR327686 GNN327686 GXJ327686 HHF327686 HRB327686 IAX327686 IKT327686 IUP327686 JEL327686 JOH327686 JYD327686 KHZ327686 KRV327686 LBR327686 LLN327686 LVJ327686 MFF327686 MPB327686 MYX327686 NIT327686 NSP327686 OCL327686 OMH327686 OWD327686 PFZ327686 PPV327686 PZR327686 QJN327686 QTJ327686 RDF327686 RNB327686 RWX327686 SGT327686 SQP327686 TAL327686 TKH327686 TUD327686 UDZ327686 UNV327686 UXR327686 VHN327686 VRJ327686 WBF327686 WLB327686 WUX327686 IL393222 SH393222 ACD393222 ALZ393222 AVV393222 BFR393222 BPN393222 BZJ393222 CJF393222 CTB393222 DCX393222 DMT393222 DWP393222 EGL393222 EQH393222 FAD393222 FJZ393222 FTV393222 GDR393222 GNN393222 GXJ393222 HHF393222 HRB393222 IAX393222 IKT393222 IUP393222 JEL393222 JOH393222 JYD393222 KHZ393222 KRV393222 LBR393222 LLN393222 LVJ393222 MFF393222 MPB393222 MYX393222 NIT393222 NSP393222 OCL393222 OMH393222 OWD393222 PFZ393222 PPV393222 PZR393222 QJN393222 QTJ393222 RDF393222 RNB393222 RWX393222 SGT393222 SQP393222 TAL393222 TKH393222 TUD393222 UDZ393222 UNV393222 UXR393222 VHN393222 VRJ393222 WBF393222 WLB393222 WUX393222 IL458758 SH458758 ACD458758 ALZ458758 AVV458758 BFR458758 BPN458758 BZJ458758 CJF458758 CTB458758 DCX458758 DMT458758 DWP458758 EGL458758 EQH458758 FAD458758 FJZ458758 FTV458758 GDR458758 GNN458758 GXJ458758 HHF458758 HRB458758 IAX458758 IKT458758 IUP458758 JEL458758 JOH458758 JYD458758 KHZ458758 KRV458758 LBR458758 LLN458758 LVJ458758 MFF458758 MPB458758 MYX458758 NIT458758 NSP458758 OCL458758 OMH458758 OWD458758 PFZ458758 PPV458758 PZR458758 QJN458758 QTJ458758 RDF458758 RNB458758 RWX458758 SGT458758 SQP458758 TAL458758 TKH458758 TUD458758 UDZ458758 UNV458758 UXR458758 VHN458758 VRJ458758 WBF458758 WLB458758 WUX458758 IL524294 SH524294 ACD524294 ALZ524294 AVV524294 BFR524294 BPN524294 BZJ524294 CJF524294 CTB524294 DCX524294 DMT524294 DWP524294 EGL524294 EQH524294 FAD524294 FJZ524294 FTV524294 GDR524294 GNN524294 GXJ524294 HHF524294 HRB524294 IAX524294 IKT524294 IUP524294 JEL524294 JOH524294 JYD524294 KHZ524294 KRV524294 LBR524294 LLN524294 LVJ524294 MFF524294 MPB524294 MYX524294 NIT524294 NSP524294 OCL524294 OMH524294 OWD524294 PFZ524294 PPV524294 PZR524294 QJN524294 QTJ524294 RDF524294 RNB524294 RWX524294 SGT524294 SQP524294 TAL524294 TKH524294 TUD524294 UDZ524294 UNV524294 UXR524294 VHN524294 VRJ524294 WBF524294 WLB524294 WUX524294 IL589830 SH589830 ACD589830 ALZ589830 AVV589830 BFR589830 BPN589830 BZJ589830 CJF589830 CTB589830 DCX589830 DMT589830 DWP589830 EGL589830 EQH589830 FAD589830 FJZ589830 FTV589830 GDR589830 GNN589830 GXJ589830 HHF589830 HRB589830 IAX589830 IKT589830 IUP589830 JEL589830 JOH589830 JYD589830 KHZ589830 KRV589830 LBR589830 LLN589830 LVJ589830 MFF589830 MPB589830 MYX589830 NIT589830 NSP589830 OCL589830 OMH589830 OWD589830 PFZ589830 PPV589830 PZR589830 QJN589830 QTJ589830 RDF589830 RNB589830 RWX589830 SGT589830 SQP589830 TAL589830 TKH589830 TUD589830 UDZ589830 UNV589830 UXR589830 VHN589830 VRJ589830 WBF589830 WLB589830 WUX589830 IL655366 SH655366 ACD655366 ALZ655366 AVV655366 BFR655366 BPN655366 BZJ655366 CJF655366 CTB655366 DCX655366 DMT655366 DWP655366 EGL655366 EQH655366 FAD655366 FJZ655366 FTV655366 GDR655366 GNN655366 GXJ655366 HHF655366 HRB655366 IAX655366 IKT655366 IUP655366 JEL655366 JOH655366 JYD655366 KHZ655366 KRV655366 LBR655366 LLN655366 LVJ655366 MFF655366 MPB655366 MYX655366 NIT655366 NSP655366 OCL655366 OMH655366 OWD655366 PFZ655366 PPV655366 PZR655366 QJN655366 QTJ655366 RDF655366 RNB655366 RWX655366 SGT655366 SQP655366 TAL655366 TKH655366 TUD655366 UDZ655366 UNV655366 UXR655366 VHN655366 VRJ655366 WBF655366 WLB655366 WUX655366 IL720902 SH720902 ACD720902 ALZ720902 AVV720902 BFR720902 BPN720902 BZJ720902 CJF720902 CTB720902 DCX720902 DMT720902 DWP720902 EGL720902 EQH720902 FAD720902 FJZ720902 FTV720902 GDR720902 GNN720902 GXJ720902 HHF720902 HRB720902 IAX720902 IKT720902 IUP720902 JEL720902 JOH720902 JYD720902 KHZ720902 KRV720902 LBR720902 LLN720902 LVJ720902 MFF720902 MPB720902 MYX720902 NIT720902 NSP720902 OCL720902 OMH720902 OWD720902 PFZ720902 PPV720902 PZR720902 QJN720902 QTJ720902 RDF720902 RNB720902 RWX720902 SGT720902 SQP720902 TAL720902 TKH720902 TUD720902 UDZ720902 UNV720902 UXR720902 VHN720902 VRJ720902 WBF720902 WLB720902 WUX720902 IL786438 SH786438 ACD786438 ALZ786438 AVV786438 BFR786438 BPN786438 BZJ786438 CJF786438 CTB786438 DCX786438 DMT786438 DWP786438 EGL786438 EQH786438 FAD786438 FJZ786438 FTV786438 GDR786438 GNN786438 GXJ786438 HHF786438 HRB786438 IAX786438 IKT786438 IUP786438 JEL786438 JOH786438 JYD786438 KHZ786438 KRV786438 LBR786438 LLN786438 LVJ786438 MFF786438 MPB786438 MYX786438 NIT786438 NSP786438 OCL786438 OMH786438 OWD786438 PFZ786438 PPV786438 PZR786438 QJN786438 QTJ786438 RDF786438 RNB786438 RWX786438 SGT786438 SQP786438 TAL786438 TKH786438 TUD786438 UDZ786438 UNV786438 UXR786438 VHN786438 VRJ786438 WBF786438 WLB786438 WUX786438 IL851974 SH851974 ACD851974 ALZ851974 AVV851974 BFR851974 BPN851974 BZJ851974 CJF851974 CTB851974 DCX851974 DMT851974 DWP851974 EGL851974 EQH851974 FAD851974 FJZ851974 FTV851974 GDR851974 GNN851974 GXJ851974 HHF851974 HRB851974 IAX851974 IKT851974 IUP851974 JEL851974 JOH851974 JYD851974 KHZ851974 KRV851974 LBR851974 LLN851974 LVJ851974 MFF851974 MPB851974 MYX851974 NIT851974 NSP851974 OCL851974 OMH851974 OWD851974 PFZ851974 PPV851974 PZR851974 QJN851974 QTJ851974 RDF851974 RNB851974 RWX851974 SGT851974 SQP851974 TAL851974 TKH851974 TUD851974 UDZ851974 UNV851974 UXR851974 VHN851974 VRJ851974 WBF851974 WLB851974 WUX851974 IL917510 SH917510 ACD917510 ALZ917510 AVV917510 BFR917510 BPN917510 BZJ917510 CJF917510 CTB917510 DCX917510 DMT917510 DWP917510 EGL917510 EQH917510 FAD917510 FJZ917510 FTV917510 GDR917510 GNN917510 GXJ917510 HHF917510 HRB917510 IAX917510 IKT917510 IUP917510 JEL917510 JOH917510 JYD917510 KHZ917510 KRV917510 LBR917510 LLN917510 LVJ917510 MFF917510 MPB917510 MYX917510 NIT917510 NSP917510 OCL917510 OMH917510 OWD917510 PFZ917510 PPV917510 PZR917510 QJN917510 QTJ917510 RDF917510 RNB917510 RWX917510 SGT917510 SQP917510 TAL917510 TKH917510 TUD917510 UDZ917510 UNV917510 UXR917510 VHN917510 VRJ917510 WBF917510 WLB917510 WUX917510 IL983046 SH983046 ACD983046 ALZ983046 AVV983046 BFR983046 BPN983046 BZJ983046 CJF983046 CTB983046 DCX983046 DMT983046 DWP983046 EGL983046 EQH983046 FAD983046 FJZ983046 FTV983046 GDR983046 GNN983046 GXJ983046 HHF983046 HRB983046 IAX983046 IKT983046 IUP983046 JEL983046 JOH983046 JYD983046 KHZ983046 KRV983046 LBR983046 LLN983046 LVJ983046 MFF983046 MPB983046 MYX983046 NIT983046 NSP983046 OCL983046 OMH983046 OWD983046 PFZ983046 PPV983046 PZR983046 QJN983046 QTJ983046 RDF983046 RNB983046 RWX983046 SGT983046 SQP983046 TAL983046 TKH983046 TUD983046 UDZ983046 UNV983046 UXR983046 VHN983046 VRJ983046 WBF983046 WLB983046 WUX983046 IQ65572:IQ65573 SM65572:SM65573 ACI65572:ACI65573 AME65572:AME65573 AWA65572:AWA65573 BFW65572:BFW65573 BPS65572:BPS65573 BZO65572:BZO65573 CJK65572:CJK65573 CTG65572:CTG65573 DDC65572:DDC65573 DMY65572:DMY65573 DWU65572:DWU65573 EGQ65572:EGQ65573 EQM65572:EQM65573 FAI65572:FAI65573 FKE65572:FKE65573 FUA65572:FUA65573 GDW65572:GDW65573 GNS65572:GNS65573 GXO65572:GXO65573 HHK65572:HHK65573 HRG65572:HRG65573 IBC65572:IBC65573 IKY65572:IKY65573 IUU65572:IUU65573 JEQ65572:JEQ65573 JOM65572:JOM65573 JYI65572:JYI65573 KIE65572:KIE65573 KSA65572:KSA65573 LBW65572:LBW65573 LLS65572:LLS65573 LVO65572:LVO65573 MFK65572:MFK65573 MPG65572:MPG65573 MZC65572:MZC65573 NIY65572:NIY65573 NSU65572:NSU65573 OCQ65572:OCQ65573 OMM65572:OMM65573 OWI65572:OWI65573 PGE65572:PGE65573 PQA65572:PQA65573 PZW65572:PZW65573 QJS65572:QJS65573 QTO65572:QTO65573 RDK65572:RDK65573 RNG65572:RNG65573 RXC65572:RXC65573 SGY65572:SGY65573 SQU65572:SQU65573 TAQ65572:TAQ65573 TKM65572:TKM65573 TUI65572:TUI65573 UEE65572:UEE65573 UOA65572:UOA65573 UXW65572:UXW65573 VHS65572:VHS65573 VRO65572:VRO65573 WBK65572:WBK65573 WLG65572:WLG65573 WVC65572:WVC65573 IQ131108:IQ131109 SM131108:SM131109 ACI131108:ACI131109 AME131108:AME131109 AWA131108:AWA131109 BFW131108:BFW131109 BPS131108:BPS131109 BZO131108:BZO131109 CJK131108:CJK131109 CTG131108:CTG131109 DDC131108:DDC131109 DMY131108:DMY131109 DWU131108:DWU131109 EGQ131108:EGQ131109 EQM131108:EQM131109 FAI131108:FAI131109 FKE131108:FKE131109 FUA131108:FUA131109 GDW131108:GDW131109 GNS131108:GNS131109 GXO131108:GXO131109 HHK131108:HHK131109 HRG131108:HRG131109 IBC131108:IBC131109 IKY131108:IKY131109 IUU131108:IUU131109 JEQ131108:JEQ131109 JOM131108:JOM131109 JYI131108:JYI131109 KIE131108:KIE131109 KSA131108:KSA131109 LBW131108:LBW131109 LLS131108:LLS131109 LVO131108:LVO131109 MFK131108:MFK131109 MPG131108:MPG131109 MZC131108:MZC131109 NIY131108:NIY131109 NSU131108:NSU131109 OCQ131108:OCQ131109 OMM131108:OMM131109 OWI131108:OWI131109 PGE131108:PGE131109 PQA131108:PQA131109 PZW131108:PZW131109 QJS131108:QJS131109 QTO131108:QTO131109 RDK131108:RDK131109 RNG131108:RNG131109 RXC131108:RXC131109 SGY131108:SGY131109 SQU131108:SQU131109 TAQ131108:TAQ131109 TKM131108:TKM131109 TUI131108:TUI131109 UEE131108:UEE131109 UOA131108:UOA131109 UXW131108:UXW131109 VHS131108:VHS131109 VRO131108:VRO131109 WBK131108:WBK131109 WLG131108:WLG131109 WVC131108:WVC131109 IQ196644:IQ196645 SM196644:SM196645 ACI196644:ACI196645 AME196644:AME196645 AWA196644:AWA196645 BFW196644:BFW196645 BPS196644:BPS196645 BZO196644:BZO196645 CJK196644:CJK196645 CTG196644:CTG196645 DDC196644:DDC196645 DMY196644:DMY196645 DWU196644:DWU196645 EGQ196644:EGQ196645 EQM196644:EQM196645 FAI196644:FAI196645 FKE196644:FKE196645 FUA196644:FUA196645 GDW196644:GDW196645 GNS196644:GNS196645 GXO196644:GXO196645 HHK196644:HHK196645 HRG196644:HRG196645 IBC196644:IBC196645 IKY196644:IKY196645 IUU196644:IUU196645 JEQ196644:JEQ196645 JOM196644:JOM196645 JYI196644:JYI196645 KIE196644:KIE196645 KSA196644:KSA196645 LBW196644:LBW196645 LLS196644:LLS196645 LVO196644:LVO196645 MFK196644:MFK196645 MPG196644:MPG196645 MZC196644:MZC196645 NIY196644:NIY196645 NSU196644:NSU196645 OCQ196644:OCQ196645 OMM196644:OMM196645 OWI196644:OWI196645 PGE196644:PGE196645 PQA196644:PQA196645 PZW196644:PZW196645 QJS196644:QJS196645 QTO196644:QTO196645 RDK196644:RDK196645 RNG196644:RNG196645 RXC196644:RXC196645 SGY196644:SGY196645 SQU196644:SQU196645 TAQ196644:TAQ196645 TKM196644:TKM196645 TUI196644:TUI196645 UEE196644:UEE196645 UOA196644:UOA196645 UXW196644:UXW196645 VHS196644:VHS196645 VRO196644:VRO196645 WBK196644:WBK196645 WLG196644:WLG196645 WVC196644:WVC196645 IQ262180:IQ262181 SM262180:SM262181 ACI262180:ACI262181 AME262180:AME262181 AWA262180:AWA262181 BFW262180:BFW262181 BPS262180:BPS262181 BZO262180:BZO262181 CJK262180:CJK262181 CTG262180:CTG262181 DDC262180:DDC262181 DMY262180:DMY262181 DWU262180:DWU262181 EGQ262180:EGQ262181 EQM262180:EQM262181 FAI262180:FAI262181 FKE262180:FKE262181 FUA262180:FUA262181 GDW262180:GDW262181 GNS262180:GNS262181 GXO262180:GXO262181 HHK262180:HHK262181 HRG262180:HRG262181 IBC262180:IBC262181 IKY262180:IKY262181 IUU262180:IUU262181 JEQ262180:JEQ262181 JOM262180:JOM262181 JYI262180:JYI262181 KIE262180:KIE262181 KSA262180:KSA262181 LBW262180:LBW262181 LLS262180:LLS262181 LVO262180:LVO262181 MFK262180:MFK262181 MPG262180:MPG262181 MZC262180:MZC262181 NIY262180:NIY262181 NSU262180:NSU262181 OCQ262180:OCQ262181 OMM262180:OMM262181 OWI262180:OWI262181 PGE262180:PGE262181 PQA262180:PQA262181 PZW262180:PZW262181 QJS262180:QJS262181 QTO262180:QTO262181 RDK262180:RDK262181 RNG262180:RNG262181 RXC262180:RXC262181 SGY262180:SGY262181 SQU262180:SQU262181 TAQ262180:TAQ262181 TKM262180:TKM262181 TUI262180:TUI262181 UEE262180:UEE262181 UOA262180:UOA262181 UXW262180:UXW262181 VHS262180:VHS262181 VRO262180:VRO262181 WBK262180:WBK262181 WLG262180:WLG262181 WVC262180:WVC262181 IQ327716:IQ327717 SM327716:SM327717 ACI327716:ACI327717 AME327716:AME327717 AWA327716:AWA327717 BFW327716:BFW327717 BPS327716:BPS327717 BZO327716:BZO327717 CJK327716:CJK327717 CTG327716:CTG327717 DDC327716:DDC327717 DMY327716:DMY327717 DWU327716:DWU327717 EGQ327716:EGQ327717 EQM327716:EQM327717 FAI327716:FAI327717 FKE327716:FKE327717 FUA327716:FUA327717 GDW327716:GDW327717 GNS327716:GNS327717 GXO327716:GXO327717 HHK327716:HHK327717 HRG327716:HRG327717 IBC327716:IBC327717 IKY327716:IKY327717 IUU327716:IUU327717 JEQ327716:JEQ327717 JOM327716:JOM327717 JYI327716:JYI327717 KIE327716:KIE327717 KSA327716:KSA327717 LBW327716:LBW327717 LLS327716:LLS327717 LVO327716:LVO327717 MFK327716:MFK327717 MPG327716:MPG327717 MZC327716:MZC327717 NIY327716:NIY327717 NSU327716:NSU327717 OCQ327716:OCQ327717 OMM327716:OMM327717 OWI327716:OWI327717 PGE327716:PGE327717 PQA327716:PQA327717 PZW327716:PZW327717 QJS327716:QJS327717 QTO327716:QTO327717 RDK327716:RDK327717 RNG327716:RNG327717 RXC327716:RXC327717 SGY327716:SGY327717 SQU327716:SQU327717 TAQ327716:TAQ327717 TKM327716:TKM327717 TUI327716:TUI327717 UEE327716:UEE327717 UOA327716:UOA327717 UXW327716:UXW327717 VHS327716:VHS327717 VRO327716:VRO327717 WBK327716:WBK327717 WLG327716:WLG327717 WVC327716:WVC327717 IQ393252:IQ393253 SM393252:SM393253 ACI393252:ACI393253 AME393252:AME393253 AWA393252:AWA393253 BFW393252:BFW393253 BPS393252:BPS393253 BZO393252:BZO393253 CJK393252:CJK393253 CTG393252:CTG393253 DDC393252:DDC393253 DMY393252:DMY393253 DWU393252:DWU393253 EGQ393252:EGQ393253 EQM393252:EQM393253 FAI393252:FAI393253 FKE393252:FKE393253 FUA393252:FUA393253 GDW393252:GDW393253 GNS393252:GNS393253 GXO393252:GXO393253 HHK393252:HHK393253 HRG393252:HRG393253 IBC393252:IBC393253 IKY393252:IKY393253 IUU393252:IUU393253 JEQ393252:JEQ393253 JOM393252:JOM393253 JYI393252:JYI393253 KIE393252:KIE393253 KSA393252:KSA393253 LBW393252:LBW393253 LLS393252:LLS393253 LVO393252:LVO393253 MFK393252:MFK393253 MPG393252:MPG393253 MZC393252:MZC393253 NIY393252:NIY393253 NSU393252:NSU393253 OCQ393252:OCQ393253 OMM393252:OMM393253 OWI393252:OWI393253 PGE393252:PGE393253 PQA393252:PQA393253 PZW393252:PZW393253 QJS393252:QJS393253 QTO393252:QTO393253 RDK393252:RDK393253 RNG393252:RNG393253 RXC393252:RXC393253 SGY393252:SGY393253 SQU393252:SQU393253 TAQ393252:TAQ393253 TKM393252:TKM393253 TUI393252:TUI393253 UEE393252:UEE393253 UOA393252:UOA393253 UXW393252:UXW393253 VHS393252:VHS393253 VRO393252:VRO393253 WBK393252:WBK393253 WLG393252:WLG393253 WVC393252:WVC393253 IQ458788:IQ458789 SM458788:SM458789 ACI458788:ACI458789 AME458788:AME458789 AWA458788:AWA458789 BFW458788:BFW458789 BPS458788:BPS458789 BZO458788:BZO458789 CJK458788:CJK458789 CTG458788:CTG458789 DDC458788:DDC458789 DMY458788:DMY458789 DWU458788:DWU458789 EGQ458788:EGQ458789 EQM458788:EQM458789 FAI458788:FAI458789 FKE458788:FKE458789 FUA458788:FUA458789 GDW458788:GDW458789 GNS458788:GNS458789 GXO458788:GXO458789 HHK458788:HHK458789 HRG458788:HRG458789 IBC458788:IBC458789 IKY458788:IKY458789 IUU458788:IUU458789 JEQ458788:JEQ458789 JOM458788:JOM458789 JYI458788:JYI458789 KIE458788:KIE458789 KSA458788:KSA458789 LBW458788:LBW458789 LLS458788:LLS458789 LVO458788:LVO458789 MFK458788:MFK458789 MPG458788:MPG458789 MZC458788:MZC458789 NIY458788:NIY458789 NSU458788:NSU458789 OCQ458788:OCQ458789 OMM458788:OMM458789 OWI458788:OWI458789 PGE458788:PGE458789 PQA458788:PQA458789 PZW458788:PZW458789 QJS458788:QJS458789 QTO458788:QTO458789 RDK458788:RDK458789 RNG458788:RNG458789 RXC458788:RXC458789 SGY458788:SGY458789 SQU458788:SQU458789 TAQ458788:TAQ458789 TKM458788:TKM458789 TUI458788:TUI458789 UEE458788:UEE458789 UOA458788:UOA458789 UXW458788:UXW458789 VHS458788:VHS458789 VRO458788:VRO458789 WBK458788:WBK458789 WLG458788:WLG458789 WVC458788:WVC458789 IQ524324:IQ524325 SM524324:SM524325 ACI524324:ACI524325 AME524324:AME524325 AWA524324:AWA524325 BFW524324:BFW524325 BPS524324:BPS524325 BZO524324:BZO524325 CJK524324:CJK524325 CTG524324:CTG524325 DDC524324:DDC524325 DMY524324:DMY524325 DWU524324:DWU524325 EGQ524324:EGQ524325 EQM524324:EQM524325 FAI524324:FAI524325 FKE524324:FKE524325 FUA524324:FUA524325 GDW524324:GDW524325 GNS524324:GNS524325 GXO524324:GXO524325 HHK524324:HHK524325 HRG524324:HRG524325 IBC524324:IBC524325 IKY524324:IKY524325 IUU524324:IUU524325 JEQ524324:JEQ524325 JOM524324:JOM524325 JYI524324:JYI524325 KIE524324:KIE524325 KSA524324:KSA524325 LBW524324:LBW524325 LLS524324:LLS524325 LVO524324:LVO524325 MFK524324:MFK524325 MPG524324:MPG524325 MZC524324:MZC524325 NIY524324:NIY524325 NSU524324:NSU524325 OCQ524324:OCQ524325 OMM524324:OMM524325 OWI524324:OWI524325 PGE524324:PGE524325 PQA524324:PQA524325 PZW524324:PZW524325 QJS524324:QJS524325 QTO524324:QTO524325 RDK524324:RDK524325 RNG524324:RNG524325 RXC524324:RXC524325 SGY524324:SGY524325 SQU524324:SQU524325 TAQ524324:TAQ524325 TKM524324:TKM524325 TUI524324:TUI524325 UEE524324:UEE524325 UOA524324:UOA524325 UXW524324:UXW524325 VHS524324:VHS524325 VRO524324:VRO524325 WBK524324:WBK524325 WLG524324:WLG524325 WVC524324:WVC524325 IQ589860:IQ589861 SM589860:SM589861 ACI589860:ACI589861 AME589860:AME589861 AWA589860:AWA589861 BFW589860:BFW589861 BPS589860:BPS589861 BZO589860:BZO589861 CJK589860:CJK589861 CTG589860:CTG589861 DDC589860:DDC589861 DMY589860:DMY589861 DWU589860:DWU589861 EGQ589860:EGQ589861 EQM589860:EQM589861 FAI589860:FAI589861 FKE589860:FKE589861 FUA589860:FUA589861 GDW589860:GDW589861 GNS589860:GNS589861 GXO589860:GXO589861 HHK589860:HHK589861 HRG589860:HRG589861 IBC589860:IBC589861 IKY589860:IKY589861 IUU589860:IUU589861 JEQ589860:JEQ589861 JOM589860:JOM589861 JYI589860:JYI589861 KIE589860:KIE589861 KSA589860:KSA589861 LBW589860:LBW589861 LLS589860:LLS589861 LVO589860:LVO589861 MFK589860:MFK589861 MPG589860:MPG589861 MZC589860:MZC589861 NIY589860:NIY589861 NSU589860:NSU589861 OCQ589860:OCQ589861 OMM589860:OMM589861 OWI589860:OWI589861 PGE589860:PGE589861 PQA589860:PQA589861 PZW589860:PZW589861 QJS589860:QJS589861 QTO589860:QTO589861 RDK589860:RDK589861 RNG589860:RNG589861 RXC589860:RXC589861 SGY589860:SGY589861 SQU589860:SQU589861 TAQ589860:TAQ589861 TKM589860:TKM589861 TUI589860:TUI589861 UEE589860:UEE589861 UOA589860:UOA589861 UXW589860:UXW589861 VHS589860:VHS589861 VRO589860:VRO589861 WBK589860:WBK589861 WLG589860:WLG589861 WVC589860:WVC589861 IQ655396:IQ655397 SM655396:SM655397 ACI655396:ACI655397 AME655396:AME655397 AWA655396:AWA655397 BFW655396:BFW655397 BPS655396:BPS655397 BZO655396:BZO655397 CJK655396:CJK655397 CTG655396:CTG655397 DDC655396:DDC655397 DMY655396:DMY655397 DWU655396:DWU655397 EGQ655396:EGQ655397 EQM655396:EQM655397 FAI655396:FAI655397 FKE655396:FKE655397 FUA655396:FUA655397 GDW655396:GDW655397 GNS655396:GNS655397 GXO655396:GXO655397 HHK655396:HHK655397 HRG655396:HRG655397 IBC655396:IBC655397 IKY655396:IKY655397 IUU655396:IUU655397 JEQ655396:JEQ655397 JOM655396:JOM655397 JYI655396:JYI655397 KIE655396:KIE655397 KSA655396:KSA655397 LBW655396:LBW655397 LLS655396:LLS655397 LVO655396:LVO655397 MFK655396:MFK655397 MPG655396:MPG655397 MZC655396:MZC655397 NIY655396:NIY655397 NSU655396:NSU655397 OCQ655396:OCQ655397 OMM655396:OMM655397 OWI655396:OWI655397 PGE655396:PGE655397 PQA655396:PQA655397 PZW655396:PZW655397 QJS655396:QJS655397 QTO655396:QTO655397 RDK655396:RDK655397 RNG655396:RNG655397 RXC655396:RXC655397 SGY655396:SGY655397 SQU655396:SQU655397 TAQ655396:TAQ655397 TKM655396:TKM655397 TUI655396:TUI655397 UEE655396:UEE655397 UOA655396:UOA655397 UXW655396:UXW655397 VHS655396:VHS655397 VRO655396:VRO655397 WBK655396:WBK655397 WLG655396:WLG655397 WVC655396:WVC655397 IQ720932:IQ720933 SM720932:SM720933 ACI720932:ACI720933 AME720932:AME720933 AWA720932:AWA720933 BFW720932:BFW720933 BPS720932:BPS720933 BZO720932:BZO720933 CJK720932:CJK720933 CTG720932:CTG720933 DDC720932:DDC720933 DMY720932:DMY720933 DWU720932:DWU720933 EGQ720932:EGQ720933 EQM720932:EQM720933 FAI720932:FAI720933 FKE720932:FKE720933 FUA720932:FUA720933 GDW720932:GDW720933 GNS720932:GNS720933 GXO720932:GXO720933 HHK720932:HHK720933 HRG720932:HRG720933 IBC720932:IBC720933 IKY720932:IKY720933 IUU720932:IUU720933 JEQ720932:JEQ720933 JOM720932:JOM720933 JYI720932:JYI720933 KIE720932:KIE720933 KSA720932:KSA720933 LBW720932:LBW720933 LLS720932:LLS720933 LVO720932:LVO720933 MFK720932:MFK720933 MPG720932:MPG720933 MZC720932:MZC720933 NIY720932:NIY720933 NSU720932:NSU720933 OCQ720932:OCQ720933 OMM720932:OMM720933 OWI720932:OWI720933 PGE720932:PGE720933 PQA720932:PQA720933 PZW720932:PZW720933 QJS720932:QJS720933 QTO720932:QTO720933 RDK720932:RDK720933 RNG720932:RNG720933 RXC720932:RXC720933 SGY720932:SGY720933 SQU720932:SQU720933 TAQ720932:TAQ720933 TKM720932:TKM720933 TUI720932:TUI720933 UEE720932:UEE720933 UOA720932:UOA720933 UXW720932:UXW720933 VHS720932:VHS720933 VRO720932:VRO720933 WBK720932:WBK720933 WLG720932:WLG720933 WVC720932:WVC720933 IQ786468:IQ786469 SM786468:SM786469 ACI786468:ACI786469 AME786468:AME786469 AWA786468:AWA786469 BFW786468:BFW786469 BPS786468:BPS786469 BZO786468:BZO786469 CJK786468:CJK786469 CTG786468:CTG786469 DDC786468:DDC786469 DMY786468:DMY786469 DWU786468:DWU786469 EGQ786468:EGQ786469 EQM786468:EQM786469 FAI786468:FAI786469 FKE786468:FKE786469 FUA786468:FUA786469 GDW786468:GDW786469 GNS786468:GNS786469 GXO786468:GXO786469 HHK786468:HHK786469 HRG786468:HRG786469 IBC786468:IBC786469 IKY786468:IKY786469 IUU786468:IUU786469 JEQ786468:JEQ786469 JOM786468:JOM786469 JYI786468:JYI786469 KIE786468:KIE786469 KSA786468:KSA786469 LBW786468:LBW786469 LLS786468:LLS786469 LVO786468:LVO786469 MFK786468:MFK786469 MPG786468:MPG786469 MZC786468:MZC786469 NIY786468:NIY786469 NSU786468:NSU786469 OCQ786468:OCQ786469 OMM786468:OMM786469 OWI786468:OWI786469 PGE786468:PGE786469 PQA786468:PQA786469 PZW786468:PZW786469 QJS786468:QJS786469 QTO786468:QTO786469 RDK786468:RDK786469 RNG786468:RNG786469 RXC786468:RXC786469 SGY786468:SGY786469 SQU786468:SQU786469 TAQ786468:TAQ786469 TKM786468:TKM786469 TUI786468:TUI786469 UEE786468:UEE786469 UOA786468:UOA786469 UXW786468:UXW786469 VHS786468:VHS786469 VRO786468:VRO786469 WBK786468:WBK786469 WLG786468:WLG786469 WVC786468:WVC786469 IQ852004:IQ852005 SM852004:SM852005 ACI852004:ACI852005 AME852004:AME852005 AWA852004:AWA852005 BFW852004:BFW852005 BPS852004:BPS852005 BZO852004:BZO852005 CJK852004:CJK852005 CTG852004:CTG852005 DDC852004:DDC852005 DMY852004:DMY852005 DWU852004:DWU852005 EGQ852004:EGQ852005 EQM852004:EQM852005 FAI852004:FAI852005 FKE852004:FKE852005 FUA852004:FUA852005 GDW852004:GDW852005 GNS852004:GNS852005 GXO852004:GXO852005 HHK852004:HHK852005 HRG852004:HRG852005 IBC852004:IBC852005 IKY852004:IKY852005 IUU852004:IUU852005 JEQ852004:JEQ852005 JOM852004:JOM852005 JYI852004:JYI852005 KIE852004:KIE852005 KSA852004:KSA852005 LBW852004:LBW852005 LLS852004:LLS852005 LVO852004:LVO852005 MFK852004:MFK852005 MPG852004:MPG852005 MZC852004:MZC852005 NIY852004:NIY852005 NSU852004:NSU852005 OCQ852004:OCQ852005 OMM852004:OMM852005 OWI852004:OWI852005 PGE852004:PGE852005 PQA852004:PQA852005 PZW852004:PZW852005 QJS852004:QJS852005 QTO852004:QTO852005 RDK852004:RDK852005 RNG852004:RNG852005 RXC852004:RXC852005 SGY852004:SGY852005 SQU852004:SQU852005 TAQ852004:TAQ852005 TKM852004:TKM852005 TUI852004:TUI852005 UEE852004:UEE852005 UOA852004:UOA852005 UXW852004:UXW852005 VHS852004:VHS852005 VRO852004:VRO852005 WBK852004:WBK852005 WLG852004:WLG852005 WVC852004:WVC852005 IQ917540:IQ917541 SM917540:SM917541 ACI917540:ACI917541 AME917540:AME917541 AWA917540:AWA917541 BFW917540:BFW917541 BPS917540:BPS917541 BZO917540:BZO917541 CJK917540:CJK917541 CTG917540:CTG917541 DDC917540:DDC917541 DMY917540:DMY917541 DWU917540:DWU917541 EGQ917540:EGQ917541 EQM917540:EQM917541 FAI917540:FAI917541 FKE917540:FKE917541 FUA917540:FUA917541 GDW917540:GDW917541 GNS917540:GNS917541 GXO917540:GXO917541 HHK917540:HHK917541 HRG917540:HRG917541 IBC917540:IBC917541 IKY917540:IKY917541 IUU917540:IUU917541 JEQ917540:JEQ917541 JOM917540:JOM917541 JYI917540:JYI917541 KIE917540:KIE917541 KSA917540:KSA917541 LBW917540:LBW917541 LLS917540:LLS917541 LVO917540:LVO917541 MFK917540:MFK917541 MPG917540:MPG917541 MZC917540:MZC917541 NIY917540:NIY917541 NSU917540:NSU917541 OCQ917540:OCQ917541 OMM917540:OMM917541 OWI917540:OWI917541 PGE917540:PGE917541 PQA917540:PQA917541 PZW917540:PZW917541 QJS917540:QJS917541 QTO917540:QTO917541 RDK917540:RDK917541 RNG917540:RNG917541 RXC917540:RXC917541 SGY917540:SGY917541 SQU917540:SQU917541 TAQ917540:TAQ917541 TKM917540:TKM917541 TUI917540:TUI917541 UEE917540:UEE917541 UOA917540:UOA917541 UXW917540:UXW917541 VHS917540:VHS917541 VRO917540:VRO917541 WBK917540:WBK917541 WLG917540:WLG917541 WVC917540:WVC917541 IQ983076:IQ983077 SM983076:SM983077 ACI983076:ACI983077 AME983076:AME983077 AWA983076:AWA983077 BFW983076:BFW983077 BPS983076:BPS983077 BZO983076:BZO983077 CJK983076:CJK983077 CTG983076:CTG983077 DDC983076:DDC983077 DMY983076:DMY983077 DWU983076:DWU983077 EGQ983076:EGQ983077 EQM983076:EQM983077 FAI983076:FAI983077 FKE983076:FKE983077 FUA983076:FUA983077 GDW983076:GDW983077 GNS983076:GNS983077 GXO983076:GXO983077 HHK983076:HHK983077 HRG983076:HRG983077 IBC983076:IBC983077 IKY983076:IKY983077 IUU983076:IUU983077 JEQ983076:JEQ983077 JOM983076:JOM983077 JYI983076:JYI983077 KIE983076:KIE983077 KSA983076:KSA983077 LBW983076:LBW983077 LLS983076:LLS983077 LVO983076:LVO983077 MFK983076:MFK983077 MPG983076:MPG983077 MZC983076:MZC983077 NIY983076:NIY983077 NSU983076:NSU983077 OCQ983076:OCQ983077 OMM983076:OMM983077 OWI983076:OWI983077 PGE983076:PGE983077 PQA983076:PQA983077 PZW983076:PZW983077 QJS983076:QJS983077 QTO983076:QTO983077 RDK983076:RDK983077 RNG983076:RNG983077 RXC983076:RXC983077 SGY983076:SGY983077 SQU983076:SQU983077 TAQ983076:TAQ983077 TKM983076:TKM983077 TUI983076:TUI983077 UEE983076:UEE983077 UOA983076:UOA983077 UXW983076:UXW983077 VHS983076:VHS983077 VRO983076:VRO983077 WBK983076:WBK983077 WLG983076:WLG983077 WVC983076:WVC983077 IL65554 SH65554 ACD65554 ALZ65554 AVV65554 BFR65554 BPN65554 BZJ65554 CJF65554 CTB65554 DCX65554 DMT65554 DWP65554 EGL65554 EQH65554 FAD65554 FJZ65554 FTV65554 GDR65554 GNN65554 GXJ65554 HHF65554 HRB65554 IAX65554 IKT65554 IUP65554 JEL65554 JOH65554 JYD65554 KHZ65554 KRV65554 LBR65554 LLN65554 LVJ65554 MFF65554 MPB65554 MYX65554 NIT65554 NSP65554 OCL65554 OMH65554 OWD65554 PFZ65554 PPV65554 PZR65554 QJN65554 QTJ65554 RDF65554 RNB65554 RWX65554 SGT65554 SQP65554 TAL65554 TKH65554 TUD65554 UDZ65554 UNV65554 UXR65554 VHN65554 VRJ65554 WBF65554 WLB65554 WUX65554 IL131090 SH131090 ACD131090 ALZ131090 AVV131090 BFR131090 BPN131090 BZJ131090 CJF131090 CTB131090 DCX131090 DMT131090 DWP131090 EGL131090 EQH131090 FAD131090 FJZ131090 FTV131090 GDR131090 GNN131090 GXJ131090 HHF131090 HRB131090 IAX131090 IKT131090 IUP131090 JEL131090 JOH131090 JYD131090 KHZ131090 KRV131090 LBR131090 LLN131090 LVJ131090 MFF131090 MPB131090 MYX131090 NIT131090 NSP131090 OCL131090 OMH131090 OWD131090 PFZ131090 PPV131090 PZR131090 QJN131090 QTJ131090 RDF131090 RNB131090 RWX131090 SGT131090 SQP131090 TAL131090 TKH131090 TUD131090 UDZ131090 UNV131090 UXR131090 VHN131090 VRJ131090 WBF131090 WLB131090 WUX131090 IL196626 SH196626 ACD196626 ALZ196626 AVV196626 BFR196626 BPN196626 BZJ196626 CJF196626 CTB196626 DCX196626 DMT196626 DWP196626 EGL196626 EQH196626 FAD196626 FJZ196626 FTV196626 GDR196626 GNN196626 GXJ196626 HHF196626 HRB196626 IAX196626 IKT196626 IUP196626 JEL196626 JOH196626 JYD196626 KHZ196626 KRV196626 LBR196626 LLN196626 LVJ196626 MFF196626 MPB196626 MYX196626 NIT196626 NSP196626 OCL196626 OMH196626 OWD196626 PFZ196626 PPV196626 PZR196626 QJN196626 QTJ196626 RDF196626 RNB196626 RWX196626 SGT196626 SQP196626 TAL196626 TKH196626 TUD196626 UDZ196626 UNV196626 UXR196626 VHN196626 VRJ196626 WBF196626 WLB196626 WUX196626 IL262162 SH262162 ACD262162 ALZ262162 AVV262162 BFR262162 BPN262162 BZJ262162 CJF262162 CTB262162 DCX262162 DMT262162 DWP262162 EGL262162 EQH262162 FAD262162 FJZ262162 FTV262162 GDR262162 GNN262162 GXJ262162 HHF262162 HRB262162 IAX262162 IKT262162 IUP262162 JEL262162 JOH262162 JYD262162 KHZ262162 KRV262162 LBR262162 LLN262162 LVJ262162 MFF262162 MPB262162 MYX262162 NIT262162 NSP262162 OCL262162 OMH262162 OWD262162 PFZ262162 PPV262162 PZR262162 QJN262162 QTJ262162 RDF262162 RNB262162 RWX262162 SGT262162 SQP262162 TAL262162 TKH262162 TUD262162 UDZ262162 UNV262162 UXR262162 VHN262162 VRJ262162 WBF262162 WLB262162 WUX262162 IL327698 SH327698 ACD327698 ALZ327698 AVV327698 BFR327698 BPN327698 BZJ327698 CJF327698 CTB327698 DCX327698 DMT327698 DWP327698 EGL327698 EQH327698 FAD327698 FJZ327698 FTV327698 GDR327698 GNN327698 GXJ327698 HHF327698 HRB327698 IAX327698 IKT327698 IUP327698 JEL327698 JOH327698 JYD327698 KHZ327698 KRV327698 LBR327698 LLN327698 LVJ327698 MFF327698 MPB327698 MYX327698 NIT327698 NSP327698 OCL327698 OMH327698 OWD327698 PFZ327698 PPV327698 PZR327698 QJN327698 QTJ327698 RDF327698 RNB327698 RWX327698 SGT327698 SQP327698 TAL327698 TKH327698 TUD327698 UDZ327698 UNV327698 UXR327698 VHN327698 VRJ327698 WBF327698 WLB327698 WUX327698 IL393234 SH393234 ACD393234 ALZ393234 AVV393234 BFR393234 BPN393234 BZJ393234 CJF393234 CTB393234 DCX393234 DMT393234 DWP393234 EGL393234 EQH393234 FAD393234 FJZ393234 FTV393234 GDR393234 GNN393234 GXJ393234 HHF393234 HRB393234 IAX393234 IKT393234 IUP393234 JEL393234 JOH393234 JYD393234 KHZ393234 KRV393234 LBR393234 LLN393234 LVJ393234 MFF393234 MPB393234 MYX393234 NIT393234 NSP393234 OCL393234 OMH393234 OWD393234 PFZ393234 PPV393234 PZR393234 QJN393234 QTJ393234 RDF393234 RNB393234 RWX393234 SGT393234 SQP393234 TAL393234 TKH393234 TUD393234 UDZ393234 UNV393234 UXR393234 VHN393234 VRJ393234 WBF393234 WLB393234 WUX393234 IL458770 SH458770 ACD458770 ALZ458770 AVV458770 BFR458770 BPN458770 BZJ458770 CJF458770 CTB458770 DCX458770 DMT458770 DWP458770 EGL458770 EQH458770 FAD458770 FJZ458770 FTV458770 GDR458770 GNN458770 GXJ458770 HHF458770 HRB458770 IAX458770 IKT458770 IUP458770 JEL458770 JOH458770 JYD458770 KHZ458770 KRV458770 LBR458770 LLN458770 LVJ458770 MFF458770 MPB458770 MYX458770 NIT458770 NSP458770 OCL458770 OMH458770 OWD458770 PFZ458770 PPV458770 PZR458770 QJN458770 QTJ458770 RDF458770 RNB458770 RWX458770 SGT458770 SQP458770 TAL458770 TKH458770 TUD458770 UDZ458770 UNV458770 UXR458770 VHN458770 VRJ458770 WBF458770 WLB458770 WUX458770 IL524306 SH524306 ACD524306 ALZ524306 AVV524306 BFR524306 BPN524306 BZJ524306 CJF524306 CTB524306 DCX524306 DMT524306 DWP524306 EGL524306 EQH524306 FAD524306 FJZ524306 FTV524306 GDR524306 GNN524306 GXJ524306 HHF524306 HRB524306 IAX524306 IKT524306 IUP524306 JEL524306 JOH524306 JYD524306 KHZ524306 KRV524306 LBR524306 LLN524306 LVJ524306 MFF524306 MPB524306 MYX524306 NIT524306 NSP524306 OCL524306 OMH524306 OWD524306 PFZ524306 PPV524306 PZR524306 QJN524306 QTJ524306 RDF524306 RNB524306 RWX524306 SGT524306 SQP524306 TAL524306 TKH524306 TUD524306 UDZ524306 UNV524306 UXR524306 VHN524306 VRJ524306 WBF524306 WLB524306 WUX524306 IL589842 SH589842 ACD589842 ALZ589842 AVV589842 BFR589842 BPN589842 BZJ589842 CJF589842 CTB589842 DCX589842 DMT589842 DWP589842 EGL589842 EQH589842 FAD589842 FJZ589842 FTV589842 GDR589842 GNN589842 GXJ589842 HHF589842 HRB589842 IAX589842 IKT589842 IUP589842 JEL589842 JOH589842 JYD589842 KHZ589842 KRV589842 LBR589842 LLN589842 LVJ589842 MFF589842 MPB589842 MYX589842 NIT589842 NSP589842 OCL589842 OMH589842 OWD589842 PFZ589842 PPV589842 PZR589842 QJN589842 QTJ589842 RDF589842 RNB589842 RWX589842 SGT589842 SQP589842 TAL589842 TKH589842 TUD589842 UDZ589842 UNV589842 UXR589842 VHN589842 VRJ589842 WBF589842 WLB589842 WUX589842 IL655378 SH655378 ACD655378 ALZ655378 AVV655378 BFR655378 BPN655378 BZJ655378 CJF655378 CTB655378 DCX655378 DMT655378 DWP655378 EGL655378 EQH655378 FAD655378 FJZ655378 FTV655378 GDR655378 GNN655378 GXJ655378 HHF655378 HRB655378 IAX655378 IKT655378 IUP655378 JEL655378 JOH655378 JYD655378 KHZ655378 KRV655378 LBR655378 LLN655378 LVJ655378 MFF655378 MPB655378 MYX655378 NIT655378 NSP655378 OCL655378 OMH655378 OWD655378 PFZ655378 PPV655378 PZR655378 QJN655378 QTJ655378 RDF655378 RNB655378 RWX655378 SGT655378 SQP655378 TAL655378 TKH655378 TUD655378 UDZ655378 UNV655378 UXR655378 VHN655378 VRJ655378 WBF655378 WLB655378 WUX655378 IL720914 SH720914 ACD720914 ALZ720914 AVV720914 BFR720914 BPN720914 BZJ720914 CJF720914 CTB720914 DCX720914 DMT720914 DWP720914 EGL720914 EQH720914 FAD720914 FJZ720914 FTV720914 GDR720914 GNN720914 GXJ720914 HHF720914 HRB720914 IAX720914 IKT720914 IUP720914 JEL720914 JOH720914 JYD720914 KHZ720914 KRV720914 LBR720914 LLN720914 LVJ720914 MFF720914 MPB720914 MYX720914 NIT720914 NSP720914 OCL720914 OMH720914 OWD720914 PFZ720914 PPV720914 PZR720914 QJN720914 QTJ720914 RDF720914 RNB720914 RWX720914 SGT720914 SQP720914 TAL720914 TKH720914 TUD720914 UDZ720914 UNV720914 UXR720914 VHN720914 VRJ720914 WBF720914 WLB720914 WUX720914 IL786450 SH786450 ACD786450 ALZ786450 AVV786450 BFR786450 BPN786450 BZJ786450 CJF786450 CTB786450 DCX786450 DMT786450 DWP786450 EGL786450 EQH786450 FAD786450 FJZ786450 FTV786450 GDR786450 GNN786450 GXJ786450 HHF786450 HRB786450 IAX786450 IKT786450 IUP786450 JEL786450 JOH786450 JYD786450 KHZ786450 KRV786450 LBR786450 LLN786450 LVJ786450 MFF786450 MPB786450 MYX786450 NIT786450 NSP786450 OCL786450 OMH786450 OWD786450 PFZ786450 PPV786450 PZR786450 QJN786450 QTJ786450 RDF786450 RNB786450 RWX786450 SGT786450 SQP786450 TAL786450 TKH786450 TUD786450 UDZ786450 UNV786450 UXR786450 VHN786450 VRJ786450 WBF786450 WLB786450 WUX786450 IL851986 SH851986 ACD851986 ALZ851986 AVV851986 BFR851986 BPN851986 BZJ851986 CJF851986 CTB851986 DCX851986 DMT851986 DWP851986 EGL851986 EQH851986 FAD851986 FJZ851986 FTV851986 GDR851986 GNN851986 GXJ851986 HHF851986 HRB851986 IAX851986 IKT851986 IUP851986 JEL851986 JOH851986 JYD851986 KHZ851986 KRV851986 LBR851986 LLN851986 LVJ851986 MFF851986 MPB851986 MYX851986 NIT851986 NSP851986 OCL851986 OMH851986 OWD851986 PFZ851986 PPV851986 PZR851986 QJN851986 QTJ851986 RDF851986 RNB851986 RWX851986 SGT851986 SQP851986 TAL851986 TKH851986 TUD851986 UDZ851986 UNV851986 UXR851986 VHN851986 VRJ851986 WBF851986 WLB851986 WUX851986 IL917522 SH917522 ACD917522 ALZ917522 AVV917522 BFR917522 BPN917522 BZJ917522 CJF917522 CTB917522 DCX917522 DMT917522 DWP917522 EGL917522 EQH917522 FAD917522 FJZ917522 FTV917522 GDR917522 GNN917522 GXJ917522 HHF917522 HRB917522 IAX917522 IKT917522 IUP917522 JEL917522 JOH917522 JYD917522 KHZ917522 KRV917522 LBR917522 LLN917522 LVJ917522 MFF917522 MPB917522 MYX917522 NIT917522 NSP917522 OCL917522 OMH917522 OWD917522 PFZ917522 PPV917522 PZR917522 QJN917522 QTJ917522 RDF917522 RNB917522 RWX917522 SGT917522 SQP917522 TAL917522 TKH917522 TUD917522 UDZ917522 UNV917522 UXR917522 VHN917522 VRJ917522 WBF917522 WLB917522 WUX917522 IL983058 SH983058 ACD983058 ALZ983058 AVV983058 BFR983058 BPN983058 BZJ983058 CJF983058 CTB983058 DCX983058 DMT983058 DWP983058 EGL983058 EQH983058 FAD983058 FJZ983058 FTV983058 GDR983058 GNN983058 GXJ983058 HHF983058 HRB983058 IAX983058 IKT983058 IUP983058 JEL983058 JOH983058 JYD983058 KHZ983058 KRV983058 LBR983058 LLN983058 LVJ983058 MFF983058 MPB983058 MYX983058 NIT983058 NSP983058 OCL983058 OMH983058 OWD983058 PFZ983058 PPV983058 PZR983058 QJN983058 QTJ983058 RDF983058 RNB983058 RWX983058 SGT983058 SQP983058 TAL983058 TKH983058 TUD983058 UDZ983058 UNV983058 UXR983058 VHN983058 VRJ983058 WBF983058 WLB983058 WUX983058 II65559 SE65559 ACA65559 ALW65559 AVS65559 BFO65559 BPK65559 BZG65559 CJC65559 CSY65559 DCU65559 DMQ65559 DWM65559 EGI65559 EQE65559 FAA65559 FJW65559 FTS65559 GDO65559 GNK65559 GXG65559 HHC65559 HQY65559 IAU65559 IKQ65559 IUM65559 JEI65559 JOE65559 JYA65559 KHW65559 KRS65559 LBO65559 LLK65559 LVG65559 MFC65559 MOY65559 MYU65559 NIQ65559 NSM65559 OCI65559 OME65559 OWA65559 PFW65559 PPS65559 PZO65559 QJK65559 QTG65559 RDC65559 RMY65559 RWU65559 SGQ65559 SQM65559 TAI65559 TKE65559 TUA65559 UDW65559 UNS65559 UXO65559 VHK65559 VRG65559 WBC65559 WKY65559 WUU65559 II131095 SE131095 ACA131095 ALW131095 AVS131095 BFO131095 BPK131095 BZG131095 CJC131095 CSY131095 DCU131095 DMQ131095 DWM131095 EGI131095 EQE131095 FAA131095 FJW131095 FTS131095 GDO131095 GNK131095 GXG131095 HHC131095 HQY131095 IAU131095 IKQ131095 IUM131095 JEI131095 JOE131095 JYA131095 KHW131095 KRS131095 LBO131095 LLK131095 LVG131095 MFC131095 MOY131095 MYU131095 NIQ131095 NSM131095 OCI131095 OME131095 OWA131095 PFW131095 PPS131095 PZO131095 QJK131095 QTG131095 RDC131095 RMY131095 RWU131095 SGQ131095 SQM131095 TAI131095 TKE131095 TUA131095 UDW131095 UNS131095 UXO131095 VHK131095 VRG131095 WBC131095 WKY131095 WUU131095 II196631 SE196631 ACA196631 ALW196631 AVS196631 BFO196631 BPK196631 BZG196631 CJC196631 CSY196631 DCU196631 DMQ196631 DWM196631 EGI196631 EQE196631 FAA196631 FJW196631 FTS196631 GDO196631 GNK196631 GXG196631 HHC196631 HQY196631 IAU196631 IKQ196631 IUM196631 JEI196631 JOE196631 JYA196631 KHW196631 KRS196631 LBO196631 LLK196631 LVG196631 MFC196631 MOY196631 MYU196631 NIQ196631 NSM196631 OCI196631 OME196631 OWA196631 PFW196631 PPS196631 PZO196631 QJK196631 QTG196631 RDC196631 RMY196631 RWU196631 SGQ196631 SQM196631 TAI196631 TKE196631 TUA196631 UDW196631 UNS196631 UXO196631 VHK196631 VRG196631 WBC196631 WKY196631 WUU196631 II262167 SE262167 ACA262167 ALW262167 AVS262167 BFO262167 BPK262167 BZG262167 CJC262167 CSY262167 DCU262167 DMQ262167 DWM262167 EGI262167 EQE262167 FAA262167 FJW262167 FTS262167 GDO262167 GNK262167 GXG262167 HHC262167 HQY262167 IAU262167 IKQ262167 IUM262167 JEI262167 JOE262167 JYA262167 KHW262167 KRS262167 LBO262167 LLK262167 LVG262167 MFC262167 MOY262167 MYU262167 NIQ262167 NSM262167 OCI262167 OME262167 OWA262167 PFW262167 PPS262167 PZO262167 QJK262167 QTG262167 RDC262167 RMY262167 RWU262167 SGQ262167 SQM262167 TAI262167 TKE262167 TUA262167 UDW262167 UNS262167 UXO262167 VHK262167 VRG262167 WBC262167 WKY262167 WUU262167 II327703 SE327703 ACA327703 ALW327703 AVS327703 BFO327703 BPK327703 BZG327703 CJC327703 CSY327703 DCU327703 DMQ327703 DWM327703 EGI327703 EQE327703 FAA327703 FJW327703 FTS327703 GDO327703 GNK327703 GXG327703 HHC327703 HQY327703 IAU327703 IKQ327703 IUM327703 JEI327703 JOE327703 JYA327703 KHW327703 KRS327703 LBO327703 LLK327703 LVG327703 MFC327703 MOY327703 MYU327703 NIQ327703 NSM327703 OCI327703 OME327703 OWA327703 PFW327703 PPS327703 PZO327703 QJK327703 QTG327703 RDC327703 RMY327703 RWU327703 SGQ327703 SQM327703 TAI327703 TKE327703 TUA327703 UDW327703 UNS327703 UXO327703 VHK327703 VRG327703 WBC327703 WKY327703 WUU327703 II393239 SE393239 ACA393239 ALW393239 AVS393239 BFO393239 BPK393239 BZG393239 CJC393239 CSY393239 DCU393239 DMQ393239 DWM393239 EGI393239 EQE393239 FAA393239 FJW393239 FTS393239 GDO393239 GNK393239 GXG393239 HHC393239 HQY393239 IAU393239 IKQ393239 IUM393239 JEI393239 JOE393239 JYA393239 KHW393239 KRS393239 LBO393239 LLK393239 LVG393239 MFC393239 MOY393239 MYU393239 NIQ393239 NSM393239 OCI393239 OME393239 OWA393239 PFW393239 PPS393239 PZO393239 QJK393239 QTG393239 RDC393239 RMY393239 RWU393239 SGQ393239 SQM393239 TAI393239 TKE393239 TUA393239 UDW393239 UNS393239 UXO393239 VHK393239 VRG393239 WBC393239 WKY393239 WUU393239 II458775 SE458775 ACA458775 ALW458775 AVS458775 BFO458775 BPK458775 BZG458775 CJC458775 CSY458775 DCU458775 DMQ458775 DWM458775 EGI458775 EQE458775 FAA458775 FJW458775 FTS458775 GDO458775 GNK458775 GXG458775 HHC458775 HQY458775 IAU458775 IKQ458775 IUM458775 JEI458775 JOE458775 JYA458775 KHW458775 KRS458775 LBO458775 LLK458775 LVG458775 MFC458775 MOY458775 MYU458775 NIQ458775 NSM458775 OCI458775 OME458775 OWA458775 PFW458775 PPS458775 PZO458775 QJK458775 QTG458775 RDC458775 RMY458775 RWU458775 SGQ458775 SQM458775 TAI458775 TKE458775 TUA458775 UDW458775 UNS458775 UXO458775 VHK458775 VRG458775 WBC458775 WKY458775 WUU458775 II524311 SE524311 ACA524311 ALW524311 AVS524311 BFO524311 BPK524311 BZG524311 CJC524311 CSY524311 DCU524311 DMQ524311 DWM524311 EGI524311 EQE524311 FAA524311 FJW524311 FTS524311 GDO524311 GNK524311 GXG524311 HHC524311 HQY524311 IAU524311 IKQ524311 IUM524311 JEI524311 JOE524311 JYA524311 KHW524311 KRS524311 LBO524311 LLK524311 LVG524311 MFC524311 MOY524311 MYU524311 NIQ524311 NSM524311 OCI524311 OME524311 OWA524311 PFW524311 PPS524311 PZO524311 QJK524311 QTG524311 RDC524311 RMY524311 RWU524311 SGQ524311 SQM524311 TAI524311 TKE524311 TUA524311 UDW524311 UNS524311 UXO524311 VHK524311 VRG524311 WBC524311 WKY524311 WUU524311 II589847 SE589847 ACA589847 ALW589847 AVS589847 BFO589847 BPK589847 BZG589847 CJC589847 CSY589847 DCU589847 DMQ589847 DWM589847 EGI589847 EQE589847 FAA589847 FJW589847 FTS589847 GDO589847 GNK589847 GXG589847 HHC589847 HQY589847 IAU589847 IKQ589847 IUM589847 JEI589847 JOE589847 JYA589847 KHW589847 KRS589847 LBO589847 LLK589847 LVG589847 MFC589847 MOY589847 MYU589847 NIQ589847 NSM589847 OCI589847 OME589847 OWA589847 PFW589847 PPS589847 PZO589847 QJK589847 QTG589847 RDC589847 RMY589847 RWU589847 SGQ589847 SQM589847 TAI589847 TKE589847 TUA589847 UDW589847 UNS589847 UXO589847 VHK589847 VRG589847 WBC589847 WKY589847 WUU589847 II655383 SE655383 ACA655383 ALW655383 AVS655383 BFO655383 BPK655383 BZG655383 CJC655383 CSY655383 DCU655383 DMQ655383 DWM655383 EGI655383 EQE655383 FAA655383 FJW655383 FTS655383 GDO655383 GNK655383 GXG655383 HHC655383 HQY655383 IAU655383 IKQ655383 IUM655383 JEI655383 JOE655383 JYA655383 KHW655383 KRS655383 LBO655383 LLK655383 LVG655383 MFC655383 MOY655383 MYU655383 NIQ655383 NSM655383 OCI655383 OME655383 OWA655383 PFW655383 PPS655383 PZO655383 QJK655383 QTG655383 RDC655383 RMY655383 RWU655383 SGQ655383 SQM655383 TAI655383 TKE655383 TUA655383 UDW655383 UNS655383 UXO655383 VHK655383 VRG655383 WBC655383 WKY655383 WUU655383 II720919 SE720919 ACA720919 ALW720919 AVS720919 BFO720919 BPK720919 BZG720919 CJC720919 CSY720919 DCU720919 DMQ720919 DWM720919 EGI720919 EQE720919 FAA720919 FJW720919 FTS720919 GDO720919 GNK720919 GXG720919 HHC720919 HQY720919 IAU720919 IKQ720919 IUM720919 JEI720919 JOE720919 JYA720919 KHW720919 KRS720919 LBO720919 LLK720919 LVG720919 MFC720919 MOY720919 MYU720919 NIQ720919 NSM720919 OCI720919 OME720919 OWA720919 PFW720919 PPS720919 PZO720919 QJK720919 QTG720919 RDC720919 RMY720919 RWU720919 SGQ720919 SQM720919 TAI720919 TKE720919 TUA720919 UDW720919 UNS720919 UXO720919 VHK720919 VRG720919 WBC720919 WKY720919 WUU720919 II786455 SE786455 ACA786455 ALW786455 AVS786455 BFO786455 BPK786455 BZG786455 CJC786455 CSY786455 DCU786455 DMQ786455 DWM786455 EGI786455 EQE786455 FAA786455 FJW786455 FTS786455 GDO786455 GNK786455 GXG786455 HHC786455 HQY786455 IAU786455 IKQ786455 IUM786455 JEI786455 JOE786455 JYA786455 KHW786455 KRS786455 LBO786455 LLK786455 LVG786455 MFC786455 MOY786455 MYU786455 NIQ786455 NSM786455 OCI786455 OME786455 OWA786455 PFW786455 PPS786455 PZO786455 QJK786455 QTG786455 RDC786455 RMY786455 RWU786455 SGQ786455 SQM786455 TAI786455 TKE786455 TUA786455 UDW786455 UNS786455 UXO786455 VHK786455 VRG786455 WBC786455 WKY786455 WUU786455 II851991 SE851991 ACA851991 ALW851991 AVS851991 BFO851991 BPK851991 BZG851991 CJC851991 CSY851991 DCU851991 DMQ851991 DWM851991 EGI851991 EQE851991 FAA851991 FJW851991 FTS851991 GDO851991 GNK851991 GXG851991 HHC851991 HQY851991 IAU851991 IKQ851991 IUM851991 JEI851991 JOE851991 JYA851991 KHW851991 KRS851991 LBO851991 LLK851991 LVG851991 MFC851991 MOY851991 MYU851991 NIQ851991 NSM851991 OCI851991 OME851991 OWA851991 PFW851991 PPS851991 PZO851991 QJK851991 QTG851991 RDC851991 RMY851991 RWU851991 SGQ851991 SQM851991 TAI851991 TKE851991 TUA851991 UDW851991 UNS851991 UXO851991 VHK851991 VRG851991 WBC851991 WKY851991 WUU851991 II917527 SE917527 ACA917527 ALW917527 AVS917527 BFO917527 BPK917527 BZG917527 CJC917527 CSY917527 DCU917527 DMQ917527 DWM917527 EGI917527 EQE917527 FAA917527 FJW917527 FTS917527 GDO917527 GNK917527 GXG917527 HHC917527 HQY917527 IAU917527 IKQ917527 IUM917527 JEI917527 JOE917527 JYA917527 KHW917527 KRS917527 LBO917527 LLK917527 LVG917527 MFC917527 MOY917527 MYU917527 NIQ917527 NSM917527 OCI917527 OME917527 OWA917527 PFW917527 PPS917527 PZO917527 QJK917527 QTG917527 RDC917527 RMY917527 RWU917527 SGQ917527 SQM917527 TAI917527 TKE917527 TUA917527 UDW917527 UNS917527 UXO917527 VHK917527 VRG917527 WBC917527 WKY917527 WUU917527 II983063 SE983063 ACA983063 ALW983063 AVS983063 BFO983063 BPK983063 BZG983063 CJC983063 CSY983063 DCU983063 DMQ983063 DWM983063 EGI983063 EQE983063 FAA983063 FJW983063 FTS983063 GDO983063 GNK983063 GXG983063 HHC983063 HQY983063 IAU983063 IKQ983063 IUM983063 JEI983063 JOE983063 JYA983063 KHW983063 KRS983063 LBO983063 LLK983063 LVG983063 MFC983063 MOY983063 MYU983063 NIQ983063 NSM983063 OCI983063 OME983063 OWA983063 PFW983063 PPS983063 PZO983063 QJK983063 QTG983063 RDC983063 RMY983063 RWU983063 SGQ983063 SQM983063 TAI983063 TKE983063 TUA983063 UDW983063 UNS983063 UXO983063 VHK983063 VRG983063 WBC983063 WKY983063 WUU983063 IL65548 SH65548 ACD65548 ALZ65548 AVV65548 BFR65548 BPN65548 BZJ65548 CJF65548 CTB65548 DCX65548 DMT65548 DWP65548 EGL65548 EQH65548 FAD65548 FJZ65548 FTV65548 GDR65548 GNN65548 GXJ65548 HHF65548 HRB65548 IAX65548 IKT65548 IUP65548 JEL65548 JOH65548 JYD65548 KHZ65548 KRV65548 LBR65548 LLN65548 LVJ65548 MFF65548 MPB65548 MYX65548 NIT65548 NSP65548 OCL65548 OMH65548 OWD65548 PFZ65548 PPV65548 PZR65548 QJN65548 QTJ65548 RDF65548 RNB65548 RWX65548 SGT65548 SQP65548 TAL65548 TKH65548 TUD65548 UDZ65548 UNV65548 UXR65548 VHN65548 VRJ65548 WBF65548 WLB65548 WUX65548 IL131084 SH131084 ACD131084 ALZ131084 AVV131084 BFR131084 BPN131084 BZJ131084 CJF131084 CTB131084 DCX131084 DMT131084 DWP131084 EGL131084 EQH131084 FAD131084 FJZ131084 FTV131084 GDR131084 GNN131084 GXJ131084 HHF131084 HRB131084 IAX131084 IKT131084 IUP131084 JEL131084 JOH131084 JYD131084 KHZ131084 KRV131084 LBR131084 LLN131084 LVJ131084 MFF131084 MPB131084 MYX131084 NIT131084 NSP131084 OCL131084 OMH131084 OWD131084 PFZ131084 PPV131084 PZR131084 QJN131084 QTJ131084 RDF131084 RNB131084 RWX131084 SGT131084 SQP131084 TAL131084 TKH131084 TUD131084 UDZ131084 UNV131084 UXR131084 VHN131084 VRJ131084 WBF131084 WLB131084 WUX131084 IL196620 SH196620 ACD196620 ALZ196620 AVV196620 BFR196620 BPN196620 BZJ196620 CJF196620 CTB196620 DCX196620 DMT196620 DWP196620 EGL196620 EQH196620 FAD196620 FJZ196620 FTV196620 GDR196620 GNN196620 GXJ196620 HHF196620 HRB196620 IAX196620 IKT196620 IUP196620 JEL196620 JOH196620 JYD196620 KHZ196620 KRV196620 LBR196620 LLN196620 LVJ196620 MFF196620 MPB196620 MYX196620 NIT196620 NSP196620 OCL196620 OMH196620 OWD196620 PFZ196620 PPV196620 PZR196620 QJN196620 QTJ196620 RDF196620 RNB196620 RWX196620 SGT196620 SQP196620 TAL196620 TKH196620 TUD196620 UDZ196620 UNV196620 UXR196620 VHN196620 VRJ196620 WBF196620 WLB196620 WUX196620 IL262156 SH262156 ACD262156 ALZ262156 AVV262156 BFR262156 BPN262156 BZJ262156 CJF262156 CTB262156 DCX262156 DMT262156 DWP262156 EGL262156 EQH262156 FAD262156 FJZ262156 FTV262156 GDR262156 GNN262156 GXJ262156 HHF262156 HRB262156 IAX262156 IKT262156 IUP262156 JEL262156 JOH262156 JYD262156 KHZ262156 KRV262156 LBR262156 LLN262156 LVJ262156 MFF262156 MPB262156 MYX262156 NIT262156 NSP262156 OCL262156 OMH262156 OWD262156 PFZ262156 PPV262156 PZR262156 QJN262156 QTJ262156 RDF262156 RNB262156 RWX262156 SGT262156 SQP262156 TAL262156 TKH262156 TUD262156 UDZ262156 UNV262156 UXR262156 VHN262156 VRJ262156 WBF262156 WLB262156 WUX262156 IL327692 SH327692 ACD327692 ALZ327692 AVV327692 BFR327692 BPN327692 BZJ327692 CJF327692 CTB327692 DCX327692 DMT327692 DWP327692 EGL327692 EQH327692 FAD327692 FJZ327692 FTV327692 GDR327692 GNN327692 GXJ327692 HHF327692 HRB327692 IAX327692 IKT327692 IUP327692 JEL327692 JOH327692 JYD327692 KHZ327692 KRV327692 LBR327692 LLN327692 LVJ327692 MFF327692 MPB327692 MYX327692 NIT327692 NSP327692 OCL327692 OMH327692 OWD327692 PFZ327692 PPV327692 PZR327692 QJN327692 QTJ327692 RDF327692 RNB327692 RWX327692 SGT327692 SQP327692 TAL327692 TKH327692 TUD327692 UDZ327692 UNV327692 UXR327692 VHN327692 VRJ327692 WBF327692 WLB327692 WUX327692 IL393228 SH393228 ACD393228 ALZ393228 AVV393228 BFR393228 BPN393228 BZJ393228 CJF393228 CTB393228 DCX393228 DMT393228 DWP393228 EGL393228 EQH393228 FAD393228 FJZ393228 FTV393228 GDR393228 GNN393228 GXJ393228 HHF393228 HRB393228 IAX393228 IKT393228 IUP393228 JEL393228 JOH393228 JYD393228 KHZ393228 KRV393228 LBR393228 LLN393228 LVJ393228 MFF393228 MPB393228 MYX393228 NIT393228 NSP393228 OCL393228 OMH393228 OWD393228 PFZ393228 PPV393228 PZR393228 QJN393228 QTJ393228 RDF393228 RNB393228 RWX393228 SGT393228 SQP393228 TAL393228 TKH393228 TUD393228 UDZ393228 UNV393228 UXR393228 VHN393228 VRJ393228 WBF393228 WLB393228 WUX393228 IL458764 SH458764 ACD458764 ALZ458764 AVV458764 BFR458764 BPN458764 BZJ458764 CJF458764 CTB458764 DCX458764 DMT458764 DWP458764 EGL458764 EQH458764 FAD458764 FJZ458764 FTV458764 GDR458764 GNN458764 GXJ458764 HHF458764 HRB458764 IAX458764 IKT458764 IUP458764 JEL458764 JOH458764 JYD458764 KHZ458764 KRV458764 LBR458764 LLN458764 LVJ458764 MFF458764 MPB458764 MYX458764 NIT458764 NSP458764 OCL458764 OMH458764 OWD458764 PFZ458764 PPV458764 PZR458764 QJN458764 QTJ458764 RDF458764 RNB458764 RWX458764 SGT458764 SQP458764 TAL458764 TKH458764 TUD458764 UDZ458764 UNV458764 UXR458764 VHN458764 VRJ458764 WBF458764 WLB458764 WUX458764 IL524300 SH524300 ACD524300 ALZ524300 AVV524300 BFR524300 BPN524300 BZJ524300 CJF524300 CTB524300 DCX524300 DMT524300 DWP524300 EGL524300 EQH524300 FAD524300 FJZ524300 FTV524300 GDR524300 GNN524300 GXJ524300 HHF524300 HRB524300 IAX524300 IKT524300 IUP524300 JEL524300 JOH524300 JYD524300 KHZ524300 KRV524300 LBR524300 LLN524300 LVJ524300 MFF524300 MPB524300 MYX524300 NIT524300 NSP524300 OCL524300 OMH524300 OWD524300 PFZ524300 PPV524300 PZR524300 QJN524300 QTJ524300 RDF524300 RNB524300 RWX524300 SGT524300 SQP524300 TAL524300 TKH524300 TUD524300 UDZ524300 UNV524300 UXR524300 VHN524300 VRJ524300 WBF524300 WLB524300 WUX524300 IL589836 SH589836 ACD589836 ALZ589836 AVV589836 BFR589836 BPN589836 BZJ589836 CJF589836 CTB589836 DCX589836 DMT589836 DWP589836 EGL589836 EQH589836 FAD589836 FJZ589836 FTV589836 GDR589836 GNN589836 GXJ589836 HHF589836 HRB589836 IAX589836 IKT589836 IUP589836 JEL589836 JOH589836 JYD589836 KHZ589836 KRV589836 LBR589836 LLN589836 LVJ589836 MFF589836 MPB589836 MYX589836 NIT589836 NSP589836 OCL589836 OMH589836 OWD589836 PFZ589836 PPV589836 PZR589836 QJN589836 QTJ589836 RDF589836 RNB589836 RWX589836 SGT589836 SQP589836 TAL589836 TKH589836 TUD589836 UDZ589836 UNV589836 UXR589836 VHN589836 VRJ589836 WBF589836 WLB589836 WUX589836 IL655372 SH655372 ACD655372 ALZ655372 AVV655372 BFR655372 BPN655372 BZJ655372 CJF655372 CTB655372 DCX655372 DMT655372 DWP655372 EGL655372 EQH655372 FAD655372 FJZ655372 FTV655372 GDR655372 GNN655372 GXJ655372 HHF655372 HRB655372 IAX655372 IKT655372 IUP655372 JEL655372 JOH655372 JYD655372 KHZ655372 KRV655372 LBR655372 LLN655372 LVJ655372 MFF655372 MPB655372 MYX655372 NIT655372 NSP655372 OCL655372 OMH655372 OWD655372 PFZ655372 PPV655372 PZR655372 QJN655372 QTJ655372 RDF655372 RNB655372 RWX655372 SGT655372 SQP655372 TAL655372 TKH655372 TUD655372 UDZ655372 UNV655372 UXR655372 VHN655372 VRJ655372 WBF655372 WLB655372 WUX655372 IL720908 SH720908 ACD720908 ALZ720908 AVV720908 BFR720908 BPN720908 BZJ720908 CJF720908 CTB720908 DCX720908 DMT720908 DWP720908 EGL720908 EQH720908 FAD720908 FJZ720908 FTV720908 GDR720908 GNN720908 GXJ720908 HHF720908 HRB720908 IAX720908 IKT720908 IUP720908 JEL720908 JOH720908 JYD720908 KHZ720908 KRV720908 LBR720908 LLN720908 LVJ720908 MFF720908 MPB720908 MYX720908 NIT720908 NSP720908 OCL720908 OMH720908 OWD720908 PFZ720908 PPV720908 PZR720908 QJN720908 QTJ720908 RDF720908 RNB720908 RWX720908 SGT720908 SQP720908 TAL720908 TKH720908 TUD720908 UDZ720908 UNV720908 UXR720908 VHN720908 VRJ720908 WBF720908 WLB720908 WUX720908 IL786444 SH786444 ACD786444 ALZ786444 AVV786444 BFR786444 BPN786444 BZJ786444 CJF786444 CTB786444 DCX786444 DMT786444 DWP786444 EGL786444 EQH786444 FAD786444 FJZ786444 FTV786444 GDR786444 GNN786444 GXJ786444 HHF786444 HRB786444 IAX786444 IKT786444 IUP786444 JEL786444 JOH786444 JYD786444 KHZ786444 KRV786444 LBR786444 LLN786444 LVJ786444 MFF786444 MPB786444 MYX786444 NIT786444 NSP786444 OCL786444 OMH786444 OWD786444 PFZ786444 PPV786444 PZR786444 QJN786444 QTJ786444 RDF786444 RNB786444 RWX786444 SGT786444 SQP786444 TAL786444 TKH786444 TUD786444 UDZ786444 UNV786444 UXR786444 VHN786444 VRJ786444 WBF786444 WLB786444 WUX786444 IL851980 SH851980 ACD851980 ALZ851980 AVV851980 BFR851980 BPN851980 BZJ851980 CJF851980 CTB851980 DCX851980 DMT851980 DWP851980 EGL851980 EQH851980 FAD851980 FJZ851980 FTV851980 GDR851980 GNN851980 GXJ851980 HHF851980 HRB851980 IAX851980 IKT851980 IUP851980 JEL851980 JOH851980 JYD851980 KHZ851980 KRV851980 LBR851980 LLN851980 LVJ851980 MFF851980 MPB851980 MYX851980 NIT851980 NSP851980 OCL851980 OMH851980 OWD851980 PFZ851980 PPV851980 PZR851980 QJN851980 QTJ851980 RDF851980 RNB851980 RWX851980 SGT851980 SQP851980 TAL851980 TKH851980 TUD851980 UDZ851980 UNV851980 UXR851980 VHN851980 VRJ851980 WBF851980 WLB851980 WUX851980 IL917516 SH917516 ACD917516 ALZ917516 AVV917516 BFR917516 BPN917516 BZJ917516 CJF917516 CTB917516 DCX917516 DMT917516 DWP917516 EGL917516 EQH917516 FAD917516 FJZ917516 FTV917516 GDR917516 GNN917516 GXJ917516 HHF917516 HRB917516 IAX917516 IKT917516 IUP917516 JEL917516 JOH917516 JYD917516 KHZ917516 KRV917516 LBR917516 LLN917516 LVJ917516 MFF917516 MPB917516 MYX917516 NIT917516 NSP917516 OCL917516 OMH917516 OWD917516 PFZ917516 PPV917516 PZR917516 QJN917516 QTJ917516 RDF917516 RNB917516 RWX917516 SGT917516 SQP917516 TAL917516 TKH917516 TUD917516 UDZ917516 UNV917516 UXR917516 VHN917516 VRJ917516 WBF917516 WLB917516 WUX917516 IL983052 SH983052 ACD983052 ALZ983052 AVV983052 BFR983052 BPN983052 BZJ983052 CJF983052 CTB983052 DCX983052 DMT983052 DWP983052 EGL983052 EQH983052 FAD983052 FJZ983052 FTV983052 GDR983052 GNN983052 GXJ983052 HHF983052 HRB983052 IAX983052 IKT983052 IUP983052 JEL983052 JOH983052 JYD983052 KHZ983052 KRV983052 LBR983052 LLN983052 LVJ983052 MFF983052 MPB983052 MYX983052 NIT983052 NSP983052 OCL983052 OMH983052 OWD983052 PFZ983052 PPV983052 PZR983052 QJN983052 QTJ983052 RDF983052 RNB983052 RWX983052 SGT983052 SQP983052 TAL983052 TKH983052 TUD983052 UDZ983052 UNV983052 UXR983052 VHN983052 VRJ983052 WBF983052 WLB983052 WUX983052 IL65576:IN65576 SH65576:SJ65576 ACD65576:ACF65576 ALZ65576:AMB65576 AVV65576:AVX65576 BFR65576:BFT65576 BPN65576:BPP65576 BZJ65576:BZL65576 CJF65576:CJH65576 CTB65576:CTD65576 DCX65576:DCZ65576 DMT65576:DMV65576 DWP65576:DWR65576 EGL65576:EGN65576 EQH65576:EQJ65576 FAD65576:FAF65576 FJZ65576:FKB65576 FTV65576:FTX65576 GDR65576:GDT65576 GNN65576:GNP65576 GXJ65576:GXL65576 HHF65576:HHH65576 HRB65576:HRD65576 IAX65576:IAZ65576 IKT65576:IKV65576 IUP65576:IUR65576 JEL65576:JEN65576 JOH65576:JOJ65576 JYD65576:JYF65576 KHZ65576:KIB65576 KRV65576:KRX65576 LBR65576:LBT65576 LLN65576:LLP65576 LVJ65576:LVL65576 MFF65576:MFH65576 MPB65576:MPD65576 MYX65576:MYZ65576 NIT65576:NIV65576 NSP65576:NSR65576 OCL65576:OCN65576 OMH65576:OMJ65576 OWD65576:OWF65576 PFZ65576:PGB65576 PPV65576:PPX65576 PZR65576:PZT65576 QJN65576:QJP65576 QTJ65576:QTL65576 RDF65576:RDH65576 RNB65576:RND65576 RWX65576:RWZ65576 SGT65576:SGV65576 SQP65576:SQR65576 TAL65576:TAN65576 TKH65576:TKJ65576 TUD65576:TUF65576 UDZ65576:UEB65576 UNV65576:UNX65576 UXR65576:UXT65576 VHN65576:VHP65576 VRJ65576:VRL65576 WBF65576:WBH65576 WLB65576:WLD65576 WUX65576:WUZ65576 IL131112:IN131112 SH131112:SJ131112 ACD131112:ACF131112 ALZ131112:AMB131112 AVV131112:AVX131112 BFR131112:BFT131112 BPN131112:BPP131112 BZJ131112:BZL131112 CJF131112:CJH131112 CTB131112:CTD131112 DCX131112:DCZ131112 DMT131112:DMV131112 DWP131112:DWR131112 EGL131112:EGN131112 EQH131112:EQJ131112 FAD131112:FAF131112 FJZ131112:FKB131112 FTV131112:FTX131112 GDR131112:GDT131112 GNN131112:GNP131112 GXJ131112:GXL131112 HHF131112:HHH131112 HRB131112:HRD131112 IAX131112:IAZ131112 IKT131112:IKV131112 IUP131112:IUR131112 JEL131112:JEN131112 JOH131112:JOJ131112 JYD131112:JYF131112 KHZ131112:KIB131112 KRV131112:KRX131112 LBR131112:LBT131112 LLN131112:LLP131112 LVJ131112:LVL131112 MFF131112:MFH131112 MPB131112:MPD131112 MYX131112:MYZ131112 NIT131112:NIV131112 NSP131112:NSR131112 OCL131112:OCN131112 OMH131112:OMJ131112 OWD131112:OWF131112 PFZ131112:PGB131112 PPV131112:PPX131112 PZR131112:PZT131112 QJN131112:QJP131112 QTJ131112:QTL131112 RDF131112:RDH131112 RNB131112:RND131112 RWX131112:RWZ131112 SGT131112:SGV131112 SQP131112:SQR131112 TAL131112:TAN131112 TKH131112:TKJ131112 TUD131112:TUF131112 UDZ131112:UEB131112 UNV131112:UNX131112 UXR131112:UXT131112 VHN131112:VHP131112 VRJ131112:VRL131112 WBF131112:WBH131112 WLB131112:WLD131112 WUX131112:WUZ131112 IL196648:IN196648 SH196648:SJ196648 ACD196648:ACF196648 ALZ196648:AMB196648 AVV196648:AVX196648 BFR196648:BFT196648 BPN196648:BPP196648 BZJ196648:BZL196648 CJF196648:CJH196648 CTB196648:CTD196648 DCX196648:DCZ196648 DMT196648:DMV196648 DWP196648:DWR196648 EGL196648:EGN196648 EQH196648:EQJ196648 FAD196648:FAF196648 FJZ196648:FKB196648 FTV196648:FTX196648 GDR196648:GDT196648 GNN196648:GNP196648 GXJ196648:GXL196648 HHF196648:HHH196648 HRB196648:HRD196648 IAX196648:IAZ196648 IKT196648:IKV196648 IUP196648:IUR196648 JEL196648:JEN196648 JOH196648:JOJ196648 JYD196648:JYF196648 KHZ196648:KIB196648 KRV196648:KRX196648 LBR196648:LBT196648 LLN196648:LLP196648 LVJ196648:LVL196648 MFF196648:MFH196648 MPB196648:MPD196648 MYX196648:MYZ196648 NIT196648:NIV196648 NSP196648:NSR196648 OCL196648:OCN196648 OMH196648:OMJ196648 OWD196648:OWF196648 PFZ196648:PGB196648 PPV196648:PPX196648 PZR196648:PZT196648 QJN196648:QJP196648 QTJ196648:QTL196648 RDF196648:RDH196648 RNB196648:RND196648 RWX196648:RWZ196648 SGT196648:SGV196648 SQP196648:SQR196648 TAL196648:TAN196648 TKH196648:TKJ196648 TUD196648:TUF196648 UDZ196648:UEB196648 UNV196648:UNX196648 UXR196648:UXT196648 VHN196648:VHP196648 VRJ196648:VRL196648 WBF196648:WBH196648 WLB196648:WLD196648 WUX196648:WUZ196648 IL262184:IN262184 SH262184:SJ262184 ACD262184:ACF262184 ALZ262184:AMB262184 AVV262184:AVX262184 BFR262184:BFT262184 BPN262184:BPP262184 BZJ262184:BZL262184 CJF262184:CJH262184 CTB262184:CTD262184 DCX262184:DCZ262184 DMT262184:DMV262184 DWP262184:DWR262184 EGL262184:EGN262184 EQH262184:EQJ262184 FAD262184:FAF262184 FJZ262184:FKB262184 FTV262184:FTX262184 GDR262184:GDT262184 GNN262184:GNP262184 GXJ262184:GXL262184 HHF262184:HHH262184 HRB262184:HRD262184 IAX262184:IAZ262184 IKT262184:IKV262184 IUP262184:IUR262184 JEL262184:JEN262184 JOH262184:JOJ262184 JYD262184:JYF262184 KHZ262184:KIB262184 KRV262184:KRX262184 LBR262184:LBT262184 LLN262184:LLP262184 LVJ262184:LVL262184 MFF262184:MFH262184 MPB262184:MPD262184 MYX262184:MYZ262184 NIT262184:NIV262184 NSP262184:NSR262184 OCL262184:OCN262184 OMH262184:OMJ262184 OWD262184:OWF262184 PFZ262184:PGB262184 PPV262184:PPX262184 PZR262184:PZT262184 QJN262184:QJP262184 QTJ262184:QTL262184 RDF262184:RDH262184 RNB262184:RND262184 RWX262184:RWZ262184 SGT262184:SGV262184 SQP262184:SQR262184 TAL262184:TAN262184 TKH262184:TKJ262184 TUD262184:TUF262184 UDZ262184:UEB262184 UNV262184:UNX262184 UXR262184:UXT262184 VHN262184:VHP262184 VRJ262184:VRL262184 WBF262184:WBH262184 WLB262184:WLD262184 WUX262184:WUZ262184 IL327720:IN327720 SH327720:SJ327720 ACD327720:ACF327720 ALZ327720:AMB327720 AVV327720:AVX327720 BFR327720:BFT327720 BPN327720:BPP327720 BZJ327720:BZL327720 CJF327720:CJH327720 CTB327720:CTD327720 DCX327720:DCZ327720 DMT327720:DMV327720 DWP327720:DWR327720 EGL327720:EGN327720 EQH327720:EQJ327720 FAD327720:FAF327720 FJZ327720:FKB327720 FTV327720:FTX327720 GDR327720:GDT327720 GNN327720:GNP327720 GXJ327720:GXL327720 HHF327720:HHH327720 HRB327720:HRD327720 IAX327720:IAZ327720 IKT327720:IKV327720 IUP327720:IUR327720 JEL327720:JEN327720 JOH327720:JOJ327720 JYD327720:JYF327720 KHZ327720:KIB327720 KRV327720:KRX327720 LBR327720:LBT327720 LLN327720:LLP327720 LVJ327720:LVL327720 MFF327720:MFH327720 MPB327720:MPD327720 MYX327720:MYZ327720 NIT327720:NIV327720 NSP327720:NSR327720 OCL327720:OCN327720 OMH327720:OMJ327720 OWD327720:OWF327720 PFZ327720:PGB327720 PPV327720:PPX327720 PZR327720:PZT327720 QJN327720:QJP327720 QTJ327720:QTL327720 RDF327720:RDH327720 RNB327720:RND327720 RWX327720:RWZ327720 SGT327720:SGV327720 SQP327720:SQR327720 TAL327720:TAN327720 TKH327720:TKJ327720 TUD327720:TUF327720 UDZ327720:UEB327720 UNV327720:UNX327720 UXR327720:UXT327720 VHN327720:VHP327720 VRJ327720:VRL327720 WBF327720:WBH327720 WLB327720:WLD327720 WUX327720:WUZ327720 IL393256:IN393256 SH393256:SJ393256 ACD393256:ACF393256 ALZ393256:AMB393256 AVV393256:AVX393256 BFR393256:BFT393256 BPN393256:BPP393256 BZJ393256:BZL393256 CJF393256:CJH393256 CTB393256:CTD393256 DCX393256:DCZ393256 DMT393256:DMV393256 DWP393256:DWR393256 EGL393256:EGN393256 EQH393256:EQJ393256 FAD393256:FAF393256 FJZ393256:FKB393256 FTV393256:FTX393256 GDR393256:GDT393256 GNN393256:GNP393256 GXJ393256:GXL393256 HHF393256:HHH393256 HRB393256:HRD393256 IAX393256:IAZ393256 IKT393256:IKV393256 IUP393256:IUR393256 JEL393256:JEN393256 JOH393256:JOJ393256 JYD393256:JYF393256 KHZ393256:KIB393256 KRV393256:KRX393256 LBR393256:LBT393256 LLN393256:LLP393256 LVJ393256:LVL393256 MFF393256:MFH393256 MPB393256:MPD393256 MYX393256:MYZ393256 NIT393256:NIV393256 NSP393256:NSR393256 OCL393256:OCN393256 OMH393256:OMJ393256 OWD393256:OWF393256 PFZ393256:PGB393256 PPV393256:PPX393256 PZR393256:PZT393256 QJN393256:QJP393256 QTJ393256:QTL393256 RDF393256:RDH393256 RNB393256:RND393256 RWX393256:RWZ393256 SGT393256:SGV393256 SQP393256:SQR393256 TAL393256:TAN393256 TKH393256:TKJ393256 TUD393256:TUF393256 UDZ393256:UEB393256 UNV393256:UNX393256 UXR393256:UXT393256 VHN393256:VHP393256 VRJ393256:VRL393256 WBF393256:WBH393256 WLB393256:WLD393256 WUX393256:WUZ393256 IL458792:IN458792 SH458792:SJ458792 ACD458792:ACF458792 ALZ458792:AMB458792 AVV458792:AVX458792 BFR458792:BFT458792 BPN458792:BPP458792 BZJ458792:BZL458792 CJF458792:CJH458792 CTB458792:CTD458792 DCX458792:DCZ458792 DMT458792:DMV458792 DWP458792:DWR458792 EGL458792:EGN458792 EQH458792:EQJ458792 FAD458792:FAF458792 FJZ458792:FKB458792 FTV458792:FTX458792 GDR458792:GDT458792 GNN458792:GNP458792 GXJ458792:GXL458792 HHF458792:HHH458792 HRB458792:HRD458792 IAX458792:IAZ458792 IKT458792:IKV458792 IUP458792:IUR458792 JEL458792:JEN458792 JOH458792:JOJ458792 JYD458792:JYF458792 KHZ458792:KIB458792 KRV458792:KRX458792 LBR458792:LBT458792 LLN458792:LLP458792 LVJ458792:LVL458792 MFF458792:MFH458792 MPB458792:MPD458792 MYX458792:MYZ458792 NIT458792:NIV458792 NSP458792:NSR458792 OCL458792:OCN458792 OMH458792:OMJ458792 OWD458792:OWF458792 PFZ458792:PGB458792 PPV458792:PPX458792 PZR458792:PZT458792 QJN458792:QJP458792 QTJ458792:QTL458792 RDF458792:RDH458792 RNB458792:RND458792 RWX458792:RWZ458792 SGT458792:SGV458792 SQP458792:SQR458792 TAL458792:TAN458792 TKH458792:TKJ458792 TUD458792:TUF458792 UDZ458792:UEB458792 UNV458792:UNX458792 UXR458792:UXT458792 VHN458792:VHP458792 VRJ458792:VRL458792 WBF458792:WBH458792 WLB458792:WLD458792 WUX458792:WUZ458792 IL524328:IN524328 SH524328:SJ524328 ACD524328:ACF524328 ALZ524328:AMB524328 AVV524328:AVX524328 BFR524328:BFT524328 BPN524328:BPP524328 BZJ524328:BZL524328 CJF524328:CJH524328 CTB524328:CTD524328 DCX524328:DCZ524328 DMT524328:DMV524328 DWP524328:DWR524328 EGL524328:EGN524328 EQH524328:EQJ524328 FAD524328:FAF524328 FJZ524328:FKB524328 FTV524328:FTX524328 GDR524328:GDT524328 GNN524328:GNP524328 GXJ524328:GXL524328 HHF524328:HHH524328 HRB524328:HRD524328 IAX524328:IAZ524328 IKT524328:IKV524328 IUP524328:IUR524328 JEL524328:JEN524328 JOH524328:JOJ524328 JYD524328:JYF524328 KHZ524328:KIB524328 KRV524328:KRX524328 LBR524328:LBT524328 LLN524328:LLP524328 LVJ524328:LVL524328 MFF524328:MFH524328 MPB524328:MPD524328 MYX524328:MYZ524328 NIT524328:NIV524328 NSP524328:NSR524328 OCL524328:OCN524328 OMH524328:OMJ524328 OWD524328:OWF524328 PFZ524328:PGB524328 PPV524328:PPX524328 PZR524328:PZT524328 QJN524328:QJP524328 QTJ524328:QTL524328 RDF524328:RDH524328 RNB524328:RND524328 RWX524328:RWZ524328 SGT524328:SGV524328 SQP524328:SQR524328 TAL524328:TAN524328 TKH524328:TKJ524328 TUD524328:TUF524328 UDZ524328:UEB524328 UNV524328:UNX524328 UXR524328:UXT524328 VHN524328:VHP524328 VRJ524328:VRL524328 WBF524328:WBH524328 WLB524328:WLD524328 WUX524328:WUZ524328 IL589864:IN589864 SH589864:SJ589864 ACD589864:ACF589864 ALZ589864:AMB589864 AVV589864:AVX589864 BFR589864:BFT589864 BPN589864:BPP589864 BZJ589864:BZL589864 CJF589864:CJH589864 CTB589864:CTD589864 DCX589864:DCZ589864 DMT589864:DMV589864 DWP589864:DWR589864 EGL589864:EGN589864 EQH589864:EQJ589864 FAD589864:FAF589864 FJZ589864:FKB589864 FTV589864:FTX589864 GDR589864:GDT589864 GNN589864:GNP589864 GXJ589864:GXL589864 HHF589864:HHH589864 HRB589864:HRD589864 IAX589864:IAZ589864 IKT589864:IKV589864 IUP589864:IUR589864 JEL589864:JEN589864 JOH589864:JOJ589864 JYD589864:JYF589864 KHZ589864:KIB589864 KRV589864:KRX589864 LBR589864:LBT589864 LLN589864:LLP589864 LVJ589864:LVL589864 MFF589864:MFH589864 MPB589864:MPD589864 MYX589864:MYZ589864 NIT589864:NIV589864 NSP589864:NSR589864 OCL589864:OCN589864 OMH589864:OMJ589864 OWD589864:OWF589864 PFZ589864:PGB589864 PPV589864:PPX589864 PZR589864:PZT589864 QJN589864:QJP589864 QTJ589864:QTL589864 RDF589864:RDH589864 RNB589864:RND589864 RWX589864:RWZ589864 SGT589864:SGV589864 SQP589864:SQR589864 TAL589864:TAN589864 TKH589864:TKJ589864 TUD589864:TUF589864 UDZ589864:UEB589864 UNV589864:UNX589864 UXR589864:UXT589864 VHN589864:VHP589864 VRJ589864:VRL589864 WBF589864:WBH589864 WLB589864:WLD589864 WUX589864:WUZ589864 IL655400:IN655400 SH655400:SJ655400 ACD655400:ACF655400 ALZ655400:AMB655400 AVV655400:AVX655400 BFR655400:BFT655400 BPN655400:BPP655400 BZJ655400:BZL655400 CJF655400:CJH655400 CTB655400:CTD655400 DCX655400:DCZ655400 DMT655400:DMV655400 DWP655400:DWR655400 EGL655400:EGN655400 EQH655400:EQJ655400 FAD655400:FAF655400 FJZ655400:FKB655400 FTV655400:FTX655400 GDR655400:GDT655400 GNN655400:GNP655400 GXJ655400:GXL655400 HHF655400:HHH655400 HRB655400:HRD655400 IAX655400:IAZ655400 IKT655400:IKV655400 IUP655400:IUR655400 JEL655400:JEN655400 JOH655400:JOJ655400 JYD655400:JYF655400 KHZ655400:KIB655400 KRV655400:KRX655400 LBR655400:LBT655400 LLN655400:LLP655400 LVJ655400:LVL655400 MFF655400:MFH655400 MPB655400:MPD655400 MYX655400:MYZ655400 NIT655400:NIV655400 NSP655400:NSR655400 OCL655400:OCN655400 OMH655400:OMJ655400 OWD655400:OWF655400 PFZ655400:PGB655400 PPV655400:PPX655400 PZR655400:PZT655400 QJN655400:QJP655400 QTJ655400:QTL655400 RDF655400:RDH655400 RNB655400:RND655400 RWX655400:RWZ655400 SGT655400:SGV655400 SQP655400:SQR655400 TAL655400:TAN655400 TKH655400:TKJ655400 TUD655400:TUF655400 UDZ655400:UEB655400 UNV655400:UNX655400 UXR655400:UXT655400 VHN655400:VHP655400 VRJ655400:VRL655400 WBF655400:WBH655400 WLB655400:WLD655400 WUX655400:WUZ655400 IL720936:IN720936 SH720936:SJ720936 ACD720936:ACF720936 ALZ720936:AMB720936 AVV720936:AVX720936 BFR720936:BFT720936 BPN720936:BPP720936 BZJ720936:BZL720936 CJF720936:CJH720936 CTB720936:CTD720936 DCX720936:DCZ720936 DMT720936:DMV720936 DWP720936:DWR720936 EGL720936:EGN720936 EQH720936:EQJ720936 FAD720936:FAF720936 FJZ720936:FKB720936 FTV720936:FTX720936 GDR720936:GDT720936 GNN720936:GNP720936 GXJ720936:GXL720936 HHF720936:HHH720936 HRB720936:HRD720936 IAX720936:IAZ720936 IKT720936:IKV720936 IUP720936:IUR720936 JEL720936:JEN720936 JOH720936:JOJ720936 JYD720936:JYF720936 KHZ720936:KIB720936 KRV720936:KRX720936 LBR720936:LBT720936 LLN720936:LLP720936 LVJ720936:LVL720936 MFF720936:MFH720936 MPB720936:MPD720936 MYX720936:MYZ720936 NIT720936:NIV720936 NSP720936:NSR720936 OCL720936:OCN720936 OMH720936:OMJ720936 OWD720936:OWF720936 PFZ720936:PGB720936 PPV720936:PPX720936 PZR720936:PZT720936 QJN720936:QJP720936 QTJ720936:QTL720936 RDF720936:RDH720936 RNB720936:RND720936 RWX720936:RWZ720936 SGT720936:SGV720936 SQP720936:SQR720936 TAL720936:TAN720936 TKH720936:TKJ720936 TUD720936:TUF720936 UDZ720936:UEB720936 UNV720936:UNX720936 UXR720936:UXT720936 VHN720936:VHP720936 VRJ720936:VRL720936 WBF720936:WBH720936 WLB720936:WLD720936 WUX720936:WUZ720936 IL786472:IN786472 SH786472:SJ786472 ACD786472:ACF786472 ALZ786472:AMB786472 AVV786472:AVX786472 BFR786472:BFT786472 BPN786472:BPP786472 BZJ786472:BZL786472 CJF786472:CJH786472 CTB786472:CTD786472 DCX786472:DCZ786472 DMT786472:DMV786472 DWP786472:DWR786472 EGL786472:EGN786472 EQH786472:EQJ786472 FAD786472:FAF786472 FJZ786472:FKB786472 FTV786472:FTX786472 GDR786472:GDT786472 GNN786472:GNP786472 GXJ786472:GXL786472 HHF786472:HHH786472 HRB786472:HRD786472 IAX786472:IAZ786472 IKT786472:IKV786472 IUP786472:IUR786472 JEL786472:JEN786472 JOH786472:JOJ786472 JYD786472:JYF786472 KHZ786472:KIB786472 KRV786472:KRX786472 LBR786472:LBT786472 LLN786472:LLP786472 LVJ786472:LVL786472 MFF786472:MFH786472 MPB786472:MPD786472 MYX786472:MYZ786472 NIT786472:NIV786472 NSP786472:NSR786472 OCL786472:OCN786472 OMH786472:OMJ786472 OWD786472:OWF786472 PFZ786472:PGB786472 PPV786472:PPX786472 PZR786472:PZT786472 QJN786472:QJP786472 QTJ786472:QTL786472 RDF786472:RDH786472 RNB786472:RND786472 RWX786472:RWZ786472 SGT786472:SGV786472 SQP786472:SQR786472 TAL786472:TAN786472 TKH786472:TKJ786472 TUD786472:TUF786472 UDZ786472:UEB786472 UNV786472:UNX786472 UXR786472:UXT786472 VHN786472:VHP786472 VRJ786472:VRL786472 WBF786472:WBH786472 WLB786472:WLD786472 WUX786472:WUZ786472 IL852008:IN852008 SH852008:SJ852008 ACD852008:ACF852008 ALZ852008:AMB852008 AVV852008:AVX852008 BFR852008:BFT852008 BPN852008:BPP852008 BZJ852008:BZL852008 CJF852008:CJH852008 CTB852008:CTD852008 DCX852008:DCZ852008 DMT852008:DMV852008 DWP852008:DWR852008 EGL852008:EGN852008 EQH852008:EQJ852008 FAD852008:FAF852008 FJZ852008:FKB852008 FTV852008:FTX852008 GDR852008:GDT852008 GNN852008:GNP852008 GXJ852008:GXL852008 HHF852008:HHH852008 HRB852008:HRD852008 IAX852008:IAZ852008 IKT852008:IKV852008 IUP852008:IUR852008 JEL852008:JEN852008 JOH852008:JOJ852008 JYD852008:JYF852008 KHZ852008:KIB852008 KRV852008:KRX852008 LBR852008:LBT852008 LLN852008:LLP852008 LVJ852008:LVL852008 MFF852008:MFH852008 MPB852008:MPD852008 MYX852008:MYZ852008 NIT852008:NIV852008 NSP852008:NSR852008 OCL852008:OCN852008 OMH852008:OMJ852008 OWD852008:OWF852008 PFZ852008:PGB852008 PPV852008:PPX852008 PZR852008:PZT852008 QJN852008:QJP852008 QTJ852008:QTL852008 RDF852008:RDH852008 RNB852008:RND852008 RWX852008:RWZ852008 SGT852008:SGV852008 SQP852008:SQR852008 TAL852008:TAN852008 TKH852008:TKJ852008 TUD852008:TUF852008 UDZ852008:UEB852008 UNV852008:UNX852008 UXR852008:UXT852008 VHN852008:VHP852008 VRJ852008:VRL852008 WBF852008:WBH852008 WLB852008:WLD852008 WUX852008:WUZ852008 IL917544:IN917544 SH917544:SJ917544 ACD917544:ACF917544 ALZ917544:AMB917544 AVV917544:AVX917544 BFR917544:BFT917544 BPN917544:BPP917544 BZJ917544:BZL917544 CJF917544:CJH917544 CTB917544:CTD917544 DCX917544:DCZ917544 DMT917544:DMV917544 DWP917544:DWR917544 EGL917544:EGN917544 EQH917544:EQJ917544 FAD917544:FAF917544 FJZ917544:FKB917544 FTV917544:FTX917544 GDR917544:GDT917544 GNN917544:GNP917544 GXJ917544:GXL917544 HHF917544:HHH917544 HRB917544:HRD917544 IAX917544:IAZ917544 IKT917544:IKV917544 IUP917544:IUR917544 JEL917544:JEN917544 JOH917544:JOJ917544 JYD917544:JYF917544 KHZ917544:KIB917544 KRV917544:KRX917544 LBR917544:LBT917544 LLN917544:LLP917544 LVJ917544:LVL917544 MFF917544:MFH917544 MPB917544:MPD917544 MYX917544:MYZ917544 NIT917544:NIV917544 NSP917544:NSR917544 OCL917544:OCN917544 OMH917544:OMJ917544 OWD917544:OWF917544 PFZ917544:PGB917544 PPV917544:PPX917544 PZR917544:PZT917544 QJN917544:QJP917544 QTJ917544:QTL917544 RDF917544:RDH917544 RNB917544:RND917544 RWX917544:RWZ917544 SGT917544:SGV917544 SQP917544:SQR917544 TAL917544:TAN917544 TKH917544:TKJ917544 TUD917544:TUF917544 UDZ917544:UEB917544 UNV917544:UNX917544 UXR917544:UXT917544 VHN917544:VHP917544 VRJ917544:VRL917544 WBF917544:WBH917544 WLB917544:WLD917544 WUX917544:WUZ917544 IL983080:IN983080 SH983080:SJ983080 ACD983080:ACF983080 ALZ983080:AMB983080 AVV983080:AVX983080 BFR983080:BFT983080 BPN983080:BPP983080 BZJ983080:BZL983080 CJF983080:CJH983080 CTB983080:CTD983080 DCX983080:DCZ983080 DMT983080:DMV983080 DWP983080:DWR983080 EGL983080:EGN983080 EQH983080:EQJ983080 FAD983080:FAF983080 FJZ983080:FKB983080 FTV983080:FTX983080 GDR983080:GDT983080 GNN983080:GNP983080 GXJ983080:GXL983080 HHF983080:HHH983080 HRB983080:HRD983080 IAX983080:IAZ983080 IKT983080:IKV983080 IUP983080:IUR983080 JEL983080:JEN983080 JOH983080:JOJ983080 JYD983080:JYF983080 KHZ983080:KIB983080 KRV983080:KRX983080 LBR983080:LBT983080 LLN983080:LLP983080 LVJ983080:LVL983080 MFF983080:MFH983080 MPB983080:MPD983080 MYX983080:MYZ983080 NIT983080:NIV983080 NSP983080:NSR983080 OCL983080:OCN983080 OMH983080:OMJ983080 OWD983080:OWF983080 PFZ983080:PGB983080 PPV983080:PPX983080 PZR983080:PZT983080 QJN983080:QJP983080 QTJ983080:QTL983080 RDF983080:RDH983080 RNB983080:RND983080 RWX983080:RWZ983080 SGT983080:SGV983080 SQP983080:SQR983080 TAL983080:TAN983080 TKH983080:TKJ983080 TUD983080:TUF983080 UDZ983080:UEB983080 UNV983080:UNX983080 UXR983080:UXT983080 VHN983080:VHP983080 VRJ983080:VRL983080 WBF983080:WBH983080 WLB983080:WLD983080 WUX983080:WUZ983080 IQ65574:IS65575 SM65574:SO65575 ACI65574:ACK65575 AME65574:AMG65575 AWA65574:AWC65575 BFW65574:BFY65575 BPS65574:BPU65575 BZO65574:BZQ65575 CJK65574:CJM65575 CTG65574:CTI65575 DDC65574:DDE65575 DMY65574:DNA65575 DWU65574:DWW65575 EGQ65574:EGS65575 EQM65574:EQO65575 FAI65574:FAK65575 FKE65574:FKG65575 FUA65574:FUC65575 GDW65574:GDY65575 GNS65574:GNU65575 GXO65574:GXQ65575 HHK65574:HHM65575 HRG65574:HRI65575 IBC65574:IBE65575 IKY65574:ILA65575 IUU65574:IUW65575 JEQ65574:JES65575 JOM65574:JOO65575 JYI65574:JYK65575 KIE65574:KIG65575 KSA65574:KSC65575 LBW65574:LBY65575 LLS65574:LLU65575 LVO65574:LVQ65575 MFK65574:MFM65575 MPG65574:MPI65575 MZC65574:MZE65575 NIY65574:NJA65575 NSU65574:NSW65575 OCQ65574:OCS65575 OMM65574:OMO65575 OWI65574:OWK65575 PGE65574:PGG65575 PQA65574:PQC65575 PZW65574:PZY65575 QJS65574:QJU65575 QTO65574:QTQ65575 RDK65574:RDM65575 RNG65574:RNI65575 RXC65574:RXE65575 SGY65574:SHA65575 SQU65574:SQW65575 TAQ65574:TAS65575 TKM65574:TKO65575 TUI65574:TUK65575 UEE65574:UEG65575 UOA65574:UOC65575 UXW65574:UXY65575 VHS65574:VHU65575 VRO65574:VRQ65575 WBK65574:WBM65575 WLG65574:WLI65575 WVC65574:WVE65575 IQ131110:IS131111 SM131110:SO131111 ACI131110:ACK131111 AME131110:AMG131111 AWA131110:AWC131111 BFW131110:BFY131111 BPS131110:BPU131111 BZO131110:BZQ131111 CJK131110:CJM131111 CTG131110:CTI131111 DDC131110:DDE131111 DMY131110:DNA131111 DWU131110:DWW131111 EGQ131110:EGS131111 EQM131110:EQO131111 FAI131110:FAK131111 FKE131110:FKG131111 FUA131110:FUC131111 GDW131110:GDY131111 GNS131110:GNU131111 GXO131110:GXQ131111 HHK131110:HHM131111 HRG131110:HRI131111 IBC131110:IBE131111 IKY131110:ILA131111 IUU131110:IUW131111 JEQ131110:JES131111 JOM131110:JOO131111 JYI131110:JYK131111 KIE131110:KIG131111 KSA131110:KSC131111 LBW131110:LBY131111 LLS131110:LLU131111 LVO131110:LVQ131111 MFK131110:MFM131111 MPG131110:MPI131111 MZC131110:MZE131111 NIY131110:NJA131111 NSU131110:NSW131111 OCQ131110:OCS131111 OMM131110:OMO131111 OWI131110:OWK131111 PGE131110:PGG131111 PQA131110:PQC131111 PZW131110:PZY131111 QJS131110:QJU131111 QTO131110:QTQ131111 RDK131110:RDM131111 RNG131110:RNI131111 RXC131110:RXE131111 SGY131110:SHA131111 SQU131110:SQW131111 TAQ131110:TAS131111 TKM131110:TKO131111 TUI131110:TUK131111 UEE131110:UEG131111 UOA131110:UOC131111 UXW131110:UXY131111 VHS131110:VHU131111 VRO131110:VRQ131111 WBK131110:WBM131111 WLG131110:WLI131111 WVC131110:WVE131111 IQ196646:IS196647 SM196646:SO196647 ACI196646:ACK196647 AME196646:AMG196647 AWA196646:AWC196647 BFW196646:BFY196647 BPS196646:BPU196647 BZO196646:BZQ196647 CJK196646:CJM196647 CTG196646:CTI196647 DDC196646:DDE196647 DMY196646:DNA196647 DWU196646:DWW196647 EGQ196646:EGS196647 EQM196646:EQO196647 FAI196646:FAK196647 FKE196646:FKG196647 FUA196646:FUC196647 GDW196646:GDY196647 GNS196646:GNU196647 GXO196646:GXQ196647 HHK196646:HHM196647 HRG196646:HRI196647 IBC196646:IBE196647 IKY196646:ILA196647 IUU196646:IUW196647 JEQ196646:JES196647 JOM196646:JOO196647 JYI196646:JYK196647 KIE196646:KIG196647 KSA196646:KSC196647 LBW196646:LBY196647 LLS196646:LLU196647 LVO196646:LVQ196647 MFK196646:MFM196647 MPG196646:MPI196647 MZC196646:MZE196647 NIY196646:NJA196647 NSU196646:NSW196647 OCQ196646:OCS196647 OMM196646:OMO196647 OWI196646:OWK196647 PGE196646:PGG196647 PQA196646:PQC196647 PZW196646:PZY196647 QJS196646:QJU196647 QTO196646:QTQ196647 RDK196646:RDM196647 RNG196646:RNI196647 RXC196646:RXE196647 SGY196646:SHA196647 SQU196646:SQW196647 TAQ196646:TAS196647 TKM196646:TKO196647 TUI196646:TUK196647 UEE196646:UEG196647 UOA196646:UOC196647 UXW196646:UXY196647 VHS196646:VHU196647 VRO196646:VRQ196647 WBK196646:WBM196647 WLG196646:WLI196647 WVC196646:WVE196647 IQ262182:IS262183 SM262182:SO262183 ACI262182:ACK262183 AME262182:AMG262183 AWA262182:AWC262183 BFW262182:BFY262183 BPS262182:BPU262183 BZO262182:BZQ262183 CJK262182:CJM262183 CTG262182:CTI262183 DDC262182:DDE262183 DMY262182:DNA262183 DWU262182:DWW262183 EGQ262182:EGS262183 EQM262182:EQO262183 FAI262182:FAK262183 FKE262182:FKG262183 FUA262182:FUC262183 GDW262182:GDY262183 GNS262182:GNU262183 GXO262182:GXQ262183 HHK262182:HHM262183 HRG262182:HRI262183 IBC262182:IBE262183 IKY262182:ILA262183 IUU262182:IUW262183 JEQ262182:JES262183 JOM262182:JOO262183 JYI262182:JYK262183 KIE262182:KIG262183 KSA262182:KSC262183 LBW262182:LBY262183 LLS262182:LLU262183 LVO262182:LVQ262183 MFK262182:MFM262183 MPG262182:MPI262183 MZC262182:MZE262183 NIY262182:NJA262183 NSU262182:NSW262183 OCQ262182:OCS262183 OMM262182:OMO262183 OWI262182:OWK262183 PGE262182:PGG262183 PQA262182:PQC262183 PZW262182:PZY262183 QJS262182:QJU262183 QTO262182:QTQ262183 RDK262182:RDM262183 RNG262182:RNI262183 RXC262182:RXE262183 SGY262182:SHA262183 SQU262182:SQW262183 TAQ262182:TAS262183 TKM262182:TKO262183 TUI262182:TUK262183 UEE262182:UEG262183 UOA262182:UOC262183 UXW262182:UXY262183 VHS262182:VHU262183 VRO262182:VRQ262183 WBK262182:WBM262183 WLG262182:WLI262183 WVC262182:WVE262183 IQ327718:IS327719 SM327718:SO327719 ACI327718:ACK327719 AME327718:AMG327719 AWA327718:AWC327719 BFW327718:BFY327719 BPS327718:BPU327719 BZO327718:BZQ327719 CJK327718:CJM327719 CTG327718:CTI327719 DDC327718:DDE327719 DMY327718:DNA327719 DWU327718:DWW327719 EGQ327718:EGS327719 EQM327718:EQO327719 FAI327718:FAK327719 FKE327718:FKG327719 FUA327718:FUC327719 GDW327718:GDY327719 GNS327718:GNU327719 GXO327718:GXQ327719 HHK327718:HHM327719 HRG327718:HRI327719 IBC327718:IBE327719 IKY327718:ILA327719 IUU327718:IUW327719 JEQ327718:JES327719 JOM327718:JOO327719 JYI327718:JYK327719 KIE327718:KIG327719 KSA327718:KSC327719 LBW327718:LBY327719 LLS327718:LLU327719 LVO327718:LVQ327719 MFK327718:MFM327719 MPG327718:MPI327719 MZC327718:MZE327719 NIY327718:NJA327719 NSU327718:NSW327719 OCQ327718:OCS327719 OMM327718:OMO327719 OWI327718:OWK327719 PGE327718:PGG327719 PQA327718:PQC327719 PZW327718:PZY327719 QJS327718:QJU327719 QTO327718:QTQ327719 RDK327718:RDM327719 RNG327718:RNI327719 RXC327718:RXE327719 SGY327718:SHA327719 SQU327718:SQW327719 TAQ327718:TAS327719 TKM327718:TKO327719 TUI327718:TUK327719 UEE327718:UEG327719 UOA327718:UOC327719 UXW327718:UXY327719 VHS327718:VHU327719 VRO327718:VRQ327719 WBK327718:WBM327719 WLG327718:WLI327719 WVC327718:WVE327719 IQ393254:IS393255 SM393254:SO393255 ACI393254:ACK393255 AME393254:AMG393255 AWA393254:AWC393255 BFW393254:BFY393255 BPS393254:BPU393255 BZO393254:BZQ393255 CJK393254:CJM393255 CTG393254:CTI393255 DDC393254:DDE393255 DMY393254:DNA393255 DWU393254:DWW393255 EGQ393254:EGS393255 EQM393254:EQO393255 FAI393254:FAK393255 FKE393254:FKG393255 FUA393254:FUC393255 GDW393254:GDY393255 GNS393254:GNU393255 GXO393254:GXQ393255 HHK393254:HHM393255 HRG393254:HRI393255 IBC393254:IBE393255 IKY393254:ILA393255 IUU393254:IUW393255 JEQ393254:JES393255 JOM393254:JOO393255 JYI393254:JYK393255 KIE393254:KIG393255 KSA393254:KSC393255 LBW393254:LBY393255 LLS393254:LLU393255 LVO393254:LVQ393255 MFK393254:MFM393255 MPG393254:MPI393255 MZC393254:MZE393255 NIY393254:NJA393255 NSU393254:NSW393255 OCQ393254:OCS393255 OMM393254:OMO393255 OWI393254:OWK393255 PGE393254:PGG393255 PQA393254:PQC393255 PZW393254:PZY393255 QJS393254:QJU393255 QTO393254:QTQ393255 RDK393254:RDM393255 RNG393254:RNI393255 RXC393254:RXE393255 SGY393254:SHA393255 SQU393254:SQW393255 TAQ393254:TAS393255 TKM393254:TKO393255 TUI393254:TUK393255 UEE393254:UEG393255 UOA393254:UOC393255 UXW393254:UXY393255 VHS393254:VHU393255 VRO393254:VRQ393255 WBK393254:WBM393255 WLG393254:WLI393255 WVC393254:WVE393255 IQ458790:IS458791 SM458790:SO458791 ACI458790:ACK458791 AME458790:AMG458791 AWA458790:AWC458791 BFW458790:BFY458791 BPS458790:BPU458791 BZO458790:BZQ458791 CJK458790:CJM458791 CTG458790:CTI458791 DDC458790:DDE458791 DMY458790:DNA458791 DWU458790:DWW458791 EGQ458790:EGS458791 EQM458790:EQO458791 FAI458790:FAK458791 FKE458790:FKG458791 FUA458790:FUC458791 GDW458790:GDY458791 GNS458790:GNU458791 GXO458790:GXQ458791 HHK458790:HHM458791 HRG458790:HRI458791 IBC458790:IBE458791 IKY458790:ILA458791 IUU458790:IUW458791 JEQ458790:JES458791 JOM458790:JOO458791 JYI458790:JYK458791 KIE458790:KIG458791 KSA458790:KSC458791 LBW458790:LBY458791 LLS458790:LLU458791 LVO458790:LVQ458791 MFK458790:MFM458791 MPG458790:MPI458791 MZC458790:MZE458791 NIY458790:NJA458791 NSU458790:NSW458791 OCQ458790:OCS458791 OMM458790:OMO458791 OWI458790:OWK458791 PGE458790:PGG458791 PQA458790:PQC458791 PZW458790:PZY458791 QJS458790:QJU458791 QTO458790:QTQ458791 RDK458790:RDM458791 RNG458790:RNI458791 RXC458790:RXE458791 SGY458790:SHA458791 SQU458790:SQW458791 TAQ458790:TAS458791 TKM458790:TKO458791 TUI458790:TUK458791 UEE458790:UEG458791 UOA458790:UOC458791 UXW458790:UXY458791 VHS458790:VHU458791 VRO458790:VRQ458791 WBK458790:WBM458791 WLG458790:WLI458791 WVC458790:WVE458791 IQ524326:IS524327 SM524326:SO524327 ACI524326:ACK524327 AME524326:AMG524327 AWA524326:AWC524327 BFW524326:BFY524327 BPS524326:BPU524327 BZO524326:BZQ524327 CJK524326:CJM524327 CTG524326:CTI524327 DDC524326:DDE524327 DMY524326:DNA524327 DWU524326:DWW524327 EGQ524326:EGS524327 EQM524326:EQO524327 FAI524326:FAK524327 FKE524326:FKG524327 FUA524326:FUC524327 GDW524326:GDY524327 GNS524326:GNU524327 GXO524326:GXQ524327 HHK524326:HHM524327 HRG524326:HRI524327 IBC524326:IBE524327 IKY524326:ILA524327 IUU524326:IUW524327 JEQ524326:JES524327 JOM524326:JOO524327 JYI524326:JYK524327 KIE524326:KIG524327 KSA524326:KSC524327 LBW524326:LBY524327 LLS524326:LLU524327 LVO524326:LVQ524327 MFK524326:MFM524327 MPG524326:MPI524327 MZC524326:MZE524327 NIY524326:NJA524327 NSU524326:NSW524327 OCQ524326:OCS524327 OMM524326:OMO524327 OWI524326:OWK524327 PGE524326:PGG524327 PQA524326:PQC524327 PZW524326:PZY524327 QJS524326:QJU524327 QTO524326:QTQ524327 RDK524326:RDM524327 RNG524326:RNI524327 RXC524326:RXE524327 SGY524326:SHA524327 SQU524326:SQW524327 TAQ524326:TAS524327 TKM524326:TKO524327 TUI524326:TUK524327 UEE524326:UEG524327 UOA524326:UOC524327 UXW524326:UXY524327 VHS524326:VHU524327 VRO524326:VRQ524327 WBK524326:WBM524327 WLG524326:WLI524327 WVC524326:WVE524327 IQ589862:IS589863 SM589862:SO589863 ACI589862:ACK589863 AME589862:AMG589863 AWA589862:AWC589863 BFW589862:BFY589863 BPS589862:BPU589863 BZO589862:BZQ589863 CJK589862:CJM589863 CTG589862:CTI589863 DDC589862:DDE589863 DMY589862:DNA589863 DWU589862:DWW589863 EGQ589862:EGS589863 EQM589862:EQO589863 FAI589862:FAK589863 FKE589862:FKG589863 FUA589862:FUC589863 GDW589862:GDY589863 GNS589862:GNU589863 GXO589862:GXQ589863 HHK589862:HHM589863 HRG589862:HRI589863 IBC589862:IBE589863 IKY589862:ILA589863 IUU589862:IUW589863 JEQ589862:JES589863 JOM589862:JOO589863 JYI589862:JYK589863 KIE589862:KIG589863 KSA589862:KSC589863 LBW589862:LBY589863 LLS589862:LLU589863 LVO589862:LVQ589863 MFK589862:MFM589863 MPG589862:MPI589863 MZC589862:MZE589863 NIY589862:NJA589863 NSU589862:NSW589863 OCQ589862:OCS589863 OMM589862:OMO589863 OWI589862:OWK589863 PGE589862:PGG589863 PQA589862:PQC589863 PZW589862:PZY589863 QJS589862:QJU589863 QTO589862:QTQ589863 RDK589862:RDM589863 RNG589862:RNI589863 RXC589862:RXE589863 SGY589862:SHA589863 SQU589862:SQW589863 TAQ589862:TAS589863 TKM589862:TKO589863 TUI589862:TUK589863 UEE589862:UEG589863 UOA589862:UOC589863 UXW589862:UXY589863 VHS589862:VHU589863 VRO589862:VRQ589863 WBK589862:WBM589863 WLG589862:WLI589863 WVC589862:WVE589863 IQ655398:IS655399 SM655398:SO655399 ACI655398:ACK655399 AME655398:AMG655399 AWA655398:AWC655399 BFW655398:BFY655399 BPS655398:BPU655399 BZO655398:BZQ655399 CJK655398:CJM655399 CTG655398:CTI655399 DDC655398:DDE655399 DMY655398:DNA655399 DWU655398:DWW655399 EGQ655398:EGS655399 EQM655398:EQO655399 FAI655398:FAK655399 FKE655398:FKG655399 FUA655398:FUC655399 GDW655398:GDY655399 GNS655398:GNU655399 GXO655398:GXQ655399 HHK655398:HHM655399 HRG655398:HRI655399 IBC655398:IBE655399 IKY655398:ILA655399 IUU655398:IUW655399 JEQ655398:JES655399 JOM655398:JOO655399 JYI655398:JYK655399 KIE655398:KIG655399 KSA655398:KSC655399 LBW655398:LBY655399 LLS655398:LLU655399 LVO655398:LVQ655399 MFK655398:MFM655399 MPG655398:MPI655399 MZC655398:MZE655399 NIY655398:NJA655399 NSU655398:NSW655399 OCQ655398:OCS655399 OMM655398:OMO655399 OWI655398:OWK655399 PGE655398:PGG655399 PQA655398:PQC655399 PZW655398:PZY655399 QJS655398:QJU655399 QTO655398:QTQ655399 RDK655398:RDM655399 RNG655398:RNI655399 RXC655398:RXE655399 SGY655398:SHA655399 SQU655398:SQW655399 TAQ655398:TAS655399 TKM655398:TKO655399 TUI655398:TUK655399 UEE655398:UEG655399 UOA655398:UOC655399 UXW655398:UXY655399 VHS655398:VHU655399 VRO655398:VRQ655399 WBK655398:WBM655399 WLG655398:WLI655399 WVC655398:WVE655399 IQ720934:IS720935 SM720934:SO720935 ACI720934:ACK720935 AME720934:AMG720935 AWA720934:AWC720935 BFW720934:BFY720935 BPS720934:BPU720935 BZO720934:BZQ720935 CJK720934:CJM720935 CTG720934:CTI720935 DDC720934:DDE720935 DMY720934:DNA720935 DWU720934:DWW720935 EGQ720934:EGS720935 EQM720934:EQO720935 FAI720934:FAK720935 FKE720934:FKG720935 FUA720934:FUC720935 GDW720934:GDY720935 GNS720934:GNU720935 GXO720934:GXQ720935 HHK720934:HHM720935 HRG720934:HRI720935 IBC720934:IBE720935 IKY720934:ILA720935 IUU720934:IUW720935 JEQ720934:JES720935 JOM720934:JOO720935 JYI720934:JYK720935 KIE720934:KIG720935 KSA720934:KSC720935 LBW720934:LBY720935 LLS720934:LLU720935 LVO720934:LVQ720935 MFK720934:MFM720935 MPG720934:MPI720935 MZC720934:MZE720935 NIY720934:NJA720935 NSU720934:NSW720935 OCQ720934:OCS720935 OMM720934:OMO720935 OWI720934:OWK720935 PGE720934:PGG720935 PQA720934:PQC720935 PZW720934:PZY720935 QJS720934:QJU720935 QTO720934:QTQ720935 RDK720934:RDM720935 RNG720934:RNI720935 RXC720934:RXE720935 SGY720934:SHA720935 SQU720934:SQW720935 TAQ720934:TAS720935 TKM720934:TKO720935 TUI720934:TUK720935 UEE720934:UEG720935 UOA720934:UOC720935 UXW720934:UXY720935 VHS720934:VHU720935 VRO720934:VRQ720935 WBK720934:WBM720935 WLG720934:WLI720935 WVC720934:WVE720935 IQ786470:IS786471 SM786470:SO786471 ACI786470:ACK786471 AME786470:AMG786471 AWA786470:AWC786471 BFW786470:BFY786471 BPS786470:BPU786471 BZO786470:BZQ786471 CJK786470:CJM786471 CTG786470:CTI786471 DDC786470:DDE786471 DMY786470:DNA786471 DWU786470:DWW786471 EGQ786470:EGS786471 EQM786470:EQO786471 FAI786470:FAK786471 FKE786470:FKG786471 FUA786470:FUC786471 GDW786470:GDY786471 GNS786470:GNU786471 GXO786470:GXQ786471 HHK786470:HHM786471 HRG786470:HRI786471 IBC786470:IBE786471 IKY786470:ILA786471 IUU786470:IUW786471 JEQ786470:JES786471 JOM786470:JOO786471 JYI786470:JYK786471 KIE786470:KIG786471 KSA786470:KSC786471 LBW786470:LBY786471 LLS786470:LLU786471 LVO786470:LVQ786471 MFK786470:MFM786471 MPG786470:MPI786471 MZC786470:MZE786471 NIY786470:NJA786471 NSU786470:NSW786471 OCQ786470:OCS786471 OMM786470:OMO786471 OWI786470:OWK786471 PGE786470:PGG786471 PQA786470:PQC786471 PZW786470:PZY786471 QJS786470:QJU786471 QTO786470:QTQ786471 RDK786470:RDM786471 RNG786470:RNI786471 RXC786470:RXE786471 SGY786470:SHA786471 SQU786470:SQW786471 TAQ786470:TAS786471 TKM786470:TKO786471 TUI786470:TUK786471 UEE786470:UEG786471 UOA786470:UOC786471 UXW786470:UXY786471 VHS786470:VHU786471 VRO786470:VRQ786471 WBK786470:WBM786471 WLG786470:WLI786471 WVC786470:WVE786471 IQ852006:IS852007 SM852006:SO852007 ACI852006:ACK852007 AME852006:AMG852007 AWA852006:AWC852007 BFW852006:BFY852007 BPS852006:BPU852007 BZO852006:BZQ852007 CJK852006:CJM852007 CTG852006:CTI852007 DDC852006:DDE852007 DMY852006:DNA852007 DWU852006:DWW852007 EGQ852006:EGS852007 EQM852006:EQO852007 FAI852006:FAK852007 FKE852006:FKG852007 FUA852006:FUC852007 GDW852006:GDY852007 GNS852006:GNU852007 GXO852006:GXQ852007 HHK852006:HHM852007 HRG852006:HRI852007 IBC852006:IBE852007 IKY852006:ILA852007 IUU852006:IUW852007 JEQ852006:JES852007 JOM852006:JOO852007 JYI852006:JYK852007 KIE852006:KIG852007 KSA852006:KSC852007 LBW852006:LBY852007 LLS852006:LLU852007 LVO852006:LVQ852007 MFK852006:MFM852007 MPG852006:MPI852007 MZC852006:MZE852007 NIY852006:NJA852007 NSU852006:NSW852007 OCQ852006:OCS852007 OMM852006:OMO852007 OWI852006:OWK852007 PGE852006:PGG852007 PQA852006:PQC852007 PZW852006:PZY852007 QJS852006:QJU852007 QTO852006:QTQ852007 RDK852006:RDM852007 RNG852006:RNI852007 RXC852006:RXE852007 SGY852006:SHA852007 SQU852006:SQW852007 TAQ852006:TAS852007 TKM852006:TKO852007 TUI852006:TUK852007 UEE852006:UEG852007 UOA852006:UOC852007 UXW852006:UXY852007 VHS852006:VHU852007 VRO852006:VRQ852007 WBK852006:WBM852007 WLG852006:WLI852007 WVC852006:WVE852007 IQ917542:IS917543 SM917542:SO917543 ACI917542:ACK917543 AME917542:AMG917543 AWA917542:AWC917543 BFW917542:BFY917543 BPS917542:BPU917543 BZO917542:BZQ917543 CJK917542:CJM917543 CTG917542:CTI917543 DDC917542:DDE917543 DMY917542:DNA917543 DWU917542:DWW917543 EGQ917542:EGS917543 EQM917542:EQO917543 FAI917542:FAK917543 FKE917542:FKG917543 FUA917542:FUC917543 GDW917542:GDY917543 GNS917542:GNU917543 GXO917542:GXQ917543 HHK917542:HHM917543 HRG917542:HRI917543 IBC917542:IBE917543 IKY917542:ILA917543 IUU917542:IUW917543 JEQ917542:JES917543 JOM917542:JOO917543 JYI917542:JYK917543 KIE917542:KIG917543 KSA917542:KSC917543 LBW917542:LBY917543 LLS917542:LLU917543 LVO917542:LVQ917543 MFK917542:MFM917543 MPG917542:MPI917543 MZC917542:MZE917543 NIY917542:NJA917543 NSU917542:NSW917543 OCQ917542:OCS917543 OMM917542:OMO917543 OWI917542:OWK917543 PGE917542:PGG917543 PQA917542:PQC917543 PZW917542:PZY917543 QJS917542:QJU917543 QTO917542:QTQ917543 RDK917542:RDM917543 RNG917542:RNI917543 RXC917542:RXE917543 SGY917542:SHA917543 SQU917542:SQW917543 TAQ917542:TAS917543 TKM917542:TKO917543 TUI917542:TUK917543 UEE917542:UEG917543 UOA917542:UOC917543 UXW917542:UXY917543 VHS917542:VHU917543 VRO917542:VRQ917543 WBK917542:WBM917543 WLG917542:WLI917543 WVC917542:WVE917543 IQ983078:IS983079 SM983078:SO983079 ACI983078:ACK983079 AME983078:AMG983079 AWA983078:AWC983079 BFW983078:BFY983079 BPS983078:BPU983079 BZO983078:BZQ983079 CJK983078:CJM983079 CTG983078:CTI983079 DDC983078:DDE983079 DMY983078:DNA983079 DWU983078:DWW983079 EGQ983078:EGS983079 EQM983078:EQO983079 FAI983078:FAK983079 FKE983078:FKG983079 FUA983078:FUC983079 GDW983078:GDY983079 GNS983078:GNU983079 GXO983078:GXQ983079 HHK983078:HHM983079 HRG983078:HRI983079 IBC983078:IBE983079 IKY983078:ILA983079 IUU983078:IUW983079 JEQ983078:JES983079 JOM983078:JOO983079 JYI983078:JYK983079 KIE983078:KIG983079 KSA983078:KSC983079 LBW983078:LBY983079 LLS983078:LLU983079 LVO983078:LVQ983079 MFK983078:MFM983079 MPG983078:MPI983079 MZC983078:MZE983079 NIY983078:NJA983079 NSU983078:NSW983079 OCQ983078:OCS983079 OMM983078:OMO983079 OWI983078:OWK983079 PGE983078:PGG983079 PQA983078:PQC983079 PZW983078:PZY983079 QJS983078:QJU983079 QTO983078:QTQ983079 RDK983078:RDM983079 RNG983078:RNI983079 RXC983078:RXE983079 SGY983078:SHA983079 SQU983078:SQW983079 TAQ983078:TAS983079 TKM983078:TKO983079 TUI983078:TUK983079 UEE983078:UEG983079 UOA983078:UOC983079 UXW983078:UXY983079 VHS983078:VHU983079 VRO983078:VRQ983079 WBK983078:WBM983079 WLG983078:WLI983079 WVC983078:WVE983079 P65539 HW65537 RS65537 ABO65537 ALK65537 AVG65537 BFC65537 BOY65537 BYU65537 CIQ65537 CSM65537 DCI65537 DME65537 DWA65537 EFW65537 EPS65537 EZO65537 FJK65537 FTG65537 GDC65537 GMY65537 GWU65537 HGQ65537 HQM65537 IAI65537 IKE65537 IUA65537 JDW65537 JNS65537 JXO65537 KHK65537 KRG65537 LBC65537 LKY65537 LUU65537 MEQ65537 MOM65537 MYI65537 NIE65537 NSA65537 OBW65537 OLS65537 OVO65537 PFK65537 PPG65537 PZC65537 QIY65537 QSU65537 RCQ65537 RMM65537 RWI65537 SGE65537 SQA65537 SZW65537 TJS65537 TTO65537 UDK65537 UNG65537 UXC65537 VGY65537 VQU65537 WAQ65537 WKM65537 WUI65537 P131075 HW131073 RS131073 ABO131073 ALK131073 AVG131073 BFC131073 BOY131073 BYU131073 CIQ131073 CSM131073 DCI131073 DME131073 DWA131073 EFW131073 EPS131073 EZO131073 FJK131073 FTG131073 GDC131073 GMY131073 GWU131073 HGQ131073 HQM131073 IAI131073 IKE131073 IUA131073 JDW131073 JNS131073 JXO131073 KHK131073 KRG131073 LBC131073 LKY131073 LUU131073 MEQ131073 MOM131073 MYI131073 NIE131073 NSA131073 OBW131073 OLS131073 OVO131073 PFK131073 PPG131073 PZC131073 QIY131073 QSU131073 RCQ131073 RMM131073 RWI131073 SGE131073 SQA131073 SZW131073 TJS131073 TTO131073 UDK131073 UNG131073 UXC131073 VGY131073 VQU131073 WAQ131073 WKM131073 WUI131073 P196611 HW196609 RS196609 ABO196609 ALK196609 AVG196609 BFC196609 BOY196609 BYU196609 CIQ196609 CSM196609 DCI196609 DME196609 DWA196609 EFW196609 EPS196609 EZO196609 FJK196609 FTG196609 GDC196609 GMY196609 GWU196609 HGQ196609 HQM196609 IAI196609 IKE196609 IUA196609 JDW196609 JNS196609 JXO196609 KHK196609 KRG196609 LBC196609 LKY196609 LUU196609 MEQ196609 MOM196609 MYI196609 NIE196609 NSA196609 OBW196609 OLS196609 OVO196609 PFK196609 PPG196609 PZC196609 QIY196609 QSU196609 RCQ196609 RMM196609 RWI196609 SGE196609 SQA196609 SZW196609 TJS196609 TTO196609 UDK196609 UNG196609 UXC196609 VGY196609 VQU196609 WAQ196609 WKM196609 WUI196609 P262147 HW262145 RS262145 ABO262145 ALK262145 AVG262145 BFC262145 BOY262145 BYU262145 CIQ262145 CSM262145 DCI262145 DME262145 DWA262145 EFW262145 EPS262145 EZO262145 FJK262145 FTG262145 GDC262145 GMY262145 GWU262145 HGQ262145 HQM262145 IAI262145 IKE262145 IUA262145 JDW262145 JNS262145 JXO262145 KHK262145 KRG262145 LBC262145 LKY262145 LUU262145 MEQ262145 MOM262145 MYI262145 NIE262145 NSA262145 OBW262145 OLS262145 OVO262145 PFK262145 PPG262145 PZC262145 QIY262145 QSU262145 RCQ262145 RMM262145 RWI262145 SGE262145 SQA262145 SZW262145 TJS262145 TTO262145 UDK262145 UNG262145 UXC262145 VGY262145 VQU262145 WAQ262145 WKM262145 WUI262145 P327683 HW327681 RS327681 ABO327681 ALK327681 AVG327681 BFC327681 BOY327681 BYU327681 CIQ327681 CSM327681 DCI327681 DME327681 DWA327681 EFW327681 EPS327681 EZO327681 FJK327681 FTG327681 GDC327681 GMY327681 GWU327681 HGQ327681 HQM327681 IAI327681 IKE327681 IUA327681 JDW327681 JNS327681 JXO327681 KHK327681 KRG327681 LBC327681 LKY327681 LUU327681 MEQ327681 MOM327681 MYI327681 NIE327681 NSA327681 OBW327681 OLS327681 OVO327681 PFK327681 PPG327681 PZC327681 QIY327681 QSU327681 RCQ327681 RMM327681 RWI327681 SGE327681 SQA327681 SZW327681 TJS327681 TTO327681 UDK327681 UNG327681 UXC327681 VGY327681 VQU327681 WAQ327681 WKM327681 WUI327681 P393219 HW393217 RS393217 ABO393217 ALK393217 AVG393217 BFC393217 BOY393217 BYU393217 CIQ393217 CSM393217 DCI393217 DME393217 DWA393217 EFW393217 EPS393217 EZO393217 FJK393217 FTG393217 GDC393217 GMY393217 GWU393217 HGQ393217 HQM393217 IAI393217 IKE393217 IUA393217 JDW393217 JNS393217 JXO393217 KHK393217 KRG393217 LBC393217 LKY393217 LUU393217 MEQ393217 MOM393217 MYI393217 NIE393217 NSA393217 OBW393217 OLS393217 OVO393217 PFK393217 PPG393217 PZC393217 QIY393217 QSU393217 RCQ393217 RMM393217 RWI393217 SGE393217 SQA393217 SZW393217 TJS393217 TTO393217 UDK393217 UNG393217 UXC393217 VGY393217 VQU393217 WAQ393217 WKM393217 WUI393217 P458755 HW458753 RS458753 ABO458753 ALK458753 AVG458753 BFC458753 BOY458753 BYU458753 CIQ458753 CSM458753 DCI458753 DME458753 DWA458753 EFW458753 EPS458753 EZO458753 FJK458753 FTG458753 GDC458753 GMY458753 GWU458753 HGQ458753 HQM458753 IAI458753 IKE458753 IUA458753 JDW458753 JNS458753 JXO458753 KHK458753 KRG458753 LBC458753 LKY458753 LUU458753 MEQ458753 MOM458753 MYI458753 NIE458753 NSA458753 OBW458753 OLS458753 OVO458753 PFK458753 PPG458753 PZC458753 QIY458753 QSU458753 RCQ458753 RMM458753 RWI458753 SGE458753 SQA458753 SZW458753 TJS458753 TTO458753 UDK458753 UNG458753 UXC458753 VGY458753 VQU458753 WAQ458753 WKM458753 WUI458753 P524291 HW524289 RS524289 ABO524289 ALK524289 AVG524289 BFC524289 BOY524289 BYU524289 CIQ524289 CSM524289 DCI524289 DME524289 DWA524289 EFW524289 EPS524289 EZO524289 FJK524289 FTG524289 GDC524289 GMY524289 GWU524289 HGQ524289 HQM524289 IAI524289 IKE524289 IUA524289 JDW524289 JNS524289 JXO524289 KHK524289 KRG524289 LBC524289 LKY524289 LUU524289 MEQ524289 MOM524289 MYI524289 NIE524289 NSA524289 OBW524289 OLS524289 OVO524289 PFK524289 PPG524289 PZC524289 QIY524289 QSU524289 RCQ524289 RMM524289 RWI524289 SGE524289 SQA524289 SZW524289 TJS524289 TTO524289 UDK524289 UNG524289 UXC524289 VGY524289 VQU524289 WAQ524289 WKM524289 WUI524289 P589827 HW589825 RS589825 ABO589825 ALK589825 AVG589825 BFC589825 BOY589825 BYU589825 CIQ589825 CSM589825 DCI589825 DME589825 DWA589825 EFW589825 EPS589825 EZO589825 FJK589825 FTG589825 GDC589825 GMY589825 GWU589825 HGQ589825 HQM589825 IAI589825 IKE589825 IUA589825 JDW589825 JNS589825 JXO589825 KHK589825 KRG589825 LBC589825 LKY589825 LUU589825 MEQ589825 MOM589825 MYI589825 NIE589825 NSA589825 OBW589825 OLS589825 OVO589825 PFK589825 PPG589825 PZC589825 QIY589825 QSU589825 RCQ589825 RMM589825 RWI589825 SGE589825 SQA589825 SZW589825 TJS589825 TTO589825 UDK589825 UNG589825 UXC589825 VGY589825 VQU589825 WAQ589825 WKM589825 WUI589825 P655363 HW655361 RS655361 ABO655361 ALK655361 AVG655361 BFC655361 BOY655361 BYU655361 CIQ655361 CSM655361 DCI655361 DME655361 DWA655361 EFW655361 EPS655361 EZO655361 FJK655361 FTG655361 GDC655361 GMY655361 GWU655361 HGQ655361 HQM655361 IAI655361 IKE655361 IUA655361 JDW655361 JNS655361 JXO655361 KHK655361 KRG655361 LBC655361 LKY655361 LUU655361 MEQ655361 MOM655361 MYI655361 NIE655361 NSA655361 OBW655361 OLS655361 OVO655361 PFK655361 PPG655361 PZC655361 QIY655361 QSU655361 RCQ655361 RMM655361 RWI655361 SGE655361 SQA655361 SZW655361 TJS655361 TTO655361 UDK655361 UNG655361 UXC655361 VGY655361 VQU655361 WAQ655361 WKM655361 WUI655361 P720899 HW720897 RS720897 ABO720897 ALK720897 AVG720897 BFC720897 BOY720897 BYU720897 CIQ720897 CSM720897 DCI720897 DME720897 DWA720897 EFW720897 EPS720897 EZO720897 FJK720897 FTG720897 GDC720897 GMY720897 GWU720897 HGQ720897 HQM720897 IAI720897 IKE720897 IUA720897 JDW720897 JNS720897 JXO720897 KHK720897 KRG720897 LBC720897 LKY720897 LUU720897 MEQ720897 MOM720897 MYI720897 NIE720897 NSA720897 OBW720897 OLS720897 OVO720897 PFK720897 PPG720897 PZC720897 QIY720897 QSU720897 RCQ720897 RMM720897 RWI720897 SGE720897 SQA720897 SZW720897 TJS720897 TTO720897 UDK720897 UNG720897 UXC720897 VGY720897 VQU720897 WAQ720897 WKM720897 WUI720897 P786435 HW786433 RS786433 ABO786433 ALK786433 AVG786433 BFC786433 BOY786433 BYU786433 CIQ786433 CSM786433 DCI786433 DME786433 DWA786433 EFW786433 EPS786433 EZO786433 FJK786433 FTG786433 GDC786433 GMY786433 GWU786433 HGQ786433 HQM786433 IAI786433 IKE786433 IUA786433 JDW786433 JNS786433 JXO786433 KHK786433 KRG786433 LBC786433 LKY786433 LUU786433 MEQ786433 MOM786433 MYI786433 NIE786433 NSA786433 OBW786433 OLS786433 OVO786433 PFK786433 PPG786433 PZC786433 QIY786433 QSU786433 RCQ786433 RMM786433 RWI786433 SGE786433 SQA786433 SZW786433 TJS786433 TTO786433 UDK786433 UNG786433 UXC786433 VGY786433 VQU786433 WAQ786433 WKM786433 WUI786433 P851971 HW851969 RS851969 ABO851969 ALK851969 AVG851969 BFC851969 BOY851969 BYU851969 CIQ851969 CSM851969 DCI851969 DME851969 DWA851969 EFW851969 EPS851969 EZO851969 FJK851969 FTG851969 GDC851969 GMY851969 GWU851969 HGQ851969 HQM851969 IAI851969 IKE851969 IUA851969 JDW851969 JNS851969 JXO851969 KHK851969 KRG851969 LBC851969 LKY851969 LUU851969 MEQ851969 MOM851969 MYI851969 NIE851969 NSA851969 OBW851969 OLS851969 OVO851969 PFK851969 PPG851969 PZC851969 QIY851969 QSU851969 RCQ851969 RMM851969 RWI851969 SGE851969 SQA851969 SZW851969 TJS851969 TTO851969 UDK851969 UNG851969 UXC851969 VGY851969 VQU851969 WAQ851969 WKM851969 WUI851969 P917507 HW917505 RS917505 ABO917505 ALK917505 AVG917505 BFC917505 BOY917505 BYU917505 CIQ917505 CSM917505 DCI917505 DME917505 DWA917505 EFW917505 EPS917505 EZO917505 FJK917505 FTG917505 GDC917505 GMY917505 GWU917505 HGQ917505 HQM917505 IAI917505 IKE917505 IUA917505 JDW917505 JNS917505 JXO917505 KHK917505 KRG917505 LBC917505 LKY917505 LUU917505 MEQ917505 MOM917505 MYI917505 NIE917505 NSA917505 OBW917505 OLS917505 OVO917505 PFK917505 PPG917505 PZC917505 QIY917505 QSU917505 RCQ917505 RMM917505 RWI917505 SGE917505 SQA917505 SZW917505 TJS917505 TTO917505 UDK917505 UNG917505 UXC917505 VGY917505 VQU917505 WAQ917505 WKM917505 WUI917505 P983043 HW983041 RS983041 ABO983041 ALK983041 AVG983041 BFC983041 BOY983041 BYU983041 CIQ983041 CSM983041 DCI983041 DME983041 DWA983041 EFW983041 EPS983041 EZO983041 FJK983041 FTG983041 GDC983041 GMY983041 GWU983041 HGQ983041 HQM983041 IAI983041 IKE983041 IUA983041 JDW983041 JNS983041 JXO983041 KHK983041 KRG983041 LBC983041 LKY983041 LUU983041 MEQ983041 MOM983041 MYI983041 NIE983041 NSA983041 OBW983041 OLS983041 OVO983041 PFK983041 PPG983041 PZC983041 QIY983041 QSU983041 RCQ983041 RMM983041 RWI983041 SGE983041 SQA983041 SZW983041 TJS983041 TTO983041 UDK983041 UNG983041 UXC983041 VGY983041 VQU983041 WAQ983041 WKM983041 WUI983041 IQ65565:IS65566 SM65565:SO65566 ACI65565:ACK65566 AME65565:AMG65566 AWA65565:AWC65566 BFW65565:BFY65566 BPS65565:BPU65566 BZO65565:BZQ65566 CJK65565:CJM65566 CTG65565:CTI65566 DDC65565:DDE65566 DMY65565:DNA65566 DWU65565:DWW65566 EGQ65565:EGS65566 EQM65565:EQO65566 FAI65565:FAK65566 FKE65565:FKG65566 FUA65565:FUC65566 GDW65565:GDY65566 GNS65565:GNU65566 GXO65565:GXQ65566 HHK65565:HHM65566 HRG65565:HRI65566 IBC65565:IBE65566 IKY65565:ILA65566 IUU65565:IUW65566 JEQ65565:JES65566 JOM65565:JOO65566 JYI65565:JYK65566 KIE65565:KIG65566 KSA65565:KSC65566 LBW65565:LBY65566 LLS65565:LLU65566 LVO65565:LVQ65566 MFK65565:MFM65566 MPG65565:MPI65566 MZC65565:MZE65566 NIY65565:NJA65566 NSU65565:NSW65566 OCQ65565:OCS65566 OMM65565:OMO65566 OWI65565:OWK65566 PGE65565:PGG65566 PQA65565:PQC65566 PZW65565:PZY65566 QJS65565:QJU65566 QTO65565:QTQ65566 RDK65565:RDM65566 RNG65565:RNI65566 RXC65565:RXE65566 SGY65565:SHA65566 SQU65565:SQW65566 TAQ65565:TAS65566 TKM65565:TKO65566 TUI65565:TUK65566 UEE65565:UEG65566 UOA65565:UOC65566 UXW65565:UXY65566 VHS65565:VHU65566 VRO65565:VRQ65566 WBK65565:WBM65566 WLG65565:WLI65566 WVC65565:WVE65566 IQ131101:IS131102 SM131101:SO131102 ACI131101:ACK131102 AME131101:AMG131102 AWA131101:AWC131102 BFW131101:BFY131102 BPS131101:BPU131102 BZO131101:BZQ131102 CJK131101:CJM131102 CTG131101:CTI131102 DDC131101:DDE131102 DMY131101:DNA131102 DWU131101:DWW131102 EGQ131101:EGS131102 EQM131101:EQO131102 FAI131101:FAK131102 FKE131101:FKG131102 FUA131101:FUC131102 GDW131101:GDY131102 GNS131101:GNU131102 GXO131101:GXQ131102 HHK131101:HHM131102 HRG131101:HRI131102 IBC131101:IBE131102 IKY131101:ILA131102 IUU131101:IUW131102 JEQ131101:JES131102 JOM131101:JOO131102 JYI131101:JYK131102 KIE131101:KIG131102 KSA131101:KSC131102 LBW131101:LBY131102 LLS131101:LLU131102 LVO131101:LVQ131102 MFK131101:MFM131102 MPG131101:MPI131102 MZC131101:MZE131102 NIY131101:NJA131102 NSU131101:NSW131102 OCQ131101:OCS131102 OMM131101:OMO131102 OWI131101:OWK131102 PGE131101:PGG131102 PQA131101:PQC131102 PZW131101:PZY131102 QJS131101:QJU131102 QTO131101:QTQ131102 RDK131101:RDM131102 RNG131101:RNI131102 RXC131101:RXE131102 SGY131101:SHA131102 SQU131101:SQW131102 TAQ131101:TAS131102 TKM131101:TKO131102 TUI131101:TUK131102 UEE131101:UEG131102 UOA131101:UOC131102 UXW131101:UXY131102 VHS131101:VHU131102 VRO131101:VRQ131102 WBK131101:WBM131102 WLG131101:WLI131102 WVC131101:WVE131102 IQ196637:IS196638 SM196637:SO196638 ACI196637:ACK196638 AME196637:AMG196638 AWA196637:AWC196638 BFW196637:BFY196638 BPS196637:BPU196638 BZO196637:BZQ196638 CJK196637:CJM196638 CTG196637:CTI196638 DDC196637:DDE196638 DMY196637:DNA196638 DWU196637:DWW196638 EGQ196637:EGS196638 EQM196637:EQO196638 FAI196637:FAK196638 FKE196637:FKG196638 FUA196637:FUC196638 GDW196637:GDY196638 GNS196637:GNU196638 GXO196637:GXQ196638 HHK196637:HHM196638 HRG196637:HRI196638 IBC196637:IBE196638 IKY196637:ILA196638 IUU196637:IUW196638 JEQ196637:JES196638 JOM196637:JOO196638 JYI196637:JYK196638 KIE196637:KIG196638 KSA196637:KSC196638 LBW196637:LBY196638 LLS196637:LLU196638 LVO196637:LVQ196638 MFK196637:MFM196638 MPG196637:MPI196638 MZC196637:MZE196638 NIY196637:NJA196638 NSU196637:NSW196638 OCQ196637:OCS196638 OMM196637:OMO196638 OWI196637:OWK196638 PGE196637:PGG196638 PQA196637:PQC196638 PZW196637:PZY196638 QJS196637:QJU196638 QTO196637:QTQ196638 RDK196637:RDM196638 RNG196637:RNI196638 RXC196637:RXE196638 SGY196637:SHA196638 SQU196637:SQW196638 TAQ196637:TAS196638 TKM196637:TKO196638 TUI196637:TUK196638 UEE196637:UEG196638 UOA196637:UOC196638 UXW196637:UXY196638 VHS196637:VHU196638 VRO196637:VRQ196638 WBK196637:WBM196638 WLG196637:WLI196638 WVC196637:WVE196638 IQ262173:IS262174 SM262173:SO262174 ACI262173:ACK262174 AME262173:AMG262174 AWA262173:AWC262174 BFW262173:BFY262174 BPS262173:BPU262174 BZO262173:BZQ262174 CJK262173:CJM262174 CTG262173:CTI262174 DDC262173:DDE262174 DMY262173:DNA262174 DWU262173:DWW262174 EGQ262173:EGS262174 EQM262173:EQO262174 FAI262173:FAK262174 FKE262173:FKG262174 FUA262173:FUC262174 GDW262173:GDY262174 GNS262173:GNU262174 GXO262173:GXQ262174 HHK262173:HHM262174 HRG262173:HRI262174 IBC262173:IBE262174 IKY262173:ILA262174 IUU262173:IUW262174 JEQ262173:JES262174 JOM262173:JOO262174 JYI262173:JYK262174 KIE262173:KIG262174 KSA262173:KSC262174 LBW262173:LBY262174 LLS262173:LLU262174 LVO262173:LVQ262174 MFK262173:MFM262174 MPG262173:MPI262174 MZC262173:MZE262174 NIY262173:NJA262174 NSU262173:NSW262174 OCQ262173:OCS262174 OMM262173:OMO262174 OWI262173:OWK262174 PGE262173:PGG262174 PQA262173:PQC262174 PZW262173:PZY262174 QJS262173:QJU262174 QTO262173:QTQ262174 RDK262173:RDM262174 RNG262173:RNI262174 RXC262173:RXE262174 SGY262173:SHA262174 SQU262173:SQW262174 TAQ262173:TAS262174 TKM262173:TKO262174 TUI262173:TUK262174 UEE262173:UEG262174 UOA262173:UOC262174 UXW262173:UXY262174 VHS262173:VHU262174 VRO262173:VRQ262174 WBK262173:WBM262174 WLG262173:WLI262174 WVC262173:WVE262174 IQ327709:IS327710 SM327709:SO327710 ACI327709:ACK327710 AME327709:AMG327710 AWA327709:AWC327710 BFW327709:BFY327710 BPS327709:BPU327710 BZO327709:BZQ327710 CJK327709:CJM327710 CTG327709:CTI327710 DDC327709:DDE327710 DMY327709:DNA327710 DWU327709:DWW327710 EGQ327709:EGS327710 EQM327709:EQO327710 FAI327709:FAK327710 FKE327709:FKG327710 FUA327709:FUC327710 GDW327709:GDY327710 GNS327709:GNU327710 GXO327709:GXQ327710 HHK327709:HHM327710 HRG327709:HRI327710 IBC327709:IBE327710 IKY327709:ILA327710 IUU327709:IUW327710 JEQ327709:JES327710 JOM327709:JOO327710 JYI327709:JYK327710 KIE327709:KIG327710 KSA327709:KSC327710 LBW327709:LBY327710 LLS327709:LLU327710 LVO327709:LVQ327710 MFK327709:MFM327710 MPG327709:MPI327710 MZC327709:MZE327710 NIY327709:NJA327710 NSU327709:NSW327710 OCQ327709:OCS327710 OMM327709:OMO327710 OWI327709:OWK327710 PGE327709:PGG327710 PQA327709:PQC327710 PZW327709:PZY327710 QJS327709:QJU327710 QTO327709:QTQ327710 RDK327709:RDM327710 RNG327709:RNI327710 RXC327709:RXE327710 SGY327709:SHA327710 SQU327709:SQW327710 TAQ327709:TAS327710 TKM327709:TKO327710 TUI327709:TUK327710 UEE327709:UEG327710 UOA327709:UOC327710 UXW327709:UXY327710 VHS327709:VHU327710 VRO327709:VRQ327710 WBK327709:WBM327710 WLG327709:WLI327710 WVC327709:WVE327710 IQ393245:IS393246 SM393245:SO393246 ACI393245:ACK393246 AME393245:AMG393246 AWA393245:AWC393246 BFW393245:BFY393246 BPS393245:BPU393246 BZO393245:BZQ393246 CJK393245:CJM393246 CTG393245:CTI393246 DDC393245:DDE393246 DMY393245:DNA393246 DWU393245:DWW393246 EGQ393245:EGS393246 EQM393245:EQO393246 FAI393245:FAK393246 FKE393245:FKG393246 FUA393245:FUC393246 GDW393245:GDY393246 GNS393245:GNU393246 GXO393245:GXQ393246 HHK393245:HHM393246 HRG393245:HRI393246 IBC393245:IBE393246 IKY393245:ILA393246 IUU393245:IUW393246 JEQ393245:JES393246 JOM393245:JOO393246 JYI393245:JYK393246 KIE393245:KIG393246 KSA393245:KSC393246 LBW393245:LBY393246 LLS393245:LLU393246 LVO393245:LVQ393246 MFK393245:MFM393246 MPG393245:MPI393246 MZC393245:MZE393246 NIY393245:NJA393246 NSU393245:NSW393246 OCQ393245:OCS393246 OMM393245:OMO393246 OWI393245:OWK393246 PGE393245:PGG393246 PQA393245:PQC393246 PZW393245:PZY393246 QJS393245:QJU393246 QTO393245:QTQ393246 RDK393245:RDM393246 RNG393245:RNI393246 RXC393245:RXE393246 SGY393245:SHA393246 SQU393245:SQW393246 TAQ393245:TAS393246 TKM393245:TKO393246 TUI393245:TUK393246 UEE393245:UEG393246 UOA393245:UOC393246 UXW393245:UXY393246 VHS393245:VHU393246 VRO393245:VRQ393246 WBK393245:WBM393246 WLG393245:WLI393246 WVC393245:WVE393246 IQ458781:IS458782 SM458781:SO458782 ACI458781:ACK458782 AME458781:AMG458782 AWA458781:AWC458782 BFW458781:BFY458782 BPS458781:BPU458782 BZO458781:BZQ458782 CJK458781:CJM458782 CTG458781:CTI458782 DDC458781:DDE458782 DMY458781:DNA458782 DWU458781:DWW458782 EGQ458781:EGS458782 EQM458781:EQO458782 FAI458781:FAK458782 FKE458781:FKG458782 FUA458781:FUC458782 GDW458781:GDY458782 GNS458781:GNU458782 GXO458781:GXQ458782 HHK458781:HHM458782 HRG458781:HRI458782 IBC458781:IBE458782 IKY458781:ILA458782 IUU458781:IUW458782 JEQ458781:JES458782 JOM458781:JOO458782 JYI458781:JYK458782 KIE458781:KIG458782 KSA458781:KSC458782 LBW458781:LBY458782 LLS458781:LLU458782 LVO458781:LVQ458782 MFK458781:MFM458782 MPG458781:MPI458782 MZC458781:MZE458782 NIY458781:NJA458782 NSU458781:NSW458782 OCQ458781:OCS458782 OMM458781:OMO458782 OWI458781:OWK458782 PGE458781:PGG458782 PQA458781:PQC458782 PZW458781:PZY458782 QJS458781:QJU458782 QTO458781:QTQ458782 RDK458781:RDM458782 RNG458781:RNI458782 RXC458781:RXE458782 SGY458781:SHA458782 SQU458781:SQW458782 TAQ458781:TAS458782 TKM458781:TKO458782 TUI458781:TUK458782 UEE458781:UEG458782 UOA458781:UOC458782 UXW458781:UXY458782 VHS458781:VHU458782 VRO458781:VRQ458782 WBK458781:WBM458782 WLG458781:WLI458782 WVC458781:WVE458782 IQ524317:IS524318 SM524317:SO524318 ACI524317:ACK524318 AME524317:AMG524318 AWA524317:AWC524318 BFW524317:BFY524318 BPS524317:BPU524318 BZO524317:BZQ524318 CJK524317:CJM524318 CTG524317:CTI524318 DDC524317:DDE524318 DMY524317:DNA524318 DWU524317:DWW524318 EGQ524317:EGS524318 EQM524317:EQO524318 FAI524317:FAK524318 FKE524317:FKG524318 FUA524317:FUC524318 GDW524317:GDY524318 GNS524317:GNU524318 GXO524317:GXQ524318 HHK524317:HHM524318 HRG524317:HRI524318 IBC524317:IBE524318 IKY524317:ILA524318 IUU524317:IUW524318 JEQ524317:JES524318 JOM524317:JOO524318 JYI524317:JYK524318 KIE524317:KIG524318 KSA524317:KSC524318 LBW524317:LBY524318 LLS524317:LLU524318 LVO524317:LVQ524318 MFK524317:MFM524318 MPG524317:MPI524318 MZC524317:MZE524318 NIY524317:NJA524318 NSU524317:NSW524318 OCQ524317:OCS524318 OMM524317:OMO524318 OWI524317:OWK524318 PGE524317:PGG524318 PQA524317:PQC524318 PZW524317:PZY524318 QJS524317:QJU524318 QTO524317:QTQ524318 RDK524317:RDM524318 RNG524317:RNI524318 RXC524317:RXE524318 SGY524317:SHA524318 SQU524317:SQW524318 TAQ524317:TAS524318 TKM524317:TKO524318 TUI524317:TUK524318 UEE524317:UEG524318 UOA524317:UOC524318 UXW524317:UXY524318 VHS524317:VHU524318 VRO524317:VRQ524318 WBK524317:WBM524318 WLG524317:WLI524318 WVC524317:WVE524318 IQ589853:IS589854 SM589853:SO589854 ACI589853:ACK589854 AME589853:AMG589854 AWA589853:AWC589854 BFW589853:BFY589854 BPS589853:BPU589854 BZO589853:BZQ589854 CJK589853:CJM589854 CTG589853:CTI589854 DDC589853:DDE589854 DMY589853:DNA589854 DWU589853:DWW589854 EGQ589853:EGS589854 EQM589853:EQO589854 FAI589853:FAK589854 FKE589853:FKG589854 FUA589853:FUC589854 GDW589853:GDY589854 GNS589853:GNU589854 GXO589853:GXQ589854 HHK589853:HHM589854 HRG589853:HRI589854 IBC589853:IBE589854 IKY589853:ILA589854 IUU589853:IUW589854 JEQ589853:JES589854 JOM589853:JOO589854 JYI589853:JYK589854 KIE589853:KIG589854 KSA589853:KSC589854 LBW589853:LBY589854 LLS589853:LLU589854 LVO589853:LVQ589854 MFK589853:MFM589854 MPG589853:MPI589854 MZC589853:MZE589854 NIY589853:NJA589854 NSU589853:NSW589854 OCQ589853:OCS589854 OMM589853:OMO589854 OWI589853:OWK589854 PGE589853:PGG589854 PQA589853:PQC589854 PZW589853:PZY589854 QJS589853:QJU589854 QTO589853:QTQ589854 RDK589853:RDM589854 RNG589853:RNI589854 RXC589853:RXE589854 SGY589853:SHA589854 SQU589853:SQW589854 TAQ589853:TAS589854 TKM589853:TKO589854 TUI589853:TUK589854 UEE589853:UEG589854 UOA589853:UOC589854 UXW589853:UXY589854 VHS589853:VHU589854 VRO589853:VRQ589854 WBK589853:WBM589854 WLG589853:WLI589854 WVC589853:WVE589854 IQ655389:IS655390 SM655389:SO655390 ACI655389:ACK655390 AME655389:AMG655390 AWA655389:AWC655390 BFW655389:BFY655390 BPS655389:BPU655390 BZO655389:BZQ655390 CJK655389:CJM655390 CTG655389:CTI655390 DDC655389:DDE655390 DMY655389:DNA655390 DWU655389:DWW655390 EGQ655389:EGS655390 EQM655389:EQO655390 FAI655389:FAK655390 FKE655389:FKG655390 FUA655389:FUC655390 GDW655389:GDY655390 GNS655389:GNU655390 GXO655389:GXQ655390 HHK655389:HHM655390 HRG655389:HRI655390 IBC655389:IBE655390 IKY655389:ILA655390 IUU655389:IUW655390 JEQ655389:JES655390 JOM655389:JOO655390 JYI655389:JYK655390 KIE655389:KIG655390 KSA655389:KSC655390 LBW655389:LBY655390 LLS655389:LLU655390 LVO655389:LVQ655390 MFK655389:MFM655390 MPG655389:MPI655390 MZC655389:MZE655390 NIY655389:NJA655390 NSU655389:NSW655390 OCQ655389:OCS655390 OMM655389:OMO655390 OWI655389:OWK655390 PGE655389:PGG655390 PQA655389:PQC655390 PZW655389:PZY655390 QJS655389:QJU655390 QTO655389:QTQ655390 RDK655389:RDM655390 RNG655389:RNI655390 RXC655389:RXE655390 SGY655389:SHA655390 SQU655389:SQW655390 TAQ655389:TAS655390 TKM655389:TKO655390 TUI655389:TUK655390 UEE655389:UEG655390 UOA655389:UOC655390 UXW655389:UXY655390 VHS655389:VHU655390 VRO655389:VRQ655390 WBK655389:WBM655390 WLG655389:WLI655390 WVC655389:WVE655390 IQ720925:IS720926 SM720925:SO720926 ACI720925:ACK720926 AME720925:AMG720926 AWA720925:AWC720926 BFW720925:BFY720926 BPS720925:BPU720926 BZO720925:BZQ720926 CJK720925:CJM720926 CTG720925:CTI720926 DDC720925:DDE720926 DMY720925:DNA720926 DWU720925:DWW720926 EGQ720925:EGS720926 EQM720925:EQO720926 FAI720925:FAK720926 FKE720925:FKG720926 FUA720925:FUC720926 GDW720925:GDY720926 GNS720925:GNU720926 GXO720925:GXQ720926 HHK720925:HHM720926 HRG720925:HRI720926 IBC720925:IBE720926 IKY720925:ILA720926 IUU720925:IUW720926 JEQ720925:JES720926 JOM720925:JOO720926 JYI720925:JYK720926 KIE720925:KIG720926 KSA720925:KSC720926 LBW720925:LBY720926 LLS720925:LLU720926 LVO720925:LVQ720926 MFK720925:MFM720926 MPG720925:MPI720926 MZC720925:MZE720926 NIY720925:NJA720926 NSU720925:NSW720926 OCQ720925:OCS720926 OMM720925:OMO720926 OWI720925:OWK720926 PGE720925:PGG720926 PQA720925:PQC720926 PZW720925:PZY720926 QJS720925:QJU720926 QTO720925:QTQ720926 RDK720925:RDM720926 RNG720925:RNI720926 RXC720925:RXE720926 SGY720925:SHA720926 SQU720925:SQW720926 TAQ720925:TAS720926 TKM720925:TKO720926 TUI720925:TUK720926 UEE720925:UEG720926 UOA720925:UOC720926 UXW720925:UXY720926 VHS720925:VHU720926 VRO720925:VRQ720926 WBK720925:WBM720926 WLG720925:WLI720926 WVC720925:WVE720926 IQ786461:IS786462 SM786461:SO786462 ACI786461:ACK786462 AME786461:AMG786462 AWA786461:AWC786462 BFW786461:BFY786462 BPS786461:BPU786462 BZO786461:BZQ786462 CJK786461:CJM786462 CTG786461:CTI786462 DDC786461:DDE786462 DMY786461:DNA786462 DWU786461:DWW786462 EGQ786461:EGS786462 EQM786461:EQO786462 FAI786461:FAK786462 FKE786461:FKG786462 FUA786461:FUC786462 GDW786461:GDY786462 GNS786461:GNU786462 GXO786461:GXQ786462 HHK786461:HHM786462 HRG786461:HRI786462 IBC786461:IBE786462 IKY786461:ILA786462 IUU786461:IUW786462 JEQ786461:JES786462 JOM786461:JOO786462 JYI786461:JYK786462 KIE786461:KIG786462 KSA786461:KSC786462 LBW786461:LBY786462 LLS786461:LLU786462 LVO786461:LVQ786462 MFK786461:MFM786462 MPG786461:MPI786462 MZC786461:MZE786462 NIY786461:NJA786462 NSU786461:NSW786462 OCQ786461:OCS786462 OMM786461:OMO786462 OWI786461:OWK786462 PGE786461:PGG786462 PQA786461:PQC786462 PZW786461:PZY786462 QJS786461:QJU786462 QTO786461:QTQ786462 RDK786461:RDM786462 RNG786461:RNI786462 RXC786461:RXE786462 SGY786461:SHA786462 SQU786461:SQW786462 TAQ786461:TAS786462 TKM786461:TKO786462 TUI786461:TUK786462 UEE786461:UEG786462 UOA786461:UOC786462 UXW786461:UXY786462 VHS786461:VHU786462 VRO786461:VRQ786462 WBK786461:WBM786462 WLG786461:WLI786462 WVC786461:WVE786462 IQ851997:IS851998 SM851997:SO851998 ACI851997:ACK851998 AME851997:AMG851998 AWA851997:AWC851998 BFW851997:BFY851998 BPS851997:BPU851998 BZO851997:BZQ851998 CJK851997:CJM851998 CTG851997:CTI851998 DDC851997:DDE851998 DMY851997:DNA851998 DWU851997:DWW851998 EGQ851997:EGS851998 EQM851997:EQO851998 FAI851997:FAK851998 FKE851997:FKG851998 FUA851997:FUC851998 GDW851997:GDY851998 GNS851997:GNU851998 GXO851997:GXQ851998 HHK851997:HHM851998 HRG851997:HRI851998 IBC851997:IBE851998 IKY851997:ILA851998 IUU851997:IUW851998 JEQ851997:JES851998 JOM851997:JOO851998 JYI851997:JYK851998 KIE851997:KIG851998 KSA851997:KSC851998 LBW851997:LBY851998 LLS851997:LLU851998 LVO851997:LVQ851998 MFK851997:MFM851998 MPG851997:MPI851998 MZC851997:MZE851998 NIY851997:NJA851998 NSU851997:NSW851998 OCQ851997:OCS851998 OMM851997:OMO851998 OWI851997:OWK851998 PGE851997:PGG851998 PQA851997:PQC851998 PZW851997:PZY851998 QJS851997:QJU851998 QTO851997:QTQ851998 RDK851997:RDM851998 RNG851997:RNI851998 RXC851997:RXE851998 SGY851997:SHA851998 SQU851997:SQW851998 TAQ851997:TAS851998 TKM851997:TKO851998 TUI851997:TUK851998 UEE851997:UEG851998 UOA851997:UOC851998 UXW851997:UXY851998 VHS851997:VHU851998 VRO851997:VRQ851998 WBK851997:WBM851998 WLG851997:WLI851998 WVC851997:WVE851998 IQ917533:IS917534 SM917533:SO917534 ACI917533:ACK917534 AME917533:AMG917534 AWA917533:AWC917534 BFW917533:BFY917534 BPS917533:BPU917534 BZO917533:BZQ917534 CJK917533:CJM917534 CTG917533:CTI917534 DDC917533:DDE917534 DMY917533:DNA917534 DWU917533:DWW917534 EGQ917533:EGS917534 EQM917533:EQO917534 FAI917533:FAK917534 FKE917533:FKG917534 FUA917533:FUC917534 GDW917533:GDY917534 GNS917533:GNU917534 GXO917533:GXQ917534 HHK917533:HHM917534 HRG917533:HRI917534 IBC917533:IBE917534 IKY917533:ILA917534 IUU917533:IUW917534 JEQ917533:JES917534 JOM917533:JOO917534 JYI917533:JYK917534 KIE917533:KIG917534 KSA917533:KSC917534 LBW917533:LBY917534 LLS917533:LLU917534 LVO917533:LVQ917534 MFK917533:MFM917534 MPG917533:MPI917534 MZC917533:MZE917534 NIY917533:NJA917534 NSU917533:NSW917534 OCQ917533:OCS917534 OMM917533:OMO917534 OWI917533:OWK917534 PGE917533:PGG917534 PQA917533:PQC917534 PZW917533:PZY917534 QJS917533:QJU917534 QTO917533:QTQ917534 RDK917533:RDM917534 RNG917533:RNI917534 RXC917533:RXE917534 SGY917533:SHA917534 SQU917533:SQW917534 TAQ917533:TAS917534 TKM917533:TKO917534 TUI917533:TUK917534 UEE917533:UEG917534 UOA917533:UOC917534 UXW917533:UXY917534 VHS917533:VHU917534 VRO917533:VRQ917534 WBK917533:WBM917534 WLG917533:WLI917534 WVC917533:WVE917534 IQ983069:IS983070 SM983069:SO983070 ACI983069:ACK983070 AME983069:AMG983070 AWA983069:AWC983070 BFW983069:BFY983070 BPS983069:BPU983070 BZO983069:BZQ983070 CJK983069:CJM983070 CTG983069:CTI983070 DDC983069:DDE983070 DMY983069:DNA983070 DWU983069:DWW983070 EGQ983069:EGS983070 EQM983069:EQO983070 FAI983069:FAK983070 FKE983069:FKG983070 FUA983069:FUC983070 GDW983069:GDY983070 GNS983069:GNU983070 GXO983069:GXQ983070 HHK983069:HHM983070 HRG983069:HRI983070 IBC983069:IBE983070 IKY983069:ILA983070 IUU983069:IUW983070 JEQ983069:JES983070 JOM983069:JOO983070 JYI983069:JYK983070 KIE983069:KIG983070 KSA983069:KSC983070 LBW983069:LBY983070 LLS983069:LLU983070 LVO983069:LVQ983070 MFK983069:MFM983070 MPG983069:MPI983070 MZC983069:MZE983070 NIY983069:NJA983070 NSU983069:NSW983070 OCQ983069:OCS983070 OMM983069:OMO983070 OWI983069:OWK983070 PGE983069:PGG983070 PQA983069:PQC983070 PZW983069:PZY983070 QJS983069:QJU983070 QTO983069:QTQ983070 RDK983069:RDM983070 RNG983069:RNI983070 RXC983069:RXE983070 SGY983069:SHA983070 SQU983069:SQW983070 TAQ983069:TAS983070 TKM983069:TKO983070 TUI983069:TUK983070 UEE983069:UEG983070 UOA983069:UOC983070 UXW983069:UXY983070 VHS983069:VHU983070 VRO983069:VRQ983070 WBK983069:WBM983070 WLG983069:WLI983070 WVC983069:WVE983070 IQ65570:IS65570 SM65570:SO65570 ACI65570:ACK65570 AME65570:AMG65570 AWA65570:AWC65570 BFW65570:BFY65570 BPS65570:BPU65570 BZO65570:BZQ65570 CJK65570:CJM65570 CTG65570:CTI65570 DDC65570:DDE65570 DMY65570:DNA65570 DWU65570:DWW65570 EGQ65570:EGS65570 EQM65570:EQO65570 FAI65570:FAK65570 FKE65570:FKG65570 FUA65570:FUC65570 GDW65570:GDY65570 GNS65570:GNU65570 GXO65570:GXQ65570 HHK65570:HHM65570 HRG65570:HRI65570 IBC65570:IBE65570 IKY65570:ILA65570 IUU65570:IUW65570 JEQ65570:JES65570 JOM65570:JOO65570 JYI65570:JYK65570 KIE65570:KIG65570 KSA65570:KSC65570 LBW65570:LBY65570 LLS65570:LLU65570 LVO65570:LVQ65570 MFK65570:MFM65570 MPG65570:MPI65570 MZC65570:MZE65570 NIY65570:NJA65570 NSU65570:NSW65570 OCQ65570:OCS65570 OMM65570:OMO65570 OWI65570:OWK65570 PGE65570:PGG65570 PQA65570:PQC65570 PZW65570:PZY65570 QJS65570:QJU65570 QTO65570:QTQ65570 RDK65570:RDM65570 RNG65570:RNI65570 RXC65570:RXE65570 SGY65570:SHA65570 SQU65570:SQW65570 TAQ65570:TAS65570 TKM65570:TKO65570 TUI65570:TUK65570 UEE65570:UEG65570 UOA65570:UOC65570 UXW65570:UXY65570 VHS65570:VHU65570 VRO65570:VRQ65570 WBK65570:WBM65570 WLG65570:WLI65570 WVC65570:WVE65570 IQ131106:IS131106 SM131106:SO131106 ACI131106:ACK131106 AME131106:AMG131106 AWA131106:AWC131106 BFW131106:BFY131106 BPS131106:BPU131106 BZO131106:BZQ131106 CJK131106:CJM131106 CTG131106:CTI131106 DDC131106:DDE131106 DMY131106:DNA131106 DWU131106:DWW131106 EGQ131106:EGS131106 EQM131106:EQO131106 FAI131106:FAK131106 FKE131106:FKG131106 FUA131106:FUC131106 GDW131106:GDY131106 GNS131106:GNU131106 GXO131106:GXQ131106 HHK131106:HHM131106 HRG131106:HRI131106 IBC131106:IBE131106 IKY131106:ILA131106 IUU131106:IUW131106 JEQ131106:JES131106 JOM131106:JOO131106 JYI131106:JYK131106 KIE131106:KIG131106 KSA131106:KSC131106 LBW131106:LBY131106 LLS131106:LLU131106 LVO131106:LVQ131106 MFK131106:MFM131106 MPG131106:MPI131106 MZC131106:MZE131106 NIY131106:NJA131106 NSU131106:NSW131106 OCQ131106:OCS131106 OMM131106:OMO131106 OWI131106:OWK131106 PGE131106:PGG131106 PQA131106:PQC131106 PZW131106:PZY131106 QJS131106:QJU131106 QTO131106:QTQ131106 RDK131106:RDM131106 RNG131106:RNI131106 RXC131106:RXE131106 SGY131106:SHA131106 SQU131106:SQW131106 TAQ131106:TAS131106 TKM131106:TKO131106 TUI131106:TUK131106 UEE131106:UEG131106 UOA131106:UOC131106 UXW131106:UXY131106 VHS131106:VHU131106 VRO131106:VRQ131106 WBK131106:WBM131106 WLG131106:WLI131106 WVC131106:WVE131106 IQ196642:IS196642 SM196642:SO196642 ACI196642:ACK196642 AME196642:AMG196642 AWA196642:AWC196642 BFW196642:BFY196642 BPS196642:BPU196642 BZO196642:BZQ196642 CJK196642:CJM196642 CTG196642:CTI196642 DDC196642:DDE196642 DMY196642:DNA196642 DWU196642:DWW196642 EGQ196642:EGS196642 EQM196642:EQO196642 FAI196642:FAK196642 FKE196642:FKG196642 FUA196642:FUC196642 GDW196642:GDY196642 GNS196642:GNU196642 GXO196642:GXQ196642 HHK196642:HHM196642 HRG196642:HRI196642 IBC196642:IBE196642 IKY196642:ILA196642 IUU196642:IUW196642 JEQ196642:JES196642 JOM196642:JOO196642 JYI196642:JYK196642 KIE196642:KIG196642 KSA196642:KSC196642 LBW196642:LBY196642 LLS196642:LLU196642 LVO196642:LVQ196642 MFK196642:MFM196642 MPG196642:MPI196642 MZC196642:MZE196642 NIY196642:NJA196642 NSU196642:NSW196642 OCQ196642:OCS196642 OMM196642:OMO196642 OWI196642:OWK196642 PGE196642:PGG196642 PQA196642:PQC196642 PZW196642:PZY196642 QJS196642:QJU196642 QTO196642:QTQ196642 RDK196642:RDM196642 RNG196642:RNI196642 RXC196642:RXE196642 SGY196642:SHA196642 SQU196642:SQW196642 TAQ196642:TAS196642 TKM196642:TKO196642 TUI196642:TUK196642 UEE196642:UEG196642 UOA196642:UOC196642 UXW196642:UXY196642 VHS196642:VHU196642 VRO196642:VRQ196642 WBK196642:WBM196642 WLG196642:WLI196642 WVC196642:WVE196642 IQ262178:IS262178 SM262178:SO262178 ACI262178:ACK262178 AME262178:AMG262178 AWA262178:AWC262178 BFW262178:BFY262178 BPS262178:BPU262178 BZO262178:BZQ262178 CJK262178:CJM262178 CTG262178:CTI262178 DDC262178:DDE262178 DMY262178:DNA262178 DWU262178:DWW262178 EGQ262178:EGS262178 EQM262178:EQO262178 FAI262178:FAK262178 FKE262178:FKG262178 FUA262178:FUC262178 GDW262178:GDY262178 GNS262178:GNU262178 GXO262178:GXQ262178 HHK262178:HHM262178 HRG262178:HRI262178 IBC262178:IBE262178 IKY262178:ILA262178 IUU262178:IUW262178 JEQ262178:JES262178 JOM262178:JOO262178 JYI262178:JYK262178 KIE262178:KIG262178 KSA262178:KSC262178 LBW262178:LBY262178 LLS262178:LLU262178 LVO262178:LVQ262178 MFK262178:MFM262178 MPG262178:MPI262178 MZC262178:MZE262178 NIY262178:NJA262178 NSU262178:NSW262178 OCQ262178:OCS262178 OMM262178:OMO262178 OWI262178:OWK262178 PGE262178:PGG262178 PQA262178:PQC262178 PZW262178:PZY262178 QJS262178:QJU262178 QTO262178:QTQ262178 RDK262178:RDM262178 RNG262178:RNI262178 RXC262178:RXE262178 SGY262178:SHA262178 SQU262178:SQW262178 TAQ262178:TAS262178 TKM262178:TKO262178 TUI262178:TUK262178 UEE262178:UEG262178 UOA262178:UOC262178 UXW262178:UXY262178 VHS262178:VHU262178 VRO262178:VRQ262178 WBK262178:WBM262178 WLG262178:WLI262178 WVC262178:WVE262178 IQ327714:IS327714 SM327714:SO327714 ACI327714:ACK327714 AME327714:AMG327714 AWA327714:AWC327714 BFW327714:BFY327714 BPS327714:BPU327714 BZO327714:BZQ327714 CJK327714:CJM327714 CTG327714:CTI327714 DDC327714:DDE327714 DMY327714:DNA327714 DWU327714:DWW327714 EGQ327714:EGS327714 EQM327714:EQO327714 FAI327714:FAK327714 FKE327714:FKG327714 FUA327714:FUC327714 GDW327714:GDY327714 GNS327714:GNU327714 GXO327714:GXQ327714 HHK327714:HHM327714 HRG327714:HRI327714 IBC327714:IBE327714 IKY327714:ILA327714 IUU327714:IUW327714 JEQ327714:JES327714 JOM327714:JOO327714 JYI327714:JYK327714 KIE327714:KIG327714 KSA327714:KSC327714 LBW327714:LBY327714 LLS327714:LLU327714 LVO327714:LVQ327714 MFK327714:MFM327714 MPG327714:MPI327714 MZC327714:MZE327714 NIY327714:NJA327714 NSU327714:NSW327714 OCQ327714:OCS327714 OMM327714:OMO327714 OWI327714:OWK327714 PGE327714:PGG327714 PQA327714:PQC327714 PZW327714:PZY327714 QJS327714:QJU327714 QTO327714:QTQ327714 RDK327714:RDM327714 RNG327714:RNI327714 RXC327714:RXE327714 SGY327714:SHA327714 SQU327714:SQW327714 TAQ327714:TAS327714 TKM327714:TKO327714 TUI327714:TUK327714 UEE327714:UEG327714 UOA327714:UOC327714 UXW327714:UXY327714 VHS327714:VHU327714 VRO327714:VRQ327714 WBK327714:WBM327714 WLG327714:WLI327714 WVC327714:WVE327714 IQ393250:IS393250 SM393250:SO393250 ACI393250:ACK393250 AME393250:AMG393250 AWA393250:AWC393250 BFW393250:BFY393250 BPS393250:BPU393250 BZO393250:BZQ393250 CJK393250:CJM393250 CTG393250:CTI393250 DDC393250:DDE393250 DMY393250:DNA393250 DWU393250:DWW393250 EGQ393250:EGS393250 EQM393250:EQO393250 FAI393250:FAK393250 FKE393250:FKG393250 FUA393250:FUC393250 GDW393250:GDY393250 GNS393250:GNU393250 GXO393250:GXQ393250 HHK393250:HHM393250 HRG393250:HRI393250 IBC393250:IBE393250 IKY393250:ILA393250 IUU393250:IUW393250 JEQ393250:JES393250 JOM393250:JOO393250 JYI393250:JYK393250 KIE393250:KIG393250 KSA393250:KSC393250 LBW393250:LBY393250 LLS393250:LLU393250 LVO393250:LVQ393250 MFK393250:MFM393250 MPG393250:MPI393250 MZC393250:MZE393250 NIY393250:NJA393250 NSU393250:NSW393250 OCQ393250:OCS393250 OMM393250:OMO393250 OWI393250:OWK393250 PGE393250:PGG393250 PQA393250:PQC393250 PZW393250:PZY393250 QJS393250:QJU393250 QTO393250:QTQ393250 RDK393250:RDM393250 RNG393250:RNI393250 RXC393250:RXE393250 SGY393250:SHA393250 SQU393250:SQW393250 TAQ393250:TAS393250 TKM393250:TKO393250 TUI393250:TUK393250 UEE393250:UEG393250 UOA393250:UOC393250 UXW393250:UXY393250 VHS393250:VHU393250 VRO393250:VRQ393250 WBK393250:WBM393250 WLG393250:WLI393250 WVC393250:WVE393250 IQ458786:IS458786 SM458786:SO458786 ACI458786:ACK458786 AME458786:AMG458786 AWA458786:AWC458786 BFW458786:BFY458786 BPS458786:BPU458786 BZO458786:BZQ458786 CJK458786:CJM458786 CTG458786:CTI458786 DDC458786:DDE458786 DMY458786:DNA458786 DWU458786:DWW458786 EGQ458786:EGS458786 EQM458786:EQO458786 FAI458786:FAK458786 FKE458786:FKG458786 FUA458786:FUC458786 GDW458786:GDY458786 GNS458786:GNU458786 GXO458786:GXQ458786 HHK458786:HHM458786 HRG458786:HRI458786 IBC458786:IBE458786 IKY458786:ILA458786 IUU458786:IUW458786 JEQ458786:JES458786 JOM458786:JOO458786 JYI458786:JYK458786 KIE458786:KIG458786 KSA458786:KSC458786 LBW458786:LBY458786 LLS458786:LLU458786 LVO458786:LVQ458786 MFK458786:MFM458786 MPG458786:MPI458786 MZC458786:MZE458786 NIY458786:NJA458786 NSU458786:NSW458786 OCQ458786:OCS458786 OMM458786:OMO458786 OWI458786:OWK458786 PGE458786:PGG458786 PQA458786:PQC458786 PZW458786:PZY458786 QJS458786:QJU458786 QTO458786:QTQ458786 RDK458786:RDM458786 RNG458786:RNI458786 RXC458786:RXE458786 SGY458786:SHA458786 SQU458786:SQW458786 TAQ458786:TAS458786 TKM458786:TKO458786 TUI458786:TUK458786 UEE458786:UEG458786 UOA458786:UOC458786 UXW458786:UXY458786 VHS458786:VHU458786 VRO458786:VRQ458786 WBK458786:WBM458786 WLG458786:WLI458786 WVC458786:WVE458786 IQ524322:IS524322 SM524322:SO524322 ACI524322:ACK524322 AME524322:AMG524322 AWA524322:AWC524322 BFW524322:BFY524322 BPS524322:BPU524322 BZO524322:BZQ524322 CJK524322:CJM524322 CTG524322:CTI524322 DDC524322:DDE524322 DMY524322:DNA524322 DWU524322:DWW524322 EGQ524322:EGS524322 EQM524322:EQO524322 FAI524322:FAK524322 FKE524322:FKG524322 FUA524322:FUC524322 GDW524322:GDY524322 GNS524322:GNU524322 GXO524322:GXQ524322 HHK524322:HHM524322 HRG524322:HRI524322 IBC524322:IBE524322 IKY524322:ILA524322 IUU524322:IUW524322 JEQ524322:JES524322 JOM524322:JOO524322 JYI524322:JYK524322 KIE524322:KIG524322 KSA524322:KSC524322 LBW524322:LBY524322 LLS524322:LLU524322 LVO524322:LVQ524322 MFK524322:MFM524322 MPG524322:MPI524322 MZC524322:MZE524322 NIY524322:NJA524322 NSU524322:NSW524322 OCQ524322:OCS524322 OMM524322:OMO524322 OWI524322:OWK524322 PGE524322:PGG524322 PQA524322:PQC524322 PZW524322:PZY524322 QJS524322:QJU524322 QTO524322:QTQ524322 RDK524322:RDM524322 RNG524322:RNI524322 RXC524322:RXE524322 SGY524322:SHA524322 SQU524322:SQW524322 TAQ524322:TAS524322 TKM524322:TKO524322 TUI524322:TUK524322 UEE524322:UEG524322 UOA524322:UOC524322 UXW524322:UXY524322 VHS524322:VHU524322 VRO524322:VRQ524322 WBK524322:WBM524322 WLG524322:WLI524322 WVC524322:WVE524322 IQ589858:IS589858 SM589858:SO589858 ACI589858:ACK589858 AME589858:AMG589858 AWA589858:AWC589858 BFW589858:BFY589858 BPS589858:BPU589858 BZO589858:BZQ589858 CJK589858:CJM589858 CTG589858:CTI589858 DDC589858:DDE589858 DMY589858:DNA589858 DWU589858:DWW589858 EGQ589858:EGS589858 EQM589858:EQO589858 FAI589858:FAK589858 FKE589858:FKG589858 FUA589858:FUC589858 GDW589858:GDY589858 GNS589858:GNU589858 GXO589858:GXQ589858 HHK589858:HHM589858 HRG589858:HRI589858 IBC589858:IBE589858 IKY589858:ILA589858 IUU589858:IUW589858 JEQ589858:JES589858 JOM589858:JOO589858 JYI589858:JYK589858 KIE589858:KIG589858 KSA589858:KSC589858 LBW589858:LBY589858 LLS589858:LLU589858 LVO589858:LVQ589858 MFK589858:MFM589858 MPG589858:MPI589858 MZC589858:MZE589858 NIY589858:NJA589858 NSU589858:NSW589858 OCQ589858:OCS589858 OMM589858:OMO589858 OWI589858:OWK589858 PGE589858:PGG589858 PQA589858:PQC589858 PZW589858:PZY589858 QJS589858:QJU589858 QTO589858:QTQ589858 RDK589858:RDM589858 RNG589858:RNI589858 RXC589858:RXE589858 SGY589858:SHA589858 SQU589858:SQW589858 TAQ589858:TAS589858 TKM589858:TKO589858 TUI589858:TUK589858 UEE589858:UEG589858 UOA589858:UOC589858 UXW589858:UXY589858 VHS589858:VHU589858 VRO589858:VRQ589858 WBK589858:WBM589858 WLG589858:WLI589858 WVC589858:WVE589858 IQ655394:IS655394 SM655394:SO655394 ACI655394:ACK655394 AME655394:AMG655394 AWA655394:AWC655394 BFW655394:BFY655394 BPS655394:BPU655394 BZO655394:BZQ655394 CJK655394:CJM655394 CTG655394:CTI655394 DDC655394:DDE655394 DMY655394:DNA655394 DWU655394:DWW655394 EGQ655394:EGS655394 EQM655394:EQO655394 FAI655394:FAK655394 FKE655394:FKG655394 FUA655394:FUC655394 GDW655394:GDY655394 GNS655394:GNU655394 GXO655394:GXQ655394 HHK655394:HHM655394 HRG655394:HRI655394 IBC655394:IBE655394 IKY655394:ILA655394 IUU655394:IUW655394 JEQ655394:JES655394 JOM655394:JOO655394 JYI655394:JYK655394 KIE655394:KIG655394 KSA655394:KSC655394 LBW655394:LBY655394 LLS655394:LLU655394 LVO655394:LVQ655394 MFK655394:MFM655394 MPG655394:MPI655394 MZC655394:MZE655394 NIY655394:NJA655394 NSU655394:NSW655394 OCQ655394:OCS655394 OMM655394:OMO655394 OWI655394:OWK655394 PGE655394:PGG655394 PQA655394:PQC655394 PZW655394:PZY655394 QJS655394:QJU655394 QTO655394:QTQ655394 RDK655394:RDM655394 RNG655394:RNI655394 RXC655394:RXE655394 SGY655394:SHA655394 SQU655394:SQW655394 TAQ655394:TAS655394 TKM655394:TKO655394 TUI655394:TUK655394 UEE655394:UEG655394 UOA655394:UOC655394 UXW655394:UXY655394 VHS655394:VHU655394 VRO655394:VRQ655394 WBK655394:WBM655394 WLG655394:WLI655394 WVC655394:WVE655394 IQ720930:IS720930 SM720930:SO720930 ACI720930:ACK720930 AME720930:AMG720930 AWA720930:AWC720930 BFW720930:BFY720930 BPS720930:BPU720930 BZO720930:BZQ720930 CJK720930:CJM720930 CTG720930:CTI720930 DDC720930:DDE720930 DMY720930:DNA720930 DWU720930:DWW720930 EGQ720930:EGS720930 EQM720930:EQO720930 FAI720930:FAK720930 FKE720930:FKG720930 FUA720930:FUC720930 GDW720930:GDY720930 GNS720930:GNU720930 GXO720930:GXQ720930 HHK720930:HHM720930 HRG720930:HRI720930 IBC720930:IBE720930 IKY720930:ILA720930 IUU720930:IUW720930 JEQ720930:JES720930 JOM720930:JOO720930 JYI720930:JYK720930 KIE720930:KIG720930 KSA720930:KSC720930 LBW720930:LBY720930 LLS720930:LLU720930 LVO720930:LVQ720930 MFK720930:MFM720930 MPG720930:MPI720930 MZC720930:MZE720930 NIY720930:NJA720930 NSU720930:NSW720930 OCQ720930:OCS720930 OMM720930:OMO720930 OWI720930:OWK720930 PGE720930:PGG720930 PQA720930:PQC720930 PZW720930:PZY720930 QJS720930:QJU720930 QTO720930:QTQ720930 RDK720930:RDM720930 RNG720930:RNI720930 RXC720930:RXE720930 SGY720930:SHA720930 SQU720930:SQW720930 TAQ720930:TAS720930 TKM720930:TKO720930 TUI720930:TUK720930 UEE720930:UEG720930 UOA720930:UOC720930 UXW720930:UXY720930 VHS720930:VHU720930 VRO720930:VRQ720930 WBK720930:WBM720930 WLG720930:WLI720930 WVC720930:WVE720930 IQ786466:IS786466 SM786466:SO786466 ACI786466:ACK786466 AME786466:AMG786466 AWA786466:AWC786466 BFW786466:BFY786466 BPS786466:BPU786466 BZO786466:BZQ786466 CJK786466:CJM786466 CTG786466:CTI786466 DDC786466:DDE786466 DMY786466:DNA786466 DWU786466:DWW786466 EGQ786466:EGS786466 EQM786466:EQO786466 FAI786466:FAK786466 FKE786466:FKG786466 FUA786466:FUC786466 GDW786466:GDY786466 GNS786466:GNU786466 GXO786466:GXQ786466 HHK786466:HHM786466 HRG786466:HRI786466 IBC786466:IBE786466 IKY786466:ILA786466 IUU786466:IUW786466 JEQ786466:JES786466 JOM786466:JOO786466 JYI786466:JYK786466 KIE786466:KIG786466 KSA786466:KSC786466 LBW786466:LBY786466 LLS786466:LLU786466 LVO786466:LVQ786466 MFK786466:MFM786466 MPG786466:MPI786466 MZC786466:MZE786466 NIY786466:NJA786466 NSU786466:NSW786466 OCQ786466:OCS786466 OMM786466:OMO786466 OWI786466:OWK786466 PGE786466:PGG786466 PQA786466:PQC786466 PZW786466:PZY786466 QJS786466:QJU786466 QTO786466:QTQ786466 RDK786466:RDM786466 RNG786466:RNI786466 RXC786466:RXE786466 SGY786466:SHA786466 SQU786466:SQW786466 TAQ786466:TAS786466 TKM786466:TKO786466 TUI786466:TUK786466 UEE786466:UEG786466 UOA786466:UOC786466 UXW786466:UXY786466 VHS786466:VHU786466 VRO786466:VRQ786466 WBK786466:WBM786466 WLG786466:WLI786466 WVC786466:WVE786466 IQ852002:IS852002 SM852002:SO852002 ACI852002:ACK852002 AME852002:AMG852002 AWA852002:AWC852002 BFW852002:BFY852002 BPS852002:BPU852002 BZO852002:BZQ852002 CJK852002:CJM852002 CTG852002:CTI852002 DDC852002:DDE852002 DMY852002:DNA852002 DWU852002:DWW852002 EGQ852002:EGS852002 EQM852002:EQO852002 FAI852002:FAK852002 FKE852002:FKG852002 FUA852002:FUC852002 GDW852002:GDY852002 GNS852002:GNU852002 GXO852002:GXQ852002 HHK852002:HHM852002 HRG852002:HRI852002 IBC852002:IBE852002 IKY852002:ILA852002 IUU852002:IUW852002 JEQ852002:JES852002 JOM852002:JOO852002 JYI852002:JYK852002 KIE852002:KIG852002 KSA852002:KSC852002 LBW852002:LBY852002 LLS852002:LLU852002 LVO852002:LVQ852002 MFK852002:MFM852002 MPG852002:MPI852002 MZC852002:MZE852002 NIY852002:NJA852002 NSU852002:NSW852002 OCQ852002:OCS852002 OMM852002:OMO852002 OWI852002:OWK852002 PGE852002:PGG852002 PQA852002:PQC852002 PZW852002:PZY852002 QJS852002:QJU852002 QTO852002:QTQ852002 RDK852002:RDM852002 RNG852002:RNI852002 RXC852002:RXE852002 SGY852002:SHA852002 SQU852002:SQW852002 TAQ852002:TAS852002 TKM852002:TKO852002 TUI852002:TUK852002 UEE852002:UEG852002 UOA852002:UOC852002 UXW852002:UXY852002 VHS852002:VHU852002 VRO852002:VRQ852002 WBK852002:WBM852002 WLG852002:WLI852002 WVC852002:WVE852002 IQ917538:IS917538 SM917538:SO917538 ACI917538:ACK917538 AME917538:AMG917538 AWA917538:AWC917538 BFW917538:BFY917538 BPS917538:BPU917538 BZO917538:BZQ917538 CJK917538:CJM917538 CTG917538:CTI917538 DDC917538:DDE917538 DMY917538:DNA917538 DWU917538:DWW917538 EGQ917538:EGS917538 EQM917538:EQO917538 FAI917538:FAK917538 FKE917538:FKG917538 FUA917538:FUC917538 GDW917538:GDY917538 GNS917538:GNU917538 GXO917538:GXQ917538 HHK917538:HHM917538 HRG917538:HRI917538 IBC917538:IBE917538 IKY917538:ILA917538 IUU917538:IUW917538 JEQ917538:JES917538 JOM917538:JOO917538 JYI917538:JYK917538 KIE917538:KIG917538 KSA917538:KSC917538 LBW917538:LBY917538 LLS917538:LLU917538 LVO917538:LVQ917538 MFK917538:MFM917538 MPG917538:MPI917538 MZC917538:MZE917538 NIY917538:NJA917538 NSU917538:NSW917538 OCQ917538:OCS917538 OMM917538:OMO917538 OWI917538:OWK917538 PGE917538:PGG917538 PQA917538:PQC917538 PZW917538:PZY917538 QJS917538:QJU917538 QTO917538:QTQ917538 RDK917538:RDM917538 RNG917538:RNI917538 RXC917538:RXE917538 SGY917538:SHA917538 SQU917538:SQW917538 TAQ917538:TAS917538 TKM917538:TKO917538 TUI917538:TUK917538 UEE917538:UEG917538 UOA917538:UOC917538 UXW917538:UXY917538 VHS917538:VHU917538 VRO917538:VRQ917538 WBK917538:WBM917538 WLG917538:WLI917538 WVC917538:WVE917538 IQ983074:IS983074 SM983074:SO983074 ACI983074:ACK983074 AME983074:AMG983074 AWA983074:AWC983074 BFW983074:BFY983074 BPS983074:BPU983074 BZO983074:BZQ983074 CJK983074:CJM983074 CTG983074:CTI983074 DDC983074:DDE983074 DMY983074:DNA983074 DWU983074:DWW983074 EGQ983074:EGS983074 EQM983074:EQO983074 FAI983074:FAK983074 FKE983074:FKG983074 FUA983074:FUC983074 GDW983074:GDY983074 GNS983074:GNU983074 GXO983074:GXQ983074 HHK983074:HHM983074 HRG983074:HRI983074 IBC983074:IBE983074 IKY983074:ILA983074 IUU983074:IUW983074 JEQ983074:JES983074 JOM983074:JOO983074 JYI983074:JYK983074 KIE983074:KIG983074 KSA983074:KSC983074 LBW983074:LBY983074 LLS983074:LLU983074 LVO983074:LVQ983074 MFK983074:MFM983074 MPG983074:MPI983074 MZC983074:MZE983074 NIY983074:NJA983074 NSU983074:NSW983074 OCQ983074:OCS983074 OMM983074:OMO983074 OWI983074:OWK983074 PGE983074:PGG983074 PQA983074:PQC983074 PZW983074:PZY983074 QJS983074:QJU983074 QTO983074:QTQ983074 RDK983074:RDM983074 RNG983074:RNI983074 RXC983074:RXE983074 SGY983074:SHA983074 SQU983074:SQW983074 TAQ983074:TAS983074 TKM983074:TKO983074 TUI983074:TUK983074 UEE983074:UEG983074 UOA983074:UOC983074 UXW983074:UXY983074 VHS983074:VHU983074 VRO983074:VRQ983074 WBK983074:WBM983074 WLG983074:WLI983074 WVC983074:WVE983074 IQ65564 SM65564 ACI65564 AME65564 AWA65564 BFW65564 BPS65564 BZO65564 CJK65564 CTG65564 DDC65564 DMY65564 DWU65564 EGQ65564 EQM65564 FAI65564 FKE65564 FUA65564 GDW65564 GNS65564 GXO65564 HHK65564 HRG65564 IBC65564 IKY65564 IUU65564 JEQ65564 JOM65564 JYI65564 KIE65564 KSA65564 LBW65564 LLS65564 LVO65564 MFK65564 MPG65564 MZC65564 NIY65564 NSU65564 OCQ65564 OMM65564 OWI65564 PGE65564 PQA65564 PZW65564 QJS65564 QTO65564 RDK65564 RNG65564 RXC65564 SGY65564 SQU65564 TAQ65564 TKM65564 TUI65564 UEE65564 UOA65564 UXW65564 VHS65564 VRO65564 WBK65564 WLG65564 WVC65564 IQ131100 SM131100 ACI131100 AME131100 AWA131100 BFW131100 BPS131100 BZO131100 CJK131100 CTG131100 DDC131100 DMY131100 DWU131100 EGQ131100 EQM131100 FAI131100 FKE131100 FUA131100 GDW131100 GNS131100 GXO131100 HHK131100 HRG131100 IBC131100 IKY131100 IUU131100 JEQ131100 JOM131100 JYI131100 KIE131100 KSA131100 LBW131100 LLS131100 LVO131100 MFK131100 MPG131100 MZC131100 NIY131100 NSU131100 OCQ131100 OMM131100 OWI131100 PGE131100 PQA131100 PZW131100 QJS131100 QTO131100 RDK131100 RNG131100 RXC131100 SGY131100 SQU131100 TAQ131100 TKM131100 TUI131100 UEE131100 UOA131100 UXW131100 VHS131100 VRO131100 WBK131100 WLG131100 WVC131100 IQ196636 SM196636 ACI196636 AME196636 AWA196636 BFW196636 BPS196636 BZO196636 CJK196636 CTG196636 DDC196636 DMY196636 DWU196636 EGQ196636 EQM196636 FAI196636 FKE196636 FUA196636 GDW196636 GNS196636 GXO196636 HHK196636 HRG196636 IBC196636 IKY196636 IUU196636 JEQ196636 JOM196636 JYI196636 KIE196636 KSA196636 LBW196636 LLS196636 LVO196636 MFK196636 MPG196636 MZC196636 NIY196636 NSU196636 OCQ196636 OMM196636 OWI196636 PGE196636 PQA196636 PZW196636 QJS196636 QTO196636 RDK196636 RNG196636 RXC196636 SGY196636 SQU196636 TAQ196636 TKM196636 TUI196636 UEE196636 UOA196636 UXW196636 VHS196636 VRO196636 WBK196636 WLG196636 WVC196636 IQ262172 SM262172 ACI262172 AME262172 AWA262172 BFW262172 BPS262172 BZO262172 CJK262172 CTG262172 DDC262172 DMY262172 DWU262172 EGQ262172 EQM262172 FAI262172 FKE262172 FUA262172 GDW262172 GNS262172 GXO262172 HHK262172 HRG262172 IBC262172 IKY262172 IUU262172 JEQ262172 JOM262172 JYI262172 KIE262172 KSA262172 LBW262172 LLS262172 LVO262172 MFK262172 MPG262172 MZC262172 NIY262172 NSU262172 OCQ262172 OMM262172 OWI262172 PGE262172 PQA262172 PZW262172 QJS262172 QTO262172 RDK262172 RNG262172 RXC262172 SGY262172 SQU262172 TAQ262172 TKM262172 TUI262172 UEE262172 UOA262172 UXW262172 VHS262172 VRO262172 WBK262172 WLG262172 WVC262172 IQ327708 SM327708 ACI327708 AME327708 AWA327708 BFW327708 BPS327708 BZO327708 CJK327708 CTG327708 DDC327708 DMY327708 DWU327708 EGQ327708 EQM327708 FAI327708 FKE327708 FUA327708 GDW327708 GNS327708 GXO327708 HHK327708 HRG327708 IBC327708 IKY327708 IUU327708 JEQ327708 JOM327708 JYI327708 KIE327708 KSA327708 LBW327708 LLS327708 LVO327708 MFK327708 MPG327708 MZC327708 NIY327708 NSU327708 OCQ327708 OMM327708 OWI327708 PGE327708 PQA327708 PZW327708 QJS327708 QTO327708 RDK327708 RNG327708 RXC327708 SGY327708 SQU327708 TAQ327708 TKM327708 TUI327708 UEE327708 UOA327708 UXW327708 VHS327708 VRO327708 WBK327708 WLG327708 WVC327708 IQ393244 SM393244 ACI393244 AME393244 AWA393244 BFW393244 BPS393244 BZO393244 CJK393244 CTG393244 DDC393244 DMY393244 DWU393244 EGQ393244 EQM393244 FAI393244 FKE393244 FUA393244 GDW393244 GNS393244 GXO393244 HHK393244 HRG393244 IBC393244 IKY393244 IUU393244 JEQ393244 JOM393244 JYI393244 KIE393244 KSA393244 LBW393244 LLS393244 LVO393244 MFK393244 MPG393244 MZC393244 NIY393244 NSU393244 OCQ393244 OMM393244 OWI393244 PGE393244 PQA393244 PZW393244 QJS393244 QTO393244 RDK393244 RNG393244 RXC393244 SGY393244 SQU393244 TAQ393244 TKM393244 TUI393244 UEE393244 UOA393244 UXW393244 VHS393244 VRO393244 WBK393244 WLG393244 WVC393244 IQ458780 SM458780 ACI458780 AME458780 AWA458780 BFW458780 BPS458780 BZO458780 CJK458780 CTG458780 DDC458780 DMY458780 DWU458780 EGQ458780 EQM458780 FAI458780 FKE458780 FUA458780 GDW458780 GNS458780 GXO458780 HHK458780 HRG458780 IBC458780 IKY458780 IUU458780 JEQ458780 JOM458780 JYI458780 KIE458780 KSA458780 LBW458780 LLS458780 LVO458780 MFK458780 MPG458780 MZC458780 NIY458780 NSU458780 OCQ458780 OMM458780 OWI458780 PGE458780 PQA458780 PZW458780 QJS458780 QTO458780 RDK458780 RNG458780 RXC458780 SGY458780 SQU458780 TAQ458780 TKM458780 TUI458780 UEE458780 UOA458780 UXW458780 VHS458780 VRO458780 WBK458780 WLG458780 WVC458780 IQ524316 SM524316 ACI524316 AME524316 AWA524316 BFW524316 BPS524316 BZO524316 CJK524316 CTG524316 DDC524316 DMY524316 DWU524316 EGQ524316 EQM524316 FAI524316 FKE524316 FUA524316 GDW524316 GNS524316 GXO524316 HHK524316 HRG524316 IBC524316 IKY524316 IUU524316 JEQ524316 JOM524316 JYI524316 KIE524316 KSA524316 LBW524316 LLS524316 LVO524316 MFK524316 MPG524316 MZC524316 NIY524316 NSU524316 OCQ524316 OMM524316 OWI524316 PGE524316 PQA524316 PZW524316 QJS524316 QTO524316 RDK524316 RNG524316 RXC524316 SGY524316 SQU524316 TAQ524316 TKM524316 TUI524316 UEE524316 UOA524316 UXW524316 VHS524316 VRO524316 WBK524316 WLG524316 WVC524316 IQ589852 SM589852 ACI589852 AME589852 AWA589852 BFW589852 BPS589852 BZO589852 CJK589852 CTG589852 DDC589852 DMY589852 DWU589852 EGQ589852 EQM589852 FAI589852 FKE589852 FUA589852 GDW589852 GNS589852 GXO589852 HHK589852 HRG589852 IBC589852 IKY589852 IUU589852 JEQ589852 JOM589852 JYI589852 KIE589852 KSA589852 LBW589852 LLS589852 LVO589852 MFK589852 MPG589852 MZC589852 NIY589852 NSU589852 OCQ589852 OMM589852 OWI589852 PGE589852 PQA589852 PZW589852 QJS589852 QTO589852 RDK589852 RNG589852 RXC589852 SGY589852 SQU589852 TAQ589852 TKM589852 TUI589852 UEE589852 UOA589852 UXW589852 VHS589852 VRO589852 WBK589852 WLG589852 WVC589852 IQ655388 SM655388 ACI655388 AME655388 AWA655388 BFW655388 BPS655388 BZO655388 CJK655388 CTG655388 DDC655388 DMY655388 DWU655388 EGQ655388 EQM655388 FAI655388 FKE655388 FUA655388 GDW655388 GNS655388 GXO655388 HHK655388 HRG655388 IBC655388 IKY655388 IUU655388 JEQ655388 JOM655388 JYI655388 KIE655388 KSA655388 LBW655388 LLS655388 LVO655388 MFK655388 MPG655388 MZC655388 NIY655388 NSU655388 OCQ655388 OMM655388 OWI655388 PGE655388 PQA655388 PZW655388 QJS655388 QTO655388 RDK655388 RNG655388 RXC655388 SGY655388 SQU655388 TAQ655388 TKM655388 TUI655388 UEE655388 UOA655388 UXW655388 VHS655388 VRO655388 WBK655388 WLG655388 WVC655388 IQ720924 SM720924 ACI720924 AME720924 AWA720924 BFW720924 BPS720924 BZO720924 CJK720924 CTG720924 DDC720924 DMY720924 DWU720924 EGQ720924 EQM720924 FAI720924 FKE720924 FUA720924 GDW720924 GNS720924 GXO720924 HHK720924 HRG720924 IBC720924 IKY720924 IUU720924 JEQ720924 JOM720924 JYI720924 KIE720924 KSA720924 LBW720924 LLS720924 LVO720924 MFK720924 MPG720924 MZC720924 NIY720924 NSU720924 OCQ720924 OMM720924 OWI720924 PGE720924 PQA720924 PZW720924 QJS720924 QTO720924 RDK720924 RNG720924 RXC720924 SGY720924 SQU720924 TAQ720924 TKM720924 TUI720924 UEE720924 UOA720924 UXW720924 VHS720924 VRO720924 WBK720924 WLG720924 WVC720924 IQ786460 SM786460 ACI786460 AME786460 AWA786460 BFW786460 BPS786460 BZO786460 CJK786460 CTG786460 DDC786460 DMY786460 DWU786460 EGQ786460 EQM786460 FAI786460 FKE786460 FUA786460 GDW786460 GNS786460 GXO786460 HHK786460 HRG786460 IBC786460 IKY786460 IUU786460 JEQ786460 JOM786460 JYI786460 KIE786460 KSA786460 LBW786460 LLS786460 LVO786460 MFK786460 MPG786460 MZC786460 NIY786460 NSU786460 OCQ786460 OMM786460 OWI786460 PGE786460 PQA786460 PZW786460 QJS786460 QTO786460 RDK786460 RNG786460 RXC786460 SGY786460 SQU786460 TAQ786460 TKM786460 TUI786460 UEE786460 UOA786460 UXW786460 VHS786460 VRO786460 WBK786460 WLG786460 WVC786460 IQ851996 SM851996 ACI851996 AME851996 AWA851996 BFW851996 BPS851996 BZO851996 CJK851996 CTG851996 DDC851996 DMY851996 DWU851996 EGQ851996 EQM851996 FAI851996 FKE851996 FUA851996 GDW851996 GNS851996 GXO851996 HHK851996 HRG851996 IBC851996 IKY851996 IUU851996 JEQ851996 JOM851996 JYI851996 KIE851996 KSA851996 LBW851996 LLS851996 LVO851996 MFK851996 MPG851996 MZC851996 NIY851996 NSU851996 OCQ851996 OMM851996 OWI851996 PGE851996 PQA851996 PZW851996 QJS851996 QTO851996 RDK851996 RNG851996 RXC851996 SGY851996 SQU851996 TAQ851996 TKM851996 TUI851996 UEE851996 UOA851996 UXW851996 VHS851996 VRO851996 WBK851996 WLG851996 WVC851996 IQ917532 SM917532 ACI917532 AME917532 AWA917532 BFW917532 BPS917532 BZO917532 CJK917532 CTG917532 DDC917532 DMY917532 DWU917532 EGQ917532 EQM917532 FAI917532 FKE917532 FUA917532 GDW917532 GNS917532 GXO917532 HHK917532 HRG917532 IBC917532 IKY917532 IUU917532 JEQ917532 JOM917532 JYI917532 KIE917532 KSA917532 LBW917532 LLS917532 LVO917532 MFK917532 MPG917532 MZC917532 NIY917532 NSU917532 OCQ917532 OMM917532 OWI917532 PGE917532 PQA917532 PZW917532 QJS917532 QTO917532 RDK917532 RNG917532 RXC917532 SGY917532 SQU917532 TAQ917532 TKM917532 TUI917532 UEE917532 UOA917532 UXW917532 VHS917532 VRO917532 WBK917532 WLG917532 WVC917532 IQ983068 SM983068 ACI983068 AME983068 AWA983068 BFW983068 BPS983068 BZO983068 CJK983068 CTG983068 DDC983068 DMY983068 DWU983068 EGQ983068 EQM983068 FAI983068 FKE983068 FUA983068 GDW983068 GNS983068 GXO983068 HHK983068 HRG983068 IBC983068 IKY983068 IUU983068 JEQ983068 JOM983068 JYI983068 KIE983068 KSA983068 LBW983068 LLS983068 LVO983068 MFK983068 MPG983068 MZC983068 NIY983068 NSU983068 OCQ983068 OMM983068 OWI983068 PGE983068 PQA983068 PZW983068 QJS983068 QTO983068 RDK983068 RNG983068 RXC983068 SGY983068 SQU983068 TAQ983068 TKM983068 TUI983068 UEE983068 UOA983068 UXW983068 VHS983068 VRO983068 WBK983068 WLG983068 WVC983068 IQ65569 SM65569 ACI65569 AME65569 AWA65569 BFW65569 BPS65569 BZO65569 CJK65569 CTG65569 DDC65569 DMY65569 DWU65569 EGQ65569 EQM65569 FAI65569 FKE65569 FUA65569 GDW65569 GNS65569 GXO65569 HHK65569 HRG65569 IBC65569 IKY65569 IUU65569 JEQ65569 JOM65569 JYI65569 KIE65569 KSA65569 LBW65569 LLS65569 LVO65569 MFK65569 MPG65569 MZC65569 NIY65569 NSU65569 OCQ65569 OMM65569 OWI65569 PGE65569 PQA65569 PZW65569 QJS65569 QTO65569 RDK65569 RNG65569 RXC65569 SGY65569 SQU65569 TAQ65569 TKM65569 TUI65569 UEE65569 UOA65569 UXW65569 VHS65569 VRO65569 WBK65569 WLG65569 WVC65569 IQ131105 SM131105 ACI131105 AME131105 AWA131105 BFW131105 BPS131105 BZO131105 CJK131105 CTG131105 DDC131105 DMY131105 DWU131105 EGQ131105 EQM131105 FAI131105 FKE131105 FUA131105 GDW131105 GNS131105 GXO131105 HHK131105 HRG131105 IBC131105 IKY131105 IUU131105 JEQ131105 JOM131105 JYI131105 KIE131105 KSA131105 LBW131105 LLS131105 LVO131105 MFK131105 MPG131105 MZC131105 NIY131105 NSU131105 OCQ131105 OMM131105 OWI131105 PGE131105 PQA131105 PZW131105 QJS131105 QTO131105 RDK131105 RNG131105 RXC131105 SGY131105 SQU131105 TAQ131105 TKM131105 TUI131105 UEE131105 UOA131105 UXW131105 VHS131105 VRO131105 WBK131105 WLG131105 WVC131105 IQ196641 SM196641 ACI196641 AME196641 AWA196641 BFW196641 BPS196641 BZO196641 CJK196641 CTG196641 DDC196641 DMY196641 DWU196641 EGQ196641 EQM196641 FAI196641 FKE196641 FUA196641 GDW196641 GNS196641 GXO196641 HHK196641 HRG196641 IBC196641 IKY196641 IUU196641 JEQ196641 JOM196641 JYI196641 KIE196641 KSA196641 LBW196641 LLS196641 LVO196641 MFK196641 MPG196641 MZC196641 NIY196641 NSU196641 OCQ196641 OMM196641 OWI196641 PGE196641 PQA196641 PZW196641 QJS196641 QTO196641 RDK196641 RNG196641 RXC196641 SGY196641 SQU196641 TAQ196641 TKM196641 TUI196641 UEE196641 UOA196641 UXW196641 VHS196641 VRO196641 WBK196641 WLG196641 WVC196641 IQ262177 SM262177 ACI262177 AME262177 AWA262177 BFW262177 BPS262177 BZO262177 CJK262177 CTG262177 DDC262177 DMY262177 DWU262177 EGQ262177 EQM262177 FAI262177 FKE262177 FUA262177 GDW262177 GNS262177 GXO262177 HHK262177 HRG262177 IBC262177 IKY262177 IUU262177 JEQ262177 JOM262177 JYI262177 KIE262177 KSA262177 LBW262177 LLS262177 LVO262177 MFK262177 MPG262177 MZC262177 NIY262177 NSU262177 OCQ262177 OMM262177 OWI262177 PGE262177 PQA262177 PZW262177 QJS262177 QTO262177 RDK262177 RNG262177 RXC262177 SGY262177 SQU262177 TAQ262177 TKM262177 TUI262177 UEE262177 UOA262177 UXW262177 VHS262177 VRO262177 WBK262177 WLG262177 WVC262177 IQ327713 SM327713 ACI327713 AME327713 AWA327713 BFW327713 BPS327713 BZO327713 CJK327713 CTG327713 DDC327713 DMY327713 DWU327713 EGQ327713 EQM327713 FAI327713 FKE327713 FUA327713 GDW327713 GNS327713 GXO327713 HHK327713 HRG327713 IBC327713 IKY327713 IUU327713 JEQ327713 JOM327713 JYI327713 KIE327713 KSA327713 LBW327713 LLS327713 LVO327713 MFK327713 MPG327713 MZC327713 NIY327713 NSU327713 OCQ327713 OMM327713 OWI327713 PGE327713 PQA327713 PZW327713 QJS327713 QTO327713 RDK327713 RNG327713 RXC327713 SGY327713 SQU327713 TAQ327713 TKM327713 TUI327713 UEE327713 UOA327713 UXW327713 VHS327713 VRO327713 WBK327713 WLG327713 WVC327713 IQ393249 SM393249 ACI393249 AME393249 AWA393249 BFW393249 BPS393249 BZO393249 CJK393249 CTG393249 DDC393249 DMY393249 DWU393249 EGQ393249 EQM393249 FAI393249 FKE393249 FUA393249 GDW393249 GNS393249 GXO393249 HHK393249 HRG393249 IBC393249 IKY393249 IUU393249 JEQ393249 JOM393249 JYI393249 KIE393249 KSA393249 LBW393249 LLS393249 LVO393249 MFK393249 MPG393249 MZC393249 NIY393249 NSU393249 OCQ393249 OMM393249 OWI393249 PGE393249 PQA393249 PZW393249 QJS393249 QTO393249 RDK393249 RNG393249 RXC393249 SGY393249 SQU393249 TAQ393249 TKM393249 TUI393249 UEE393249 UOA393249 UXW393249 VHS393249 VRO393249 WBK393249 WLG393249 WVC393249 IQ458785 SM458785 ACI458785 AME458785 AWA458785 BFW458785 BPS458785 BZO458785 CJK458785 CTG458785 DDC458785 DMY458785 DWU458785 EGQ458785 EQM458785 FAI458785 FKE458785 FUA458785 GDW458785 GNS458785 GXO458785 HHK458785 HRG458785 IBC458785 IKY458785 IUU458785 JEQ458785 JOM458785 JYI458785 KIE458785 KSA458785 LBW458785 LLS458785 LVO458785 MFK458785 MPG458785 MZC458785 NIY458785 NSU458785 OCQ458785 OMM458785 OWI458785 PGE458785 PQA458785 PZW458785 QJS458785 QTO458785 RDK458785 RNG458785 RXC458785 SGY458785 SQU458785 TAQ458785 TKM458785 TUI458785 UEE458785 UOA458785 UXW458785 VHS458785 VRO458785 WBK458785 WLG458785 WVC458785 IQ524321 SM524321 ACI524321 AME524321 AWA524321 BFW524321 BPS524321 BZO524321 CJK524321 CTG524321 DDC524321 DMY524321 DWU524321 EGQ524321 EQM524321 FAI524321 FKE524321 FUA524321 GDW524321 GNS524321 GXO524321 HHK524321 HRG524321 IBC524321 IKY524321 IUU524321 JEQ524321 JOM524321 JYI524321 KIE524321 KSA524321 LBW524321 LLS524321 LVO524321 MFK524321 MPG524321 MZC524321 NIY524321 NSU524321 OCQ524321 OMM524321 OWI524321 PGE524321 PQA524321 PZW524321 QJS524321 QTO524321 RDK524321 RNG524321 RXC524321 SGY524321 SQU524321 TAQ524321 TKM524321 TUI524321 UEE524321 UOA524321 UXW524321 VHS524321 VRO524321 WBK524321 WLG524321 WVC524321 IQ589857 SM589857 ACI589857 AME589857 AWA589857 BFW589857 BPS589857 BZO589857 CJK589857 CTG589857 DDC589857 DMY589857 DWU589857 EGQ589857 EQM589857 FAI589857 FKE589857 FUA589857 GDW589857 GNS589857 GXO589857 HHK589857 HRG589857 IBC589857 IKY589857 IUU589857 JEQ589857 JOM589857 JYI589857 KIE589857 KSA589857 LBW589857 LLS589857 LVO589857 MFK589857 MPG589857 MZC589857 NIY589857 NSU589857 OCQ589857 OMM589857 OWI589857 PGE589857 PQA589857 PZW589857 QJS589857 QTO589857 RDK589857 RNG589857 RXC589857 SGY589857 SQU589857 TAQ589857 TKM589857 TUI589857 UEE589857 UOA589857 UXW589857 VHS589857 VRO589857 WBK589857 WLG589857 WVC589857 IQ655393 SM655393 ACI655393 AME655393 AWA655393 BFW655393 BPS655393 BZO655393 CJK655393 CTG655393 DDC655393 DMY655393 DWU655393 EGQ655393 EQM655393 FAI655393 FKE655393 FUA655393 GDW655393 GNS655393 GXO655393 HHK655393 HRG655393 IBC655393 IKY655393 IUU655393 JEQ655393 JOM655393 JYI655393 KIE655393 KSA655393 LBW655393 LLS655393 LVO655393 MFK655393 MPG655393 MZC655393 NIY655393 NSU655393 OCQ655393 OMM655393 OWI655393 PGE655393 PQA655393 PZW655393 QJS655393 QTO655393 RDK655393 RNG655393 RXC655393 SGY655393 SQU655393 TAQ655393 TKM655393 TUI655393 UEE655393 UOA655393 UXW655393 VHS655393 VRO655393 WBK655393 WLG655393 WVC655393 IQ720929 SM720929 ACI720929 AME720929 AWA720929 BFW720929 BPS720929 BZO720929 CJK720929 CTG720929 DDC720929 DMY720929 DWU720929 EGQ720929 EQM720929 FAI720929 FKE720929 FUA720929 GDW720929 GNS720929 GXO720929 HHK720929 HRG720929 IBC720929 IKY720929 IUU720929 JEQ720929 JOM720929 JYI720929 KIE720929 KSA720929 LBW720929 LLS720929 LVO720929 MFK720929 MPG720929 MZC720929 NIY720929 NSU720929 OCQ720929 OMM720929 OWI720929 PGE720929 PQA720929 PZW720929 QJS720929 QTO720929 RDK720929 RNG720929 RXC720929 SGY720929 SQU720929 TAQ720929 TKM720929 TUI720929 UEE720929 UOA720929 UXW720929 VHS720929 VRO720929 WBK720929 WLG720929 WVC720929 IQ786465 SM786465 ACI786465 AME786465 AWA786465 BFW786465 BPS786465 BZO786465 CJK786465 CTG786465 DDC786465 DMY786465 DWU786465 EGQ786465 EQM786465 FAI786465 FKE786465 FUA786465 GDW786465 GNS786465 GXO786465 HHK786465 HRG786465 IBC786465 IKY786465 IUU786465 JEQ786465 JOM786465 JYI786465 KIE786465 KSA786465 LBW786465 LLS786465 LVO786465 MFK786465 MPG786465 MZC786465 NIY786465 NSU786465 OCQ786465 OMM786465 OWI786465 PGE786465 PQA786465 PZW786465 QJS786465 QTO786465 RDK786465 RNG786465 RXC786465 SGY786465 SQU786465 TAQ786465 TKM786465 TUI786465 UEE786465 UOA786465 UXW786465 VHS786465 VRO786465 WBK786465 WLG786465 WVC786465 IQ852001 SM852001 ACI852001 AME852001 AWA852001 BFW852001 BPS852001 BZO852001 CJK852001 CTG852001 DDC852001 DMY852001 DWU852001 EGQ852001 EQM852001 FAI852001 FKE852001 FUA852001 GDW852001 GNS852001 GXO852001 HHK852001 HRG852001 IBC852001 IKY852001 IUU852001 JEQ852001 JOM852001 JYI852001 KIE852001 KSA852001 LBW852001 LLS852001 LVO852001 MFK852001 MPG852001 MZC852001 NIY852001 NSU852001 OCQ852001 OMM852001 OWI852001 PGE852001 PQA852001 PZW852001 QJS852001 QTO852001 RDK852001 RNG852001 RXC852001 SGY852001 SQU852001 TAQ852001 TKM852001 TUI852001 UEE852001 UOA852001 UXW852001 VHS852001 VRO852001 WBK852001 WLG852001 WVC852001 IQ917537 SM917537 ACI917537 AME917537 AWA917537 BFW917537 BPS917537 BZO917537 CJK917537 CTG917537 DDC917537 DMY917537 DWU917537 EGQ917537 EQM917537 FAI917537 FKE917537 FUA917537 GDW917537 GNS917537 GXO917537 HHK917537 HRG917537 IBC917537 IKY917537 IUU917537 JEQ917537 JOM917537 JYI917537 KIE917537 KSA917537 LBW917537 LLS917537 LVO917537 MFK917537 MPG917537 MZC917537 NIY917537 NSU917537 OCQ917537 OMM917537 OWI917537 PGE917537 PQA917537 PZW917537 QJS917537 QTO917537 RDK917537 RNG917537 RXC917537 SGY917537 SQU917537 TAQ917537 TKM917537 TUI917537 UEE917537 UOA917537 UXW917537 VHS917537 VRO917537 WBK917537 WLG917537 WVC917537 IQ983073 SM983073 ACI983073 AME983073 AWA983073 BFW983073 BPS983073 BZO983073 CJK983073 CTG983073 DDC983073 DMY983073 DWU983073 EGQ983073 EQM983073 FAI983073 FKE983073 FUA983073 GDW983073 GNS983073 GXO983073 HHK983073 HRG983073 IBC983073 IKY983073 IUU983073 JEQ983073 JOM983073 JYI983073 KIE983073 KSA983073 LBW983073 LLS983073 LVO983073 MFK983073 MPG983073 MZC983073 NIY983073 NSU983073 OCQ983073 OMM983073 OWI983073 PGE983073 PQA983073 PZW983073 QJS983073 QTO983073 RDK983073 RNG983073 RXC983073 SGY983073 SQU983073 TAQ983073 TKM983073 TUI983073 UEE983073 UOA983073 UXW983073 VHS983073 VRO983073 WBK983073 WLG983073 WVC983073 IV65579 SR65579 ACN65579 AMJ65579 AWF65579 BGB65579 BPX65579 BZT65579 CJP65579 CTL65579 DDH65579 DND65579 DWZ65579 EGV65579 EQR65579 FAN65579 FKJ65579 FUF65579 GEB65579 GNX65579 GXT65579 HHP65579 HRL65579 IBH65579 ILD65579 IUZ65579 JEV65579 JOR65579 JYN65579 KIJ65579 KSF65579 LCB65579 LLX65579 LVT65579 MFP65579 MPL65579 MZH65579 NJD65579 NSZ65579 OCV65579 OMR65579 OWN65579 PGJ65579 PQF65579 QAB65579 QJX65579 QTT65579 RDP65579 RNL65579 RXH65579 SHD65579 SQZ65579 TAV65579 TKR65579 TUN65579 UEJ65579 UOF65579 UYB65579 VHX65579 VRT65579 WBP65579 WLL65579 WVH65579 IV131115 SR131115 ACN131115 AMJ131115 AWF131115 BGB131115 BPX131115 BZT131115 CJP131115 CTL131115 DDH131115 DND131115 DWZ131115 EGV131115 EQR131115 FAN131115 FKJ131115 FUF131115 GEB131115 GNX131115 GXT131115 HHP131115 HRL131115 IBH131115 ILD131115 IUZ131115 JEV131115 JOR131115 JYN131115 KIJ131115 KSF131115 LCB131115 LLX131115 LVT131115 MFP131115 MPL131115 MZH131115 NJD131115 NSZ131115 OCV131115 OMR131115 OWN131115 PGJ131115 PQF131115 QAB131115 QJX131115 QTT131115 RDP131115 RNL131115 RXH131115 SHD131115 SQZ131115 TAV131115 TKR131115 TUN131115 UEJ131115 UOF131115 UYB131115 VHX131115 VRT131115 WBP131115 WLL131115 WVH131115 IV196651 SR196651 ACN196651 AMJ196651 AWF196651 BGB196651 BPX196651 BZT196651 CJP196651 CTL196651 DDH196651 DND196651 DWZ196651 EGV196651 EQR196651 FAN196651 FKJ196651 FUF196651 GEB196651 GNX196651 GXT196651 HHP196651 HRL196651 IBH196651 ILD196651 IUZ196651 JEV196651 JOR196651 JYN196651 KIJ196651 KSF196651 LCB196651 LLX196651 LVT196651 MFP196651 MPL196651 MZH196651 NJD196651 NSZ196651 OCV196651 OMR196651 OWN196651 PGJ196651 PQF196651 QAB196651 QJX196651 QTT196651 RDP196651 RNL196651 RXH196651 SHD196651 SQZ196651 TAV196651 TKR196651 TUN196651 UEJ196651 UOF196651 UYB196651 VHX196651 VRT196651 WBP196651 WLL196651 WVH196651 IV262187 SR262187 ACN262187 AMJ262187 AWF262187 BGB262187 BPX262187 BZT262187 CJP262187 CTL262187 DDH262187 DND262187 DWZ262187 EGV262187 EQR262187 FAN262187 FKJ262187 FUF262187 GEB262187 GNX262187 GXT262187 HHP262187 HRL262187 IBH262187 ILD262187 IUZ262187 JEV262187 JOR262187 JYN262187 KIJ262187 KSF262187 LCB262187 LLX262187 LVT262187 MFP262187 MPL262187 MZH262187 NJD262187 NSZ262187 OCV262187 OMR262187 OWN262187 PGJ262187 PQF262187 QAB262187 QJX262187 QTT262187 RDP262187 RNL262187 RXH262187 SHD262187 SQZ262187 TAV262187 TKR262187 TUN262187 UEJ262187 UOF262187 UYB262187 VHX262187 VRT262187 WBP262187 WLL262187 WVH262187 IV327723 SR327723 ACN327723 AMJ327723 AWF327723 BGB327723 BPX327723 BZT327723 CJP327723 CTL327723 DDH327723 DND327723 DWZ327723 EGV327723 EQR327723 FAN327723 FKJ327723 FUF327723 GEB327723 GNX327723 GXT327723 HHP327723 HRL327723 IBH327723 ILD327723 IUZ327723 JEV327723 JOR327723 JYN327723 KIJ327723 KSF327723 LCB327723 LLX327723 LVT327723 MFP327723 MPL327723 MZH327723 NJD327723 NSZ327723 OCV327723 OMR327723 OWN327723 PGJ327723 PQF327723 QAB327723 QJX327723 QTT327723 RDP327723 RNL327723 RXH327723 SHD327723 SQZ327723 TAV327723 TKR327723 TUN327723 UEJ327723 UOF327723 UYB327723 VHX327723 VRT327723 WBP327723 WLL327723 WVH327723 IV393259 SR393259 ACN393259 AMJ393259 AWF393259 BGB393259 BPX393259 BZT393259 CJP393259 CTL393259 DDH393259 DND393259 DWZ393259 EGV393259 EQR393259 FAN393259 FKJ393259 FUF393259 GEB393259 GNX393259 GXT393259 HHP393259 HRL393259 IBH393259 ILD393259 IUZ393259 JEV393259 JOR393259 JYN393259 KIJ393259 KSF393259 LCB393259 LLX393259 LVT393259 MFP393259 MPL393259 MZH393259 NJD393259 NSZ393259 OCV393259 OMR393259 OWN393259 PGJ393259 PQF393259 QAB393259 QJX393259 QTT393259 RDP393259 RNL393259 RXH393259 SHD393259 SQZ393259 TAV393259 TKR393259 TUN393259 UEJ393259 UOF393259 UYB393259 VHX393259 VRT393259 WBP393259 WLL393259 WVH393259 IV458795 SR458795 ACN458795 AMJ458795 AWF458795 BGB458795 BPX458795 BZT458795 CJP458795 CTL458795 DDH458795 DND458795 DWZ458795 EGV458795 EQR458795 FAN458795 FKJ458795 FUF458795 GEB458795 GNX458795 GXT458795 HHP458795 HRL458795 IBH458795 ILD458795 IUZ458795 JEV458795 JOR458795 JYN458795 KIJ458795 KSF458795 LCB458795 LLX458795 LVT458795 MFP458795 MPL458795 MZH458795 NJD458795 NSZ458795 OCV458795 OMR458795 OWN458795 PGJ458795 PQF458795 QAB458795 QJX458795 QTT458795 RDP458795 RNL458795 RXH458795 SHD458795 SQZ458795 TAV458795 TKR458795 TUN458795 UEJ458795 UOF458795 UYB458795 VHX458795 VRT458795 WBP458795 WLL458795 WVH458795 IV524331 SR524331 ACN524331 AMJ524331 AWF524331 BGB524331 BPX524331 BZT524331 CJP524331 CTL524331 DDH524331 DND524331 DWZ524331 EGV524331 EQR524331 FAN524331 FKJ524331 FUF524331 GEB524331 GNX524331 GXT524331 HHP524331 HRL524331 IBH524331 ILD524331 IUZ524331 JEV524331 JOR524331 JYN524331 KIJ524331 KSF524331 LCB524331 LLX524331 LVT524331 MFP524331 MPL524331 MZH524331 NJD524331 NSZ524331 OCV524331 OMR524331 OWN524331 PGJ524331 PQF524331 QAB524331 QJX524331 QTT524331 RDP524331 RNL524331 RXH524331 SHD524331 SQZ524331 TAV524331 TKR524331 TUN524331 UEJ524331 UOF524331 UYB524331 VHX524331 VRT524331 WBP524331 WLL524331 WVH524331 IV589867 SR589867 ACN589867 AMJ589867 AWF589867 BGB589867 BPX589867 BZT589867 CJP589867 CTL589867 DDH589867 DND589867 DWZ589867 EGV589867 EQR589867 FAN589867 FKJ589867 FUF589867 GEB589867 GNX589867 GXT589867 HHP589867 HRL589867 IBH589867 ILD589867 IUZ589867 JEV589867 JOR589867 JYN589867 KIJ589867 KSF589867 LCB589867 LLX589867 LVT589867 MFP589867 MPL589867 MZH589867 NJD589867 NSZ589867 OCV589867 OMR589867 OWN589867 PGJ589867 PQF589867 QAB589867 QJX589867 QTT589867 RDP589867 RNL589867 RXH589867 SHD589867 SQZ589867 TAV589867 TKR589867 TUN589867 UEJ589867 UOF589867 UYB589867 VHX589867 VRT589867 WBP589867 WLL589867 WVH589867 IV655403 SR655403 ACN655403 AMJ655403 AWF655403 BGB655403 BPX655403 BZT655403 CJP655403 CTL655403 DDH655403 DND655403 DWZ655403 EGV655403 EQR655403 FAN655403 FKJ655403 FUF655403 GEB655403 GNX655403 GXT655403 HHP655403 HRL655403 IBH655403 ILD655403 IUZ655403 JEV655403 JOR655403 JYN655403 KIJ655403 KSF655403 LCB655403 LLX655403 LVT655403 MFP655403 MPL655403 MZH655403 NJD655403 NSZ655403 OCV655403 OMR655403 OWN655403 PGJ655403 PQF655403 QAB655403 QJX655403 QTT655403 RDP655403 RNL655403 RXH655403 SHD655403 SQZ655403 TAV655403 TKR655403 TUN655403 UEJ655403 UOF655403 UYB655403 VHX655403 VRT655403 WBP655403 WLL655403 WVH655403 IV720939 SR720939 ACN720939 AMJ720939 AWF720939 BGB720939 BPX720939 BZT720939 CJP720939 CTL720939 DDH720939 DND720939 DWZ720939 EGV720939 EQR720939 FAN720939 FKJ720939 FUF720939 GEB720939 GNX720939 GXT720939 HHP720939 HRL720939 IBH720939 ILD720939 IUZ720939 JEV720939 JOR720939 JYN720939 KIJ720939 KSF720939 LCB720939 LLX720939 LVT720939 MFP720939 MPL720939 MZH720939 NJD720939 NSZ720939 OCV720939 OMR720939 OWN720939 PGJ720939 PQF720939 QAB720939 QJX720939 QTT720939 RDP720939 RNL720939 RXH720939 SHD720939 SQZ720939 TAV720939 TKR720939 TUN720939 UEJ720939 UOF720939 UYB720939 VHX720939 VRT720939 WBP720939 WLL720939 WVH720939 IV786475 SR786475 ACN786475 AMJ786475 AWF786475 BGB786475 BPX786475 BZT786475 CJP786475 CTL786475 DDH786475 DND786475 DWZ786475 EGV786475 EQR786475 FAN786475 FKJ786475 FUF786475 GEB786475 GNX786475 GXT786475 HHP786475 HRL786475 IBH786475 ILD786475 IUZ786475 JEV786475 JOR786475 JYN786475 KIJ786475 KSF786475 LCB786475 LLX786475 LVT786475 MFP786475 MPL786475 MZH786475 NJD786475 NSZ786475 OCV786475 OMR786475 OWN786475 PGJ786475 PQF786475 QAB786475 QJX786475 QTT786475 RDP786475 RNL786475 RXH786475 SHD786475 SQZ786475 TAV786475 TKR786475 TUN786475 UEJ786475 UOF786475 UYB786475 VHX786475 VRT786475 WBP786475 WLL786475 WVH786475 IV852011 SR852011 ACN852011 AMJ852011 AWF852011 BGB852011 BPX852011 BZT852011 CJP852011 CTL852011 DDH852011 DND852011 DWZ852011 EGV852011 EQR852011 FAN852011 FKJ852011 FUF852011 GEB852011 GNX852011 GXT852011 HHP852011 HRL852011 IBH852011 ILD852011 IUZ852011 JEV852011 JOR852011 JYN852011 KIJ852011 KSF852011 LCB852011 LLX852011 LVT852011 MFP852011 MPL852011 MZH852011 NJD852011 NSZ852011 OCV852011 OMR852011 OWN852011 PGJ852011 PQF852011 QAB852011 QJX852011 QTT852011 RDP852011 RNL852011 RXH852011 SHD852011 SQZ852011 TAV852011 TKR852011 TUN852011 UEJ852011 UOF852011 UYB852011 VHX852011 VRT852011 WBP852011 WLL852011 WVH852011 IV917547 SR917547 ACN917547 AMJ917547 AWF917547 BGB917547 BPX917547 BZT917547 CJP917547 CTL917547 DDH917547 DND917547 DWZ917547 EGV917547 EQR917547 FAN917547 FKJ917547 FUF917547 GEB917547 GNX917547 GXT917547 HHP917547 HRL917547 IBH917547 ILD917547 IUZ917547 JEV917547 JOR917547 JYN917547 KIJ917547 KSF917547 LCB917547 LLX917547 LVT917547 MFP917547 MPL917547 MZH917547 NJD917547 NSZ917547 OCV917547 OMR917547 OWN917547 PGJ917547 PQF917547 QAB917547 QJX917547 QTT917547 RDP917547 RNL917547 RXH917547 SHD917547 SQZ917547 TAV917547 TKR917547 TUN917547 UEJ917547 UOF917547 UYB917547 VHX917547 VRT917547 WBP917547 WLL917547 WVH917547 IV983083 SR983083 ACN983083 AMJ983083 AWF983083 BGB983083 BPX983083 BZT983083 CJP983083 CTL983083 DDH983083 DND983083 DWZ983083 EGV983083 EQR983083 FAN983083 FKJ983083 FUF983083 GEB983083 GNX983083 GXT983083 HHP983083 HRL983083 IBH983083 ILD983083 IUZ983083 JEV983083 JOR983083 JYN983083 KIJ983083 KSF983083 LCB983083 LLX983083 LVT983083 MFP983083 MPL983083 MZH983083 NJD983083 NSZ983083 OCV983083 OMR983083 OWN983083 PGJ983083 PQF983083 QAB983083 QJX983083 QTT983083 RDP983083 RNL983083 RXH983083 SHD983083 SQZ983083 TAV983083 TKR983083 TUN983083 UEJ983083 UOF983083 UYB983083 VHX983083 VRT983083 WBP983083 WLL983083 WVH983083 IP65543 SL65543 ACH65543 AMD65543 AVZ65543 BFV65543 BPR65543 BZN65543 CJJ65543 CTF65543 DDB65543 DMX65543 DWT65543 EGP65543 EQL65543 FAH65543 FKD65543 FTZ65543 GDV65543 GNR65543 GXN65543 HHJ65543 HRF65543 IBB65543 IKX65543 IUT65543 JEP65543 JOL65543 JYH65543 KID65543 KRZ65543 LBV65543 LLR65543 LVN65543 MFJ65543 MPF65543 MZB65543 NIX65543 NST65543 OCP65543 OML65543 OWH65543 PGD65543 PPZ65543 PZV65543 QJR65543 QTN65543 RDJ65543 RNF65543 RXB65543 SGX65543 SQT65543 TAP65543 TKL65543 TUH65543 UED65543 UNZ65543 UXV65543 VHR65543 VRN65543 WBJ65543 WLF65543 WVB65543 IP131079 SL131079 ACH131079 AMD131079 AVZ131079 BFV131079 BPR131079 BZN131079 CJJ131079 CTF131079 DDB131079 DMX131079 DWT131079 EGP131079 EQL131079 FAH131079 FKD131079 FTZ131079 GDV131079 GNR131079 GXN131079 HHJ131079 HRF131079 IBB131079 IKX131079 IUT131079 JEP131079 JOL131079 JYH131079 KID131079 KRZ131079 LBV131079 LLR131079 LVN131079 MFJ131079 MPF131079 MZB131079 NIX131079 NST131079 OCP131079 OML131079 OWH131079 PGD131079 PPZ131079 PZV131079 QJR131079 QTN131079 RDJ131079 RNF131079 RXB131079 SGX131079 SQT131079 TAP131079 TKL131079 TUH131079 UED131079 UNZ131079 UXV131079 VHR131079 VRN131079 WBJ131079 WLF131079 WVB131079 IP196615 SL196615 ACH196615 AMD196615 AVZ196615 BFV196615 BPR196615 BZN196615 CJJ196615 CTF196615 DDB196615 DMX196615 DWT196615 EGP196615 EQL196615 FAH196615 FKD196615 FTZ196615 GDV196615 GNR196615 GXN196615 HHJ196615 HRF196615 IBB196615 IKX196615 IUT196615 JEP196615 JOL196615 JYH196615 KID196615 KRZ196615 LBV196615 LLR196615 LVN196615 MFJ196615 MPF196615 MZB196615 NIX196615 NST196615 OCP196615 OML196615 OWH196615 PGD196615 PPZ196615 PZV196615 QJR196615 QTN196615 RDJ196615 RNF196615 RXB196615 SGX196615 SQT196615 TAP196615 TKL196615 TUH196615 UED196615 UNZ196615 UXV196615 VHR196615 VRN196615 WBJ196615 WLF196615 WVB196615 IP262151 SL262151 ACH262151 AMD262151 AVZ262151 BFV262151 BPR262151 BZN262151 CJJ262151 CTF262151 DDB262151 DMX262151 DWT262151 EGP262151 EQL262151 FAH262151 FKD262151 FTZ262151 GDV262151 GNR262151 GXN262151 HHJ262151 HRF262151 IBB262151 IKX262151 IUT262151 JEP262151 JOL262151 JYH262151 KID262151 KRZ262151 LBV262151 LLR262151 LVN262151 MFJ262151 MPF262151 MZB262151 NIX262151 NST262151 OCP262151 OML262151 OWH262151 PGD262151 PPZ262151 PZV262151 QJR262151 QTN262151 RDJ262151 RNF262151 RXB262151 SGX262151 SQT262151 TAP262151 TKL262151 TUH262151 UED262151 UNZ262151 UXV262151 VHR262151 VRN262151 WBJ262151 WLF262151 WVB262151 IP327687 SL327687 ACH327687 AMD327687 AVZ327687 BFV327687 BPR327687 BZN327687 CJJ327687 CTF327687 DDB327687 DMX327687 DWT327687 EGP327687 EQL327687 FAH327687 FKD327687 FTZ327687 GDV327687 GNR327687 GXN327687 HHJ327687 HRF327687 IBB327687 IKX327687 IUT327687 JEP327687 JOL327687 JYH327687 KID327687 KRZ327687 LBV327687 LLR327687 LVN327687 MFJ327687 MPF327687 MZB327687 NIX327687 NST327687 OCP327687 OML327687 OWH327687 PGD327687 PPZ327687 PZV327687 QJR327687 QTN327687 RDJ327687 RNF327687 RXB327687 SGX327687 SQT327687 TAP327687 TKL327687 TUH327687 UED327687 UNZ327687 UXV327687 VHR327687 VRN327687 WBJ327687 WLF327687 WVB327687 IP393223 SL393223 ACH393223 AMD393223 AVZ393223 BFV393223 BPR393223 BZN393223 CJJ393223 CTF393223 DDB393223 DMX393223 DWT393223 EGP393223 EQL393223 FAH393223 FKD393223 FTZ393223 GDV393223 GNR393223 GXN393223 HHJ393223 HRF393223 IBB393223 IKX393223 IUT393223 JEP393223 JOL393223 JYH393223 KID393223 KRZ393223 LBV393223 LLR393223 LVN393223 MFJ393223 MPF393223 MZB393223 NIX393223 NST393223 OCP393223 OML393223 OWH393223 PGD393223 PPZ393223 PZV393223 QJR393223 QTN393223 RDJ393223 RNF393223 RXB393223 SGX393223 SQT393223 TAP393223 TKL393223 TUH393223 UED393223 UNZ393223 UXV393223 VHR393223 VRN393223 WBJ393223 WLF393223 WVB393223 IP458759 SL458759 ACH458759 AMD458759 AVZ458759 BFV458759 BPR458759 BZN458759 CJJ458759 CTF458759 DDB458759 DMX458759 DWT458759 EGP458759 EQL458759 FAH458759 FKD458759 FTZ458759 GDV458759 GNR458759 GXN458759 HHJ458759 HRF458759 IBB458759 IKX458759 IUT458759 JEP458759 JOL458759 JYH458759 KID458759 KRZ458759 LBV458759 LLR458759 LVN458759 MFJ458759 MPF458759 MZB458759 NIX458759 NST458759 OCP458759 OML458759 OWH458759 PGD458759 PPZ458759 PZV458759 QJR458759 QTN458759 RDJ458759 RNF458759 RXB458759 SGX458759 SQT458759 TAP458759 TKL458759 TUH458759 UED458759 UNZ458759 UXV458759 VHR458759 VRN458759 WBJ458759 WLF458759 WVB458759 IP524295 SL524295 ACH524295 AMD524295 AVZ524295 BFV524295 BPR524295 BZN524295 CJJ524295 CTF524295 DDB524295 DMX524295 DWT524295 EGP524295 EQL524295 FAH524295 FKD524295 FTZ524295 GDV524295 GNR524295 GXN524295 HHJ524295 HRF524295 IBB524295 IKX524295 IUT524295 JEP524295 JOL524295 JYH524295 KID524295 KRZ524295 LBV524295 LLR524295 LVN524295 MFJ524295 MPF524295 MZB524295 NIX524295 NST524295 OCP524295 OML524295 OWH524295 PGD524295 PPZ524295 PZV524295 QJR524295 QTN524295 RDJ524295 RNF524295 RXB524295 SGX524295 SQT524295 TAP524295 TKL524295 TUH524295 UED524295 UNZ524295 UXV524295 VHR524295 VRN524295 WBJ524295 WLF524295 WVB524295 IP589831 SL589831 ACH589831 AMD589831 AVZ589831 BFV589831 BPR589831 BZN589831 CJJ589831 CTF589831 DDB589831 DMX589831 DWT589831 EGP589831 EQL589831 FAH589831 FKD589831 FTZ589831 GDV589831 GNR589831 GXN589831 HHJ589831 HRF589831 IBB589831 IKX589831 IUT589831 JEP589831 JOL589831 JYH589831 KID589831 KRZ589831 LBV589831 LLR589831 LVN589831 MFJ589831 MPF589831 MZB589831 NIX589831 NST589831 OCP589831 OML589831 OWH589831 PGD589831 PPZ589831 PZV589831 QJR589831 QTN589831 RDJ589831 RNF589831 RXB589831 SGX589831 SQT589831 TAP589831 TKL589831 TUH589831 UED589831 UNZ589831 UXV589831 VHR589831 VRN589831 WBJ589831 WLF589831 WVB589831 IP655367 SL655367 ACH655367 AMD655367 AVZ655367 BFV655367 BPR655367 BZN655367 CJJ655367 CTF655367 DDB655367 DMX655367 DWT655367 EGP655367 EQL655367 FAH655367 FKD655367 FTZ655367 GDV655367 GNR655367 GXN655367 HHJ655367 HRF655367 IBB655367 IKX655367 IUT655367 JEP655367 JOL655367 JYH655367 KID655367 KRZ655367 LBV655367 LLR655367 LVN655367 MFJ655367 MPF655367 MZB655367 NIX655367 NST655367 OCP655367 OML655367 OWH655367 PGD655367 PPZ655367 PZV655367 QJR655367 QTN655367 RDJ655367 RNF655367 RXB655367 SGX655367 SQT655367 TAP655367 TKL655367 TUH655367 UED655367 UNZ655367 UXV655367 VHR655367 VRN655367 WBJ655367 WLF655367 WVB655367 IP720903 SL720903 ACH720903 AMD720903 AVZ720903 BFV720903 BPR720903 BZN720903 CJJ720903 CTF720903 DDB720903 DMX720903 DWT720903 EGP720903 EQL720903 FAH720903 FKD720903 FTZ720903 GDV720903 GNR720903 GXN720903 HHJ720903 HRF720903 IBB720903 IKX720903 IUT720903 JEP720903 JOL720903 JYH720903 KID720903 KRZ720903 LBV720903 LLR720903 LVN720903 MFJ720903 MPF720903 MZB720903 NIX720903 NST720903 OCP720903 OML720903 OWH720903 PGD720903 PPZ720903 PZV720903 QJR720903 QTN720903 RDJ720903 RNF720903 RXB720903 SGX720903 SQT720903 TAP720903 TKL720903 TUH720903 UED720903 UNZ720903 UXV720903 VHR720903 VRN720903 WBJ720903 WLF720903 WVB720903 IP786439 SL786439 ACH786439 AMD786439 AVZ786439 BFV786439 BPR786439 BZN786439 CJJ786439 CTF786439 DDB786439 DMX786439 DWT786439 EGP786439 EQL786439 FAH786439 FKD786439 FTZ786439 GDV786439 GNR786439 GXN786439 HHJ786439 HRF786439 IBB786439 IKX786439 IUT786439 JEP786439 JOL786439 JYH786439 KID786439 KRZ786439 LBV786439 LLR786439 LVN786439 MFJ786439 MPF786439 MZB786439 NIX786439 NST786439 OCP786439 OML786439 OWH786439 PGD786439 PPZ786439 PZV786439 QJR786439 QTN786439 RDJ786439 RNF786439 RXB786439 SGX786439 SQT786439 TAP786439 TKL786439 TUH786439 UED786439 UNZ786439 UXV786439 VHR786439 VRN786439 WBJ786439 WLF786439 WVB786439 IP851975 SL851975 ACH851975 AMD851975 AVZ851975 BFV851975 BPR851975 BZN851975 CJJ851975 CTF851975 DDB851975 DMX851975 DWT851975 EGP851975 EQL851975 FAH851975 FKD851975 FTZ851975 GDV851975 GNR851975 GXN851975 HHJ851975 HRF851975 IBB851975 IKX851975 IUT851975 JEP851975 JOL851975 JYH851975 KID851975 KRZ851975 LBV851975 LLR851975 LVN851975 MFJ851975 MPF851975 MZB851975 NIX851975 NST851975 OCP851975 OML851975 OWH851975 PGD851975 PPZ851975 PZV851975 QJR851975 QTN851975 RDJ851975 RNF851975 RXB851975 SGX851975 SQT851975 TAP851975 TKL851975 TUH851975 UED851975 UNZ851975 UXV851975 VHR851975 VRN851975 WBJ851975 WLF851975 WVB851975 IP917511 SL917511 ACH917511 AMD917511 AVZ917511 BFV917511 BPR917511 BZN917511 CJJ917511 CTF917511 DDB917511 DMX917511 DWT917511 EGP917511 EQL917511 FAH917511 FKD917511 FTZ917511 GDV917511 GNR917511 GXN917511 HHJ917511 HRF917511 IBB917511 IKX917511 IUT917511 JEP917511 JOL917511 JYH917511 KID917511 KRZ917511 LBV917511 LLR917511 LVN917511 MFJ917511 MPF917511 MZB917511 NIX917511 NST917511 OCP917511 OML917511 OWH917511 PGD917511 PPZ917511 PZV917511 QJR917511 QTN917511 RDJ917511 RNF917511 RXB917511 SGX917511 SQT917511 TAP917511 TKL917511 TUH917511 UED917511 UNZ917511 UXV917511 VHR917511 VRN917511 WBJ917511 WLF917511 WVB917511 IP983047 SL983047 ACH983047 AMD983047 AVZ983047 BFV983047 BPR983047 BZN983047 CJJ983047 CTF983047 DDB983047 DMX983047 DWT983047 EGP983047 EQL983047 FAH983047 FKD983047 FTZ983047 GDV983047 GNR983047 GXN983047 HHJ983047 HRF983047 IBB983047 IKX983047 IUT983047 JEP983047 JOL983047 JYH983047 KID983047 KRZ983047 LBV983047 LLR983047 LVN983047 MFJ983047 MPF983047 MZB983047 NIX983047 NST983047 OCP983047 OML983047 OWH983047 PGD983047 PPZ983047 PZV983047 QJR983047 QTN983047 RDJ983047 RNF983047 RXB983047 SGX983047 SQT983047 TAP983047 TKL983047 TUH983047 UED983047 UNZ983047 UXV983047 VHR983047 VRN983047 WBJ983047 WLF983047 WVB983047 IL65537 SH65537 ACD65537 ALZ65537 AVV65537 BFR65537 BPN65537 BZJ65537 CJF65537 CTB65537 DCX65537 DMT65537 DWP65537 EGL65537 EQH65537 FAD65537 FJZ65537 FTV65537 GDR65537 GNN65537 GXJ65537 HHF65537 HRB65537 IAX65537 IKT65537 IUP65537 JEL65537 JOH65537 JYD65537 KHZ65537 KRV65537 LBR65537 LLN65537 LVJ65537 MFF65537 MPB65537 MYX65537 NIT65537 NSP65537 OCL65537 OMH65537 OWD65537 PFZ65537 PPV65537 PZR65537 QJN65537 QTJ65537 RDF65537 RNB65537 RWX65537 SGT65537 SQP65537 TAL65537 TKH65537 TUD65537 UDZ65537 UNV65537 UXR65537 VHN65537 VRJ65537 WBF65537 WLB65537 WUX65537 IL131073 SH131073 ACD131073 ALZ131073 AVV131073 BFR131073 BPN131073 BZJ131073 CJF131073 CTB131073 DCX131073 DMT131073 DWP131073 EGL131073 EQH131073 FAD131073 FJZ131073 FTV131073 GDR131073 GNN131073 GXJ131073 HHF131073 HRB131073 IAX131073 IKT131073 IUP131073 JEL131073 JOH131073 JYD131073 KHZ131073 KRV131073 LBR131073 LLN131073 LVJ131073 MFF131073 MPB131073 MYX131073 NIT131073 NSP131073 OCL131073 OMH131073 OWD131073 PFZ131073 PPV131073 PZR131073 QJN131073 QTJ131073 RDF131073 RNB131073 RWX131073 SGT131073 SQP131073 TAL131073 TKH131073 TUD131073 UDZ131073 UNV131073 UXR131073 VHN131073 VRJ131073 WBF131073 WLB131073 WUX131073 IL196609 SH196609 ACD196609 ALZ196609 AVV196609 BFR196609 BPN196609 BZJ196609 CJF196609 CTB196609 DCX196609 DMT196609 DWP196609 EGL196609 EQH196609 FAD196609 FJZ196609 FTV196609 GDR196609 GNN196609 GXJ196609 HHF196609 HRB196609 IAX196609 IKT196609 IUP196609 JEL196609 JOH196609 JYD196609 KHZ196609 KRV196609 LBR196609 LLN196609 LVJ196609 MFF196609 MPB196609 MYX196609 NIT196609 NSP196609 OCL196609 OMH196609 OWD196609 PFZ196609 PPV196609 PZR196609 QJN196609 QTJ196609 RDF196609 RNB196609 RWX196609 SGT196609 SQP196609 TAL196609 TKH196609 TUD196609 UDZ196609 UNV196609 UXR196609 VHN196609 VRJ196609 WBF196609 WLB196609 WUX196609 IL262145 SH262145 ACD262145 ALZ262145 AVV262145 BFR262145 BPN262145 BZJ262145 CJF262145 CTB262145 DCX262145 DMT262145 DWP262145 EGL262145 EQH262145 FAD262145 FJZ262145 FTV262145 GDR262145 GNN262145 GXJ262145 HHF262145 HRB262145 IAX262145 IKT262145 IUP262145 JEL262145 JOH262145 JYD262145 KHZ262145 KRV262145 LBR262145 LLN262145 LVJ262145 MFF262145 MPB262145 MYX262145 NIT262145 NSP262145 OCL262145 OMH262145 OWD262145 PFZ262145 PPV262145 PZR262145 QJN262145 QTJ262145 RDF262145 RNB262145 RWX262145 SGT262145 SQP262145 TAL262145 TKH262145 TUD262145 UDZ262145 UNV262145 UXR262145 VHN262145 VRJ262145 WBF262145 WLB262145 WUX262145 IL327681 SH327681 ACD327681 ALZ327681 AVV327681 BFR327681 BPN327681 BZJ327681 CJF327681 CTB327681 DCX327681 DMT327681 DWP327681 EGL327681 EQH327681 FAD327681 FJZ327681 FTV327681 GDR327681 GNN327681 GXJ327681 HHF327681 HRB327681 IAX327681 IKT327681 IUP327681 JEL327681 JOH327681 JYD327681 KHZ327681 KRV327681 LBR327681 LLN327681 LVJ327681 MFF327681 MPB327681 MYX327681 NIT327681 NSP327681 OCL327681 OMH327681 OWD327681 PFZ327681 PPV327681 PZR327681 QJN327681 QTJ327681 RDF327681 RNB327681 RWX327681 SGT327681 SQP327681 TAL327681 TKH327681 TUD327681 UDZ327681 UNV327681 UXR327681 VHN327681 VRJ327681 WBF327681 WLB327681 WUX327681 IL393217 SH393217 ACD393217 ALZ393217 AVV393217 BFR393217 BPN393217 BZJ393217 CJF393217 CTB393217 DCX393217 DMT393217 DWP393217 EGL393217 EQH393217 FAD393217 FJZ393217 FTV393217 GDR393217 GNN393217 GXJ393217 HHF393217 HRB393217 IAX393217 IKT393217 IUP393217 JEL393217 JOH393217 JYD393217 KHZ393217 KRV393217 LBR393217 LLN393217 LVJ393217 MFF393217 MPB393217 MYX393217 NIT393217 NSP393217 OCL393217 OMH393217 OWD393217 PFZ393217 PPV393217 PZR393217 QJN393217 QTJ393217 RDF393217 RNB393217 RWX393217 SGT393217 SQP393217 TAL393217 TKH393217 TUD393217 UDZ393217 UNV393217 UXR393217 VHN393217 VRJ393217 WBF393217 WLB393217 WUX393217 IL458753 SH458753 ACD458753 ALZ458753 AVV458753 BFR458753 BPN458753 BZJ458753 CJF458753 CTB458753 DCX458753 DMT458753 DWP458753 EGL458753 EQH458753 FAD458753 FJZ458753 FTV458753 GDR458753 GNN458753 GXJ458753 HHF458753 HRB458753 IAX458753 IKT458753 IUP458753 JEL458753 JOH458753 JYD458753 KHZ458753 KRV458753 LBR458753 LLN458753 LVJ458753 MFF458753 MPB458753 MYX458753 NIT458753 NSP458753 OCL458753 OMH458753 OWD458753 PFZ458753 PPV458753 PZR458753 QJN458753 QTJ458753 RDF458753 RNB458753 RWX458753 SGT458753 SQP458753 TAL458753 TKH458753 TUD458753 UDZ458753 UNV458753 UXR458753 VHN458753 VRJ458753 WBF458753 WLB458753 WUX458753 IL524289 SH524289 ACD524289 ALZ524289 AVV524289 BFR524289 BPN524289 BZJ524289 CJF524289 CTB524289 DCX524289 DMT524289 DWP524289 EGL524289 EQH524289 FAD524289 FJZ524289 FTV524289 GDR524289 GNN524289 GXJ524289 HHF524289 HRB524289 IAX524289 IKT524289 IUP524289 JEL524289 JOH524289 JYD524289 KHZ524289 KRV524289 LBR524289 LLN524289 LVJ524289 MFF524289 MPB524289 MYX524289 NIT524289 NSP524289 OCL524289 OMH524289 OWD524289 PFZ524289 PPV524289 PZR524289 QJN524289 QTJ524289 RDF524289 RNB524289 RWX524289 SGT524289 SQP524289 TAL524289 TKH524289 TUD524289 UDZ524289 UNV524289 UXR524289 VHN524289 VRJ524289 WBF524289 WLB524289 WUX524289 IL589825 SH589825 ACD589825 ALZ589825 AVV589825 BFR589825 BPN589825 BZJ589825 CJF589825 CTB589825 DCX589825 DMT589825 DWP589825 EGL589825 EQH589825 FAD589825 FJZ589825 FTV589825 GDR589825 GNN589825 GXJ589825 HHF589825 HRB589825 IAX589825 IKT589825 IUP589825 JEL589825 JOH589825 JYD589825 KHZ589825 KRV589825 LBR589825 LLN589825 LVJ589825 MFF589825 MPB589825 MYX589825 NIT589825 NSP589825 OCL589825 OMH589825 OWD589825 PFZ589825 PPV589825 PZR589825 QJN589825 QTJ589825 RDF589825 RNB589825 RWX589825 SGT589825 SQP589825 TAL589825 TKH589825 TUD589825 UDZ589825 UNV589825 UXR589825 VHN589825 VRJ589825 WBF589825 WLB589825 WUX589825 IL655361 SH655361 ACD655361 ALZ655361 AVV655361 BFR655361 BPN655361 BZJ655361 CJF655361 CTB655361 DCX655361 DMT655361 DWP655361 EGL655361 EQH655361 FAD655361 FJZ655361 FTV655361 GDR655361 GNN655361 GXJ655361 HHF655361 HRB655361 IAX655361 IKT655361 IUP655361 JEL655361 JOH655361 JYD655361 KHZ655361 KRV655361 LBR655361 LLN655361 LVJ655361 MFF655361 MPB655361 MYX655361 NIT655361 NSP655361 OCL655361 OMH655361 OWD655361 PFZ655361 PPV655361 PZR655361 QJN655361 QTJ655361 RDF655361 RNB655361 RWX655361 SGT655361 SQP655361 TAL655361 TKH655361 TUD655361 UDZ655361 UNV655361 UXR655361 VHN655361 VRJ655361 WBF655361 WLB655361 WUX655361 IL720897 SH720897 ACD720897 ALZ720897 AVV720897 BFR720897 BPN720897 BZJ720897 CJF720897 CTB720897 DCX720897 DMT720897 DWP720897 EGL720897 EQH720897 FAD720897 FJZ720897 FTV720897 GDR720897 GNN720897 GXJ720897 HHF720897 HRB720897 IAX720897 IKT720897 IUP720897 JEL720897 JOH720897 JYD720897 KHZ720897 KRV720897 LBR720897 LLN720897 LVJ720897 MFF720897 MPB720897 MYX720897 NIT720897 NSP720897 OCL720897 OMH720897 OWD720897 PFZ720897 PPV720897 PZR720897 QJN720897 QTJ720897 RDF720897 RNB720897 RWX720897 SGT720897 SQP720897 TAL720897 TKH720897 TUD720897 UDZ720897 UNV720897 UXR720897 VHN720897 VRJ720897 WBF720897 WLB720897 WUX720897 IL786433 SH786433 ACD786433 ALZ786433 AVV786433 BFR786433 BPN786433 BZJ786433 CJF786433 CTB786433 DCX786433 DMT786433 DWP786433 EGL786433 EQH786433 FAD786433 FJZ786433 FTV786433 GDR786433 GNN786433 GXJ786433 HHF786433 HRB786433 IAX786433 IKT786433 IUP786433 JEL786433 JOH786433 JYD786433 KHZ786433 KRV786433 LBR786433 LLN786433 LVJ786433 MFF786433 MPB786433 MYX786433 NIT786433 NSP786433 OCL786433 OMH786433 OWD786433 PFZ786433 PPV786433 PZR786433 QJN786433 QTJ786433 RDF786433 RNB786433 RWX786433 SGT786433 SQP786433 TAL786433 TKH786433 TUD786433 UDZ786433 UNV786433 UXR786433 VHN786433 VRJ786433 WBF786433 WLB786433 WUX786433 IL851969 SH851969 ACD851969 ALZ851969 AVV851969 BFR851969 BPN851969 BZJ851969 CJF851969 CTB851969 DCX851969 DMT851969 DWP851969 EGL851969 EQH851969 FAD851969 FJZ851969 FTV851969 GDR851969 GNN851969 GXJ851969 HHF851969 HRB851969 IAX851969 IKT851969 IUP851969 JEL851969 JOH851969 JYD851969 KHZ851969 KRV851969 LBR851969 LLN851969 LVJ851969 MFF851969 MPB851969 MYX851969 NIT851969 NSP851969 OCL851969 OMH851969 OWD851969 PFZ851969 PPV851969 PZR851969 QJN851969 QTJ851969 RDF851969 RNB851969 RWX851969 SGT851969 SQP851969 TAL851969 TKH851969 TUD851969 UDZ851969 UNV851969 UXR851969 VHN851969 VRJ851969 WBF851969 WLB851969 WUX851969 IL917505 SH917505 ACD917505 ALZ917505 AVV917505 BFR917505 BPN917505 BZJ917505 CJF917505 CTB917505 DCX917505 DMT917505 DWP917505 EGL917505 EQH917505 FAD917505 FJZ917505 FTV917505 GDR917505 GNN917505 GXJ917505 HHF917505 HRB917505 IAX917505 IKT917505 IUP917505 JEL917505 JOH917505 JYD917505 KHZ917505 KRV917505 LBR917505 LLN917505 LVJ917505 MFF917505 MPB917505 MYX917505 NIT917505 NSP917505 OCL917505 OMH917505 OWD917505 PFZ917505 PPV917505 PZR917505 QJN917505 QTJ917505 RDF917505 RNB917505 RWX917505 SGT917505 SQP917505 TAL917505 TKH917505 TUD917505 UDZ917505 UNV917505 UXR917505 VHN917505 VRJ917505 WBF917505 WLB917505 WUX917505 IL983041 SH983041 ACD983041 ALZ983041 AVV983041 BFR983041 BPN983041 BZJ983041 CJF983041 CTB983041 DCX983041 DMT983041 DWP983041 EGL983041 EQH983041 FAD983041 FJZ983041 FTV983041 GDR983041 GNN983041 GXJ983041 HHF983041 HRB983041 IAX983041 IKT983041 IUP983041 JEL983041 JOH983041 JYD983041 KHZ983041 KRV983041 LBR983041 LLN983041 LVJ983041 MFF983041 MPB983041 MYX983041 NIT983041 NSP983041 OCL983041 OMH983041 OWD983041 PFZ983041 PPV983041 PZR983041 QJN983041 QTJ983041 RDF983041 RNB983041 RWX983041 SGT983041 SQP983041 TAL983041 TKH983041 TUD983041 UDZ983041 UNV983041 UXR983041 VHN983041 VRJ983041 WBF983041 WLB983041 WUX983041</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F734DA-9B5C-4DEF-8BF3-0841C44E4D75}">
  <sheetPr codeName="Sheet18">
    <pageSetUpPr fitToPage="1"/>
  </sheetPr>
  <dimension ref="A1:AF58"/>
  <sheetViews>
    <sheetView showGridLines="0" view="pageBreakPreview" zoomScale="70" zoomScaleNormal="70" zoomScaleSheetLayoutView="70" workbookViewId="0"/>
  </sheetViews>
  <sheetFormatPr defaultColWidth="9" defaultRowHeight="21"/>
  <cols>
    <col min="1" max="1" width="2.625" style="12" customWidth="1"/>
    <col min="2" max="16384" width="9" style="3"/>
  </cols>
  <sheetData>
    <row r="1" spans="1:32" s="263" customFormat="1" ht="17.25">
      <c r="A1" s="257" t="s">
        <v>449</v>
      </c>
      <c r="B1" s="257"/>
    </row>
    <row r="2" spans="1:32" s="263" customFormat="1" ht="17.25">
      <c r="A2" s="257" t="s">
        <v>450</v>
      </c>
      <c r="B2" s="257"/>
    </row>
    <row r="3" spans="1:32">
      <c r="B3" s="11" t="s">
        <v>1036</v>
      </c>
    </row>
    <row r="4" spans="1:32">
      <c r="A4" s="14"/>
      <c r="B4" s="34"/>
      <c r="C4" s="34"/>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t="s">
        <v>30</v>
      </c>
      <c r="AF4" s="34"/>
    </row>
    <row r="5" spans="1:32">
      <c r="A5" s="14"/>
      <c r="B5" s="34"/>
      <c r="C5" s="34"/>
      <c r="D5" s="34"/>
      <c r="E5" s="34"/>
      <c r="F5" s="34"/>
      <c r="G5" s="34"/>
      <c r="H5" s="34"/>
      <c r="I5" s="34"/>
      <c r="J5" s="34"/>
      <c r="K5" s="34"/>
      <c r="L5" s="34"/>
      <c r="M5" s="34"/>
      <c r="N5" s="34"/>
      <c r="O5" s="34"/>
      <c r="P5" s="34"/>
      <c r="Q5" s="34"/>
      <c r="R5" s="34"/>
      <c r="S5" s="34"/>
      <c r="T5" s="34"/>
      <c r="U5" s="34"/>
      <c r="V5" s="34"/>
      <c r="W5" s="34"/>
      <c r="X5" s="34"/>
      <c r="Y5" s="34"/>
      <c r="Z5" s="34"/>
      <c r="AA5" s="34"/>
      <c r="AB5" s="34"/>
      <c r="AC5" s="34"/>
      <c r="AD5" s="34"/>
      <c r="AE5" s="34"/>
      <c r="AF5" s="34"/>
    </row>
    <row r="6" spans="1:32">
      <c r="A6" s="14"/>
      <c r="B6" s="34"/>
      <c r="C6" s="34"/>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row>
    <row r="7" spans="1:32">
      <c r="A7" s="14"/>
      <c r="B7" s="34"/>
      <c r="C7" s="34"/>
      <c r="D7" s="34"/>
      <c r="E7" s="34"/>
      <c r="F7" s="34"/>
      <c r="G7" s="34"/>
      <c r="H7" s="34"/>
      <c r="I7" s="34"/>
      <c r="J7" s="34"/>
      <c r="K7" s="34"/>
      <c r="L7" s="34"/>
      <c r="M7" s="34"/>
      <c r="N7" s="34"/>
      <c r="O7" s="34"/>
      <c r="P7" s="34"/>
      <c r="Q7" s="34"/>
      <c r="R7" s="34"/>
      <c r="S7" s="34"/>
      <c r="T7" s="34"/>
      <c r="U7" s="34"/>
      <c r="V7" s="34"/>
      <c r="W7" s="34"/>
      <c r="X7" s="34"/>
      <c r="Y7" s="34"/>
      <c r="Z7" s="34"/>
      <c r="AA7" s="34"/>
      <c r="AB7" s="34"/>
      <c r="AC7" s="34"/>
      <c r="AD7" s="34"/>
      <c r="AE7" s="34"/>
      <c r="AF7" s="34"/>
    </row>
    <row r="8" spans="1:32">
      <c r="A8" s="14"/>
      <c r="B8" s="34"/>
      <c r="C8" s="34"/>
      <c r="D8" s="34"/>
      <c r="E8" s="34"/>
      <c r="F8" s="34"/>
      <c r="G8" s="34"/>
      <c r="H8" s="34"/>
      <c r="I8" s="34"/>
      <c r="J8" s="34"/>
      <c r="K8" s="34"/>
      <c r="L8" s="34"/>
      <c r="M8" s="34"/>
      <c r="N8" s="34"/>
      <c r="O8" s="34"/>
      <c r="P8" s="34"/>
      <c r="Q8" s="34"/>
      <c r="R8" s="34"/>
      <c r="S8" s="34"/>
      <c r="T8" s="34"/>
      <c r="U8" s="34"/>
      <c r="V8" s="34"/>
      <c r="W8" s="34"/>
      <c r="X8" s="34"/>
      <c r="Y8" s="34"/>
      <c r="Z8" s="34"/>
      <c r="AA8" s="34"/>
      <c r="AB8" s="34"/>
      <c r="AC8" s="34"/>
      <c r="AD8" s="34"/>
      <c r="AE8" s="34"/>
      <c r="AF8" s="34"/>
    </row>
    <row r="9" spans="1:32">
      <c r="A9" s="14"/>
      <c r="B9" s="34"/>
      <c r="C9" s="34"/>
      <c r="D9" s="34"/>
      <c r="E9" s="34"/>
      <c r="F9" s="34"/>
      <c r="G9" s="34"/>
      <c r="H9" s="34"/>
      <c r="I9" s="34"/>
      <c r="J9" s="34"/>
      <c r="K9" s="34"/>
      <c r="L9" s="34"/>
      <c r="M9" s="34"/>
      <c r="N9" s="34"/>
      <c r="O9" s="34"/>
      <c r="P9" s="34"/>
      <c r="Q9" s="34"/>
      <c r="R9" s="34"/>
      <c r="S9" s="34"/>
      <c r="T9" s="34"/>
      <c r="U9" s="34"/>
      <c r="V9" s="34"/>
      <c r="W9" s="34"/>
      <c r="X9" s="34"/>
      <c r="Y9" s="34"/>
      <c r="Z9" s="34"/>
      <c r="AA9" s="34"/>
      <c r="AB9" s="34"/>
      <c r="AC9" s="34"/>
      <c r="AD9" s="34"/>
      <c r="AE9" s="34"/>
      <c r="AF9" s="34"/>
    </row>
    <row r="10" spans="1:32">
      <c r="A10" s="14"/>
      <c r="B10" s="34"/>
      <c r="C10" s="34"/>
      <c r="D10" s="34"/>
      <c r="E10" s="34"/>
      <c r="F10" s="34"/>
      <c r="G10" s="34"/>
      <c r="H10" s="34"/>
      <c r="I10" s="34"/>
      <c r="J10" s="34"/>
      <c r="K10" s="34"/>
      <c r="L10" s="34"/>
      <c r="M10" s="34"/>
      <c r="N10" s="34"/>
      <c r="O10" s="34"/>
      <c r="P10" s="34"/>
      <c r="Q10" s="34"/>
      <c r="R10" s="34"/>
      <c r="S10" s="34"/>
      <c r="T10" s="34"/>
      <c r="U10" s="34"/>
      <c r="V10" s="34"/>
      <c r="W10" s="34"/>
      <c r="X10" s="34"/>
      <c r="Y10" s="34"/>
      <c r="Z10" s="34"/>
      <c r="AA10" s="34"/>
      <c r="AB10" s="34"/>
      <c r="AC10" s="34"/>
      <c r="AD10" s="34"/>
      <c r="AE10" s="34"/>
      <c r="AF10" s="34"/>
    </row>
    <row r="11" spans="1:32">
      <c r="A11" s="14"/>
      <c r="B11" s="34"/>
      <c r="C11" s="34"/>
      <c r="D11" s="34"/>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row>
    <row r="12" spans="1:32">
      <c r="A12" s="14"/>
      <c r="B12" s="34"/>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4"/>
      <c r="AC12" s="34"/>
      <c r="AD12" s="34"/>
      <c r="AE12" s="34"/>
      <c r="AF12" s="34"/>
    </row>
    <row r="13" spans="1:32">
      <c r="A13" s="14"/>
      <c r="B13" s="34"/>
      <c r="C13" s="34"/>
      <c r="D13" s="34"/>
      <c r="E13" s="34"/>
      <c r="F13" s="34"/>
      <c r="G13" s="34"/>
      <c r="H13" s="34"/>
      <c r="I13" s="34"/>
      <c r="J13" s="34"/>
      <c r="K13" s="34"/>
      <c r="L13" s="34"/>
      <c r="M13" s="34"/>
      <c r="N13" s="34"/>
      <c r="O13" s="34"/>
      <c r="P13" s="34"/>
      <c r="Q13" s="34"/>
      <c r="R13" s="34"/>
      <c r="S13" s="34"/>
      <c r="T13" s="34"/>
      <c r="U13" s="34"/>
      <c r="V13" s="34"/>
      <c r="W13" s="34"/>
      <c r="X13" s="34"/>
      <c r="Y13" s="34"/>
      <c r="Z13" s="34"/>
      <c r="AA13" s="34"/>
      <c r="AB13" s="34"/>
      <c r="AC13" s="34"/>
      <c r="AD13" s="34"/>
      <c r="AE13" s="34"/>
      <c r="AF13" s="34"/>
    </row>
    <row r="14" spans="1:32">
      <c r="A14" s="14"/>
      <c r="B14" s="34"/>
      <c r="C14" s="34"/>
      <c r="D14" s="34"/>
      <c r="E14" s="34"/>
      <c r="F14" s="34"/>
      <c r="G14" s="34"/>
      <c r="H14" s="34"/>
      <c r="I14" s="34"/>
      <c r="J14" s="34"/>
      <c r="K14" s="34"/>
      <c r="L14" s="34"/>
      <c r="M14" s="34"/>
      <c r="N14" s="34"/>
      <c r="O14" s="34"/>
      <c r="P14" s="34"/>
      <c r="Q14" s="34"/>
      <c r="R14" s="34"/>
      <c r="S14" s="34"/>
      <c r="T14" s="34"/>
      <c r="U14" s="34"/>
      <c r="V14" s="34"/>
      <c r="W14" s="34"/>
      <c r="X14" s="34"/>
      <c r="Y14" s="34"/>
      <c r="Z14" s="34"/>
      <c r="AA14" s="34"/>
      <c r="AB14" s="34"/>
      <c r="AC14" s="34"/>
      <c r="AD14" s="34"/>
      <c r="AE14" s="34"/>
      <c r="AF14" s="34"/>
    </row>
    <row r="15" spans="1:32">
      <c r="A15" s="14"/>
      <c r="B15" s="34"/>
      <c r="C15" s="34"/>
      <c r="D15" s="34"/>
      <c r="E15" s="34"/>
      <c r="F15" s="34"/>
      <c r="G15" s="34"/>
      <c r="H15" s="34"/>
      <c r="I15" s="34"/>
      <c r="J15" s="34"/>
      <c r="K15" s="34"/>
      <c r="L15" s="34"/>
      <c r="M15" s="34"/>
      <c r="N15" s="34"/>
      <c r="O15" s="34"/>
      <c r="P15" s="34"/>
      <c r="Q15" s="34"/>
      <c r="R15" s="34"/>
      <c r="S15" s="34"/>
      <c r="T15" s="34"/>
      <c r="U15" s="34"/>
      <c r="V15" s="34"/>
      <c r="W15" s="34"/>
      <c r="X15" s="34"/>
      <c r="Y15" s="34"/>
      <c r="Z15" s="34"/>
      <c r="AA15" s="34"/>
      <c r="AB15" s="34"/>
      <c r="AC15" s="34"/>
      <c r="AD15" s="34"/>
      <c r="AE15" s="34"/>
      <c r="AF15" s="34"/>
    </row>
    <row r="16" spans="1:32">
      <c r="A16" s="14"/>
      <c r="B16" s="34"/>
      <c r="C16" s="34"/>
      <c r="D16" s="34"/>
      <c r="E16" s="34"/>
      <c r="F16" s="34"/>
      <c r="G16" s="34"/>
      <c r="H16" s="34"/>
      <c r="I16" s="34"/>
      <c r="J16" s="34"/>
      <c r="K16" s="34"/>
      <c r="L16" s="34"/>
      <c r="M16" s="34"/>
      <c r="N16" s="34"/>
      <c r="O16" s="34"/>
      <c r="P16" s="34"/>
      <c r="Q16" s="34"/>
      <c r="R16" s="34"/>
      <c r="S16" s="34"/>
      <c r="T16" s="34"/>
      <c r="U16" s="34"/>
      <c r="V16" s="34"/>
      <c r="W16" s="34"/>
      <c r="X16" s="34"/>
      <c r="Y16" s="34"/>
      <c r="Z16" s="34"/>
      <c r="AA16" s="34"/>
      <c r="AB16" s="34"/>
      <c r="AC16" s="34"/>
      <c r="AD16" s="34"/>
      <c r="AE16" s="34"/>
      <c r="AF16" s="34"/>
    </row>
    <row r="17" spans="1:32" ht="21" customHeight="1">
      <c r="A17" s="14"/>
      <c r="B17" s="34"/>
      <c r="C17" s="34"/>
      <c r="D17" s="34"/>
      <c r="E17" s="34"/>
      <c r="F17" s="34"/>
      <c r="G17" s="34"/>
      <c r="H17" s="34"/>
      <c r="I17" s="34"/>
      <c r="J17" s="34"/>
      <c r="K17" s="34"/>
      <c r="L17" s="34"/>
      <c r="M17" s="34"/>
      <c r="N17" s="34"/>
      <c r="O17" s="34"/>
      <c r="P17" s="34"/>
      <c r="Q17" s="34"/>
      <c r="R17" s="34"/>
      <c r="S17" s="34"/>
      <c r="T17" s="34"/>
      <c r="U17" s="34"/>
      <c r="V17" s="34"/>
      <c r="W17" s="34"/>
      <c r="X17" s="34"/>
      <c r="Y17" s="34"/>
      <c r="Z17" s="34"/>
      <c r="AA17" s="34"/>
      <c r="AB17" s="34"/>
      <c r="AC17" s="34"/>
      <c r="AD17" s="34"/>
      <c r="AE17" s="34"/>
      <c r="AF17" s="34"/>
    </row>
    <row r="18" spans="1:32">
      <c r="A18" s="14"/>
      <c r="B18" s="34"/>
      <c r="C18" s="34"/>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row>
    <row r="19" spans="1:32">
      <c r="A19" s="14"/>
      <c r="B19" s="34"/>
      <c r="C19" s="34"/>
      <c r="D19" s="34"/>
      <c r="E19" s="34"/>
      <c r="F19" s="34"/>
      <c r="G19" s="34"/>
      <c r="H19" s="34"/>
      <c r="I19" s="34"/>
      <c r="J19" s="34"/>
      <c r="K19" s="34"/>
      <c r="L19" s="34"/>
      <c r="M19" s="34"/>
      <c r="N19" s="34"/>
      <c r="O19" s="34"/>
      <c r="P19" s="34"/>
      <c r="Q19" s="34"/>
      <c r="R19" s="34"/>
      <c r="S19" s="34"/>
      <c r="T19" s="34"/>
      <c r="U19" s="34"/>
      <c r="V19" s="34"/>
      <c r="W19" s="34"/>
      <c r="X19" s="34"/>
      <c r="Y19" s="34"/>
      <c r="Z19" s="34"/>
      <c r="AA19" s="34"/>
      <c r="AB19" s="34"/>
      <c r="AC19" s="34"/>
      <c r="AD19" s="34"/>
      <c r="AE19" s="34"/>
      <c r="AF19" s="34"/>
    </row>
    <row r="20" spans="1:32">
      <c r="A20" s="14"/>
      <c r="B20" s="34"/>
      <c r="C20" s="34"/>
      <c r="D20" s="34"/>
      <c r="E20" s="34"/>
      <c r="F20" s="34"/>
      <c r="G20" s="34"/>
      <c r="H20" s="34"/>
      <c r="I20" s="34"/>
      <c r="J20" s="34"/>
      <c r="K20" s="34"/>
      <c r="L20" s="34"/>
      <c r="M20" s="34"/>
      <c r="N20" s="34"/>
      <c r="O20" s="34"/>
      <c r="P20" s="34"/>
      <c r="Q20" s="34"/>
      <c r="R20" s="34"/>
      <c r="S20" s="34"/>
      <c r="T20" s="34"/>
      <c r="U20" s="34"/>
      <c r="V20" s="34"/>
      <c r="W20" s="34"/>
      <c r="X20" s="34"/>
      <c r="Y20" s="34"/>
      <c r="Z20" s="34"/>
      <c r="AA20" s="34"/>
      <c r="AB20" s="34"/>
      <c r="AC20" s="34"/>
      <c r="AD20" s="34"/>
      <c r="AE20" s="34"/>
      <c r="AF20" s="34"/>
    </row>
    <row r="21" spans="1:32">
      <c r="A21" s="14"/>
      <c r="B21" s="34"/>
      <c r="C21" s="34"/>
      <c r="D21" s="34"/>
      <c r="E21" s="34"/>
      <c r="F21" s="34"/>
      <c r="G21" s="34"/>
      <c r="H21" s="34"/>
      <c r="I21" s="34"/>
      <c r="J21" s="34"/>
      <c r="K21" s="34"/>
      <c r="L21" s="34"/>
      <c r="M21" s="34"/>
      <c r="N21" s="34"/>
      <c r="O21" s="34"/>
      <c r="P21" s="34"/>
      <c r="Q21" s="34"/>
      <c r="R21" s="34"/>
      <c r="S21" s="34"/>
      <c r="T21" s="34"/>
      <c r="U21" s="34"/>
      <c r="V21" s="34"/>
      <c r="W21" s="34"/>
      <c r="X21" s="34"/>
      <c r="Y21" s="34"/>
      <c r="Z21" s="34"/>
      <c r="AA21" s="34"/>
      <c r="AB21" s="34"/>
      <c r="AC21" s="34"/>
      <c r="AD21" s="34"/>
      <c r="AE21" s="34"/>
      <c r="AF21" s="34"/>
    </row>
    <row r="22" spans="1:32">
      <c r="A22" s="14"/>
      <c r="B22" s="34"/>
      <c r="C22" s="34"/>
      <c r="D22" s="34"/>
      <c r="E22" s="34"/>
      <c r="F22" s="34"/>
      <c r="G22" s="34"/>
      <c r="H22" s="34"/>
      <c r="I22" s="34"/>
      <c r="J22" s="34"/>
      <c r="K22" s="34"/>
      <c r="L22" s="34"/>
      <c r="M22" s="34"/>
      <c r="N22" s="34"/>
      <c r="O22" s="34"/>
      <c r="P22" s="34"/>
      <c r="Q22" s="34"/>
      <c r="R22" s="34"/>
      <c r="S22" s="34"/>
      <c r="T22" s="34"/>
      <c r="U22" s="34"/>
      <c r="V22" s="34"/>
      <c r="W22" s="34"/>
      <c r="X22" s="34"/>
      <c r="Y22" s="34"/>
      <c r="Z22" s="34"/>
      <c r="AA22" s="34"/>
      <c r="AB22" s="34"/>
      <c r="AC22" s="34"/>
      <c r="AD22" s="34"/>
      <c r="AE22" s="34"/>
      <c r="AF22" s="34"/>
    </row>
    <row r="23" spans="1:32">
      <c r="A23" s="14"/>
      <c r="B23" s="34"/>
      <c r="C23" s="34"/>
      <c r="D23" s="34"/>
      <c r="E23" s="34"/>
      <c r="F23" s="34"/>
      <c r="G23" s="34"/>
      <c r="H23" s="34"/>
      <c r="I23" s="34"/>
      <c r="J23" s="34"/>
      <c r="K23" s="34"/>
      <c r="L23" s="34"/>
      <c r="M23" s="34"/>
      <c r="N23" s="34"/>
      <c r="O23" s="34"/>
      <c r="P23" s="34"/>
      <c r="Q23" s="34"/>
      <c r="R23" s="34"/>
      <c r="S23" s="34"/>
      <c r="T23" s="34"/>
      <c r="U23" s="34"/>
      <c r="V23" s="34"/>
      <c r="W23" s="34"/>
      <c r="X23" s="34"/>
      <c r="Y23" s="34"/>
      <c r="Z23" s="34"/>
      <c r="AA23" s="34"/>
      <c r="AB23" s="34"/>
      <c r="AC23" s="34"/>
      <c r="AD23" s="34"/>
      <c r="AE23" s="34"/>
      <c r="AF23" s="34"/>
    </row>
    <row r="24" spans="1:32">
      <c r="A24" s="14"/>
      <c r="B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row>
    <row r="25" spans="1:32">
      <c r="A25" s="14"/>
      <c r="B25" s="34"/>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4"/>
    </row>
    <row r="26" spans="1:32">
      <c r="A26" s="14"/>
      <c r="B26" s="34"/>
      <c r="C26" s="34"/>
      <c r="D26" s="34"/>
      <c r="E26" s="34"/>
      <c r="F26" s="34"/>
      <c r="G26" s="34"/>
      <c r="H26" s="34"/>
      <c r="I26" s="34"/>
      <c r="J26" s="34"/>
      <c r="K26" s="34"/>
      <c r="L26" s="34"/>
      <c r="M26" s="34"/>
      <c r="N26" s="34"/>
      <c r="O26" s="34"/>
      <c r="P26" s="34"/>
      <c r="Q26" s="34"/>
      <c r="R26" s="34"/>
      <c r="S26" s="34"/>
      <c r="T26" s="34"/>
      <c r="U26" s="34"/>
      <c r="V26" s="34"/>
      <c r="W26" s="34"/>
      <c r="X26" s="34"/>
      <c r="Y26" s="34"/>
      <c r="Z26" s="34"/>
      <c r="AA26" s="34"/>
      <c r="AB26" s="34"/>
      <c r="AC26" s="34"/>
      <c r="AD26" s="34"/>
      <c r="AE26" s="34"/>
      <c r="AF26" s="34"/>
    </row>
    <row r="27" spans="1:32">
      <c r="A27" s="14"/>
      <c r="B27" s="34"/>
      <c r="C27" s="34"/>
      <c r="D27" s="34"/>
      <c r="E27" s="34"/>
      <c r="F27" s="34"/>
      <c r="G27" s="34"/>
      <c r="H27" s="34"/>
      <c r="I27" s="34"/>
      <c r="J27" s="34"/>
      <c r="K27" s="34"/>
      <c r="L27" s="34"/>
      <c r="M27" s="34"/>
      <c r="N27" s="34"/>
      <c r="O27" s="34"/>
      <c r="P27" s="34"/>
      <c r="Q27" s="34"/>
      <c r="R27" s="34"/>
      <c r="S27" s="34"/>
      <c r="T27" s="34"/>
      <c r="U27" s="34"/>
      <c r="V27" s="34"/>
      <c r="W27" s="34"/>
      <c r="X27" s="34"/>
      <c r="Y27" s="34"/>
      <c r="Z27" s="34"/>
      <c r="AA27" s="34"/>
      <c r="AB27" s="34"/>
      <c r="AC27" s="34"/>
      <c r="AD27" s="34"/>
      <c r="AE27" s="34"/>
      <c r="AF27" s="34"/>
    </row>
    <row r="28" spans="1:32">
      <c r="A28" s="14"/>
      <c r="B28" s="34"/>
      <c r="C28" s="34"/>
      <c r="D28" s="34"/>
      <c r="E28" s="34"/>
      <c r="F28" s="34"/>
      <c r="G28" s="34"/>
      <c r="H28" s="34"/>
      <c r="I28" s="34"/>
      <c r="J28" s="34"/>
      <c r="K28" s="34"/>
      <c r="L28" s="34"/>
      <c r="M28" s="34"/>
      <c r="N28" s="34"/>
      <c r="O28" s="34"/>
      <c r="P28" s="34"/>
      <c r="Q28" s="34"/>
      <c r="R28" s="34"/>
      <c r="S28" s="34"/>
      <c r="T28" s="34"/>
      <c r="U28" s="34"/>
      <c r="V28" s="34"/>
      <c r="W28" s="34"/>
      <c r="X28" s="34"/>
      <c r="Y28" s="34"/>
      <c r="Z28" s="34"/>
      <c r="AA28" s="34"/>
      <c r="AB28" s="34"/>
      <c r="AC28" s="34"/>
      <c r="AD28" s="34"/>
      <c r="AE28" s="34"/>
      <c r="AF28" s="34"/>
    </row>
    <row r="29" spans="1:32">
      <c r="A29" s="14"/>
      <c r="B29" s="34"/>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4"/>
      <c r="AC29" s="34"/>
      <c r="AD29" s="34"/>
      <c r="AE29" s="34"/>
      <c r="AF29" s="34"/>
    </row>
    <row r="30" spans="1:32">
      <c r="A30" s="14"/>
      <c r="B30" s="34"/>
      <c r="C30" s="34"/>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row>
    <row r="31" spans="1:32">
      <c r="A31" s="14"/>
      <c r="B31" s="34"/>
      <c r="C31" s="34"/>
      <c r="D31" s="34"/>
      <c r="E31" s="34"/>
      <c r="F31" s="34"/>
      <c r="G31" s="34"/>
      <c r="H31" s="34"/>
      <c r="I31" s="34"/>
      <c r="J31" s="34"/>
      <c r="K31" s="34"/>
      <c r="L31" s="34"/>
      <c r="M31" s="34"/>
      <c r="N31" s="34"/>
      <c r="O31" s="34"/>
      <c r="P31" s="34"/>
      <c r="Q31" s="34"/>
      <c r="R31" s="34"/>
      <c r="S31" s="34"/>
      <c r="T31" s="34"/>
      <c r="U31" s="34"/>
      <c r="V31" s="34"/>
      <c r="W31" s="34"/>
      <c r="X31" s="34"/>
      <c r="Y31" s="34"/>
      <c r="Z31" s="34"/>
      <c r="AA31" s="34"/>
      <c r="AB31" s="34"/>
      <c r="AC31" s="34"/>
      <c r="AD31" s="34"/>
      <c r="AE31" s="34"/>
      <c r="AF31" s="34"/>
    </row>
    <row r="32" spans="1:32">
      <c r="A32" s="14"/>
      <c r="B32" s="34"/>
      <c r="C32" s="34"/>
      <c r="D32" s="34"/>
      <c r="E32" s="34"/>
      <c r="F32" s="34"/>
      <c r="G32" s="34"/>
      <c r="H32" s="34"/>
      <c r="I32" s="34"/>
      <c r="J32" s="34"/>
      <c r="K32" s="34"/>
      <c r="L32" s="34"/>
      <c r="M32" s="34"/>
      <c r="N32" s="34"/>
      <c r="O32" s="34"/>
      <c r="P32" s="34"/>
      <c r="Q32" s="34"/>
      <c r="R32" s="34"/>
      <c r="S32" s="34"/>
      <c r="T32" s="34"/>
      <c r="U32" s="34"/>
      <c r="V32" s="34"/>
      <c r="W32" s="34"/>
      <c r="X32" s="34"/>
      <c r="Y32" s="34"/>
      <c r="Z32" s="34"/>
      <c r="AA32" s="34"/>
      <c r="AB32" s="34"/>
      <c r="AC32" s="34"/>
      <c r="AD32" s="34"/>
      <c r="AE32" s="34"/>
      <c r="AF32" s="34"/>
    </row>
    <row r="33" spans="1:32">
      <c r="A33" s="14"/>
      <c r="B33" s="34"/>
      <c r="C33" s="34"/>
      <c r="D33" s="34"/>
      <c r="E33" s="34"/>
      <c r="F33" s="34"/>
      <c r="G33" s="34"/>
      <c r="H33" s="34"/>
      <c r="I33" s="34"/>
      <c r="J33" s="34"/>
      <c r="K33" s="34"/>
      <c r="L33" s="34"/>
      <c r="M33" s="34"/>
      <c r="N33" s="34"/>
      <c r="O33" s="34"/>
      <c r="P33" s="34"/>
      <c r="Q33" s="34"/>
      <c r="R33" s="34"/>
      <c r="S33" s="34"/>
      <c r="T33" s="34"/>
      <c r="U33" s="34"/>
      <c r="V33" s="34"/>
      <c r="W33" s="34"/>
      <c r="X33" s="34"/>
      <c r="Y33" s="34"/>
      <c r="Z33" s="34"/>
      <c r="AA33" s="34"/>
      <c r="AB33" s="34"/>
      <c r="AC33" s="34"/>
      <c r="AD33" s="34"/>
      <c r="AE33" s="34"/>
      <c r="AF33" s="34"/>
    </row>
    <row r="34" spans="1:32">
      <c r="A34" s="14"/>
      <c r="B34" s="34"/>
      <c r="C34" s="34"/>
      <c r="D34" s="34"/>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4"/>
      <c r="AE34" s="34"/>
      <c r="AF34" s="34"/>
    </row>
    <row r="35" spans="1:32">
      <c r="A35" s="14"/>
      <c r="B35" s="34"/>
      <c r="C35" s="34"/>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row>
    <row r="36" spans="1:32">
      <c r="A36" s="14"/>
      <c r="B36" s="34"/>
      <c r="C36" s="34"/>
      <c r="D36" s="34"/>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34"/>
      <c r="AE36" s="34"/>
      <c r="AF36" s="34"/>
    </row>
    <row r="37" spans="1:32">
      <c r="A37" s="14"/>
      <c r="B37" s="34"/>
      <c r="C37" s="34"/>
      <c r="D37" s="34"/>
      <c r="E37" s="34"/>
      <c r="F37" s="34"/>
      <c r="G37" s="34"/>
      <c r="H37" s="34"/>
      <c r="I37" s="34"/>
      <c r="J37" s="34"/>
      <c r="K37" s="34"/>
      <c r="L37" s="34"/>
      <c r="M37" s="34"/>
      <c r="N37" s="34"/>
      <c r="O37" s="34"/>
      <c r="P37" s="34"/>
      <c r="Q37" s="34"/>
      <c r="R37" s="34"/>
      <c r="S37" s="34"/>
      <c r="T37" s="34"/>
      <c r="U37" s="34"/>
      <c r="V37" s="34"/>
      <c r="W37" s="34"/>
      <c r="X37" s="34"/>
      <c r="Y37" s="34"/>
      <c r="Z37" s="34"/>
      <c r="AA37" s="34"/>
      <c r="AB37" s="34"/>
      <c r="AC37" s="34"/>
      <c r="AD37" s="34"/>
      <c r="AE37" s="34"/>
      <c r="AF37" s="34"/>
    </row>
    <row r="38" spans="1:32">
      <c r="A38" s="14"/>
      <c r="B38" s="34"/>
      <c r="C38" s="34"/>
      <c r="D38" s="34"/>
      <c r="E38" s="34"/>
      <c r="F38" s="34"/>
      <c r="G38" s="34"/>
      <c r="H38" s="34"/>
      <c r="I38" s="34"/>
      <c r="J38" s="34"/>
      <c r="K38" s="34"/>
      <c r="L38" s="34"/>
      <c r="M38" s="34"/>
      <c r="N38" s="34"/>
      <c r="O38" s="34"/>
      <c r="P38" s="34"/>
      <c r="Q38" s="34"/>
      <c r="R38" s="34"/>
      <c r="S38" s="34"/>
      <c r="T38" s="34"/>
      <c r="U38" s="34"/>
      <c r="V38" s="34"/>
      <c r="W38" s="34"/>
      <c r="X38" s="34"/>
      <c r="Y38" s="34"/>
      <c r="Z38" s="34"/>
      <c r="AA38" s="34"/>
      <c r="AB38" s="34"/>
      <c r="AC38" s="34"/>
      <c r="AD38" s="34"/>
      <c r="AE38" s="34"/>
      <c r="AF38" s="34"/>
    </row>
    <row r="39" spans="1:32">
      <c r="A39" s="14"/>
      <c r="B39" s="34"/>
      <c r="C39" s="34"/>
      <c r="D39" s="34"/>
      <c r="E39" s="34"/>
      <c r="F39" s="34"/>
      <c r="G39" s="34"/>
      <c r="H39" s="34"/>
      <c r="I39" s="34"/>
      <c r="J39" s="34"/>
      <c r="K39" s="34"/>
      <c r="L39" s="34"/>
      <c r="M39" s="34"/>
      <c r="N39" s="34"/>
      <c r="O39" s="34"/>
      <c r="P39" s="34"/>
      <c r="Q39" s="34"/>
      <c r="R39" s="34"/>
      <c r="S39" s="34"/>
      <c r="T39" s="34"/>
      <c r="U39" s="34"/>
      <c r="V39" s="34"/>
      <c r="W39" s="34"/>
      <c r="X39" s="34"/>
      <c r="Y39" s="34"/>
      <c r="Z39" s="34"/>
      <c r="AA39" s="34"/>
      <c r="AB39" s="34"/>
      <c r="AC39" s="34"/>
      <c r="AD39" s="34"/>
      <c r="AE39" s="34"/>
      <c r="AF39" s="34"/>
    </row>
    <row r="40" spans="1:32">
      <c r="A40" s="14"/>
      <c r="B40" s="34"/>
      <c r="C40" s="34"/>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4"/>
    </row>
    <row r="41" spans="1:32">
      <c r="A41" s="14"/>
      <c r="B41" s="34"/>
      <c r="C41" s="34"/>
      <c r="D41" s="34"/>
      <c r="E41" s="34"/>
      <c r="F41" s="34"/>
      <c r="G41" s="34"/>
      <c r="H41" s="34"/>
      <c r="I41" s="34"/>
      <c r="J41" s="34"/>
      <c r="K41" s="34"/>
      <c r="L41" s="34"/>
      <c r="M41" s="34"/>
      <c r="N41" s="34"/>
      <c r="O41" s="34"/>
      <c r="P41" s="34"/>
      <c r="Q41" s="34"/>
      <c r="R41" s="34"/>
      <c r="S41" s="34"/>
      <c r="T41" s="34"/>
      <c r="U41" s="34"/>
      <c r="V41" s="34"/>
      <c r="W41" s="34"/>
      <c r="X41" s="34"/>
      <c r="Y41" s="34"/>
      <c r="Z41" s="34"/>
      <c r="AA41" s="34"/>
      <c r="AB41" s="34"/>
      <c r="AC41" s="34"/>
      <c r="AD41" s="34"/>
      <c r="AE41" s="34"/>
      <c r="AF41" s="34"/>
    </row>
    <row r="42" spans="1:32">
      <c r="A42" s="14"/>
      <c r="B42" s="34"/>
      <c r="C42" s="34"/>
      <c r="D42" s="34"/>
      <c r="E42" s="34"/>
      <c r="F42" s="34"/>
      <c r="G42" s="34"/>
      <c r="H42" s="34"/>
      <c r="I42" s="34"/>
      <c r="J42" s="34"/>
      <c r="K42" s="34"/>
      <c r="L42" s="34"/>
      <c r="M42" s="34"/>
      <c r="N42" s="34"/>
      <c r="O42" s="34"/>
      <c r="P42" s="34"/>
      <c r="Q42" s="34"/>
      <c r="R42" s="34"/>
      <c r="S42" s="34"/>
      <c r="T42" s="34"/>
      <c r="U42" s="34"/>
      <c r="V42" s="34"/>
      <c r="W42" s="34"/>
      <c r="X42" s="34"/>
      <c r="Y42" s="34"/>
      <c r="Z42" s="34"/>
      <c r="AA42" s="34"/>
      <c r="AB42" s="34"/>
      <c r="AC42" s="34"/>
      <c r="AD42" s="34"/>
      <c r="AE42" s="34"/>
      <c r="AF42" s="34"/>
    </row>
    <row r="43" spans="1:32">
      <c r="A43" s="14"/>
      <c r="B43" s="34"/>
      <c r="C43" s="34"/>
      <c r="D43" s="34"/>
      <c r="E43" s="34"/>
      <c r="F43" s="34"/>
      <c r="G43" s="34"/>
      <c r="H43" s="34"/>
      <c r="I43" s="34"/>
      <c r="J43" s="34"/>
      <c r="K43" s="34"/>
      <c r="L43" s="34"/>
      <c r="M43" s="34"/>
      <c r="N43" s="34"/>
      <c r="O43" s="34"/>
      <c r="P43" s="34"/>
      <c r="Q43" s="34"/>
      <c r="R43" s="34"/>
      <c r="S43" s="34"/>
      <c r="T43" s="34"/>
      <c r="U43" s="34"/>
      <c r="V43" s="34"/>
      <c r="W43" s="34"/>
      <c r="X43" s="34"/>
      <c r="Y43" s="34"/>
      <c r="Z43" s="34"/>
      <c r="AA43" s="34"/>
      <c r="AB43" s="34"/>
      <c r="AC43" s="34"/>
      <c r="AD43" s="34"/>
      <c r="AE43" s="34"/>
      <c r="AF43" s="34"/>
    </row>
    <row r="44" spans="1:32">
      <c r="A44" s="14"/>
      <c r="B44" s="34"/>
      <c r="C44" s="34"/>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row>
    <row r="45" spans="1:32">
      <c r="A45" s="14"/>
      <c r="B45" s="34"/>
      <c r="C45" s="34"/>
      <c r="D45" s="34"/>
      <c r="E45" s="34"/>
      <c r="F45" s="34"/>
      <c r="G45" s="34"/>
      <c r="H45" s="34"/>
      <c r="I45" s="34"/>
      <c r="J45" s="34"/>
      <c r="K45" s="34"/>
      <c r="L45" s="34"/>
      <c r="M45" s="34"/>
      <c r="N45" s="34"/>
      <c r="O45" s="34"/>
      <c r="P45" s="34"/>
      <c r="Q45" s="34"/>
      <c r="R45" s="34"/>
      <c r="S45" s="34"/>
      <c r="T45" s="34"/>
      <c r="U45" s="34"/>
      <c r="V45" s="34"/>
      <c r="W45" s="34"/>
      <c r="X45" s="34"/>
      <c r="Y45" s="34"/>
      <c r="Z45" s="34"/>
      <c r="AA45" s="34"/>
      <c r="AB45" s="34"/>
      <c r="AC45" s="34"/>
      <c r="AD45" s="34"/>
      <c r="AE45" s="34"/>
      <c r="AF45" s="34"/>
    </row>
    <row r="46" spans="1:32">
      <c r="A46" s="14"/>
      <c r="B46" s="34"/>
      <c r="C46" s="34"/>
      <c r="D46" s="34"/>
      <c r="E46" s="34"/>
      <c r="F46" s="34"/>
      <c r="G46" s="34"/>
      <c r="H46" s="34"/>
      <c r="I46" s="34"/>
      <c r="J46" s="34"/>
      <c r="K46" s="34"/>
      <c r="L46" s="34"/>
      <c r="M46" s="34"/>
      <c r="N46" s="34"/>
      <c r="O46" s="34"/>
      <c r="P46" s="34"/>
      <c r="Q46" s="34"/>
      <c r="R46" s="34"/>
      <c r="S46" s="34"/>
      <c r="T46" s="34"/>
      <c r="U46" s="34"/>
      <c r="V46" s="34"/>
      <c r="W46" s="34"/>
      <c r="X46" s="34"/>
      <c r="Y46" s="34"/>
      <c r="Z46" s="34"/>
      <c r="AA46" s="34"/>
      <c r="AB46" s="34"/>
      <c r="AC46" s="34"/>
      <c r="AD46" s="34"/>
      <c r="AE46" s="34"/>
      <c r="AF46" s="34"/>
    </row>
    <row r="47" spans="1:32">
      <c r="A47" s="14"/>
      <c r="B47" s="34"/>
      <c r="C47" s="34"/>
      <c r="D47" s="34"/>
      <c r="E47" s="34"/>
      <c r="F47" s="34"/>
      <c r="G47" s="34"/>
      <c r="H47" s="34"/>
      <c r="I47" s="34"/>
      <c r="J47" s="34"/>
      <c r="K47" s="34"/>
      <c r="L47" s="34"/>
      <c r="M47" s="34"/>
      <c r="N47" s="34"/>
      <c r="O47" s="34"/>
      <c r="P47" s="34"/>
      <c r="Q47" s="34"/>
      <c r="R47" s="34"/>
      <c r="S47" s="34"/>
      <c r="T47" s="34"/>
      <c r="U47" s="34"/>
      <c r="V47" s="34"/>
      <c r="W47" s="34"/>
      <c r="X47" s="34"/>
      <c r="Y47" s="34"/>
      <c r="Z47" s="34"/>
      <c r="AA47" s="34"/>
      <c r="AB47" s="34"/>
      <c r="AC47" s="34"/>
      <c r="AD47" s="34"/>
      <c r="AE47" s="34"/>
      <c r="AF47" s="34"/>
    </row>
    <row r="48" spans="1:32">
      <c r="A48" s="14"/>
      <c r="B48" s="34"/>
      <c r="C48" s="34"/>
      <c r="D48" s="34"/>
      <c r="E48" s="34"/>
      <c r="F48" s="34"/>
      <c r="G48" s="34"/>
      <c r="H48" s="34"/>
      <c r="I48" s="34"/>
      <c r="J48" s="34"/>
      <c r="K48" s="34"/>
      <c r="L48" s="34"/>
      <c r="M48" s="34"/>
      <c r="N48" s="34"/>
      <c r="O48" s="34"/>
      <c r="P48" s="34"/>
      <c r="Q48" s="34"/>
      <c r="R48" s="34"/>
      <c r="S48" s="34"/>
      <c r="T48" s="34"/>
      <c r="U48" s="34"/>
      <c r="V48" s="34"/>
      <c r="W48" s="34"/>
      <c r="X48" s="34"/>
      <c r="Y48" s="34"/>
      <c r="Z48" s="34"/>
      <c r="AA48" s="34"/>
      <c r="AB48" s="34"/>
      <c r="AC48" s="34"/>
      <c r="AD48" s="34"/>
      <c r="AE48" s="34"/>
      <c r="AF48" s="34"/>
    </row>
    <row r="49" spans="1:32">
      <c r="A49" s="14"/>
      <c r="B49" s="34"/>
      <c r="C49" s="34"/>
      <c r="D49" s="34"/>
      <c r="E49" s="34"/>
      <c r="F49" s="34"/>
      <c r="G49" s="34"/>
      <c r="H49" s="34"/>
      <c r="I49" s="34"/>
      <c r="J49" s="34"/>
      <c r="K49" s="34"/>
      <c r="L49" s="34"/>
      <c r="M49" s="34"/>
      <c r="N49" s="34"/>
      <c r="O49" s="34"/>
      <c r="P49" s="34"/>
      <c r="Q49" s="34"/>
      <c r="R49" s="34"/>
      <c r="S49" s="34"/>
      <c r="T49" s="34"/>
      <c r="U49" s="34"/>
      <c r="V49" s="34"/>
      <c r="W49" s="34"/>
      <c r="X49" s="34"/>
      <c r="Y49" s="34"/>
      <c r="Z49" s="34"/>
      <c r="AA49" s="34"/>
      <c r="AB49" s="34"/>
      <c r="AC49" s="34"/>
      <c r="AD49" s="34"/>
      <c r="AE49" s="34"/>
      <c r="AF49" s="34"/>
    </row>
    <row r="50" spans="1:32">
      <c r="A50" s="14"/>
      <c r="B50" s="34"/>
      <c r="C50" s="34"/>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4"/>
    </row>
    <row r="51" spans="1:32">
      <c r="A51" s="14"/>
      <c r="B51" s="34"/>
      <c r="C51" s="34"/>
      <c r="D51" s="34"/>
      <c r="E51" s="34"/>
      <c r="F51" s="34"/>
      <c r="G51" s="34"/>
      <c r="H51" s="34"/>
      <c r="I51" s="34"/>
      <c r="J51" s="34"/>
      <c r="K51" s="34"/>
      <c r="L51" s="34"/>
      <c r="M51" s="34"/>
      <c r="N51" s="34"/>
      <c r="O51" s="34"/>
      <c r="P51" s="34"/>
      <c r="Q51" s="34"/>
      <c r="R51" s="34"/>
      <c r="S51" s="34"/>
      <c r="T51" s="34"/>
      <c r="U51" s="34"/>
      <c r="V51" s="34"/>
      <c r="W51" s="34"/>
      <c r="X51" s="34"/>
      <c r="Y51" s="34"/>
      <c r="Z51" s="34"/>
      <c r="AA51" s="34"/>
      <c r="AB51" s="34"/>
      <c r="AC51" s="34"/>
      <c r="AD51" s="34"/>
      <c r="AE51" s="34"/>
      <c r="AF51" s="34"/>
    </row>
    <row r="52" spans="1:32">
      <c r="A52" s="14"/>
      <c r="B52" s="34"/>
      <c r="C52" s="34"/>
      <c r="D52" s="34"/>
      <c r="E52" s="34"/>
      <c r="F52" s="34"/>
      <c r="G52" s="34"/>
      <c r="H52" s="34"/>
      <c r="I52" s="34"/>
      <c r="J52" s="34"/>
      <c r="K52" s="34"/>
      <c r="L52" s="34"/>
      <c r="M52" s="34"/>
      <c r="N52" s="34"/>
      <c r="O52" s="34"/>
      <c r="P52" s="34"/>
      <c r="Q52" s="34"/>
      <c r="R52" s="34"/>
      <c r="S52" s="34"/>
      <c r="T52" s="34"/>
      <c r="U52" s="34"/>
      <c r="V52" s="34"/>
      <c r="W52" s="34"/>
      <c r="X52" s="34"/>
      <c r="Y52" s="34"/>
      <c r="Z52" s="34"/>
      <c r="AA52" s="34"/>
      <c r="AB52" s="34"/>
      <c r="AC52" s="34"/>
      <c r="AD52" s="34"/>
      <c r="AE52" s="34"/>
      <c r="AF52" s="34"/>
    </row>
    <row r="53" spans="1:32">
      <c r="A53" s="14"/>
      <c r="B53" s="34"/>
      <c r="C53" s="34"/>
      <c r="D53" s="34"/>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c r="AE53" s="34"/>
      <c r="AF53" s="34"/>
    </row>
    <row r="54" spans="1:32">
      <c r="A54" s="14"/>
      <c r="B54" s="34"/>
      <c r="C54" s="34"/>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row>
    <row r="55" spans="1:32">
      <c r="A55" s="14"/>
      <c r="B55" s="34"/>
      <c r="C55" s="34"/>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4"/>
      <c r="AE55" s="34"/>
      <c r="AF55" s="34"/>
    </row>
    <row r="56" spans="1:32">
      <c r="A56" s="14"/>
      <c r="B56" s="34"/>
      <c r="C56" s="34"/>
      <c r="D56" s="34"/>
      <c r="E56" s="34"/>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c r="AE56" s="34"/>
      <c r="AF56" s="34"/>
    </row>
    <row r="57" spans="1:32">
      <c r="A57" s="14"/>
      <c r="B57" s="34"/>
      <c r="C57" s="34"/>
      <c r="D57" s="34"/>
      <c r="E57" s="34"/>
      <c r="F57" s="34"/>
      <c r="G57" s="34"/>
      <c r="H57" s="34"/>
      <c r="I57" s="34"/>
      <c r="J57" s="34"/>
      <c r="K57" s="34"/>
      <c r="L57" s="34"/>
      <c r="M57" s="34"/>
      <c r="N57" s="34"/>
      <c r="O57" s="34"/>
      <c r="P57" s="34"/>
      <c r="Q57" s="34"/>
      <c r="R57" s="34"/>
      <c r="S57" s="34"/>
      <c r="T57" s="34"/>
      <c r="U57" s="34"/>
      <c r="V57" s="34"/>
      <c r="W57" s="34"/>
      <c r="X57" s="34"/>
      <c r="Y57" s="34"/>
      <c r="Z57" s="34"/>
      <c r="AA57" s="34"/>
      <c r="AB57" s="34"/>
      <c r="AC57" s="34"/>
      <c r="AD57" s="34"/>
      <c r="AE57" s="34"/>
      <c r="AF57" s="34"/>
    </row>
    <row r="58" spans="1:32">
      <c r="A58" s="14"/>
      <c r="B58" s="34"/>
      <c r="C58" s="34"/>
      <c r="D58" s="34"/>
      <c r="E58" s="34"/>
      <c r="F58" s="34"/>
      <c r="G58" s="34"/>
      <c r="H58" s="34"/>
      <c r="I58" s="34"/>
      <c r="J58" s="34"/>
      <c r="K58" s="34"/>
      <c r="L58" s="34"/>
      <c r="M58" s="34"/>
      <c r="N58" s="34"/>
      <c r="O58" s="34"/>
      <c r="P58" s="34"/>
      <c r="Q58" s="34"/>
      <c r="R58" s="34"/>
      <c r="S58" s="34"/>
      <c r="T58" s="34"/>
      <c r="U58" s="34"/>
      <c r="V58" s="34"/>
      <c r="W58" s="34"/>
      <c r="X58" s="34"/>
      <c r="Y58" s="34"/>
      <c r="Z58" s="34"/>
      <c r="AA58" s="34"/>
      <c r="AB58" s="34"/>
      <c r="AC58" s="34"/>
      <c r="AD58" s="34"/>
      <c r="AE58" s="34"/>
      <c r="AF58" s="34"/>
    </row>
  </sheetData>
  <sheetProtection formatCells="0" formatColumns="0" formatRows="0" selectLockedCells="1"/>
  <phoneticPr fontId="18"/>
  <printOptions horizontalCentered="1"/>
  <pageMargins left="0.51181102362204722" right="0.11811023622047245" top="0.35433070866141736" bottom="0.35433070866141736" header="0.31496062992125984" footer="0.11811023622047245"/>
  <pageSetup paperSize="8" scale="68" orientation="landscape" r:id="rId1"/>
  <headerFooter scaleWithDoc="0">
    <oddFooter>&amp;R&amp;K00-043R5中層ZEH-M_ver.1.2</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C4061-EA0E-4F33-A926-1645D0C26E93}">
  <dimension ref="A1:AW107"/>
  <sheetViews>
    <sheetView showGridLines="0" showZeros="0" view="pageBreakPreview" zoomScale="85" zoomScaleNormal="55" zoomScaleSheetLayoutView="85" workbookViewId="0"/>
  </sheetViews>
  <sheetFormatPr defaultColWidth="3" defaultRowHeight="18" customHeight="1" outlineLevelRow="1"/>
  <cols>
    <col min="1" max="1" width="5.625" style="1002" customWidth="1"/>
    <col min="2" max="4" width="3" style="1002" customWidth="1"/>
    <col min="5" max="6" width="3" style="1012" customWidth="1"/>
    <col min="7" max="8" width="3" style="1024" customWidth="1"/>
    <col min="9" max="44" width="3" style="1002" customWidth="1"/>
    <col min="45" max="45" width="3" style="1003"/>
    <col min="46" max="16384" width="3" style="1002"/>
  </cols>
  <sheetData>
    <row r="1" spans="1:45" s="999" customFormat="1" ht="21">
      <c r="A1" s="997"/>
      <c r="B1" s="1030" t="s">
        <v>910</v>
      </c>
      <c r="C1" s="998"/>
      <c r="D1" s="998"/>
      <c r="E1" s="998"/>
      <c r="F1" s="998"/>
      <c r="G1" s="998"/>
      <c r="H1" s="998"/>
      <c r="AE1" s="1000"/>
      <c r="AS1" s="1001"/>
    </row>
    <row r="2" spans="1:45" s="999" customFormat="1" ht="21">
      <c r="A2" s="997"/>
      <c r="B2" s="1030"/>
      <c r="C2" s="998"/>
      <c r="D2" s="998"/>
      <c r="E2" s="998"/>
      <c r="F2" s="998"/>
      <c r="G2" s="998"/>
      <c r="H2" s="998"/>
      <c r="AE2" s="1000"/>
      <c r="AS2" s="1001"/>
    </row>
    <row r="3" spans="1:45" ht="14.25">
      <c r="B3" s="1458"/>
      <c r="C3" s="1458"/>
      <c r="D3" s="1458"/>
      <c r="E3" s="1458"/>
      <c r="F3" s="1458"/>
      <c r="G3" s="1458"/>
      <c r="H3" s="1458"/>
      <c r="I3" s="1458"/>
      <c r="J3" s="1458"/>
      <c r="K3" s="1458"/>
      <c r="L3" s="1458"/>
      <c r="M3" s="1458"/>
      <c r="N3" s="1458"/>
      <c r="O3" s="1458"/>
      <c r="P3" s="1458"/>
      <c r="Q3" s="1458"/>
      <c r="R3" s="1458"/>
      <c r="S3" s="1458"/>
      <c r="T3" s="1458"/>
      <c r="U3" s="1458"/>
      <c r="V3" s="1458"/>
      <c r="W3" s="1458"/>
      <c r="X3" s="1458"/>
      <c r="Y3" s="1458"/>
      <c r="Z3" s="1458"/>
      <c r="AA3" s="1458"/>
      <c r="AB3" s="1458"/>
      <c r="AC3" s="1458"/>
      <c r="AD3" s="1458"/>
      <c r="AE3" s="1458"/>
      <c r="AF3" s="1458"/>
      <c r="AG3" s="1458"/>
      <c r="AH3" s="1458"/>
      <c r="AI3" s="1458"/>
      <c r="AJ3" s="1458"/>
      <c r="AK3" s="1458"/>
      <c r="AL3" s="1458"/>
      <c r="AM3" s="1458"/>
      <c r="AN3" s="1458"/>
      <c r="AO3" s="1458"/>
      <c r="AP3" s="1458"/>
      <c r="AQ3" s="1458"/>
      <c r="AR3" s="1458"/>
    </row>
    <row r="4" spans="1:45" ht="20.100000000000001" customHeight="1">
      <c r="B4" s="1004"/>
      <c r="C4" s="1004"/>
      <c r="D4" s="1004"/>
      <c r="E4" s="1005"/>
      <c r="F4" s="1005"/>
      <c r="G4" s="1006"/>
      <c r="H4" s="1006"/>
      <c r="I4" s="1004"/>
      <c r="J4" s="1004"/>
      <c r="K4" s="1004"/>
      <c r="L4" s="1004"/>
      <c r="M4" s="1004"/>
      <c r="N4" s="1004"/>
      <c r="O4" s="1004"/>
      <c r="P4" s="1004"/>
      <c r="Q4" s="1004"/>
      <c r="R4" s="1004"/>
      <c r="S4" s="1004"/>
      <c r="T4" s="1004"/>
      <c r="U4" s="1004"/>
      <c r="V4" s="1004"/>
      <c r="W4" s="1004"/>
      <c r="X4" s="1004"/>
      <c r="Y4" s="1004"/>
      <c r="Z4" s="1004"/>
      <c r="AA4" s="1004"/>
      <c r="AB4" s="1004"/>
      <c r="AC4" s="1004"/>
      <c r="AD4" s="1004"/>
      <c r="AE4" s="1004"/>
      <c r="AF4" s="1004"/>
      <c r="AG4" s="1004"/>
      <c r="AH4" s="1004"/>
      <c r="AI4" s="1004"/>
      <c r="AJ4" s="1004"/>
      <c r="AK4" s="1004"/>
      <c r="AL4" s="1459"/>
      <c r="AM4" s="1459"/>
      <c r="AN4" s="1007"/>
      <c r="AO4" s="1459"/>
      <c r="AP4" s="1459"/>
      <c r="AQ4" s="1004"/>
      <c r="AR4" s="1004"/>
    </row>
    <row r="5" spans="1:45" ht="20.100000000000001" customHeight="1">
      <c r="B5" s="1461" t="s">
        <v>1000</v>
      </c>
      <c r="C5" s="1461"/>
      <c r="D5" s="1461"/>
      <c r="E5" s="1461"/>
      <c r="F5" s="1461"/>
      <c r="G5" s="1461"/>
      <c r="H5" s="1461"/>
      <c r="I5" s="1461"/>
      <c r="J5" s="1461"/>
      <c r="K5" s="1461"/>
      <c r="L5" s="1461"/>
      <c r="M5" s="1461"/>
      <c r="N5" s="1461"/>
      <c r="O5" s="1461"/>
      <c r="P5" s="1461"/>
      <c r="Q5" s="1461"/>
      <c r="R5" s="1461"/>
      <c r="S5" s="1461"/>
      <c r="T5" s="1461"/>
      <c r="U5" s="1461"/>
      <c r="V5" s="1461"/>
      <c r="W5" s="1461"/>
      <c r="X5" s="1461"/>
      <c r="Y5" s="1461"/>
      <c r="Z5" s="1461"/>
      <c r="AA5" s="1461"/>
      <c r="AB5" s="1461"/>
      <c r="AC5" s="1461"/>
      <c r="AD5" s="1461"/>
      <c r="AE5" s="1461"/>
      <c r="AF5" s="1461"/>
      <c r="AG5" s="1461"/>
      <c r="AH5" s="1461"/>
      <c r="AI5" s="1461"/>
      <c r="AJ5" s="1461"/>
      <c r="AK5" s="1461"/>
      <c r="AL5" s="1461"/>
      <c r="AM5" s="1461"/>
      <c r="AN5" s="1461"/>
      <c r="AO5" s="1461"/>
      <c r="AP5" s="1461"/>
      <c r="AQ5" s="1461"/>
      <c r="AR5" s="1461"/>
    </row>
    <row r="6" spans="1:45" ht="20.100000000000001" customHeight="1">
      <c r="B6" s="1461"/>
      <c r="C6" s="1461"/>
      <c r="D6" s="1461"/>
      <c r="E6" s="1461"/>
      <c r="F6" s="1461"/>
      <c r="G6" s="1461"/>
      <c r="H6" s="1461"/>
      <c r="I6" s="1461"/>
      <c r="J6" s="1461"/>
      <c r="K6" s="1461"/>
      <c r="L6" s="1461"/>
      <c r="M6" s="1461"/>
      <c r="N6" s="1461"/>
      <c r="O6" s="1461"/>
      <c r="P6" s="1461"/>
      <c r="Q6" s="1461"/>
      <c r="R6" s="1461"/>
      <c r="S6" s="1461"/>
      <c r="T6" s="1461"/>
      <c r="U6" s="1461"/>
      <c r="V6" s="1461"/>
      <c r="W6" s="1461"/>
      <c r="X6" s="1461"/>
      <c r="Y6" s="1461"/>
      <c r="Z6" s="1461"/>
      <c r="AA6" s="1461"/>
      <c r="AB6" s="1461"/>
      <c r="AC6" s="1461"/>
      <c r="AD6" s="1461"/>
      <c r="AE6" s="1461"/>
      <c r="AF6" s="1461"/>
      <c r="AG6" s="1461"/>
      <c r="AH6" s="1461"/>
      <c r="AI6" s="1461"/>
      <c r="AJ6" s="1461"/>
      <c r="AK6" s="1461"/>
      <c r="AL6" s="1461"/>
      <c r="AM6" s="1461"/>
      <c r="AN6" s="1461"/>
      <c r="AO6" s="1461"/>
      <c r="AP6" s="1461"/>
      <c r="AQ6" s="1461"/>
      <c r="AR6" s="1461"/>
    </row>
    <row r="7" spans="1:45" ht="20.100000000000001" customHeight="1">
      <c r="B7" s="1461"/>
      <c r="C7" s="1461"/>
      <c r="D7" s="1461"/>
      <c r="E7" s="1461"/>
      <c r="F7" s="1461"/>
      <c r="G7" s="1461"/>
      <c r="H7" s="1461"/>
      <c r="I7" s="1461"/>
      <c r="J7" s="1461"/>
      <c r="K7" s="1461"/>
      <c r="L7" s="1461"/>
      <c r="M7" s="1461"/>
      <c r="N7" s="1461"/>
      <c r="O7" s="1461"/>
      <c r="P7" s="1461"/>
      <c r="Q7" s="1461"/>
      <c r="R7" s="1461"/>
      <c r="S7" s="1461"/>
      <c r="T7" s="1461"/>
      <c r="U7" s="1461"/>
      <c r="V7" s="1461"/>
      <c r="W7" s="1461"/>
      <c r="X7" s="1461"/>
      <c r="Y7" s="1461"/>
      <c r="Z7" s="1461"/>
      <c r="AA7" s="1461"/>
      <c r="AB7" s="1461"/>
      <c r="AC7" s="1461"/>
      <c r="AD7" s="1461"/>
      <c r="AE7" s="1461"/>
      <c r="AF7" s="1461"/>
      <c r="AG7" s="1461"/>
      <c r="AH7" s="1461"/>
      <c r="AI7" s="1461"/>
      <c r="AJ7" s="1461"/>
      <c r="AK7" s="1461"/>
      <c r="AL7" s="1461"/>
      <c r="AM7" s="1461"/>
      <c r="AN7" s="1461"/>
      <c r="AO7" s="1461"/>
      <c r="AP7" s="1461"/>
      <c r="AQ7" s="1461"/>
      <c r="AR7" s="1461"/>
    </row>
    <row r="8" spans="1:45" ht="34.5" customHeight="1">
      <c r="B8" s="1454" t="s">
        <v>1001</v>
      </c>
      <c r="C8" s="1454"/>
      <c r="D8" s="1454"/>
      <c r="E8" s="1454"/>
      <c r="F8" s="1454"/>
      <c r="G8" s="1454"/>
      <c r="H8" s="1454"/>
      <c r="I8" s="1454"/>
      <c r="J8" s="1454"/>
      <c r="K8" s="1454"/>
      <c r="L8" s="1454"/>
      <c r="M8" s="1454"/>
      <c r="N8" s="1454"/>
      <c r="O8" s="1454"/>
      <c r="P8" s="1454"/>
      <c r="Q8" s="1454"/>
      <c r="R8" s="1454"/>
      <c r="S8" s="1454"/>
      <c r="T8" s="1454"/>
      <c r="U8" s="1454"/>
      <c r="V8" s="1454"/>
      <c r="W8" s="1454"/>
      <c r="X8" s="1454"/>
      <c r="Y8" s="1454"/>
      <c r="Z8" s="1454"/>
      <c r="AA8" s="1454"/>
      <c r="AB8" s="1454"/>
      <c r="AC8" s="1454"/>
      <c r="AD8" s="1454"/>
      <c r="AE8" s="1454"/>
      <c r="AF8" s="1454"/>
      <c r="AG8" s="1454"/>
      <c r="AH8" s="1454"/>
      <c r="AI8" s="1454"/>
      <c r="AJ8" s="1454"/>
      <c r="AK8" s="1454"/>
      <c r="AL8" s="1454"/>
      <c r="AM8" s="1454"/>
      <c r="AN8" s="1454"/>
      <c r="AO8" s="1454"/>
      <c r="AP8" s="1454"/>
      <c r="AQ8" s="1454"/>
      <c r="AR8" s="1454"/>
    </row>
    <row r="9" spans="1:45" ht="13.5" customHeight="1">
      <c r="B9" s="1008"/>
      <c r="C9" s="1008"/>
      <c r="D9" s="1008"/>
      <c r="E9" s="1008"/>
      <c r="F9" s="1008"/>
      <c r="G9" s="1008"/>
      <c r="H9" s="1008"/>
      <c r="I9" s="1008"/>
      <c r="J9" s="1008"/>
      <c r="K9" s="1008"/>
      <c r="L9" s="1008"/>
      <c r="M9" s="1008"/>
      <c r="N9" s="1008"/>
      <c r="O9" s="1008"/>
      <c r="P9" s="1008"/>
      <c r="Q9" s="1008"/>
      <c r="R9" s="1008"/>
      <c r="S9" s="1008"/>
      <c r="T9" s="1008"/>
      <c r="U9" s="1008"/>
      <c r="V9" s="1008"/>
      <c r="W9" s="1008"/>
      <c r="X9" s="1008"/>
      <c r="Y9" s="1008"/>
      <c r="Z9" s="1008"/>
      <c r="AA9" s="1008"/>
      <c r="AB9" s="1008"/>
      <c r="AC9" s="1008"/>
      <c r="AD9" s="1008"/>
      <c r="AE9" s="1008"/>
      <c r="AF9" s="1008"/>
      <c r="AG9" s="1008"/>
      <c r="AH9" s="1008"/>
      <c r="AI9" s="1008"/>
      <c r="AJ9" s="1008"/>
      <c r="AK9" s="1008"/>
      <c r="AL9" s="1008"/>
      <c r="AM9" s="1008"/>
      <c r="AN9" s="1008"/>
      <c r="AO9" s="1008"/>
      <c r="AP9" s="1008"/>
      <c r="AQ9" s="1008"/>
      <c r="AR9" s="1008"/>
    </row>
    <row r="10" spans="1:45" ht="17.25" customHeight="1">
      <c r="B10" s="1009" t="s">
        <v>911</v>
      </c>
      <c r="C10" s="1009"/>
      <c r="D10" s="1010" t="s">
        <v>912</v>
      </c>
      <c r="E10" s="1009"/>
      <c r="F10" s="1009"/>
      <c r="G10" s="1009"/>
      <c r="H10" s="1009"/>
      <c r="I10" s="1009"/>
      <c r="J10" s="1009"/>
      <c r="K10" s="1009"/>
      <c r="L10" s="1009"/>
      <c r="M10" s="1009"/>
      <c r="N10" s="1009"/>
      <c r="O10" s="1009"/>
      <c r="P10" s="1009"/>
      <c r="Q10" s="1009"/>
      <c r="R10" s="1009"/>
      <c r="S10" s="1009"/>
      <c r="T10" s="1009"/>
      <c r="U10" s="1009"/>
      <c r="V10" s="1009"/>
      <c r="W10" s="1009"/>
      <c r="X10" s="1009"/>
      <c r="Y10" s="1009"/>
      <c r="Z10" s="1009"/>
      <c r="AA10" s="1009"/>
      <c r="AB10" s="1009"/>
      <c r="AC10" s="1009"/>
      <c r="AD10" s="1009"/>
      <c r="AE10" s="1009"/>
      <c r="AF10" s="1009"/>
      <c r="AG10" s="1009"/>
      <c r="AH10" s="1009"/>
      <c r="AI10" s="1009"/>
      <c r="AJ10" s="1009"/>
      <c r="AK10" s="1009"/>
      <c r="AL10" s="1009"/>
      <c r="AM10" s="1009"/>
      <c r="AN10" s="1009"/>
      <c r="AO10" s="1009"/>
      <c r="AP10" s="1009"/>
      <c r="AQ10" s="1009"/>
      <c r="AR10" s="1009"/>
    </row>
    <row r="11" spans="1:45" ht="18" customHeight="1">
      <c r="B11" s="1004"/>
      <c r="C11" s="1009"/>
      <c r="D11" s="2410" t="s">
        <v>943</v>
      </c>
      <c r="E11" s="1455"/>
      <c r="F11" s="1455"/>
      <c r="G11" s="1455"/>
      <c r="H11" s="1455"/>
      <c r="I11" s="1455"/>
      <c r="J11" s="1455"/>
      <c r="K11" s="1455"/>
      <c r="L11" s="1455"/>
      <c r="M11" s="1455"/>
      <c r="N11" s="1455"/>
      <c r="O11" s="1455"/>
      <c r="P11" s="1455"/>
      <c r="Q11" s="1455"/>
      <c r="R11" s="1455"/>
      <c r="S11" s="1455"/>
      <c r="T11" s="1455"/>
      <c r="U11" s="1455"/>
      <c r="V11" s="1455"/>
      <c r="W11" s="1455"/>
      <c r="X11" s="1455"/>
      <c r="Y11" s="1455"/>
      <c r="Z11" s="1455"/>
      <c r="AA11" s="1455"/>
      <c r="AB11" s="1455"/>
      <c r="AC11" s="1455"/>
      <c r="AD11" s="1455"/>
      <c r="AE11" s="1455"/>
      <c r="AF11" s="1455"/>
      <c r="AG11" s="1455"/>
      <c r="AH11" s="1455"/>
      <c r="AI11" s="1455"/>
      <c r="AJ11" s="1455"/>
      <c r="AK11" s="1455"/>
      <c r="AL11" s="1455"/>
      <c r="AM11" s="1455"/>
      <c r="AN11" s="1455"/>
      <c r="AO11" s="1455"/>
      <c r="AP11" s="1455"/>
      <c r="AQ11" s="1455"/>
      <c r="AR11" s="1455"/>
    </row>
    <row r="12" spans="1:45" ht="18.75" customHeight="1">
      <c r="B12" s="1004"/>
      <c r="C12" s="1009"/>
      <c r="D12" s="2410" t="s">
        <v>1188</v>
      </c>
      <c r="E12" s="1455"/>
      <c r="F12" s="1455"/>
      <c r="G12" s="1455"/>
      <c r="H12" s="1455"/>
      <c r="I12" s="1455"/>
      <c r="J12" s="1455"/>
      <c r="K12" s="1455"/>
      <c r="L12" s="1455"/>
      <c r="M12" s="1455"/>
      <c r="N12" s="1455"/>
      <c r="O12" s="1455"/>
      <c r="P12" s="1455"/>
      <c r="Q12" s="1455"/>
      <c r="R12" s="1455"/>
      <c r="S12" s="1455"/>
      <c r="T12" s="1455"/>
      <c r="U12" s="1455"/>
      <c r="V12" s="1455"/>
      <c r="W12" s="1455"/>
      <c r="X12" s="1455"/>
      <c r="Y12" s="1455"/>
      <c r="Z12" s="1455"/>
      <c r="AA12" s="1455"/>
      <c r="AB12" s="1455"/>
      <c r="AC12" s="1455"/>
      <c r="AD12" s="1455"/>
      <c r="AE12" s="1455"/>
      <c r="AF12" s="1455"/>
      <c r="AG12" s="1455"/>
      <c r="AH12" s="1455"/>
      <c r="AI12" s="1455"/>
      <c r="AJ12" s="1455"/>
      <c r="AK12" s="1455"/>
      <c r="AL12" s="1455"/>
      <c r="AM12" s="1455"/>
      <c r="AN12" s="1455"/>
      <c r="AO12" s="1455"/>
      <c r="AP12" s="1455"/>
      <c r="AQ12" s="1455"/>
      <c r="AR12" s="1455"/>
    </row>
    <row r="13" spans="1:45" ht="17.25" customHeight="1">
      <c r="B13" s="1004"/>
      <c r="C13" s="1009"/>
      <c r="D13" s="2410" t="s">
        <v>944</v>
      </c>
      <c r="E13" s="1455"/>
      <c r="F13" s="1455"/>
      <c r="G13" s="1455"/>
      <c r="H13" s="1455"/>
      <c r="I13" s="1455"/>
      <c r="J13" s="1455"/>
      <c r="K13" s="1455"/>
      <c r="L13" s="1455"/>
      <c r="M13" s="1455"/>
      <c r="N13" s="1455"/>
      <c r="O13" s="1455"/>
      <c r="P13" s="1455"/>
      <c r="Q13" s="1455"/>
      <c r="R13" s="1455"/>
      <c r="S13" s="1455"/>
      <c r="T13" s="1455"/>
      <c r="U13" s="1455"/>
      <c r="V13" s="1455"/>
      <c r="W13" s="1455"/>
      <c r="X13" s="1455"/>
      <c r="Y13" s="1455"/>
      <c r="Z13" s="1455"/>
      <c r="AA13" s="1455"/>
      <c r="AB13" s="1455"/>
      <c r="AC13" s="1455"/>
      <c r="AD13" s="1455"/>
      <c r="AE13" s="1455"/>
      <c r="AF13" s="1455"/>
      <c r="AG13" s="1455"/>
      <c r="AH13" s="1455"/>
      <c r="AI13" s="1455"/>
      <c r="AJ13" s="1455"/>
      <c r="AK13" s="1455"/>
      <c r="AL13" s="1455"/>
      <c r="AM13" s="1455"/>
      <c r="AN13" s="1455"/>
      <c r="AO13" s="1455"/>
      <c r="AP13" s="1455"/>
      <c r="AQ13" s="1455"/>
      <c r="AR13" s="1455"/>
    </row>
    <row r="14" spans="1:45" ht="17.25" customHeight="1">
      <c r="B14" s="1004"/>
      <c r="C14" s="1009"/>
      <c r="D14" s="2410" t="s">
        <v>950</v>
      </c>
      <c r="E14" s="1455"/>
      <c r="F14" s="1455"/>
      <c r="G14" s="1455"/>
      <c r="H14" s="1455"/>
      <c r="I14" s="1455"/>
      <c r="J14" s="1455"/>
      <c r="K14" s="1455"/>
      <c r="L14" s="1455"/>
      <c r="M14" s="1455"/>
      <c r="N14" s="1455"/>
      <c r="O14" s="1455"/>
      <c r="P14" s="1455"/>
      <c r="Q14" s="1455"/>
      <c r="R14" s="1455"/>
      <c r="S14" s="1455"/>
      <c r="T14" s="1455"/>
      <c r="U14" s="1455"/>
      <c r="V14" s="1455"/>
      <c r="W14" s="1455"/>
      <c r="X14" s="1455"/>
      <c r="Y14" s="1455"/>
      <c r="Z14" s="1455"/>
      <c r="AA14" s="1455"/>
      <c r="AB14" s="1455"/>
      <c r="AC14" s="1455"/>
      <c r="AD14" s="1455"/>
      <c r="AE14" s="1455"/>
      <c r="AF14" s="1455"/>
      <c r="AG14" s="1455"/>
      <c r="AH14" s="1455"/>
      <c r="AI14" s="1455"/>
      <c r="AJ14" s="1455"/>
      <c r="AK14" s="1455"/>
      <c r="AL14" s="1455"/>
      <c r="AM14" s="1455"/>
      <c r="AN14" s="1455"/>
      <c r="AO14" s="1455"/>
      <c r="AP14" s="1455"/>
      <c r="AQ14" s="1455"/>
      <c r="AR14" s="1455"/>
    </row>
    <row r="15" spans="1:45" ht="17.25" customHeight="1">
      <c r="B15" s="1004"/>
      <c r="C15" s="1009"/>
      <c r="D15" s="2410" t="s">
        <v>913</v>
      </c>
      <c r="E15" s="1455"/>
      <c r="F15" s="1455"/>
      <c r="G15" s="1455"/>
      <c r="H15" s="1455"/>
      <c r="I15" s="1455"/>
      <c r="J15" s="1455"/>
      <c r="K15" s="1455"/>
      <c r="L15" s="1455"/>
      <c r="M15" s="1455"/>
      <c r="N15" s="1455"/>
      <c r="O15" s="1455"/>
      <c r="P15" s="1455"/>
      <c r="Q15" s="1455"/>
      <c r="R15" s="1455"/>
      <c r="S15" s="1455"/>
      <c r="T15" s="1455"/>
      <c r="U15" s="1455"/>
      <c r="V15" s="1455"/>
      <c r="W15" s="1455"/>
      <c r="X15" s="1455"/>
      <c r="Y15" s="1455"/>
      <c r="Z15" s="1455"/>
      <c r="AA15" s="1455"/>
      <c r="AB15" s="1455"/>
      <c r="AC15" s="1455"/>
      <c r="AD15" s="1455"/>
      <c r="AE15" s="1455"/>
      <c r="AF15" s="1455"/>
      <c r="AG15" s="1455"/>
      <c r="AH15" s="1455"/>
      <c r="AI15" s="1455"/>
      <c r="AJ15" s="1455"/>
      <c r="AK15" s="1455"/>
      <c r="AL15" s="1455"/>
      <c r="AM15" s="1455"/>
      <c r="AN15" s="1455"/>
      <c r="AO15" s="1455"/>
      <c r="AP15" s="1455"/>
      <c r="AQ15" s="1455"/>
      <c r="AR15" s="1455"/>
    </row>
    <row r="16" spans="1:45" ht="17.25" customHeight="1">
      <c r="B16" s="1004"/>
      <c r="C16" s="1009"/>
      <c r="D16" s="2409" t="s">
        <v>914</v>
      </c>
      <c r="E16" s="2411"/>
      <c r="F16" s="2411"/>
      <c r="G16" s="2411"/>
      <c r="H16" s="2411"/>
      <c r="I16" s="2411"/>
      <c r="J16" s="2411"/>
      <c r="K16" s="1011"/>
      <c r="L16" s="1011"/>
      <c r="M16" s="1011"/>
      <c r="N16" s="1011"/>
      <c r="O16" s="1011"/>
      <c r="P16" s="1011"/>
      <c r="Q16" s="1011"/>
      <c r="R16" s="1011"/>
      <c r="S16" s="1011"/>
      <c r="T16" s="1011"/>
      <c r="U16" s="1011"/>
      <c r="V16" s="1011"/>
      <c r="W16" s="1011"/>
      <c r="X16" s="1011"/>
      <c r="Y16" s="1011"/>
      <c r="Z16" s="1011"/>
      <c r="AA16" s="1011"/>
      <c r="AB16" s="1011"/>
      <c r="AC16" s="1011"/>
      <c r="AD16" s="1011"/>
      <c r="AE16" s="1011"/>
      <c r="AF16" s="1011"/>
      <c r="AG16" s="1011"/>
      <c r="AH16" s="1011"/>
      <c r="AI16" s="1011"/>
      <c r="AJ16" s="1011"/>
      <c r="AK16" s="1011"/>
      <c r="AL16" s="1011"/>
      <c r="AM16" s="1011"/>
      <c r="AN16" s="1011"/>
      <c r="AO16" s="1011"/>
      <c r="AP16" s="1011"/>
      <c r="AQ16" s="1011"/>
      <c r="AR16" s="1011"/>
    </row>
    <row r="17" spans="1:44" s="1003" customFormat="1" ht="7.5" customHeight="1">
      <c r="A17" s="1002"/>
      <c r="B17" s="1004"/>
      <c r="C17" s="1009"/>
      <c r="D17" s="1009"/>
      <c r="E17" s="1009"/>
      <c r="F17" s="1009"/>
      <c r="G17" s="1009"/>
      <c r="H17" s="1009"/>
      <c r="I17" s="1009"/>
      <c r="J17" s="1009"/>
      <c r="K17" s="1009"/>
      <c r="L17" s="1009"/>
      <c r="M17" s="1009"/>
      <c r="N17" s="1009"/>
      <c r="O17" s="1009"/>
      <c r="P17" s="1009"/>
      <c r="Q17" s="1009"/>
      <c r="R17" s="1009"/>
      <c r="S17" s="1009"/>
      <c r="T17" s="1009"/>
      <c r="U17" s="1009"/>
      <c r="V17" s="1009"/>
      <c r="W17" s="1009"/>
      <c r="X17" s="1009"/>
      <c r="Y17" s="1009"/>
      <c r="Z17" s="1009"/>
      <c r="AA17" s="1009"/>
      <c r="AB17" s="1009"/>
      <c r="AC17" s="1009"/>
      <c r="AD17" s="1009"/>
      <c r="AE17" s="1009"/>
      <c r="AF17" s="1009"/>
      <c r="AG17" s="1009"/>
      <c r="AH17" s="1009"/>
      <c r="AI17" s="1009"/>
      <c r="AJ17" s="1009"/>
      <c r="AK17" s="1009"/>
      <c r="AL17" s="1009"/>
      <c r="AM17" s="1009"/>
      <c r="AN17" s="1009"/>
      <c r="AO17" s="1009"/>
      <c r="AP17" s="1009"/>
      <c r="AQ17" s="1009"/>
      <c r="AR17" s="1009"/>
    </row>
    <row r="18" spans="1:44" s="1003" customFormat="1" ht="17.25" customHeight="1">
      <c r="A18" s="1002"/>
      <c r="B18" s="1009" t="s">
        <v>112</v>
      </c>
      <c r="C18" s="1009"/>
      <c r="D18" s="1010" t="s">
        <v>915</v>
      </c>
      <c r="E18" s="1009"/>
      <c r="F18" s="1009"/>
      <c r="G18" s="1009"/>
      <c r="H18" s="1009"/>
      <c r="I18" s="1009"/>
      <c r="J18" s="1009"/>
      <c r="K18" s="1009"/>
      <c r="L18" s="1009"/>
      <c r="M18" s="1009"/>
      <c r="N18" s="1009"/>
      <c r="O18" s="1009"/>
      <c r="P18" s="1009"/>
      <c r="Q18" s="1009"/>
      <c r="R18" s="1009"/>
      <c r="S18" s="1009"/>
      <c r="T18" s="1009"/>
      <c r="U18" s="1009"/>
      <c r="V18" s="1009"/>
      <c r="W18" s="1009"/>
      <c r="X18" s="1009"/>
      <c r="Y18" s="1009"/>
      <c r="Z18" s="1009"/>
      <c r="AA18" s="1009"/>
      <c r="AB18" s="1009"/>
      <c r="AC18" s="1009"/>
      <c r="AD18" s="1009"/>
      <c r="AE18" s="1009"/>
      <c r="AF18" s="1009"/>
      <c r="AG18" s="1009"/>
      <c r="AH18" s="1009"/>
      <c r="AI18" s="1009"/>
      <c r="AJ18" s="1009"/>
      <c r="AK18" s="1009"/>
      <c r="AL18" s="1009"/>
      <c r="AM18" s="1009"/>
      <c r="AN18" s="1009"/>
      <c r="AO18" s="1009"/>
      <c r="AP18" s="1009"/>
      <c r="AQ18" s="1009"/>
      <c r="AR18" s="1009"/>
    </row>
    <row r="19" spans="1:44" s="1003" customFormat="1" ht="17.25" customHeight="1">
      <c r="A19" s="1002"/>
      <c r="B19" s="1004"/>
      <c r="C19" s="1009"/>
      <c r="D19" s="1009" t="s">
        <v>916</v>
      </c>
      <c r="E19" s="1009"/>
      <c r="F19" s="1009"/>
      <c r="G19" s="1009"/>
      <c r="H19" s="1009"/>
      <c r="I19" s="1009"/>
      <c r="J19" s="1009"/>
      <c r="K19" s="1009"/>
      <c r="L19" s="1009"/>
      <c r="M19" s="1009"/>
      <c r="N19" s="1009"/>
      <c r="O19" s="1009"/>
      <c r="P19" s="1009"/>
      <c r="Q19" s="1009"/>
      <c r="R19" s="1009"/>
      <c r="S19" s="1009"/>
      <c r="T19" s="1009"/>
      <c r="U19" s="1009"/>
      <c r="V19" s="1009"/>
      <c r="W19" s="1009"/>
      <c r="X19" s="1009"/>
      <c r="Y19" s="1009"/>
      <c r="Z19" s="1009"/>
      <c r="AA19" s="1009"/>
      <c r="AB19" s="1009"/>
      <c r="AC19" s="1009"/>
      <c r="AD19" s="1009"/>
      <c r="AE19" s="1009"/>
      <c r="AF19" s="1009"/>
      <c r="AG19" s="1009"/>
      <c r="AH19" s="1009"/>
      <c r="AI19" s="1009"/>
      <c r="AJ19" s="1009"/>
      <c r="AK19" s="1009"/>
      <c r="AL19" s="1009"/>
      <c r="AM19" s="1009"/>
      <c r="AN19" s="1009"/>
      <c r="AO19" s="1009"/>
      <c r="AP19" s="1009"/>
      <c r="AQ19" s="1009"/>
      <c r="AR19" s="1009"/>
    </row>
    <row r="20" spans="1:44" s="1003" customFormat="1" ht="17.25" customHeight="1">
      <c r="A20" s="1002"/>
      <c r="B20" s="1004"/>
      <c r="C20" s="1009"/>
      <c r="D20" s="1009" t="s">
        <v>917</v>
      </c>
      <c r="E20" s="1009"/>
      <c r="F20" s="1012"/>
      <c r="G20" s="1009"/>
      <c r="H20" s="1009"/>
      <c r="I20" s="1009"/>
      <c r="J20" s="1009"/>
      <c r="K20" s="1009"/>
      <c r="L20" s="1009"/>
      <c r="M20" s="1009"/>
      <c r="N20" s="1009"/>
      <c r="O20" s="1009"/>
      <c r="P20" s="1009"/>
      <c r="Q20" s="1009"/>
      <c r="R20" s="1009"/>
      <c r="S20" s="1009"/>
      <c r="T20" s="1009"/>
      <c r="U20" s="1009"/>
      <c r="V20" s="1009"/>
      <c r="W20" s="1009"/>
      <c r="X20" s="1009"/>
      <c r="Y20" s="1009"/>
      <c r="Z20" s="1009"/>
      <c r="AA20" s="1009"/>
      <c r="AB20" s="1009"/>
      <c r="AC20" s="1009"/>
      <c r="AD20" s="1009"/>
      <c r="AE20" s="1009"/>
      <c r="AF20" s="1009"/>
      <c r="AG20" s="1009"/>
      <c r="AH20" s="1009"/>
      <c r="AI20" s="1009"/>
      <c r="AJ20" s="1009"/>
      <c r="AK20" s="1009"/>
      <c r="AL20" s="1009"/>
      <c r="AM20" s="1009"/>
      <c r="AN20" s="1009"/>
      <c r="AO20" s="1009"/>
      <c r="AP20" s="1009"/>
      <c r="AQ20" s="1009"/>
      <c r="AR20" s="1009"/>
    </row>
    <row r="21" spans="1:44" s="1003" customFormat="1" ht="17.25" customHeight="1">
      <c r="A21" s="1002"/>
      <c r="B21" s="1004"/>
      <c r="C21" s="1009"/>
      <c r="D21" s="1009" t="s">
        <v>1002</v>
      </c>
      <c r="E21" s="1009"/>
      <c r="F21" s="1009"/>
      <c r="G21" s="1009"/>
      <c r="H21" s="1009"/>
      <c r="I21" s="1009"/>
      <c r="J21" s="1009"/>
      <c r="K21" s="1009"/>
      <c r="L21" s="1009"/>
      <c r="M21" s="1009"/>
      <c r="N21" s="1009"/>
      <c r="O21" s="1009"/>
      <c r="P21" s="1009"/>
      <c r="Q21" s="1009"/>
      <c r="R21" s="1009"/>
      <c r="S21" s="1009"/>
      <c r="T21" s="1009"/>
      <c r="U21" s="1009"/>
      <c r="V21" s="1009"/>
      <c r="W21" s="1009"/>
      <c r="X21" s="1009"/>
      <c r="Y21" s="1009"/>
      <c r="Z21" s="1009"/>
      <c r="AA21" s="1009"/>
      <c r="AB21" s="1009"/>
      <c r="AC21" s="1009"/>
      <c r="AD21" s="1009"/>
      <c r="AE21" s="1009"/>
      <c r="AF21" s="1009"/>
      <c r="AG21" s="1009"/>
      <c r="AH21" s="1009"/>
      <c r="AI21" s="1009"/>
      <c r="AJ21" s="1009"/>
      <c r="AK21" s="1009"/>
      <c r="AL21" s="1009"/>
      <c r="AM21" s="1009"/>
      <c r="AN21" s="1009"/>
      <c r="AO21" s="1009"/>
      <c r="AP21" s="1009"/>
      <c r="AQ21" s="1009"/>
      <c r="AR21" s="1009"/>
    </row>
    <row r="22" spans="1:44" s="1003" customFormat="1" ht="17.25" customHeight="1">
      <c r="A22" s="1002"/>
      <c r="B22" s="1004"/>
      <c r="C22" s="1009"/>
      <c r="D22" s="1009" t="s">
        <v>1003</v>
      </c>
      <c r="E22" s="1009"/>
      <c r="F22" s="1009"/>
      <c r="G22" s="1009"/>
      <c r="H22" s="1009"/>
      <c r="I22" s="1009"/>
      <c r="J22" s="1009"/>
      <c r="K22" s="1009"/>
      <c r="L22" s="1009"/>
      <c r="M22" s="1009"/>
      <c r="N22" s="1009"/>
      <c r="O22" s="1009"/>
      <c r="P22" s="1009"/>
      <c r="Q22" s="1009"/>
      <c r="R22" s="1009"/>
      <c r="S22" s="1009"/>
      <c r="T22" s="1009"/>
      <c r="U22" s="1009"/>
      <c r="V22" s="1009"/>
      <c r="W22" s="1009"/>
      <c r="X22" s="1009"/>
      <c r="Y22" s="1009"/>
      <c r="Z22" s="1009"/>
      <c r="AA22" s="1009"/>
      <c r="AB22" s="1009"/>
      <c r="AC22" s="1009"/>
      <c r="AD22" s="1009"/>
      <c r="AE22" s="1009"/>
      <c r="AF22" s="1009"/>
      <c r="AG22" s="1009"/>
      <c r="AH22" s="1009"/>
      <c r="AI22" s="1009"/>
      <c r="AJ22" s="1009"/>
      <c r="AK22" s="1009"/>
      <c r="AL22" s="1009"/>
      <c r="AM22" s="1009"/>
      <c r="AN22" s="1009"/>
      <c r="AO22" s="1009"/>
      <c r="AP22" s="1009"/>
      <c r="AQ22" s="1009"/>
      <c r="AR22" s="1009"/>
    </row>
    <row r="23" spans="1:44" s="1003" customFormat="1" ht="17.25" customHeight="1">
      <c r="A23" s="1002"/>
      <c r="B23" s="1004"/>
      <c r="C23" s="1009"/>
      <c r="D23" s="1009" t="s">
        <v>1004</v>
      </c>
      <c r="E23" s="1009"/>
      <c r="F23" s="1009"/>
      <c r="G23" s="1009"/>
      <c r="H23" s="1009"/>
      <c r="I23" s="1009"/>
      <c r="J23" s="1009"/>
      <c r="K23" s="1009"/>
      <c r="L23" s="1009"/>
      <c r="M23" s="1009"/>
      <c r="N23" s="1009"/>
      <c r="O23" s="1009"/>
      <c r="P23" s="1009"/>
      <c r="Q23" s="1013"/>
      <c r="R23" s="1009"/>
      <c r="S23" s="1009"/>
      <c r="T23" s="1009"/>
      <c r="U23" s="1009"/>
      <c r="V23" s="1009"/>
      <c r="W23" s="1009"/>
      <c r="X23" s="1009"/>
      <c r="Y23" s="1009"/>
      <c r="Z23" s="1009"/>
      <c r="AA23" s="1009"/>
      <c r="AB23" s="1009"/>
      <c r="AC23" s="1009"/>
      <c r="AD23" s="1009"/>
      <c r="AE23" s="1009"/>
      <c r="AF23" s="1009"/>
      <c r="AG23" s="1009"/>
      <c r="AH23" s="1009"/>
      <c r="AI23" s="1009"/>
      <c r="AJ23" s="1009"/>
      <c r="AK23" s="1009"/>
      <c r="AL23" s="1009"/>
      <c r="AM23" s="1009"/>
      <c r="AN23" s="1009"/>
      <c r="AO23" s="1009"/>
      <c r="AP23" s="1009"/>
      <c r="AQ23" s="1009"/>
      <c r="AR23" s="1009"/>
    </row>
    <row r="24" spans="1:44" s="1003" customFormat="1" ht="17.25" customHeight="1">
      <c r="A24" s="1002"/>
      <c r="B24" s="1004"/>
      <c r="C24" s="1009"/>
      <c r="D24" s="1009" t="s">
        <v>918</v>
      </c>
      <c r="E24" s="1009"/>
      <c r="F24" s="1009"/>
      <c r="G24" s="1009"/>
      <c r="H24" s="1009"/>
      <c r="I24" s="1009"/>
      <c r="J24" s="1009"/>
      <c r="K24" s="1009"/>
      <c r="L24" s="1009"/>
      <c r="M24" s="1009"/>
      <c r="N24" s="1009"/>
      <c r="O24" s="1009"/>
      <c r="P24" s="1009"/>
      <c r="Q24" s="1009"/>
      <c r="R24" s="1009"/>
      <c r="S24" s="1009"/>
      <c r="T24" s="1009"/>
      <c r="U24" s="1009"/>
      <c r="V24" s="1009"/>
      <c r="W24" s="1009"/>
      <c r="X24" s="1009"/>
      <c r="Y24" s="1009"/>
      <c r="Z24" s="1009"/>
      <c r="AA24" s="1009"/>
      <c r="AB24" s="1009"/>
      <c r="AC24" s="1009"/>
      <c r="AD24" s="1009"/>
      <c r="AE24" s="1009"/>
      <c r="AF24" s="1009"/>
      <c r="AG24" s="1009"/>
      <c r="AH24" s="1009"/>
      <c r="AI24" s="1009"/>
      <c r="AJ24" s="1009"/>
      <c r="AK24" s="1009"/>
      <c r="AL24" s="1009"/>
      <c r="AM24" s="1009"/>
      <c r="AN24" s="1009"/>
      <c r="AO24" s="1009"/>
      <c r="AP24" s="1009"/>
      <c r="AQ24" s="1009"/>
      <c r="AR24" s="1009"/>
    </row>
    <row r="25" spans="1:44" s="1003" customFormat="1" ht="7.5" customHeight="1">
      <c r="A25" s="1002"/>
      <c r="B25" s="1004"/>
      <c r="C25" s="1009"/>
      <c r="D25" s="1009"/>
      <c r="E25" s="1009"/>
      <c r="F25" s="1009"/>
      <c r="G25" s="1009"/>
      <c r="H25" s="1009"/>
      <c r="I25" s="1009"/>
      <c r="J25" s="1009"/>
      <c r="K25" s="1009"/>
      <c r="L25" s="1009"/>
      <c r="M25" s="1009"/>
      <c r="N25" s="1009"/>
      <c r="O25" s="1009"/>
      <c r="P25" s="1009"/>
      <c r="Q25" s="1009"/>
      <c r="R25" s="1009"/>
      <c r="S25" s="1009"/>
      <c r="T25" s="1009"/>
      <c r="U25" s="1009"/>
      <c r="V25" s="1009"/>
      <c r="W25" s="1009"/>
      <c r="X25" s="1009"/>
      <c r="Y25" s="1009"/>
      <c r="Z25" s="1009"/>
      <c r="AA25" s="1009"/>
      <c r="AB25" s="1009"/>
      <c r="AC25" s="1009"/>
      <c r="AD25" s="1009"/>
      <c r="AE25" s="1009"/>
      <c r="AF25" s="1009"/>
      <c r="AG25" s="1009"/>
      <c r="AH25" s="1009"/>
      <c r="AI25" s="1009"/>
      <c r="AJ25" s="1009"/>
      <c r="AK25" s="1009"/>
      <c r="AL25" s="1009"/>
      <c r="AM25" s="1009"/>
      <c r="AN25" s="1009"/>
      <c r="AO25" s="1009"/>
      <c r="AP25" s="1009"/>
      <c r="AQ25" s="1009"/>
      <c r="AR25" s="1009"/>
    </row>
    <row r="26" spans="1:44" s="1003" customFormat="1" ht="17.25" customHeight="1">
      <c r="A26" s="1002"/>
      <c r="B26" s="1009" t="s">
        <v>919</v>
      </c>
      <c r="C26" s="1009"/>
      <c r="D26" s="1010" t="s">
        <v>945</v>
      </c>
      <c r="E26" s="1009"/>
      <c r="F26" s="1009"/>
      <c r="G26" s="1009"/>
      <c r="H26" s="1009"/>
      <c r="I26" s="1009"/>
      <c r="J26" s="1009"/>
      <c r="K26" s="1009"/>
      <c r="L26" s="1009"/>
      <c r="M26" s="1009"/>
      <c r="N26" s="1009"/>
      <c r="O26" s="1009"/>
      <c r="P26" s="1009"/>
      <c r="Q26" s="1009"/>
      <c r="R26" s="1009"/>
      <c r="S26" s="1009"/>
      <c r="T26" s="1009"/>
      <c r="U26" s="1009"/>
      <c r="V26" s="1009"/>
      <c r="W26" s="1009"/>
      <c r="X26" s="1009"/>
      <c r="Y26" s="1009"/>
      <c r="Z26" s="1009"/>
      <c r="AA26" s="1009"/>
      <c r="AB26" s="1009"/>
      <c r="AC26" s="1009"/>
      <c r="AD26" s="1009"/>
      <c r="AE26" s="1009"/>
      <c r="AF26" s="1009"/>
      <c r="AG26" s="1009"/>
      <c r="AH26" s="1009"/>
      <c r="AI26" s="1009"/>
      <c r="AJ26" s="1009"/>
      <c r="AK26" s="1009"/>
      <c r="AL26" s="1009"/>
      <c r="AM26" s="1009"/>
      <c r="AN26" s="1009"/>
      <c r="AO26" s="1009"/>
      <c r="AP26" s="1009"/>
      <c r="AQ26" s="1009"/>
      <c r="AR26" s="1009"/>
    </row>
    <row r="27" spans="1:44" s="1003" customFormat="1" ht="17.25" customHeight="1">
      <c r="A27" s="1002"/>
      <c r="B27" s="1004"/>
      <c r="C27" s="1009"/>
      <c r="D27" s="1009" t="s">
        <v>946</v>
      </c>
      <c r="E27" s="1009"/>
      <c r="F27" s="1009"/>
      <c r="G27" s="1009"/>
      <c r="H27" s="1009"/>
      <c r="I27" s="1009"/>
      <c r="J27" s="1009"/>
      <c r="K27" s="1009"/>
      <c r="L27" s="1009"/>
      <c r="M27" s="1009"/>
      <c r="N27" s="1009"/>
      <c r="O27" s="1009"/>
      <c r="P27" s="1009"/>
      <c r="Q27" s="1009"/>
      <c r="R27" s="1009"/>
      <c r="S27" s="1009"/>
      <c r="T27" s="1009"/>
      <c r="U27" s="1009"/>
      <c r="V27" s="1009"/>
      <c r="W27" s="1009"/>
      <c r="X27" s="1009"/>
      <c r="Y27" s="1009"/>
      <c r="Z27" s="1009"/>
      <c r="AA27" s="1009"/>
      <c r="AB27" s="1009"/>
      <c r="AC27" s="1009"/>
      <c r="AD27" s="1009"/>
      <c r="AE27" s="1009"/>
      <c r="AF27" s="1009"/>
      <c r="AG27" s="1009"/>
      <c r="AH27" s="1009"/>
      <c r="AI27" s="1009"/>
      <c r="AJ27" s="1009"/>
      <c r="AK27" s="1009"/>
      <c r="AL27" s="1009"/>
      <c r="AM27" s="1009"/>
      <c r="AN27" s="1009"/>
      <c r="AO27" s="1009"/>
      <c r="AP27" s="1009"/>
      <c r="AQ27" s="1009"/>
      <c r="AR27" s="1009"/>
    </row>
    <row r="28" spans="1:44" s="1003" customFormat="1" ht="17.25" customHeight="1">
      <c r="A28" s="1002"/>
      <c r="B28" s="1004"/>
      <c r="C28" s="1009"/>
      <c r="D28" s="1009" t="s">
        <v>947</v>
      </c>
      <c r="E28" s="1009"/>
      <c r="F28" s="1009"/>
      <c r="G28" s="1009"/>
      <c r="H28" s="1009"/>
      <c r="I28" s="1009"/>
      <c r="J28" s="1009"/>
      <c r="K28" s="1009"/>
      <c r="L28" s="1009"/>
      <c r="M28" s="1009"/>
      <c r="N28" s="1009"/>
      <c r="O28" s="1009"/>
      <c r="P28" s="1009"/>
      <c r="Q28" s="1009"/>
      <c r="R28" s="1009"/>
      <c r="S28" s="1009"/>
      <c r="T28" s="1009"/>
      <c r="U28" s="1009"/>
      <c r="V28" s="1009"/>
      <c r="W28" s="1009"/>
      <c r="X28" s="1009"/>
      <c r="Y28" s="1009"/>
      <c r="Z28" s="1009"/>
      <c r="AA28" s="1009"/>
      <c r="AB28" s="1009"/>
      <c r="AC28" s="1009"/>
      <c r="AD28" s="1009"/>
      <c r="AE28" s="1009"/>
      <c r="AF28" s="1009"/>
      <c r="AG28" s="1009"/>
      <c r="AH28" s="1009"/>
      <c r="AI28" s="1009"/>
      <c r="AJ28" s="1009"/>
      <c r="AK28" s="1009"/>
      <c r="AL28" s="1009"/>
      <c r="AM28" s="1009"/>
      <c r="AN28" s="1009"/>
      <c r="AO28" s="1009"/>
      <c r="AP28" s="1009"/>
      <c r="AQ28" s="1009"/>
      <c r="AR28" s="1009"/>
    </row>
    <row r="29" spans="1:44" s="1003" customFormat="1" ht="17.25" customHeight="1">
      <c r="A29" s="1002"/>
      <c r="B29" s="1004"/>
      <c r="C29" s="1009"/>
      <c r="D29" s="1009" t="s">
        <v>948</v>
      </c>
      <c r="E29" s="1009"/>
      <c r="F29" s="1009"/>
      <c r="G29" s="1009"/>
      <c r="H29" s="1009"/>
      <c r="I29" s="1009"/>
      <c r="J29" s="1009"/>
      <c r="K29" s="1009"/>
      <c r="L29" s="1009"/>
      <c r="M29" s="1009"/>
      <c r="N29" s="1009"/>
      <c r="O29" s="1009"/>
      <c r="P29" s="1009"/>
      <c r="Q29" s="1009"/>
      <c r="R29" s="1009"/>
      <c r="S29" s="1009"/>
      <c r="T29" s="1009"/>
      <c r="U29" s="1009"/>
      <c r="V29" s="1009"/>
      <c r="W29" s="1009"/>
      <c r="X29" s="1009"/>
      <c r="Y29" s="1009"/>
      <c r="Z29" s="1009"/>
      <c r="AA29" s="1009"/>
      <c r="AB29" s="1009"/>
      <c r="AC29" s="1009"/>
      <c r="AD29" s="1009"/>
      <c r="AE29" s="1009"/>
      <c r="AF29" s="1009"/>
      <c r="AG29" s="1009"/>
      <c r="AH29" s="1009"/>
      <c r="AI29" s="1009"/>
      <c r="AJ29" s="1009"/>
      <c r="AK29" s="1009"/>
      <c r="AL29" s="1009"/>
      <c r="AM29" s="1009"/>
      <c r="AN29" s="1009"/>
      <c r="AO29" s="1009"/>
      <c r="AP29" s="1009"/>
      <c r="AQ29" s="1009"/>
      <c r="AR29" s="1009"/>
    </row>
    <row r="30" spans="1:44" s="1003" customFormat="1" ht="17.25" customHeight="1">
      <c r="A30" s="1002"/>
      <c r="B30" s="1004"/>
      <c r="C30" s="1009"/>
      <c r="D30" s="1009" t="s">
        <v>949</v>
      </c>
      <c r="E30" s="1009"/>
      <c r="F30" s="1009"/>
      <c r="G30" s="1009"/>
      <c r="H30" s="1009"/>
      <c r="I30" s="1009"/>
      <c r="J30" s="1009"/>
      <c r="K30" s="1009"/>
      <c r="L30" s="1009"/>
      <c r="M30" s="1009"/>
      <c r="N30" s="1009"/>
      <c r="O30" s="1009"/>
      <c r="P30" s="1009"/>
      <c r="Q30" s="1009"/>
      <c r="R30" s="1009"/>
      <c r="S30" s="1009"/>
      <c r="T30" s="1009"/>
      <c r="U30" s="1009"/>
      <c r="V30" s="1009"/>
      <c r="W30" s="1009"/>
      <c r="X30" s="1009"/>
      <c r="Y30" s="1009"/>
      <c r="Z30" s="1009"/>
      <c r="AA30" s="1009"/>
      <c r="AB30" s="1009"/>
      <c r="AC30" s="1009"/>
      <c r="AD30" s="1009"/>
      <c r="AE30" s="1009"/>
      <c r="AF30" s="1009"/>
      <c r="AG30" s="1009"/>
      <c r="AH30" s="1009"/>
      <c r="AI30" s="1009"/>
      <c r="AJ30" s="1009"/>
      <c r="AK30" s="1009"/>
      <c r="AL30" s="1009"/>
      <c r="AM30" s="1009"/>
      <c r="AN30" s="1009"/>
      <c r="AO30" s="1009"/>
      <c r="AP30" s="1009"/>
      <c r="AQ30" s="1009"/>
      <c r="AR30" s="1009"/>
    </row>
    <row r="31" spans="1:44" s="1003" customFormat="1" ht="7.5" customHeight="1">
      <c r="A31" s="1002"/>
      <c r="B31" s="1004"/>
      <c r="C31" s="1009"/>
      <c r="D31" s="1009"/>
      <c r="E31" s="1009"/>
      <c r="F31" s="1009"/>
      <c r="G31" s="1009"/>
      <c r="H31" s="1009"/>
      <c r="I31" s="1009"/>
      <c r="J31" s="1009"/>
      <c r="K31" s="1009"/>
      <c r="L31" s="1009"/>
      <c r="M31" s="1009"/>
      <c r="N31" s="1009"/>
      <c r="O31" s="1009"/>
      <c r="P31" s="1009"/>
      <c r="Q31" s="1009"/>
      <c r="R31" s="1009"/>
      <c r="S31" s="1009"/>
      <c r="T31" s="1009"/>
      <c r="U31" s="1009"/>
      <c r="V31" s="1009"/>
      <c r="W31" s="1009"/>
      <c r="X31" s="1009"/>
      <c r="Y31" s="1009"/>
      <c r="Z31" s="1009"/>
      <c r="AA31" s="1009"/>
      <c r="AB31" s="1009"/>
      <c r="AC31" s="1009"/>
      <c r="AD31" s="1009"/>
      <c r="AE31" s="1009"/>
      <c r="AF31" s="1009"/>
      <c r="AG31" s="1009"/>
      <c r="AH31" s="1009"/>
      <c r="AI31" s="1009"/>
      <c r="AJ31" s="1009"/>
      <c r="AK31" s="1009"/>
      <c r="AL31" s="1009"/>
      <c r="AM31" s="1009"/>
      <c r="AN31" s="1009"/>
      <c r="AO31" s="1009"/>
      <c r="AP31" s="1009"/>
      <c r="AQ31" s="1009"/>
      <c r="AR31" s="1009"/>
    </row>
    <row r="32" spans="1:44" s="1003" customFormat="1" ht="17.25" customHeight="1">
      <c r="A32" s="1002"/>
      <c r="B32" s="1009" t="s">
        <v>951</v>
      </c>
      <c r="C32" s="1009"/>
      <c r="D32" s="1010" t="s">
        <v>920</v>
      </c>
      <c r="E32" s="1009"/>
      <c r="F32" s="1009"/>
      <c r="G32" s="1009"/>
      <c r="H32" s="1009"/>
      <c r="I32" s="1009"/>
      <c r="J32" s="1009"/>
      <c r="K32" s="1009"/>
      <c r="L32" s="1009"/>
      <c r="M32" s="1009"/>
      <c r="N32" s="1009"/>
      <c r="O32" s="1009"/>
      <c r="P32" s="1009"/>
      <c r="Q32" s="1009"/>
      <c r="R32" s="1009"/>
      <c r="S32" s="1009"/>
      <c r="T32" s="1009"/>
      <c r="U32" s="1009"/>
      <c r="V32" s="1009"/>
      <c r="W32" s="1009"/>
      <c r="X32" s="1009"/>
      <c r="Y32" s="1009"/>
      <c r="Z32" s="1009"/>
      <c r="AA32" s="1009"/>
      <c r="AB32" s="1009"/>
      <c r="AC32" s="1009"/>
      <c r="AD32" s="1009"/>
      <c r="AE32" s="1009"/>
      <c r="AF32" s="1009"/>
      <c r="AG32" s="1009"/>
      <c r="AH32" s="1009"/>
      <c r="AI32" s="1009"/>
      <c r="AJ32" s="1009"/>
      <c r="AK32" s="1009"/>
      <c r="AL32" s="1009"/>
      <c r="AM32" s="1009"/>
      <c r="AN32" s="1009"/>
      <c r="AO32" s="1009"/>
      <c r="AP32" s="1009"/>
      <c r="AQ32" s="1009"/>
      <c r="AR32" s="1009"/>
    </row>
    <row r="33" spans="1:44" s="1003" customFormat="1" ht="17.25" customHeight="1">
      <c r="A33" s="1002"/>
      <c r="B33" s="1004"/>
      <c r="C33" s="1009"/>
      <c r="D33" s="1009" t="s">
        <v>1005</v>
      </c>
      <c r="E33" s="1009"/>
      <c r="F33" s="1009"/>
      <c r="G33" s="1009"/>
      <c r="H33" s="1009"/>
      <c r="I33" s="1009"/>
      <c r="J33" s="1009"/>
      <c r="K33" s="1009"/>
      <c r="L33" s="1009"/>
      <c r="M33" s="1009"/>
      <c r="N33" s="1009"/>
      <c r="O33" s="1009"/>
      <c r="P33" s="1009"/>
      <c r="Q33" s="1009"/>
      <c r="R33" s="1009"/>
      <c r="S33" s="1009"/>
      <c r="T33" s="1009"/>
      <c r="U33" s="1009"/>
      <c r="V33" s="1009"/>
      <c r="W33" s="1009"/>
      <c r="X33" s="1009"/>
      <c r="Y33" s="1009"/>
      <c r="Z33" s="1009"/>
      <c r="AA33" s="1009"/>
      <c r="AB33" s="1009"/>
      <c r="AC33" s="1009"/>
      <c r="AD33" s="1009"/>
      <c r="AE33" s="1009"/>
      <c r="AF33" s="1009"/>
      <c r="AG33" s="1009"/>
      <c r="AH33" s="1009"/>
      <c r="AI33" s="1009"/>
      <c r="AJ33" s="1009"/>
      <c r="AK33" s="1009"/>
      <c r="AL33" s="1009"/>
      <c r="AM33" s="1009"/>
      <c r="AN33" s="1009"/>
      <c r="AO33" s="1009"/>
      <c r="AP33" s="1009"/>
      <c r="AQ33" s="1009"/>
      <c r="AR33" s="1009"/>
    </row>
    <row r="34" spans="1:44" s="1003" customFormat="1" ht="17.25" customHeight="1">
      <c r="A34" s="1002"/>
      <c r="B34" s="1004"/>
      <c r="C34" s="1009"/>
      <c r="D34" s="1009" t="s">
        <v>1006</v>
      </c>
      <c r="E34" s="1009"/>
      <c r="F34" s="1009"/>
      <c r="G34" s="1009"/>
      <c r="H34" s="1009"/>
      <c r="I34" s="1009"/>
      <c r="J34" s="1009"/>
      <c r="K34" s="1009"/>
      <c r="L34" s="1009"/>
      <c r="M34" s="1009"/>
      <c r="N34" s="1009"/>
      <c r="O34" s="1009"/>
      <c r="P34" s="1009"/>
      <c r="Q34" s="1009"/>
      <c r="R34" s="1009"/>
      <c r="S34" s="1009"/>
      <c r="T34" s="1009"/>
      <c r="U34" s="1009"/>
      <c r="V34" s="1009"/>
      <c r="W34" s="1009"/>
      <c r="X34" s="1009"/>
      <c r="Y34" s="1009"/>
      <c r="Z34" s="1009"/>
      <c r="AA34" s="1009"/>
      <c r="AB34" s="1009"/>
      <c r="AC34" s="1009"/>
      <c r="AD34" s="1009"/>
      <c r="AE34" s="1009"/>
      <c r="AF34" s="1009"/>
      <c r="AG34" s="1009"/>
      <c r="AH34" s="1009"/>
      <c r="AI34" s="1009"/>
      <c r="AJ34" s="1009"/>
      <c r="AK34" s="1009"/>
      <c r="AL34" s="1009"/>
      <c r="AM34" s="1009"/>
      <c r="AN34" s="1009"/>
      <c r="AO34" s="1009"/>
      <c r="AP34" s="1009"/>
      <c r="AQ34" s="1009"/>
      <c r="AR34" s="1009"/>
    </row>
    <row r="35" spans="1:44" s="1003" customFormat="1" ht="17.25" customHeight="1">
      <c r="A35" s="1002"/>
      <c r="B35" s="1004"/>
      <c r="C35" s="1009"/>
      <c r="D35" s="1009" t="s">
        <v>921</v>
      </c>
      <c r="E35" s="1009"/>
      <c r="F35" s="1009"/>
      <c r="G35" s="1009"/>
      <c r="H35" s="1009"/>
      <c r="I35" s="1009"/>
      <c r="J35" s="1009"/>
      <c r="K35" s="1009"/>
      <c r="L35" s="1009"/>
      <c r="M35" s="1009"/>
      <c r="N35" s="1009"/>
      <c r="O35" s="1009"/>
      <c r="P35" s="1009"/>
      <c r="Q35" s="1009"/>
      <c r="R35" s="1009"/>
      <c r="S35" s="1009"/>
      <c r="T35" s="1009"/>
      <c r="U35" s="1009"/>
      <c r="V35" s="1009"/>
      <c r="W35" s="1009"/>
      <c r="X35" s="1009"/>
      <c r="Y35" s="1009"/>
      <c r="Z35" s="1009"/>
      <c r="AA35" s="1009"/>
      <c r="AB35" s="1009"/>
      <c r="AC35" s="1009"/>
      <c r="AD35" s="1009"/>
      <c r="AE35" s="1009"/>
      <c r="AF35" s="1009"/>
      <c r="AG35" s="1009"/>
      <c r="AH35" s="1009"/>
      <c r="AI35" s="1009"/>
      <c r="AJ35" s="1009"/>
      <c r="AK35" s="1009"/>
      <c r="AL35" s="1009"/>
      <c r="AM35" s="1009"/>
      <c r="AN35" s="1009"/>
      <c r="AO35" s="1009"/>
      <c r="AP35" s="1009"/>
      <c r="AQ35" s="1009"/>
      <c r="AR35" s="1009"/>
    </row>
    <row r="36" spans="1:44" s="1003" customFormat="1" ht="17.25" customHeight="1">
      <c r="A36" s="1002"/>
      <c r="B36" s="1004"/>
      <c r="C36" s="1009"/>
      <c r="D36" s="1009" t="s">
        <v>1007</v>
      </c>
      <c r="E36" s="1009"/>
      <c r="F36" s="1009"/>
      <c r="G36" s="1009"/>
      <c r="H36" s="1009"/>
      <c r="I36" s="1009"/>
      <c r="J36" s="1009"/>
      <c r="K36" s="1009"/>
      <c r="L36" s="1009"/>
      <c r="M36" s="1009"/>
      <c r="N36" s="1009"/>
      <c r="O36" s="1009"/>
      <c r="P36" s="1009"/>
      <c r="Q36" s="1009"/>
      <c r="R36" s="1009"/>
      <c r="S36" s="1009"/>
      <c r="T36" s="1009"/>
      <c r="U36" s="1009"/>
      <c r="V36" s="1009"/>
      <c r="W36" s="1009"/>
      <c r="X36" s="1009"/>
      <c r="Y36" s="1009"/>
      <c r="Z36" s="1009"/>
      <c r="AA36" s="1009"/>
      <c r="AB36" s="1009"/>
      <c r="AC36" s="1009"/>
      <c r="AD36" s="1009"/>
      <c r="AE36" s="1009"/>
      <c r="AF36" s="1009"/>
      <c r="AG36" s="1009"/>
      <c r="AH36" s="1009"/>
      <c r="AI36" s="1009"/>
      <c r="AJ36" s="1009"/>
      <c r="AK36" s="1009"/>
      <c r="AL36" s="1009"/>
      <c r="AM36" s="1009"/>
      <c r="AN36" s="1009"/>
      <c r="AO36" s="1009"/>
      <c r="AP36" s="1009"/>
      <c r="AQ36" s="1009"/>
      <c r="AR36" s="1009"/>
    </row>
    <row r="37" spans="1:44" s="1003" customFormat="1" ht="17.25" customHeight="1">
      <c r="A37" s="1002"/>
      <c r="B37" s="1004"/>
      <c r="C37" s="1009"/>
      <c r="D37" s="1009" t="s">
        <v>922</v>
      </c>
      <c r="E37" s="1009"/>
      <c r="F37" s="1009"/>
      <c r="G37" s="1009"/>
      <c r="H37" s="1009"/>
      <c r="I37" s="1009"/>
      <c r="J37" s="1009"/>
      <c r="K37" s="1009"/>
      <c r="L37" s="1009"/>
      <c r="M37" s="1009"/>
      <c r="N37" s="1009"/>
      <c r="O37" s="1009"/>
      <c r="P37" s="1009"/>
      <c r="Q37" s="1009"/>
      <c r="R37" s="1009"/>
      <c r="S37" s="1009"/>
      <c r="T37" s="1009"/>
      <c r="U37" s="1009"/>
      <c r="V37" s="1009"/>
      <c r="W37" s="1009"/>
      <c r="X37" s="1009"/>
      <c r="Y37" s="1009"/>
      <c r="Z37" s="1009"/>
      <c r="AA37" s="1009"/>
      <c r="AB37" s="1009"/>
      <c r="AC37" s="1009"/>
      <c r="AD37" s="1009"/>
      <c r="AE37" s="1009"/>
      <c r="AF37" s="1009"/>
      <c r="AG37" s="1009"/>
      <c r="AH37" s="1009"/>
      <c r="AI37" s="1009"/>
      <c r="AJ37" s="1009"/>
      <c r="AK37" s="1009"/>
      <c r="AL37" s="1009"/>
      <c r="AM37" s="1009"/>
      <c r="AN37" s="1009"/>
      <c r="AO37" s="1009"/>
      <c r="AP37" s="1009"/>
      <c r="AQ37" s="1009"/>
      <c r="AR37" s="1009"/>
    </row>
    <row r="38" spans="1:44" s="1003" customFormat="1" ht="7.5" customHeight="1">
      <c r="A38" s="1002"/>
      <c r="B38" s="1004"/>
      <c r="C38" s="1009"/>
      <c r="D38" s="1009"/>
      <c r="E38" s="1009"/>
      <c r="F38" s="1009"/>
      <c r="G38" s="1009"/>
      <c r="H38" s="1009"/>
      <c r="I38" s="1009"/>
      <c r="J38" s="1009"/>
      <c r="K38" s="1009"/>
      <c r="L38" s="1009"/>
      <c r="M38" s="1009"/>
      <c r="N38" s="1009"/>
      <c r="O38" s="1009"/>
      <c r="P38" s="1009"/>
      <c r="Q38" s="1009"/>
      <c r="R38" s="1009"/>
      <c r="S38" s="1009"/>
      <c r="T38" s="1009"/>
      <c r="U38" s="1009"/>
      <c r="V38" s="1009"/>
      <c r="W38" s="1009"/>
      <c r="X38" s="1009"/>
      <c r="Y38" s="1009"/>
      <c r="Z38" s="1009"/>
      <c r="AA38" s="1009"/>
      <c r="AB38" s="1009"/>
      <c r="AC38" s="1009"/>
      <c r="AD38" s="1009"/>
      <c r="AE38" s="1009"/>
      <c r="AF38" s="1009"/>
      <c r="AG38" s="1009"/>
      <c r="AH38" s="1009"/>
      <c r="AI38" s="1009"/>
      <c r="AJ38" s="1009"/>
      <c r="AK38" s="1009"/>
      <c r="AL38" s="1009"/>
      <c r="AM38" s="1009"/>
      <c r="AN38" s="1009"/>
      <c r="AO38" s="1009"/>
      <c r="AP38" s="1009"/>
      <c r="AQ38" s="1009"/>
      <c r="AR38" s="1009"/>
    </row>
    <row r="39" spans="1:44" s="1003" customFormat="1" ht="17.25" customHeight="1">
      <c r="A39" s="1002"/>
      <c r="B39" s="1009" t="s">
        <v>952</v>
      </c>
      <c r="C39" s="1009"/>
      <c r="D39" s="1010" t="s">
        <v>923</v>
      </c>
      <c r="E39" s="1009"/>
      <c r="F39" s="1009"/>
      <c r="G39" s="1009"/>
      <c r="H39" s="1009"/>
      <c r="I39" s="1009"/>
      <c r="J39" s="1009"/>
      <c r="K39" s="1009"/>
      <c r="L39" s="1009"/>
      <c r="M39" s="1009"/>
      <c r="N39" s="1009"/>
      <c r="O39" s="1009"/>
      <c r="P39" s="1009"/>
      <c r="Q39" s="1009"/>
      <c r="R39" s="1009"/>
      <c r="S39" s="1009"/>
      <c r="T39" s="1009"/>
      <c r="U39" s="1009"/>
      <c r="V39" s="1009"/>
      <c r="W39" s="1009"/>
      <c r="X39" s="1009"/>
      <c r="Y39" s="1009"/>
      <c r="Z39" s="1009"/>
      <c r="AA39" s="1009"/>
      <c r="AB39" s="1009"/>
      <c r="AC39" s="1009"/>
      <c r="AD39" s="1009"/>
      <c r="AE39" s="1009"/>
      <c r="AF39" s="1009"/>
      <c r="AG39" s="1009"/>
      <c r="AH39" s="1009"/>
      <c r="AI39" s="1009"/>
      <c r="AJ39" s="1009"/>
      <c r="AK39" s="1009"/>
      <c r="AL39" s="1009"/>
      <c r="AM39" s="1009"/>
      <c r="AN39" s="1009"/>
      <c r="AO39" s="1009"/>
      <c r="AP39" s="1009"/>
      <c r="AQ39" s="1009"/>
      <c r="AR39" s="1009"/>
    </row>
    <row r="40" spans="1:44" s="1003" customFormat="1" ht="17.25" customHeight="1">
      <c r="A40" s="1002"/>
      <c r="B40" s="1004"/>
      <c r="C40" s="1009"/>
      <c r="D40" s="1009" t="s">
        <v>1013</v>
      </c>
      <c r="E40" s="1009"/>
      <c r="F40" s="1009"/>
      <c r="G40" s="1009"/>
      <c r="H40" s="1009"/>
      <c r="I40" s="1009"/>
      <c r="J40" s="1009"/>
      <c r="K40" s="1009"/>
      <c r="L40" s="1009"/>
      <c r="M40" s="1009"/>
      <c r="N40" s="1009"/>
      <c r="O40" s="1009"/>
      <c r="P40" s="1009"/>
      <c r="Q40" s="1009"/>
      <c r="R40" s="1009"/>
      <c r="S40" s="1009"/>
      <c r="T40" s="1009"/>
      <c r="U40" s="1009"/>
      <c r="V40" s="1009"/>
      <c r="W40" s="1009"/>
      <c r="X40" s="1009"/>
      <c r="Y40" s="1009"/>
      <c r="Z40" s="1009"/>
      <c r="AA40" s="1009"/>
      <c r="AB40" s="1009"/>
      <c r="AC40" s="1009"/>
      <c r="AD40" s="1009"/>
      <c r="AE40" s="1009"/>
      <c r="AF40" s="1009"/>
      <c r="AG40" s="1009"/>
      <c r="AH40" s="1009"/>
      <c r="AI40" s="1009"/>
      <c r="AJ40" s="1009"/>
      <c r="AK40" s="1009"/>
      <c r="AL40" s="1009"/>
      <c r="AM40" s="1009"/>
      <c r="AN40" s="1009"/>
      <c r="AO40" s="1009"/>
      <c r="AP40" s="1009"/>
      <c r="AQ40" s="1009"/>
      <c r="AR40" s="1009"/>
    </row>
    <row r="41" spans="1:44" s="1003" customFormat="1" ht="17.25" customHeight="1">
      <c r="A41" s="1002"/>
      <c r="B41" s="1004"/>
      <c r="C41" s="1009"/>
      <c r="D41" s="1009" t="s">
        <v>924</v>
      </c>
      <c r="E41" s="1009"/>
      <c r="F41" s="1009"/>
      <c r="G41" s="1009"/>
      <c r="H41" s="1009"/>
      <c r="I41" s="1009"/>
      <c r="J41" s="1009"/>
      <c r="K41" s="1009"/>
      <c r="L41" s="1009"/>
      <c r="M41" s="1009"/>
      <c r="N41" s="1009"/>
      <c r="O41" s="1009"/>
      <c r="P41" s="1009"/>
      <c r="Q41" s="1009"/>
      <c r="R41" s="1009"/>
      <c r="S41" s="1009"/>
      <c r="T41" s="1009"/>
      <c r="U41" s="1009"/>
      <c r="V41" s="1009"/>
      <c r="W41" s="1009"/>
      <c r="X41" s="1009"/>
      <c r="Y41" s="1009"/>
      <c r="Z41" s="1009"/>
      <c r="AA41" s="1009"/>
      <c r="AB41" s="1009"/>
      <c r="AC41" s="1009"/>
      <c r="AD41" s="1009"/>
      <c r="AE41" s="1009"/>
      <c r="AF41" s="1009"/>
      <c r="AG41" s="1009"/>
      <c r="AH41" s="1009"/>
      <c r="AI41" s="1009"/>
      <c r="AJ41" s="1009"/>
      <c r="AK41" s="1009"/>
      <c r="AL41" s="1009"/>
      <c r="AM41" s="1009"/>
      <c r="AN41" s="1009"/>
      <c r="AO41" s="1009"/>
      <c r="AP41" s="1009"/>
      <c r="AQ41" s="1009"/>
      <c r="AR41" s="1009"/>
    </row>
    <row r="42" spans="1:44" s="1003" customFormat="1" ht="7.5" customHeight="1">
      <c r="A42" s="1002"/>
      <c r="B42" s="1004"/>
      <c r="C42" s="1009"/>
      <c r="D42" s="1009"/>
      <c r="E42" s="1009"/>
      <c r="F42" s="1009"/>
      <c r="G42" s="1009"/>
      <c r="H42" s="1009"/>
      <c r="I42" s="1009"/>
      <c r="J42" s="1009"/>
      <c r="K42" s="1009"/>
      <c r="L42" s="1009"/>
      <c r="M42" s="1009"/>
      <c r="N42" s="1009"/>
      <c r="O42" s="1009"/>
      <c r="P42" s="1009"/>
      <c r="Q42" s="1009"/>
      <c r="R42" s="1009"/>
      <c r="S42" s="1009"/>
      <c r="T42" s="1009"/>
      <c r="U42" s="1009"/>
      <c r="V42" s="1009"/>
      <c r="W42" s="1009"/>
      <c r="X42" s="1009"/>
      <c r="Y42" s="1009"/>
      <c r="Z42" s="1009"/>
      <c r="AA42" s="1009"/>
      <c r="AB42" s="1009"/>
      <c r="AC42" s="1009"/>
      <c r="AD42" s="1009"/>
      <c r="AE42" s="1009"/>
      <c r="AF42" s="1009"/>
      <c r="AG42" s="1009"/>
      <c r="AH42" s="1009"/>
      <c r="AI42" s="1009"/>
      <c r="AJ42" s="1009"/>
      <c r="AK42" s="1009"/>
      <c r="AL42" s="1009"/>
      <c r="AM42" s="1009"/>
      <c r="AN42" s="1009"/>
      <c r="AO42" s="1009"/>
      <c r="AP42" s="1009"/>
      <c r="AQ42" s="1009"/>
      <c r="AR42" s="1009"/>
    </row>
    <row r="43" spans="1:44" s="1003" customFormat="1" ht="17.25" customHeight="1">
      <c r="A43" s="1002"/>
      <c r="B43" s="1009" t="s">
        <v>953</v>
      </c>
      <c r="C43" s="1009"/>
      <c r="D43" s="1010" t="s">
        <v>925</v>
      </c>
      <c r="E43" s="1009"/>
      <c r="F43" s="1009"/>
      <c r="G43" s="1009"/>
      <c r="H43" s="1009"/>
      <c r="I43" s="1009"/>
      <c r="J43" s="1009"/>
      <c r="K43" s="1009"/>
      <c r="L43" s="1009"/>
      <c r="M43" s="1009"/>
      <c r="N43" s="1009"/>
      <c r="O43" s="1009"/>
      <c r="P43" s="1009"/>
      <c r="Q43" s="1009"/>
      <c r="R43" s="1009"/>
      <c r="S43" s="1009"/>
      <c r="T43" s="1009"/>
      <c r="U43" s="1009"/>
      <c r="V43" s="1009"/>
      <c r="W43" s="1009"/>
      <c r="X43" s="1009"/>
      <c r="Y43" s="1009"/>
      <c r="Z43" s="1009"/>
      <c r="AA43" s="1009"/>
      <c r="AB43" s="1009"/>
      <c r="AC43" s="1009"/>
      <c r="AD43" s="1009"/>
      <c r="AE43" s="1009"/>
      <c r="AF43" s="1009"/>
      <c r="AG43" s="1009"/>
      <c r="AH43" s="1009"/>
      <c r="AI43" s="1009"/>
      <c r="AJ43" s="1009"/>
      <c r="AK43" s="1009"/>
      <c r="AL43" s="1009"/>
      <c r="AM43" s="1009"/>
      <c r="AN43" s="1009"/>
      <c r="AO43" s="1009"/>
      <c r="AP43" s="1009"/>
      <c r="AQ43" s="1009"/>
      <c r="AR43" s="1009"/>
    </row>
    <row r="44" spans="1:44" s="1003" customFormat="1" ht="17.25" customHeight="1">
      <c r="A44" s="1002"/>
      <c r="B44" s="1004"/>
      <c r="C44" s="1009"/>
      <c r="D44" s="1009" t="s">
        <v>926</v>
      </c>
      <c r="E44" s="1009"/>
      <c r="F44" s="1009"/>
      <c r="G44" s="1009"/>
      <c r="H44" s="1009"/>
      <c r="I44" s="1009"/>
      <c r="J44" s="1009"/>
      <c r="K44" s="1009"/>
      <c r="L44" s="1009"/>
      <c r="M44" s="1009"/>
      <c r="N44" s="1009"/>
      <c r="O44" s="1009"/>
      <c r="P44" s="1009"/>
      <c r="Q44" s="1009"/>
      <c r="R44" s="1009"/>
      <c r="S44" s="1009"/>
      <c r="T44" s="1009"/>
      <c r="U44" s="1009"/>
      <c r="V44" s="1009"/>
      <c r="W44" s="1009"/>
      <c r="X44" s="1009"/>
      <c r="Y44" s="1009"/>
      <c r="Z44" s="1009"/>
      <c r="AA44" s="1009"/>
      <c r="AB44" s="1009"/>
      <c r="AC44" s="1009"/>
      <c r="AD44" s="1009"/>
      <c r="AE44" s="1009"/>
      <c r="AF44" s="1009"/>
      <c r="AG44" s="1009"/>
      <c r="AH44" s="1009"/>
      <c r="AI44" s="1009"/>
      <c r="AJ44" s="1009"/>
      <c r="AK44" s="1009"/>
      <c r="AL44" s="1009"/>
      <c r="AM44" s="1009"/>
      <c r="AN44" s="1009"/>
      <c r="AO44" s="1009"/>
      <c r="AP44" s="1009"/>
      <c r="AQ44" s="1009"/>
      <c r="AR44" s="1009"/>
    </row>
    <row r="45" spans="1:44" s="1003" customFormat="1" ht="17.25" customHeight="1">
      <c r="A45" s="1002"/>
      <c r="B45" s="1004"/>
      <c r="C45" s="1009"/>
      <c r="D45" s="1009" t="s">
        <v>1008</v>
      </c>
      <c r="E45" s="1009"/>
      <c r="F45" s="1009"/>
      <c r="G45" s="1009"/>
      <c r="H45" s="1009"/>
      <c r="I45" s="1009"/>
      <c r="J45" s="1009"/>
      <c r="K45" s="1009"/>
      <c r="L45" s="1009"/>
      <c r="M45" s="1009"/>
      <c r="N45" s="1009"/>
      <c r="O45" s="1009"/>
      <c r="P45" s="1009"/>
      <c r="Q45" s="1009"/>
      <c r="R45" s="1009"/>
      <c r="S45" s="1009"/>
      <c r="T45" s="1009"/>
      <c r="U45" s="1009"/>
      <c r="V45" s="1009"/>
      <c r="W45" s="1009"/>
      <c r="X45" s="1009"/>
      <c r="Y45" s="1009"/>
      <c r="Z45" s="1009"/>
      <c r="AA45" s="1009"/>
      <c r="AB45" s="1009"/>
      <c r="AC45" s="1009"/>
      <c r="AD45" s="1009"/>
      <c r="AE45" s="1009"/>
      <c r="AF45" s="1009"/>
      <c r="AG45" s="1009"/>
      <c r="AH45" s="1009"/>
      <c r="AI45" s="1009"/>
      <c r="AJ45" s="1009"/>
      <c r="AK45" s="1009"/>
      <c r="AL45" s="1009"/>
      <c r="AM45" s="1009"/>
      <c r="AN45" s="1009"/>
      <c r="AO45" s="1009"/>
      <c r="AP45" s="1009"/>
      <c r="AQ45" s="1009"/>
      <c r="AR45" s="1009"/>
    </row>
    <row r="46" spans="1:44" s="1003" customFormat="1" ht="17.25" customHeight="1">
      <c r="A46" s="1002"/>
      <c r="B46" s="1004"/>
      <c r="C46" s="1009"/>
      <c r="D46" s="1009" t="s">
        <v>927</v>
      </c>
      <c r="E46" s="1009"/>
      <c r="F46" s="1009"/>
      <c r="G46" s="1009"/>
      <c r="H46" s="1009"/>
      <c r="I46" s="1009"/>
      <c r="J46" s="1009"/>
      <c r="K46" s="1009"/>
      <c r="L46" s="1009"/>
      <c r="M46" s="1009"/>
      <c r="N46" s="1009"/>
      <c r="O46" s="1009"/>
      <c r="P46" s="1009"/>
      <c r="Q46" s="1009"/>
      <c r="R46" s="1009"/>
      <c r="S46" s="1009"/>
      <c r="T46" s="1009"/>
      <c r="U46" s="1009"/>
      <c r="V46" s="1009"/>
      <c r="W46" s="1009"/>
      <c r="X46" s="1009"/>
      <c r="Y46" s="1009"/>
      <c r="Z46" s="1009"/>
      <c r="AA46" s="1009"/>
      <c r="AB46" s="1009"/>
      <c r="AC46" s="1009"/>
      <c r="AD46" s="1009"/>
      <c r="AE46" s="1009"/>
      <c r="AF46" s="1009"/>
      <c r="AG46" s="1009"/>
      <c r="AH46" s="1009"/>
      <c r="AI46" s="1009"/>
      <c r="AJ46" s="1009"/>
      <c r="AK46" s="1009"/>
      <c r="AL46" s="1009"/>
      <c r="AM46" s="1009"/>
      <c r="AN46" s="1009"/>
      <c r="AO46" s="1009"/>
      <c r="AP46" s="1009"/>
      <c r="AQ46" s="1009"/>
      <c r="AR46" s="1009"/>
    </row>
    <row r="47" spans="1:44" s="1003" customFormat="1" ht="17.25" customHeight="1">
      <c r="A47" s="1002"/>
      <c r="B47" s="1004"/>
      <c r="C47" s="1009"/>
      <c r="D47" s="1009" t="s">
        <v>1009</v>
      </c>
      <c r="E47" s="1009"/>
      <c r="F47" s="1009"/>
      <c r="G47" s="1009"/>
      <c r="H47" s="1009"/>
      <c r="I47" s="1009"/>
      <c r="J47" s="1009"/>
      <c r="K47" s="1009"/>
      <c r="L47" s="1009"/>
      <c r="M47" s="1009"/>
      <c r="N47" s="1009"/>
      <c r="O47" s="1009"/>
      <c r="P47" s="1009"/>
      <c r="Q47" s="1009"/>
      <c r="R47" s="1009"/>
      <c r="S47" s="1009"/>
      <c r="T47" s="1009"/>
      <c r="U47" s="1009"/>
      <c r="V47" s="1009"/>
      <c r="W47" s="1009"/>
      <c r="X47" s="1009"/>
      <c r="Y47" s="1009"/>
      <c r="Z47" s="1009"/>
      <c r="AA47" s="1009"/>
      <c r="AB47" s="1009"/>
      <c r="AC47" s="1009"/>
      <c r="AD47" s="1009"/>
      <c r="AE47" s="1009"/>
      <c r="AF47" s="1009"/>
      <c r="AG47" s="1009"/>
      <c r="AH47" s="1009"/>
      <c r="AI47" s="1009"/>
      <c r="AJ47" s="1009"/>
      <c r="AK47" s="1009"/>
      <c r="AL47" s="1009"/>
      <c r="AM47" s="1009"/>
      <c r="AN47" s="1009"/>
      <c r="AO47" s="1009"/>
      <c r="AP47" s="1009"/>
      <c r="AQ47" s="1009"/>
      <c r="AR47" s="1009"/>
    </row>
    <row r="48" spans="1:44" s="1003" customFormat="1" ht="17.25" customHeight="1">
      <c r="A48" s="1002"/>
      <c r="B48" s="1004"/>
      <c r="C48" s="1009"/>
      <c r="D48" s="1009" t="s">
        <v>928</v>
      </c>
      <c r="E48" s="1009"/>
      <c r="F48" s="1009"/>
      <c r="G48" s="1009"/>
      <c r="H48" s="1009"/>
      <c r="I48" s="1009"/>
      <c r="J48" s="1009"/>
      <c r="K48" s="1009"/>
      <c r="L48" s="1009"/>
      <c r="M48" s="1009"/>
      <c r="N48" s="1009"/>
      <c r="O48" s="1009"/>
      <c r="P48" s="1009"/>
      <c r="Q48" s="1009"/>
      <c r="R48" s="1009"/>
      <c r="S48" s="1009"/>
      <c r="T48" s="1009"/>
      <c r="U48" s="1009"/>
      <c r="V48" s="1009"/>
      <c r="W48" s="1009"/>
      <c r="X48" s="1009"/>
      <c r="Y48" s="1009"/>
      <c r="Z48" s="1009"/>
      <c r="AA48" s="1009"/>
      <c r="AB48" s="1009"/>
      <c r="AC48" s="1009"/>
      <c r="AD48" s="1009"/>
      <c r="AE48" s="1009"/>
      <c r="AF48" s="1009"/>
      <c r="AG48" s="1009"/>
      <c r="AH48" s="1009"/>
      <c r="AI48" s="1009"/>
      <c r="AJ48" s="1009"/>
      <c r="AK48" s="1009"/>
      <c r="AL48" s="1009"/>
      <c r="AM48" s="1009"/>
      <c r="AN48" s="1009"/>
      <c r="AO48" s="1009"/>
      <c r="AP48" s="1009"/>
      <c r="AQ48" s="1009"/>
      <c r="AR48" s="1009"/>
    </row>
    <row r="49" spans="1:44" s="1003" customFormat="1" ht="17.25" customHeight="1">
      <c r="A49" s="1002"/>
      <c r="B49" s="1004"/>
      <c r="C49" s="1009"/>
      <c r="D49" s="1009" t="s">
        <v>929</v>
      </c>
      <c r="E49" s="1009"/>
      <c r="F49" s="1009"/>
      <c r="G49" s="1009"/>
      <c r="H49" s="1009"/>
      <c r="I49" s="1009"/>
      <c r="J49" s="1009"/>
      <c r="K49" s="1009"/>
      <c r="L49" s="1009"/>
      <c r="M49" s="1009"/>
      <c r="N49" s="1009"/>
      <c r="O49" s="1009"/>
      <c r="P49" s="1009"/>
      <c r="Q49" s="1009"/>
      <c r="R49" s="1009"/>
      <c r="S49" s="1009"/>
      <c r="T49" s="1009"/>
      <c r="U49" s="1009"/>
      <c r="V49" s="1009"/>
      <c r="W49" s="1009"/>
      <c r="X49" s="1009"/>
      <c r="Y49" s="1009"/>
      <c r="Z49" s="1009"/>
      <c r="AA49" s="1009"/>
      <c r="AB49" s="1009"/>
      <c r="AC49" s="1009"/>
      <c r="AD49" s="1009"/>
      <c r="AE49" s="1009"/>
      <c r="AF49" s="1009"/>
      <c r="AG49" s="1009"/>
      <c r="AH49" s="1009"/>
      <c r="AI49" s="1009"/>
      <c r="AJ49" s="1009"/>
      <c r="AK49" s="1009"/>
      <c r="AL49" s="1009"/>
      <c r="AM49" s="1009"/>
      <c r="AN49" s="1009"/>
      <c r="AO49" s="1009"/>
      <c r="AP49" s="1009"/>
      <c r="AQ49" s="1009"/>
      <c r="AR49" s="1009"/>
    </row>
    <row r="50" spans="1:44" s="1003" customFormat="1" ht="17.25" customHeight="1">
      <c r="A50" s="1002"/>
      <c r="B50" s="1004"/>
      <c r="C50" s="1009"/>
      <c r="D50" s="2408" t="s">
        <v>930</v>
      </c>
      <c r="E50" s="2409"/>
      <c r="F50" s="2409"/>
      <c r="G50" s="2409"/>
      <c r="H50" s="2409"/>
      <c r="I50" s="2409"/>
      <c r="J50" s="2409"/>
      <c r="K50" s="2409"/>
      <c r="L50" s="2409"/>
      <c r="M50" s="2409"/>
      <c r="N50" s="2409"/>
      <c r="O50" s="2409"/>
      <c r="P50" s="2409"/>
      <c r="Q50" s="2409"/>
      <c r="R50" s="2409"/>
      <c r="S50" s="1011"/>
      <c r="T50" s="1011"/>
      <c r="U50" s="1011"/>
      <c r="V50" s="1011"/>
      <c r="W50" s="1011"/>
      <c r="X50" s="1011"/>
      <c r="Y50" s="1011"/>
      <c r="Z50" s="1011"/>
      <c r="AA50" s="1011"/>
      <c r="AB50" s="1011"/>
      <c r="AC50" s="1011"/>
      <c r="AD50" s="1011"/>
      <c r="AE50" s="1011"/>
      <c r="AF50" s="1011"/>
      <c r="AG50" s="1011"/>
      <c r="AH50" s="1011"/>
      <c r="AI50" s="1011"/>
      <c r="AJ50" s="1011"/>
      <c r="AK50" s="1011"/>
      <c r="AL50" s="1011"/>
      <c r="AM50" s="1011"/>
      <c r="AN50" s="1011"/>
      <c r="AO50" s="1011"/>
      <c r="AP50" s="1011"/>
      <c r="AQ50" s="1011"/>
      <c r="AR50" s="1011"/>
    </row>
    <row r="51" spans="1:44" s="1003" customFormat="1" ht="7.5" customHeight="1">
      <c r="A51" s="1002"/>
      <c r="B51" s="1004"/>
      <c r="C51" s="1009"/>
      <c r="D51" s="1009"/>
      <c r="E51" s="1009"/>
      <c r="F51" s="1009"/>
      <c r="G51" s="1009"/>
      <c r="H51" s="1009"/>
      <c r="I51" s="1009"/>
      <c r="J51" s="1009"/>
      <c r="K51" s="1009"/>
      <c r="L51" s="1009"/>
      <c r="M51" s="1009"/>
      <c r="N51" s="1009"/>
      <c r="O51" s="1009"/>
      <c r="P51" s="1009"/>
      <c r="Q51" s="1009"/>
      <c r="R51" s="1009"/>
      <c r="S51" s="1009"/>
      <c r="T51" s="1009"/>
      <c r="U51" s="1009"/>
      <c r="V51" s="1009"/>
      <c r="W51" s="1009"/>
      <c r="X51" s="1009"/>
      <c r="Y51" s="1009"/>
      <c r="Z51" s="1009"/>
      <c r="AA51" s="1009"/>
      <c r="AB51" s="1009"/>
      <c r="AC51" s="1009"/>
      <c r="AD51" s="1009"/>
      <c r="AE51" s="1009"/>
      <c r="AF51" s="1009"/>
      <c r="AG51" s="1009"/>
      <c r="AH51" s="1009"/>
      <c r="AI51" s="1009"/>
      <c r="AJ51" s="1009"/>
      <c r="AK51" s="1009"/>
      <c r="AL51" s="1009"/>
      <c r="AM51" s="1009"/>
      <c r="AN51" s="1009"/>
      <c r="AO51" s="1009"/>
      <c r="AP51" s="1009"/>
      <c r="AQ51" s="1009"/>
      <c r="AR51" s="1009"/>
    </row>
    <row r="52" spans="1:44" s="1003" customFormat="1" ht="17.25" customHeight="1">
      <c r="A52" s="1002"/>
      <c r="B52" s="1009" t="s">
        <v>954</v>
      </c>
      <c r="C52" s="1009"/>
      <c r="D52" s="1010" t="s">
        <v>931</v>
      </c>
      <c r="E52" s="1009"/>
      <c r="F52" s="1009"/>
      <c r="G52" s="1009"/>
      <c r="H52" s="1009"/>
      <c r="I52" s="1009"/>
      <c r="J52" s="1009"/>
      <c r="K52" s="1009"/>
      <c r="L52" s="1009"/>
      <c r="M52" s="1009"/>
      <c r="N52" s="1009"/>
      <c r="O52" s="1009"/>
      <c r="P52" s="1009"/>
      <c r="Q52" s="1009"/>
      <c r="R52" s="1009"/>
      <c r="S52" s="1009"/>
      <c r="T52" s="1009"/>
      <c r="U52" s="1009"/>
      <c r="V52" s="1009"/>
      <c r="W52" s="1009"/>
      <c r="X52" s="1009"/>
      <c r="Y52" s="1009"/>
      <c r="Z52" s="1009"/>
      <c r="AA52" s="1009"/>
      <c r="AB52" s="1009"/>
      <c r="AC52" s="1009"/>
      <c r="AD52" s="1009"/>
      <c r="AE52" s="1009"/>
      <c r="AF52" s="1009"/>
      <c r="AG52" s="1009"/>
      <c r="AH52" s="1009"/>
      <c r="AI52" s="1009"/>
      <c r="AJ52" s="1009"/>
      <c r="AK52" s="1009"/>
      <c r="AL52" s="1009"/>
      <c r="AM52" s="1009"/>
      <c r="AN52" s="1009"/>
      <c r="AO52" s="1009"/>
      <c r="AP52" s="1009"/>
      <c r="AQ52" s="1009"/>
      <c r="AR52" s="1009"/>
    </row>
    <row r="53" spans="1:44" s="1003" customFormat="1" ht="17.25" customHeight="1">
      <c r="A53" s="1002"/>
      <c r="B53" s="1004"/>
      <c r="C53" s="1009"/>
      <c r="D53" s="1009" t="s">
        <v>932</v>
      </c>
      <c r="E53" s="1009"/>
      <c r="F53" s="1009"/>
      <c r="G53" s="1009"/>
      <c r="H53" s="1009"/>
      <c r="I53" s="1009"/>
      <c r="J53" s="1009"/>
      <c r="K53" s="1009"/>
      <c r="L53" s="1009"/>
      <c r="M53" s="1009"/>
      <c r="N53" s="1009"/>
      <c r="O53" s="1009"/>
      <c r="P53" s="1009"/>
      <c r="Q53" s="1009"/>
      <c r="R53" s="1009"/>
      <c r="S53" s="1009"/>
      <c r="T53" s="1009"/>
      <c r="U53" s="1009"/>
      <c r="V53" s="1009"/>
      <c r="W53" s="1009"/>
      <c r="X53" s="1009"/>
      <c r="Y53" s="1009"/>
      <c r="Z53" s="1009"/>
      <c r="AA53" s="1009"/>
      <c r="AB53" s="1009"/>
      <c r="AC53" s="1009"/>
      <c r="AD53" s="1009"/>
      <c r="AE53" s="1009"/>
      <c r="AF53" s="1009"/>
      <c r="AG53" s="1009"/>
      <c r="AH53" s="1009"/>
      <c r="AI53" s="1009"/>
      <c r="AJ53" s="1009"/>
      <c r="AK53" s="1009"/>
      <c r="AL53" s="1009"/>
      <c r="AM53" s="1009"/>
      <c r="AN53" s="1009"/>
      <c r="AO53" s="1009"/>
      <c r="AP53" s="1009"/>
      <c r="AQ53" s="1009"/>
      <c r="AR53" s="1009"/>
    </row>
    <row r="54" spans="1:44" s="1003" customFormat="1" ht="7.5" customHeight="1">
      <c r="A54" s="1002"/>
      <c r="B54" s="1004"/>
      <c r="C54" s="1009"/>
      <c r="D54" s="1009"/>
      <c r="E54" s="1009"/>
      <c r="F54" s="1009"/>
      <c r="G54" s="1009"/>
      <c r="H54" s="1009"/>
      <c r="I54" s="1009"/>
      <c r="J54" s="1009"/>
      <c r="K54" s="1009"/>
      <c r="L54" s="1009"/>
      <c r="M54" s="1009"/>
      <c r="N54" s="1009"/>
      <c r="O54" s="1009"/>
      <c r="P54" s="1009"/>
      <c r="Q54" s="1009"/>
      <c r="R54" s="1009"/>
      <c r="S54" s="1009"/>
      <c r="T54" s="1009"/>
      <c r="U54" s="1009"/>
      <c r="V54" s="1009"/>
      <c r="W54" s="1009"/>
      <c r="X54" s="1009"/>
      <c r="Y54" s="1009"/>
      <c r="Z54" s="1009"/>
      <c r="AA54" s="1009"/>
      <c r="AB54" s="1009"/>
      <c r="AC54" s="1009"/>
      <c r="AD54" s="1009"/>
      <c r="AE54" s="1009"/>
      <c r="AF54" s="1009"/>
      <c r="AG54" s="1009"/>
      <c r="AH54" s="1009"/>
      <c r="AI54" s="1009"/>
      <c r="AJ54" s="1009"/>
      <c r="AK54" s="1009"/>
      <c r="AL54" s="1009"/>
      <c r="AM54" s="1009"/>
      <c r="AN54" s="1009"/>
      <c r="AO54" s="1009"/>
      <c r="AP54" s="1009"/>
      <c r="AQ54" s="1009"/>
      <c r="AR54" s="1009"/>
    </row>
    <row r="55" spans="1:44" s="1003" customFormat="1" ht="17.25" customHeight="1">
      <c r="A55" s="1002"/>
      <c r="B55" s="1009" t="s">
        <v>955</v>
      </c>
      <c r="C55" s="1009"/>
      <c r="D55" s="1010" t="s">
        <v>933</v>
      </c>
      <c r="E55" s="1009"/>
      <c r="F55" s="1009"/>
      <c r="G55" s="1009"/>
      <c r="H55" s="1009"/>
      <c r="I55" s="1009"/>
      <c r="J55" s="1009"/>
      <c r="K55" s="1009"/>
      <c r="L55" s="1009"/>
      <c r="M55" s="1009"/>
      <c r="N55" s="1009"/>
      <c r="O55" s="1009"/>
      <c r="P55" s="1009"/>
      <c r="Q55" s="1009"/>
      <c r="R55" s="1009"/>
      <c r="S55" s="1009"/>
      <c r="T55" s="1009"/>
      <c r="U55" s="1009"/>
      <c r="V55" s="1009"/>
      <c r="W55" s="1009"/>
      <c r="X55" s="1009"/>
      <c r="Y55" s="1009"/>
      <c r="Z55" s="1009"/>
      <c r="AA55" s="1009"/>
      <c r="AB55" s="1009"/>
      <c r="AC55" s="1009"/>
      <c r="AD55" s="1009"/>
      <c r="AE55" s="1009"/>
      <c r="AF55" s="1009"/>
      <c r="AG55" s="1009"/>
      <c r="AH55" s="1009"/>
      <c r="AI55" s="1009"/>
      <c r="AJ55" s="1009"/>
      <c r="AK55" s="1009"/>
      <c r="AL55" s="1009"/>
      <c r="AM55" s="1009"/>
      <c r="AN55" s="1009"/>
      <c r="AO55" s="1009"/>
      <c r="AP55" s="1009"/>
      <c r="AQ55" s="1009"/>
      <c r="AR55" s="1009"/>
    </row>
    <row r="56" spans="1:44" s="1003" customFormat="1" ht="17.25" customHeight="1">
      <c r="A56" s="1002"/>
      <c r="B56" s="1004"/>
      <c r="C56" s="1009"/>
      <c r="D56" s="1009" t="s">
        <v>1010</v>
      </c>
      <c r="E56" s="1009"/>
      <c r="F56" s="1009"/>
      <c r="G56" s="1009"/>
      <c r="H56" s="1009"/>
      <c r="I56" s="1009"/>
      <c r="J56" s="1009"/>
      <c r="K56" s="1009"/>
      <c r="L56" s="1009"/>
      <c r="M56" s="1009"/>
      <c r="N56" s="1009"/>
      <c r="O56" s="1009"/>
      <c r="P56" s="1009"/>
      <c r="Q56" s="1009"/>
      <c r="R56" s="1009"/>
      <c r="S56" s="1009"/>
      <c r="T56" s="1009"/>
      <c r="U56" s="1009"/>
      <c r="V56" s="1009"/>
      <c r="W56" s="1009"/>
      <c r="X56" s="1009"/>
      <c r="Y56" s="1009"/>
      <c r="Z56" s="1009"/>
      <c r="AA56" s="1009"/>
      <c r="AB56" s="1009"/>
      <c r="AC56" s="1009"/>
      <c r="AD56" s="1009"/>
      <c r="AE56" s="1009"/>
      <c r="AF56" s="1009"/>
      <c r="AG56" s="1009"/>
      <c r="AH56" s="1009"/>
      <c r="AI56" s="1009"/>
      <c r="AJ56" s="1009"/>
      <c r="AK56" s="1009"/>
      <c r="AL56" s="1009"/>
      <c r="AM56" s="1009"/>
      <c r="AN56" s="1009"/>
      <c r="AO56" s="1009"/>
      <c r="AP56" s="1009"/>
      <c r="AQ56" s="1009"/>
      <c r="AR56" s="1009"/>
    </row>
    <row r="57" spans="1:44" s="1003" customFormat="1" ht="17.25" customHeight="1">
      <c r="A57" s="1002"/>
      <c r="B57" s="1004"/>
      <c r="C57" s="1009"/>
      <c r="D57" s="1009" t="s">
        <v>934</v>
      </c>
      <c r="E57" s="1009"/>
      <c r="F57" s="1009"/>
      <c r="G57" s="1009"/>
      <c r="H57" s="1009"/>
      <c r="I57" s="1009"/>
      <c r="J57" s="1009"/>
      <c r="K57" s="1009"/>
      <c r="L57" s="1009"/>
      <c r="M57" s="1009"/>
      <c r="N57" s="1009"/>
      <c r="O57" s="1009"/>
      <c r="P57" s="1009"/>
      <c r="Q57" s="1009"/>
      <c r="R57" s="1009"/>
      <c r="S57" s="1009"/>
      <c r="T57" s="1009"/>
      <c r="U57" s="1009"/>
      <c r="V57" s="1009"/>
      <c r="W57" s="1009"/>
      <c r="X57" s="1009"/>
      <c r="Y57" s="1009"/>
      <c r="Z57" s="1009"/>
      <c r="AA57" s="1009"/>
      <c r="AB57" s="1009"/>
      <c r="AC57" s="1009"/>
      <c r="AD57" s="1009"/>
      <c r="AE57" s="1009"/>
      <c r="AF57" s="1009"/>
      <c r="AG57" s="1009"/>
      <c r="AH57" s="1009"/>
      <c r="AI57" s="1009"/>
      <c r="AJ57" s="1009"/>
      <c r="AK57" s="1009"/>
      <c r="AL57" s="1009"/>
      <c r="AM57" s="1009"/>
      <c r="AN57" s="1009"/>
      <c r="AO57" s="1009"/>
      <c r="AP57" s="1009"/>
      <c r="AQ57" s="1009"/>
      <c r="AR57" s="1009"/>
    </row>
    <row r="58" spans="1:44" s="1003" customFormat="1" ht="7.5" customHeight="1">
      <c r="A58" s="1002"/>
      <c r="B58" s="1004"/>
      <c r="C58" s="1009"/>
      <c r="D58" s="1009"/>
      <c r="E58" s="1009"/>
      <c r="F58" s="1009"/>
      <c r="G58" s="1009"/>
      <c r="H58" s="1009"/>
      <c r="I58" s="1009"/>
      <c r="J58" s="1009"/>
      <c r="K58" s="1009"/>
      <c r="L58" s="1009"/>
      <c r="M58" s="1009"/>
      <c r="N58" s="1009"/>
      <c r="O58" s="1009"/>
      <c r="P58" s="1009"/>
      <c r="Q58" s="1009"/>
      <c r="R58" s="1009"/>
      <c r="S58" s="1009"/>
      <c r="T58" s="1009"/>
      <c r="U58" s="1009"/>
      <c r="V58" s="1009"/>
      <c r="W58" s="1009"/>
      <c r="X58" s="1009"/>
      <c r="Y58" s="1009"/>
      <c r="Z58" s="1009"/>
      <c r="AA58" s="1009"/>
      <c r="AB58" s="1009"/>
      <c r="AC58" s="1009"/>
      <c r="AD58" s="1009"/>
      <c r="AE58" s="1009"/>
      <c r="AF58" s="1009"/>
      <c r="AG58" s="1009"/>
      <c r="AH58" s="1009"/>
      <c r="AI58" s="1009"/>
      <c r="AJ58" s="1009"/>
      <c r="AK58" s="1009"/>
      <c r="AL58" s="1009"/>
      <c r="AM58" s="1009"/>
      <c r="AN58" s="1009"/>
      <c r="AO58" s="1009"/>
      <c r="AP58" s="1009"/>
      <c r="AQ58" s="1009"/>
      <c r="AR58" s="1009"/>
    </row>
    <row r="59" spans="1:44" s="1003" customFormat="1" ht="17.25" customHeight="1">
      <c r="A59" s="1002"/>
      <c r="B59" s="1009" t="s">
        <v>956</v>
      </c>
      <c r="C59" s="1009"/>
      <c r="D59" s="1010" t="s">
        <v>935</v>
      </c>
      <c r="E59" s="1009"/>
      <c r="F59" s="1009"/>
      <c r="G59" s="1009"/>
      <c r="H59" s="1009"/>
      <c r="I59" s="1009"/>
      <c r="J59" s="1009"/>
      <c r="K59" s="1009"/>
      <c r="L59" s="1009"/>
      <c r="M59" s="1009"/>
      <c r="N59" s="1009"/>
      <c r="O59" s="1009"/>
      <c r="P59" s="1009"/>
      <c r="Q59" s="1009"/>
      <c r="R59" s="1009"/>
      <c r="S59" s="1009"/>
      <c r="T59" s="1009"/>
      <c r="U59" s="1009"/>
      <c r="V59" s="1009"/>
      <c r="W59" s="1009"/>
      <c r="X59" s="1009"/>
      <c r="Y59" s="1009"/>
      <c r="Z59" s="1009"/>
      <c r="AA59" s="1009"/>
      <c r="AB59" s="1009"/>
      <c r="AC59" s="1009"/>
      <c r="AD59" s="1009"/>
      <c r="AE59" s="1009"/>
      <c r="AF59" s="1009"/>
      <c r="AG59" s="1009"/>
      <c r="AH59" s="1009"/>
      <c r="AI59" s="1009"/>
      <c r="AJ59" s="1009"/>
      <c r="AK59" s="1009"/>
      <c r="AL59" s="1009"/>
      <c r="AM59" s="1009"/>
      <c r="AN59" s="1009"/>
      <c r="AO59" s="1009"/>
      <c r="AP59" s="1009"/>
      <c r="AQ59" s="1009"/>
      <c r="AR59" s="1009"/>
    </row>
    <row r="60" spans="1:44" s="1003" customFormat="1" ht="17.25" customHeight="1">
      <c r="A60" s="1002"/>
      <c r="B60" s="1004"/>
      <c r="C60" s="1009"/>
      <c r="D60" s="1009" t="s">
        <v>1011</v>
      </c>
      <c r="E60" s="1009"/>
      <c r="F60" s="1009"/>
      <c r="G60" s="1009"/>
      <c r="H60" s="1009"/>
      <c r="I60" s="1009"/>
      <c r="J60" s="1009"/>
      <c r="K60" s="1009"/>
      <c r="L60" s="1009"/>
      <c r="M60" s="1009"/>
      <c r="N60" s="1009"/>
      <c r="O60" s="1009"/>
      <c r="P60" s="1009"/>
      <c r="Q60" s="1009"/>
      <c r="R60" s="1009"/>
      <c r="S60" s="1009"/>
      <c r="T60" s="1009"/>
      <c r="U60" s="1009"/>
      <c r="V60" s="1009"/>
      <c r="W60" s="1009"/>
      <c r="X60" s="1009"/>
      <c r="Y60" s="1009"/>
      <c r="Z60" s="1009"/>
      <c r="AA60" s="1009"/>
      <c r="AB60" s="1009"/>
      <c r="AC60" s="1009"/>
      <c r="AD60" s="1009"/>
      <c r="AE60" s="1009"/>
      <c r="AF60" s="1009"/>
      <c r="AG60" s="1009"/>
      <c r="AH60" s="1009"/>
      <c r="AI60" s="1009"/>
      <c r="AJ60" s="1009"/>
      <c r="AK60" s="1009"/>
      <c r="AL60" s="1009"/>
      <c r="AM60" s="1009"/>
      <c r="AN60" s="1009"/>
      <c r="AO60" s="1009"/>
      <c r="AP60" s="1009"/>
      <c r="AQ60" s="1009"/>
      <c r="AR60" s="1009"/>
    </row>
    <row r="61" spans="1:44" s="1003" customFormat="1" ht="17.25" customHeight="1">
      <c r="A61" s="1002"/>
      <c r="B61" s="1004"/>
      <c r="C61" s="1009"/>
      <c r="D61" s="1009" t="s">
        <v>1012</v>
      </c>
      <c r="E61" s="1009"/>
      <c r="F61" s="1009"/>
      <c r="G61" s="1009"/>
      <c r="H61" s="1009"/>
      <c r="I61" s="1009"/>
      <c r="J61" s="1009"/>
      <c r="K61" s="1009"/>
      <c r="L61" s="1009"/>
      <c r="M61" s="1009"/>
      <c r="N61" s="1009"/>
      <c r="O61" s="1009"/>
      <c r="P61" s="1009"/>
      <c r="Q61" s="1009"/>
      <c r="R61" s="1009"/>
      <c r="S61" s="1009"/>
      <c r="T61" s="1009"/>
      <c r="U61" s="1009"/>
      <c r="V61" s="1009"/>
      <c r="W61" s="1009"/>
      <c r="X61" s="1009"/>
      <c r="Y61" s="1009"/>
      <c r="Z61" s="1009"/>
      <c r="AA61" s="1009"/>
      <c r="AB61" s="1009"/>
      <c r="AC61" s="1009"/>
      <c r="AD61" s="1009"/>
      <c r="AE61" s="1009"/>
      <c r="AF61" s="1009"/>
      <c r="AG61" s="1009"/>
      <c r="AH61" s="1009"/>
      <c r="AI61" s="1009"/>
      <c r="AJ61" s="1009"/>
      <c r="AK61" s="1009"/>
      <c r="AL61" s="1009"/>
      <c r="AM61" s="1009"/>
      <c r="AN61" s="1009"/>
      <c r="AO61" s="1009"/>
      <c r="AP61" s="1009"/>
      <c r="AQ61" s="1009"/>
      <c r="AR61" s="1009"/>
    </row>
    <row r="62" spans="1:44" s="1003" customFormat="1" ht="17.25" customHeight="1">
      <c r="A62" s="1002"/>
      <c r="B62" s="1004"/>
      <c r="C62" s="1009"/>
      <c r="D62" s="1009" t="s">
        <v>936</v>
      </c>
      <c r="E62" s="1009"/>
      <c r="F62" s="1009"/>
      <c r="G62" s="1009"/>
      <c r="H62" s="1009"/>
      <c r="I62" s="1009"/>
      <c r="J62" s="1009"/>
      <c r="K62" s="1009"/>
      <c r="L62" s="1009"/>
      <c r="M62" s="1009"/>
      <c r="N62" s="1009"/>
      <c r="O62" s="1009"/>
      <c r="P62" s="1009"/>
      <c r="Q62" s="1009"/>
      <c r="R62" s="1009"/>
      <c r="S62" s="1009"/>
      <c r="T62" s="1009"/>
      <c r="U62" s="1009"/>
      <c r="V62" s="1009"/>
      <c r="W62" s="1009"/>
      <c r="X62" s="1009"/>
      <c r="Y62" s="1009"/>
      <c r="Z62" s="1009"/>
      <c r="AA62" s="1009"/>
      <c r="AB62" s="1009"/>
      <c r="AC62" s="1009"/>
      <c r="AD62" s="1009"/>
      <c r="AE62" s="1009"/>
      <c r="AF62" s="1009"/>
      <c r="AG62" s="1009"/>
      <c r="AH62" s="1009"/>
      <c r="AI62" s="1009"/>
      <c r="AJ62" s="1009"/>
      <c r="AK62" s="1009"/>
      <c r="AL62" s="1009"/>
      <c r="AM62" s="1009"/>
      <c r="AN62" s="1009"/>
      <c r="AO62" s="1009"/>
      <c r="AP62" s="1009"/>
      <c r="AQ62" s="1009"/>
      <c r="AR62" s="1009"/>
    </row>
    <row r="63" spans="1:44" s="1003" customFormat="1" ht="17.25" customHeight="1">
      <c r="A63" s="1002"/>
      <c r="B63" s="1004"/>
      <c r="C63" s="1009"/>
      <c r="D63" s="1009" t="s">
        <v>937</v>
      </c>
      <c r="E63" s="1009"/>
      <c r="F63" s="1009"/>
      <c r="G63" s="1009"/>
      <c r="H63" s="1009"/>
      <c r="I63" s="1009"/>
      <c r="J63" s="1009"/>
      <c r="K63" s="1009"/>
      <c r="L63" s="1009"/>
      <c r="M63" s="1009"/>
      <c r="N63" s="1009"/>
      <c r="O63" s="1009"/>
      <c r="P63" s="1009"/>
      <c r="Q63" s="1009"/>
      <c r="R63" s="1009"/>
      <c r="S63" s="1009"/>
      <c r="T63" s="1009"/>
      <c r="U63" s="1009"/>
      <c r="V63" s="1009"/>
      <c r="W63" s="1009"/>
      <c r="X63" s="1009"/>
      <c r="Y63" s="1009"/>
      <c r="Z63" s="1009"/>
      <c r="AA63" s="1009"/>
      <c r="AB63" s="1009"/>
      <c r="AC63" s="1009"/>
      <c r="AD63" s="1009"/>
      <c r="AE63" s="1009"/>
      <c r="AF63" s="1009"/>
      <c r="AG63" s="1009"/>
      <c r="AH63" s="1009"/>
      <c r="AI63" s="1009"/>
      <c r="AJ63" s="1009"/>
      <c r="AK63" s="1009"/>
      <c r="AL63" s="1009"/>
      <c r="AM63" s="1009"/>
      <c r="AN63" s="1009"/>
      <c r="AO63" s="1009"/>
      <c r="AP63" s="1009"/>
      <c r="AQ63" s="1009"/>
      <c r="AR63" s="1009"/>
    </row>
    <row r="64" spans="1:44" s="1003" customFormat="1" ht="17.25" customHeight="1">
      <c r="A64" s="1002"/>
      <c r="B64" s="1004"/>
      <c r="C64" s="1009"/>
      <c r="D64" s="1009" t="s">
        <v>938</v>
      </c>
      <c r="E64" s="1009"/>
      <c r="F64" s="1009"/>
      <c r="G64" s="1009"/>
      <c r="H64" s="1009"/>
      <c r="I64" s="1009"/>
      <c r="J64" s="1009"/>
      <c r="K64" s="1009"/>
      <c r="L64" s="1009"/>
      <c r="M64" s="1009"/>
      <c r="N64" s="1009"/>
      <c r="O64" s="1009"/>
      <c r="P64" s="1009"/>
      <c r="Q64" s="1009"/>
      <c r="R64" s="1009"/>
      <c r="S64" s="1009"/>
      <c r="T64" s="1009"/>
      <c r="U64" s="1009"/>
      <c r="V64" s="1009"/>
      <c r="W64" s="1009"/>
      <c r="X64" s="1009"/>
      <c r="Y64" s="1009"/>
      <c r="Z64" s="1009"/>
      <c r="AA64" s="1009"/>
      <c r="AB64" s="1009"/>
      <c r="AC64" s="1009"/>
      <c r="AD64" s="1009"/>
      <c r="AE64" s="1009"/>
      <c r="AF64" s="1009"/>
      <c r="AG64" s="1009"/>
      <c r="AH64" s="1009"/>
      <c r="AI64" s="1009"/>
      <c r="AJ64" s="1009"/>
      <c r="AK64" s="1009"/>
      <c r="AL64" s="1009"/>
      <c r="AM64" s="1009"/>
      <c r="AN64" s="1009"/>
      <c r="AO64" s="1009"/>
      <c r="AP64" s="1009"/>
      <c r="AQ64" s="1009"/>
      <c r="AR64" s="1009"/>
    </row>
    <row r="65" spans="1:49" s="1003" customFormat="1" ht="17.25" customHeight="1">
      <c r="A65" s="1002"/>
      <c r="B65" s="1004"/>
      <c r="C65" s="1009"/>
      <c r="D65" s="1009" t="s">
        <v>939</v>
      </c>
      <c r="E65" s="1009"/>
      <c r="F65" s="1009"/>
      <c r="G65" s="1009"/>
      <c r="H65" s="1009"/>
      <c r="I65" s="1009"/>
      <c r="J65" s="1009"/>
      <c r="K65" s="1009"/>
      <c r="L65" s="1009"/>
      <c r="M65" s="1009"/>
      <c r="N65" s="1009"/>
      <c r="O65" s="1009"/>
      <c r="P65" s="1009"/>
      <c r="Q65" s="1009"/>
      <c r="R65" s="1009"/>
      <c r="S65" s="1009"/>
      <c r="T65" s="1009"/>
      <c r="U65" s="1009"/>
      <c r="V65" s="1009"/>
      <c r="W65" s="1009"/>
      <c r="X65" s="1009"/>
      <c r="Y65" s="1009"/>
      <c r="Z65" s="1009"/>
      <c r="AA65" s="1009"/>
      <c r="AB65" s="1009"/>
      <c r="AC65" s="1009"/>
      <c r="AD65" s="1009"/>
      <c r="AE65" s="1009"/>
      <c r="AF65" s="1009"/>
      <c r="AG65" s="1009"/>
      <c r="AH65" s="1009"/>
      <c r="AI65" s="1009"/>
      <c r="AJ65" s="1009"/>
      <c r="AK65" s="1009"/>
      <c r="AL65" s="1009"/>
      <c r="AM65" s="1009"/>
      <c r="AN65" s="1009"/>
      <c r="AO65" s="1009"/>
      <c r="AP65" s="1009"/>
      <c r="AQ65" s="1009"/>
      <c r="AR65" s="1009"/>
    </row>
    <row r="66" spans="1:49" s="1003" customFormat="1" ht="17.25" customHeight="1">
      <c r="A66" s="1002"/>
      <c r="B66" s="1004"/>
      <c r="C66" s="1009"/>
      <c r="D66" s="2413" t="s">
        <v>940</v>
      </c>
      <c r="E66" s="2413"/>
      <c r="F66" s="2413"/>
      <c r="G66" s="2413"/>
      <c r="H66" s="2413"/>
      <c r="I66" s="2413"/>
      <c r="J66" s="1014"/>
      <c r="K66" s="1014"/>
      <c r="L66" s="1014"/>
      <c r="M66" s="1014"/>
      <c r="N66" s="1014"/>
      <c r="O66" s="1014"/>
      <c r="P66" s="1014"/>
      <c r="Q66" s="1014"/>
      <c r="R66" s="1014"/>
      <c r="S66" s="1014"/>
      <c r="T66" s="1014"/>
      <c r="U66" s="1014"/>
      <c r="V66" s="1014"/>
      <c r="W66" s="1014"/>
      <c r="X66" s="1014"/>
      <c r="Y66" s="1014"/>
      <c r="Z66" s="1014"/>
      <c r="AA66" s="1014"/>
      <c r="AB66" s="1014"/>
      <c r="AC66" s="1014"/>
      <c r="AD66" s="1014"/>
      <c r="AE66" s="1014"/>
      <c r="AF66" s="1014"/>
      <c r="AG66" s="1014"/>
      <c r="AH66" s="1014"/>
      <c r="AI66" s="1014"/>
      <c r="AJ66" s="1014"/>
      <c r="AK66" s="1014"/>
      <c r="AL66" s="1014"/>
      <c r="AM66" s="1014"/>
      <c r="AN66" s="1014"/>
      <c r="AO66" s="1014"/>
      <c r="AP66" s="1014"/>
      <c r="AQ66" s="1014"/>
      <c r="AR66" s="1014"/>
    </row>
    <row r="67" spans="1:49" s="1003" customFormat="1" ht="7.5" customHeight="1">
      <c r="A67" s="1002"/>
      <c r="B67" s="1004"/>
      <c r="C67" s="1009"/>
      <c r="D67" s="1009"/>
      <c r="E67" s="1009"/>
      <c r="F67" s="1009"/>
      <c r="G67" s="1009"/>
      <c r="H67" s="1009"/>
      <c r="I67" s="1009"/>
      <c r="J67" s="1009"/>
      <c r="K67" s="1009"/>
      <c r="L67" s="1009"/>
      <c r="M67" s="1009"/>
      <c r="N67" s="1009"/>
      <c r="O67" s="1009"/>
      <c r="P67" s="1009"/>
      <c r="Q67" s="1009"/>
      <c r="R67" s="1009"/>
      <c r="S67" s="1009"/>
      <c r="T67" s="1009"/>
      <c r="U67" s="1009"/>
      <c r="V67" s="1009"/>
      <c r="W67" s="1009"/>
      <c r="X67" s="1009"/>
      <c r="Y67" s="1009"/>
      <c r="Z67" s="1009"/>
      <c r="AA67" s="1009"/>
      <c r="AB67" s="1009"/>
      <c r="AC67" s="1009"/>
      <c r="AD67" s="1009"/>
      <c r="AE67" s="1009"/>
      <c r="AF67" s="1009"/>
      <c r="AG67" s="1009"/>
      <c r="AH67" s="1009"/>
      <c r="AI67" s="1009"/>
      <c r="AJ67" s="1009"/>
      <c r="AK67" s="1009"/>
      <c r="AL67" s="1009"/>
      <c r="AM67" s="1009"/>
      <c r="AN67" s="1009"/>
      <c r="AO67" s="1009"/>
      <c r="AP67" s="1009"/>
      <c r="AQ67" s="1009"/>
      <c r="AR67" s="1009"/>
    </row>
    <row r="68" spans="1:49" s="1003" customFormat="1" ht="16.5" customHeight="1">
      <c r="A68" s="1002"/>
      <c r="B68" s="1009"/>
      <c r="C68" s="1009"/>
      <c r="D68" s="1009"/>
      <c r="E68" s="1009"/>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09"/>
      <c r="AK68" s="1009"/>
      <c r="AL68" s="1009"/>
      <c r="AM68" s="1009"/>
      <c r="AN68" s="1009"/>
      <c r="AO68" s="1009"/>
      <c r="AP68" s="1009"/>
      <c r="AQ68" s="1009"/>
      <c r="AR68" s="1009"/>
    </row>
    <row r="69" spans="1:49" s="1003" customFormat="1" ht="14.25">
      <c r="A69" s="1002"/>
      <c r="B69" s="1456" t="s">
        <v>941</v>
      </c>
      <c r="C69" s="1456"/>
      <c r="D69" s="1456"/>
      <c r="E69" s="1456"/>
      <c r="F69" s="1456"/>
      <c r="G69" s="1456"/>
      <c r="H69" s="1456"/>
      <c r="I69" s="1456"/>
      <c r="J69" s="1456"/>
      <c r="K69" s="1456"/>
      <c r="L69" s="1456"/>
      <c r="M69" s="1456"/>
      <c r="N69" s="1456"/>
      <c r="O69" s="1456"/>
      <c r="P69" s="1456"/>
      <c r="Q69" s="1456"/>
      <c r="R69" s="1456"/>
      <c r="S69" s="1456"/>
      <c r="T69" s="1456"/>
      <c r="U69" s="1456"/>
      <c r="V69" s="1456"/>
      <c r="W69" s="1456"/>
      <c r="X69" s="1456"/>
      <c r="Y69" s="1456"/>
      <c r="Z69" s="1456"/>
      <c r="AA69" s="1456"/>
      <c r="AB69" s="1456"/>
      <c r="AC69" s="1456"/>
      <c r="AD69" s="1456"/>
      <c r="AE69" s="1456"/>
      <c r="AF69" s="1456"/>
      <c r="AG69" s="1456"/>
      <c r="AH69" s="1456"/>
      <c r="AI69" s="1456"/>
      <c r="AJ69" s="1456"/>
      <c r="AK69" s="1456"/>
      <c r="AL69" s="1456"/>
      <c r="AM69" s="1456"/>
      <c r="AN69" s="1456"/>
      <c r="AO69" s="1456"/>
      <c r="AP69" s="1456"/>
      <c r="AQ69" s="1456"/>
      <c r="AR69" s="1456"/>
    </row>
    <row r="70" spans="1:49" s="1003" customFormat="1" ht="9" customHeight="1">
      <c r="A70" s="1002"/>
      <c r="B70" s="1015"/>
      <c r="C70" s="1015"/>
      <c r="D70" s="1015"/>
      <c r="E70" s="1015"/>
      <c r="F70" s="1015"/>
      <c r="G70" s="1015"/>
      <c r="H70" s="1015"/>
      <c r="I70" s="1015"/>
      <c r="J70" s="1015"/>
      <c r="K70" s="1015"/>
      <c r="L70" s="1015"/>
      <c r="M70" s="1015"/>
      <c r="N70" s="1015"/>
      <c r="O70" s="1015"/>
      <c r="P70" s="1015"/>
      <c r="Q70" s="1015"/>
      <c r="R70" s="1015"/>
      <c r="S70" s="1015"/>
      <c r="T70" s="1015"/>
      <c r="U70" s="1015"/>
      <c r="V70" s="1015"/>
      <c r="W70" s="1015"/>
      <c r="X70" s="1015"/>
      <c r="Y70" s="1015"/>
      <c r="Z70" s="1015"/>
      <c r="AA70" s="1015"/>
      <c r="AB70" s="1015"/>
      <c r="AC70" s="1015"/>
      <c r="AD70" s="1015"/>
      <c r="AE70" s="1015"/>
      <c r="AF70" s="1015"/>
      <c r="AG70" s="1015"/>
      <c r="AH70" s="1015"/>
      <c r="AI70" s="1015"/>
      <c r="AJ70" s="1015"/>
      <c r="AK70" s="1015"/>
      <c r="AL70" s="1015"/>
      <c r="AM70" s="1015"/>
      <c r="AN70" s="1015"/>
      <c r="AO70" s="1015"/>
      <c r="AP70" s="1015"/>
      <c r="AQ70" s="1015"/>
      <c r="AR70" s="1015"/>
    </row>
    <row r="71" spans="1:49" s="1003" customFormat="1" ht="9" customHeight="1">
      <c r="A71" s="1002"/>
      <c r="B71" s="1015"/>
      <c r="C71" s="1015"/>
      <c r="D71" s="1015"/>
      <c r="E71" s="1015"/>
      <c r="F71" s="1015"/>
      <c r="G71" s="1015"/>
      <c r="H71" s="1015"/>
      <c r="I71" s="1015"/>
      <c r="J71" s="1015"/>
      <c r="K71" s="1015"/>
      <c r="L71" s="1015"/>
      <c r="M71" s="1015"/>
      <c r="N71" s="1015"/>
      <c r="O71" s="1015"/>
      <c r="P71" s="1015"/>
      <c r="Q71" s="1015"/>
      <c r="R71" s="1015"/>
      <c r="S71" s="1015"/>
      <c r="T71" s="1015"/>
      <c r="U71" s="1015"/>
      <c r="V71" s="1015"/>
      <c r="W71" s="1015"/>
      <c r="X71" s="1015"/>
      <c r="Y71" s="1015"/>
      <c r="Z71" s="1015"/>
      <c r="AA71" s="1015"/>
      <c r="AB71" s="1015"/>
      <c r="AC71" s="1015"/>
      <c r="AD71" s="1015"/>
      <c r="AE71" s="1015"/>
      <c r="AF71" s="1015"/>
      <c r="AG71" s="1015"/>
      <c r="AH71" s="1015"/>
      <c r="AI71" s="1015"/>
      <c r="AJ71" s="1015"/>
      <c r="AK71" s="1015"/>
      <c r="AL71" s="1015"/>
      <c r="AM71" s="1015"/>
      <c r="AN71" s="1015"/>
      <c r="AO71" s="1015"/>
      <c r="AP71" s="1015"/>
      <c r="AQ71" s="1015"/>
      <c r="AR71" s="1015"/>
    </row>
    <row r="72" spans="1:49" s="1003" customFormat="1" ht="30" customHeight="1">
      <c r="A72" s="1002"/>
      <c r="B72" s="1016"/>
      <c r="C72" s="1008"/>
      <c r="D72" s="1016"/>
      <c r="E72" s="1016"/>
      <c r="F72" s="1016"/>
      <c r="G72" s="1016"/>
      <c r="H72" s="1016"/>
      <c r="I72" s="1016"/>
      <c r="J72" s="1016"/>
      <c r="K72" s="1016"/>
      <c r="L72" s="1016"/>
      <c r="M72" s="1016"/>
      <c r="N72" s="1016"/>
      <c r="O72" s="1016"/>
      <c r="P72" s="1016"/>
      <c r="Q72" s="1016"/>
      <c r="R72" s="1016"/>
      <c r="S72" s="1016"/>
      <c r="T72" s="1016"/>
      <c r="U72" s="1016"/>
      <c r="V72" s="1016"/>
      <c r="W72" s="1016"/>
      <c r="X72" s="1016"/>
      <c r="Y72" s="1016"/>
      <c r="Z72" s="1016"/>
      <c r="AA72" s="1016"/>
      <c r="AB72" s="1016"/>
      <c r="AC72" s="1004"/>
      <c r="AD72" s="1017"/>
      <c r="AE72" s="1004"/>
      <c r="AF72" s="1029"/>
      <c r="AG72" s="2412" t="str">
        <f>IF(入力シート!F14="","",入力シート!F14)</f>
        <v/>
      </c>
      <c r="AH72" s="2412"/>
      <c r="AI72" s="2412"/>
      <c r="AJ72" s="2412"/>
      <c r="AK72" s="2412"/>
      <c r="AL72" s="2412"/>
      <c r="AM72" s="2412"/>
      <c r="AN72" s="2412"/>
      <c r="AO72" s="2412"/>
      <c r="AP72" s="1004"/>
      <c r="AQ72" s="1004"/>
      <c r="AR72" s="1004"/>
      <c r="AS72" s="1018"/>
      <c r="AT72" s="1018"/>
    </row>
    <row r="73" spans="1:49" s="1003" customFormat="1" ht="15" customHeight="1">
      <c r="A73" s="1002"/>
      <c r="B73" s="1016"/>
      <c r="C73" s="1008"/>
      <c r="D73" s="1016"/>
      <c r="E73" s="1016"/>
      <c r="F73" s="1016"/>
      <c r="G73" s="1016"/>
      <c r="H73" s="1016"/>
      <c r="I73" s="1016"/>
      <c r="J73" s="1016"/>
      <c r="K73" s="1016"/>
      <c r="L73" s="1016"/>
      <c r="M73" s="1016"/>
      <c r="N73" s="1016"/>
      <c r="O73" s="1016"/>
      <c r="P73" s="1016"/>
      <c r="Q73" s="1016"/>
      <c r="R73" s="1016"/>
      <c r="S73" s="1016"/>
      <c r="T73" s="1016"/>
      <c r="U73" s="1016"/>
      <c r="V73" s="1016"/>
      <c r="W73" s="1016"/>
      <c r="X73" s="1016"/>
      <c r="Y73" s="1016"/>
      <c r="Z73" s="1016"/>
      <c r="AA73" s="1016"/>
      <c r="AB73" s="1016"/>
      <c r="AC73" s="1017"/>
      <c r="AD73" s="1017"/>
      <c r="AE73" s="1005"/>
      <c r="AF73" s="1005"/>
      <c r="AG73" s="1005"/>
      <c r="AH73" s="1017"/>
      <c r="AI73" s="1005"/>
      <c r="AJ73" s="1005"/>
      <c r="AK73" s="1005"/>
      <c r="AL73" s="1017"/>
      <c r="AM73" s="1005"/>
      <c r="AN73" s="1005"/>
      <c r="AO73" s="1005"/>
      <c r="AP73" s="1017"/>
      <c r="AQ73" s="1004"/>
      <c r="AR73" s="1004"/>
    </row>
    <row r="74" spans="1:49" ht="30" customHeight="1">
      <c r="B74" s="1019"/>
      <c r="C74" s="1020"/>
      <c r="D74" s="1020"/>
      <c r="E74" s="1020"/>
      <c r="F74" s="1021"/>
      <c r="G74" s="1021"/>
      <c r="H74" s="1021"/>
      <c r="I74" s="1021"/>
      <c r="J74" s="6" t="s">
        <v>2</v>
      </c>
      <c r="K74" s="1038"/>
      <c r="L74" s="1038"/>
      <c r="M74" s="1038"/>
      <c r="N74" s="1038" t="s">
        <v>963</v>
      </c>
      <c r="O74" s="1038"/>
      <c r="P74" s="1038"/>
      <c r="Q74" s="1039"/>
      <c r="R74" s="1039"/>
      <c r="S74" s="2414" t="str">
        <f>様式第1_交付申請書!G11</f>
        <v/>
      </c>
      <c r="T74" s="2414"/>
      <c r="U74" s="2414"/>
      <c r="V74" s="2414"/>
      <c r="W74" s="2414"/>
      <c r="X74" s="2414"/>
      <c r="Y74" s="2414"/>
      <c r="Z74" s="2414"/>
      <c r="AA74" s="2414"/>
      <c r="AB74" s="2414"/>
      <c r="AC74" s="2414"/>
      <c r="AD74" s="2414"/>
      <c r="AE74" s="2414"/>
      <c r="AF74" s="2414"/>
      <c r="AG74" s="2414"/>
      <c r="AH74" s="2414"/>
      <c r="AI74" s="2414"/>
      <c r="AJ74" s="2414"/>
      <c r="AK74" s="2414"/>
      <c r="AL74" s="2414"/>
      <c r="AM74" s="2414"/>
      <c r="AN74" s="2414"/>
      <c r="AO74" s="2414"/>
      <c r="AP74" s="1004"/>
      <c r="AQ74" s="1004"/>
      <c r="AR74" s="1004"/>
    </row>
    <row r="75" spans="1:49" ht="30" customHeight="1">
      <c r="B75" s="1019"/>
      <c r="C75" s="1020"/>
      <c r="D75" s="1020"/>
      <c r="E75" s="1020"/>
      <c r="F75" s="1021"/>
      <c r="G75" s="1021"/>
      <c r="H75" s="1021"/>
      <c r="I75" s="1021"/>
      <c r="J75" s="6"/>
      <c r="K75" s="1022"/>
      <c r="L75" s="1022"/>
      <c r="M75" s="1022"/>
      <c r="N75" s="1022" t="s">
        <v>964</v>
      </c>
      <c r="O75" s="1022"/>
      <c r="P75" s="1022"/>
      <c r="Q75" s="1023"/>
      <c r="R75" s="1023"/>
      <c r="S75" s="2407" t="s">
        <v>1084</v>
      </c>
      <c r="T75" s="2407"/>
      <c r="U75" s="2404" t="str">
        <f>様式第1_交付申請書!G12</f>
        <v/>
      </c>
      <c r="V75" s="2405"/>
      <c r="W75" s="2405"/>
      <c r="X75" s="2405"/>
      <c r="Y75" s="2405"/>
      <c r="Z75" s="2405"/>
      <c r="AA75" s="2402" t="s">
        <v>1085</v>
      </c>
      <c r="AB75" s="2403"/>
      <c r="AC75" s="2415" t="str">
        <f>様式第1_交付申請書!J12</f>
        <v/>
      </c>
      <c r="AD75" s="1453"/>
      <c r="AE75" s="1453"/>
      <c r="AF75" s="1453"/>
      <c r="AG75" s="1453"/>
      <c r="AH75" s="1453"/>
      <c r="AI75" s="1453"/>
      <c r="AJ75" s="1453"/>
      <c r="AK75" s="1453"/>
      <c r="AL75" s="1453"/>
      <c r="AM75" s="1453"/>
      <c r="AN75" s="1453"/>
      <c r="AO75" s="1453"/>
      <c r="AP75" s="1004"/>
      <c r="AQ75" s="1004"/>
      <c r="AR75" s="1004"/>
      <c r="AT75" s="1003"/>
    </row>
    <row r="76" spans="1:49" ht="14.25" customHeight="1">
      <c r="B76" s="1019"/>
      <c r="C76" s="1020"/>
      <c r="D76" s="1020"/>
      <c r="E76" s="1020"/>
      <c r="F76" s="1021"/>
      <c r="G76" s="1021"/>
      <c r="H76" s="1021"/>
      <c r="I76" s="1021"/>
      <c r="J76" s="6"/>
      <c r="K76" s="1035"/>
      <c r="L76" s="1035"/>
      <c r="M76" s="1035"/>
      <c r="N76" s="1035"/>
      <c r="O76" s="1035"/>
      <c r="P76" s="1035"/>
      <c r="Q76" s="1023"/>
      <c r="R76" s="1023"/>
      <c r="S76" s="1040"/>
      <c r="T76" s="1041"/>
      <c r="U76" s="1042"/>
      <c r="V76" s="1043"/>
      <c r="W76" s="1043"/>
      <c r="X76" s="1043"/>
      <c r="Y76" s="1043"/>
      <c r="Z76" s="1043"/>
      <c r="AA76" s="1043"/>
      <c r="AB76" s="1043"/>
      <c r="AC76" s="1043"/>
      <c r="AD76" s="1043"/>
      <c r="AE76" s="1043"/>
      <c r="AF76" s="1043"/>
      <c r="AG76" s="1043"/>
      <c r="AH76" s="1043"/>
      <c r="AI76" s="1043"/>
      <c r="AJ76" s="1043"/>
      <c r="AK76" s="1043"/>
      <c r="AL76" s="1043"/>
      <c r="AM76" s="1043"/>
      <c r="AN76" s="1043"/>
      <c r="AO76" s="1043"/>
      <c r="AP76" s="1004"/>
      <c r="AQ76" s="1004"/>
      <c r="AR76" s="1004"/>
      <c r="AT76" s="1003"/>
    </row>
    <row r="77" spans="1:49" ht="30" hidden="1" customHeight="1" outlineLevel="1">
      <c r="B77" s="1019"/>
      <c r="C77" s="1020"/>
      <c r="D77" s="1020"/>
      <c r="E77" s="1020"/>
      <c r="F77" s="1021"/>
      <c r="G77" s="1021"/>
      <c r="H77" s="1021"/>
      <c r="I77" s="1021"/>
      <c r="J77" s="6" t="s">
        <v>15</v>
      </c>
      <c r="K77" s="1038"/>
      <c r="L77" s="1038"/>
      <c r="M77" s="1038"/>
      <c r="N77" s="1038" t="s">
        <v>963</v>
      </c>
      <c r="O77" s="1038"/>
      <c r="P77" s="1038"/>
      <c r="Q77" s="1039"/>
      <c r="R77" s="1039"/>
      <c r="S77" s="2414" t="str">
        <f>IF(入力シート!F40="","",入力シート!F40)</f>
        <v/>
      </c>
      <c r="T77" s="2414"/>
      <c r="U77" s="2414"/>
      <c r="V77" s="2414"/>
      <c r="W77" s="2414"/>
      <c r="X77" s="2414"/>
      <c r="Y77" s="2414"/>
      <c r="Z77" s="2414"/>
      <c r="AA77" s="2414"/>
      <c r="AB77" s="2414"/>
      <c r="AC77" s="2414"/>
      <c r="AD77" s="2414"/>
      <c r="AE77" s="2414"/>
      <c r="AF77" s="2414"/>
      <c r="AG77" s="2414"/>
      <c r="AH77" s="2414"/>
      <c r="AI77" s="2414"/>
      <c r="AJ77" s="2414"/>
      <c r="AK77" s="2414"/>
      <c r="AL77" s="2414"/>
      <c r="AM77" s="2414"/>
      <c r="AN77" s="2414"/>
      <c r="AO77" s="2414"/>
      <c r="AP77" s="1004"/>
      <c r="AQ77" s="1004"/>
      <c r="AR77" s="1004"/>
      <c r="AT77" s="1003"/>
    </row>
    <row r="78" spans="1:49" ht="28.5" hidden="1" customHeight="1" outlineLevel="1">
      <c r="B78" s="1025"/>
      <c r="C78" s="1025"/>
      <c r="D78" s="1025"/>
      <c r="E78" s="1025"/>
      <c r="F78" s="1025"/>
      <c r="G78" s="1025"/>
      <c r="H78" s="1025"/>
      <c r="I78" s="1025"/>
      <c r="J78" s="6"/>
      <c r="K78" s="1025"/>
      <c r="L78" s="1025"/>
      <c r="M78" s="1025"/>
      <c r="N78" s="1035" t="s">
        <v>964</v>
      </c>
      <c r="O78" s="1035"/>
      <c r="P78" s="1035"/>
      <c r="Q78" s="1023"/>
      <c r="R78" s="1023"/>
      <c r="S78" s="2407" t="s">
        <v>1084</v>
      </c>
      <c r="T78" s="2407"/>
      <c r="U78" s="2404" t="str">
        <f>IF(入力シート!F41="","",入力シート!F41)</f>
        <v/>
      </c>
      <c r="V78" s="2405"/>
      <c r="W78" s="2405"/>
      <c r="X78" s="2405"/>
      <c r="Y78" s="2405"/>
      <c r="Z78" s="2406"/>
      <c r="AA78" s="2402" t="s">
        <v>1085</v>
      </c>
      <c r="AB78" s="2403"/>
      <c r="AC78" s="1453" t="str">
        <f>IF(入力シート!F43="","",入力シート!F43&amp;入力シート!J43)</f>
        <v/>
      </c>
      <c r="AD78" s="1453"/>
      <c r="AE78" s="1453"/>
      <c r="AF78" s="1453"/>
      <c r="AG78" s="1453"/>
      <c r="AH78" s="1453"/>
      <c r="AI78" s="1453"/>
      <c r="AJ78" s="1453"/>
      <c r="AK78" s="1453"/>
      <c r="AL78" s="1453"/>
      <c r="AM78" s="1453"/>
      <c r="AN78" s="1453"/>
      <c r="AO78" s="1453"/>
      <c r="AP78" s="1004"/>
      <c r="AQ78" s="1025"/>
      <c r="AR78" s="1025"/>
      <c r="AS78" s="1018"/>
    </row>
    <row r="79" spans="1:49" ht="18" customHeight="1" collapsed="1">
      <c r="B79" s="1025"/>
      <c r="C79" s="1025"/>
      <c r="D79" s="1025"/>
      <c r="E79" s="1025"/>
      <c r="F79" s="1025"/>
      <c r="G79" s="1025"/>
      <c r="H79" s="1025"/>
      <c r="I79" s="1025"/>
      <c r="J79" s="6"/>
      <c r="K79" s="1025"/>
      <c r="L79" s="1025"/>
      <c r="M79" s="1025"/>
      <c r="N79" s="1025"/>
      <c r="O79" s="1025"/>
      <c r="P79" s="1025"/>
      <c r="Q79" s="1025"/>
      <c r="R79" s="1025"/>
      <c r="S79" s="1025"/>
      <c r="T79" s="1025"/>
      <c r="U79" s="1025"/>
      <c r="V79" s="1025"/>
      <c r="W79" s="1025"/>
      <c r="X79" s="1025"/>
      <c r="Y79" s="1025"/>
      <c r="Z79" s="1025"/>
      <c r="AA79" s="1025"/>
      <c r="AB79" s="1025"/>
      <c r="AC79" s="1025"/>
      <c r="AD79" s="1025"/>
      <c r="AE79" s="1025"/>
      <c r="AF79" s="1025"/>
      <c r="AG79" s="1025"/>
      <c r="AH79" s="1025"/>
      <c r="AI79" s="1025"/>
      <c r="AJ79" s="1025"/>
      <c r="AK79" s="1025"/>
      <c r="AL79" s="1025"/>
      <c r="AM79" s="1025"/>
      <c r="AN79" s="1025"/>
      <c r="AO79" s="1025"/>
      <c r="AP79" s="1025"/>
      <c r="AQ79" s="1025"/>
      <c r="AR79" s="1025"/>
      <c r="AS79" s="1018"/>
      <c r="AT79" s="1018"/>
      <c r="AW79" s="1018" t="s">
        <v>942</v>
      </c>
    </row>
    <row r="80" spans="1:49" ht="31.5" hidden="1" customHeight="1" outlineLevel="1">
      <c r="B80" s="1025"/>
      <c r="C80" s="1025"/>
      <c r="D80" s="1025"/>
      <c r="E80" s="1025"/>
      <c r="F80" s="1025"/>
      <c r="G80" s="1025"/>
      <c r="H80" s="1025"/>
      <c r="I80" s="1025"/>
      <c r="J80" s="6" t="s">
        <v>373</v>
      </c>
      <c r="K80" s="1025"/>
      <c r="L80" s="1025"/>
      <c r="M80" s="1025"/>
      <c r="N80" s="1038" t="s">
        <v>963</v>
      </c>
      <c r="O80" s="1038"/>
      <c r="P80" s="1038"/>
      <c r="Q80" s="1039"/>
      <c r="R80" s="1039"/>
      <c r="S80" s="2414" t="str">
        <f>IF(入力シート!F53="","",入力シート!F53)</f>
        <v/>
      </c>
      <c r="T80" s="2414"/>
      <c r="U80" s="2414"/>
      <c r="V80" s="2414"/>
      <c r="W80" s="2414"/>
      <c r="X80" s="2414"/>
      <c r="Y80" s="2414"/>
      <c r="Z80" s="2414"/>
      <c r="AA80" s="2414"/>
      <c r="AB80" s="2414"/>
      <c r="AC80" s="2414"/>
      <c r="AD80" s="2414"/>
      <c r="AE80" s="2414"/>
      <c r="AF80" s="2414"/>
      <c r="AG80" s="2414"/>
      <c r="AH80" s="2414"/>
      <c r="AI80" s="2414"/>
      <c r="AJ80" s="2414"/>
      <c r="AK80" s="2414"/>
      <c r="AL80" s="2414"/>
      <c r="AM80" s="2414"/>
      <c r="AN80" s="2414"/>
      <c r="AO80" s="2414"/>
      <c r="AP80" s="1004"/>
      <c r="AQ80" s="1025"/>
      <c r="AR80" s="1025"/>
      <c r="AS80" s="1018"/>
      <c r="AT80" s="1018"/>
    </row>
    <row r="81" spans="1:49" ht="30" hidden="1" customHeight="1" outlineLevel="1">
      <c r="B81" s="1025"/>
      <c r="C81" s="1025"/>
      <c r="D81" s="1025"/>
      <c r="E81" s="1025"/>
      <c r="F81" s="1025"/>
      <c r="G81" s="1025"/>
      <c r="H81" s="1025"/>
      <c r="I81" s="1025"/>
      <c r="J81" s="6"/>
      <c r="K81" s="1025"/>
      <c r="L81" s="1025"/>
      <c r="M81" s="1025"/>
      <c r="N81" s="1035" t="s">
        <v>964</v>
      </c>
      <c r="O81" s="1035"/>
      <c r="P81" s="1035"/>
      <c r="Q81" s="1023"/>
      <c r="R81" s="1023"/>
      <c r="S81" s="2407" t="s">
        <v>1084</v>
      </c>
      <c r="T81" s="2407"/>
      <c r="U81" s="2404" t="str">
        <f>IF(入力シート!F54="","",入力シート!F54)</f>
        <v/>
      </c>
      <c r="V81" s="2405"/>
      <c r="W81" s="2405"/>
      <c r="X81" s="2405"/>
      <c r="Y81" s="2405"/>
      <c r="Z81" s="2406"/>
      <c r="AA81" s="2402" t="s">
        <v>1085</v>
      </c>
      <c r="AB81" s="2403"/>
      <c r="AC81" s="1453" t="str">
        <f>IF(入力シート!F56="","",入力シート!F56&amp;入力シート!J56)</f>
        <v/>
      </c>
      <c r="AD81" s="1453"/>
      <c r="AE81" s="1453"/>
      <c r="AF81" s="1453"/>
      <c r="AG81" s="1453"/>
      <c r="AH81" s="1453"/>
      <c r="AI81" s="1453"/>
      <c r="AJ81" s="1453"/>
      <c r="AK81" s="1453"/>
      <c r="AL81" s="1453"/>
      <c r="AM81" s="1453"/>
      <c r="AN81" s="1453"/>
      <c r="AO81" s="1453"/>
      <c r="AP81" s="1004"/>
      <c r="AQ81" s="1025"/>
      <c r="AR81" s="1025"/>
      <c r="AS81" s="1018"/>
      <c r="AT81" s="1018"/>
    </row>
    <row r="82" spans="1:49" ht="18" customHeight="1" collapsed="1">
      <c r="B82" s="1025"/>
      <c r="C82" s="1025"/>
      <c r="D82" s="1025"/>
      <c r="E82" s="1025"/>
      <c r="F82" s="1025"/>
      <c r="G82" s="1025"/>
      <c r="H82" s="1025"/>
      <c r="I82" s="1025"/>
      <c r="J82" s="6"/>
      <c r="K82" s="1025"/>
      <c r="L82" s="1025"/>
      <c r="M82" s="1025"/>
      <c r="N82" s="1025"/>
      <c r="O82" s="1025"/>
      <c r="P82" s="1025"/>
      <c r="Q82" s="1025"/>
      <c r="R82" s="1025"/>
      <c r="S82" s="1025"/>
      <c r="T82" s="1025"/>
      <c r="U82" s="1025"/>
      <c r="V82" s="1025"/>
      <c r="W82" s="1025"/>
      <c r="X82" s="1025"/>
      <c r="Y82" s="1025"/>
      <c r="Z82" s="1025"/>
      <c r="AA82" s="1025"/>
      <c r="AB82" s="1025"/>
      <c r="AC82" s="1025"/>
      <c r="AD82" s="1025"/>
      <c r="AE82" s="1025"/>
      <c r="AF82" s="1025"/>
      <c r="AG82" s="1025"/>
      <c r="AH82" s="1025"/>
      <c r="AI82" s="1025"/>
      <c r="AJ82" s="1025"/>
      <c r="AK82" s="1025"/>
      <c r="AL82" s="1025"/>
      <c r="AM82" s="1025"/>
      <c r="AN82" s="1025"/>
      <c r="AO82" s="1025"/>
      <c r="AP82" s="1025"/>
      <c r="AQ82" s="1025"/>
      <c r="AR82" s="1025"/>
      <c r="AS82" s="1018"/>
      <c r="AT82" s="1018"/>
      <c r="AW82" s="1018" t="s">
        <v>942</v>
      </c>
    </row>
    <row r="83" spans="1:49" ht="29.25" hidden="1" customHeight="1" outlineLevel="1">
      <c r="B83" s="1025"/>
      <c r="C83" s="1025"/>
      <c r="D83" s="1025"/>
      <c r="E83" s="1025"/>
      <c r="F83" s="1025"/>
      <c r="G83" s="1025"/>
      <c r="H83" s="1025"/>
      <c r="I83" s="1025"/>
      <c r="J83" s="6" t="s">
        <v>374</v>
      </c>
      <c r="K83" s="1025"/>
      <c r="L83" s="1025"/>
      <c r="M83" s="1025"/>
      <c r="N83" s="1038" t="s">
        <v>963</v>
      </c>
      <c r="O83" s="1038"/>
      <c r="P83" s="1038"/>
      <c r="Q83" s="1039"/>
      <c r="R83" s="1039"/>
      <c r="S83" s="2414" t="str">
        <f>IF(入力シート!F66="","",入力シート!F66)</f>
        <v/>
      </c>
      <c r="T83" s="2414"/>
      <c r="U83" s="2414"/>
      <c r="V83" s="2414"/>
      <c r="W83" s="2414"/>
      <c r="X83" s="2414"/>
      <c r="Y83" s="2414"/>
      <c r="Z83" s="2414"/>
      <c r="AA83" s="2414"/>
      <c r="AB83" s="2414"/>
      <c r="AC83" s="2414"/>
      <c r="AD83" s="2414"/>
      <c r="AE83" s="2414"/>
      <c r="AF83" s="2414"/>
      <c r="AG83" s="2414"/>
      <c r="AH83" s="2414"/>
      <c r="AI83" s="2414"/>
      <c r="AJ83" s="2414"/>
      <c r="AK83" s="2414"/>
      <c r="AL83" s="2414"/>
      <c r="AM83" s="2414"/>
      <c r="AN83" s="2414"/>
      <c r="AO83" s="2414"/>
      <c r="AP83" s="1004"/>
      <c r="AQ83" s="1025"/>
      <c r="AR83" s="1025"/>
      <c r="AS83" s="1018"/>
      <c r="AT83" s="1018"/>
    </row>
    <row r="84" spans="1:49" ht="30" hidden="1" customHeight="1" outlineLevel="1">
      <c r="B84" s="1025"/>
      <c r="C84" s="1025"/>
      <c r="D84" s="1025"/>
      <c r="E84" s="1025"/>
      <c r="F84" s="1025"/>
      <c r="G84" s="1025"/>
      <c r="H84" s="1025"/>
      <c r="I84" s="1025"/>
      <c r="J84" s="6"/>
      <c r="K84" s="1025"/>
      <c r="L84" s="1025"/>
      <c r="M84" s="1025"/>
      <c r="N84" s="1035" t="s">
        <v>964</v>
      </c>
      <c r="O84" s="1035"/>
      <c r="P84" s="1035"/>
      <c r="Q84" s="1023"/>
      <c r="R84" s="1023"/>
      <c r="S84" s="2407" t="s">
        <v>1084</v>
      </c>
      <c r="T84" s="2407"/>
      <c r="U84" s="2404" t="str">
        <f>IF(入力シート!F67="","",入力シート!F67)</f>
        <v/>
      </c>
      <c r="V84" s="2405"/>
      <c r="W84" s="2405"/>
      <c r="X84" s="2405"/>
      <c r="Y84" s="2405"/>
      <c r="Z84" s="2406"/>
      <c r="AA84" s="2402" t="s">
        <v>1085</v>
      </c>
      <c r="AB84" s="2403"/>
      <c r="AC84" s="1453" t="str">
        <f>IF(入力シート!F69="","",入力シート!F69&amp;入力シート!J69)</f>
        <v/>
      </c>
      <c r="AD84" s="1453"/>
      <c r="AE84" s="1453"/>
      <c r="AF84" s="1453"/>
      <c r="AG84" s="1453"/>
      <c r="AH84" s="1453"/>
      <c r="AI84" s="1453"/>
      <c r="AJ84" s="1453"/>
      <c r="AK84" s="1453"/>
      <c r="AL84" s="1453"/>
      <c r="AM84" s="1453"/>
      <c r="AN84" s="1453"/>
      <c r="AO84" s="1453"/>
      <c r="AP84" s="1004"/>
      <c r="AQ84" s="1025"/>
      <c r="AR84" s="1025"/>
      <c r="AS84" s="1018"/>
      <c r="AT84" s="1018"/>
    </row>
    <row r="85" spans="1:49" ht="18" customHeight="1" collapsed="1">
      <c r="B85" s="1025"/>
      <c r="C85" s="1025"/>
      <c r="D85" s="1025"/>
      <c r="E85" s="1025"/>
      <c r="F85" s="1025"/>
      <c r="G85" s="1025"/>
      <c r="H85" s="1025"/>
      <c r="I85" s="1025"/>
      <c r="J85" s="1025"/>
      <c r="K85" s="1025"/>
      <c r="L85" s="1025"/>
      <c r="M85" s="1025"/>
      <c r="N85" s="1025"/>
      <c r="O85" s="1025"/>
      <c r="P85" s="1025"/>
      <c r="Q85" s="1025"/>
      <c r="R85" s="1025"/>
      <c r="S85" s="1025"/>
      <c r="T85" s="1025"/>
      <c r="U85" s="1025"/>
      <c r="V85" s="1025"/>
      <c r="W85" s="1025"/>
      <c r="X85" s="1025"/>
      <c r="Y85" s="1025"/>
      <c r="Z85" s="1025"/>
      <c r="AA85" s="1025"/>
      <c r="AB85" s="1025"/>
      <c r="AC85" s="1025"/>
      <c r="AD85" s="1025"/>
      <c r="AE85" s="1025"/>
      <c r="AF85" s="1025"/>
      <c r="AG85" s="1025"/>
      <c r="AH85" s="1025"/>
      <c r="AI85" s="1025"/>
      <c r="AJ85" s="1025"/>
      <c r="AK85" s="1025"/>
      <c r="AL85" s="1025"/>
      <c r="AM85" s="1025"/>
      <c r="AN85" s="1025"/>
      <c r="AO85" s="1025"/>
      <c r="AP85" s="1025"/>
      <c r="AQ85" s="1025"/>
      <c r="AR85" s="1025"/>
      <c r="AS85" s="1018"/>
      <c r="AT85" s="1018"/>
      <c r="AW85" s="1018" t="s">
        <v>942</v>
      </c>
    </row>
    <row r="86" spans="1:49" ht="18" customHeight="1">
      <c r="B86" s="1025"/>
      <c r="C86" s="1025"/>
      <c r="D86" s="1025"/>
      <c r="E86" s="1025"/>
      <c r="F86" s="1025"/>
      <c r="G86" s="1025"/>
      <c r="H86" s="1025"/>
      <c r="I86" s="1025"/>
      <c r="J86" s="1025"/>
      <c r="K86" s="1025"/>
      <c r="L86" s="1025"/>
      <c r="M86" s="1025"/>
      <c r="N86" s="1025"/>
      <c r="O86" s="1025"/>
      <c r="P86" s="1025"/>
      <c r="Q86" s="1025"/>
      <c r="R86" s="1025"/>
      <c r="S86" s="1025"/>
      <c r="T86" s="1025"/>
      <c r="U86" s="1025"/>
      <c r="V86" s="1025"/>
      <c r="W86" s="1025"/>
      <c r="X86" s="1025"/>
      <c r="Y86" s="1025"/>
      <c r="Z86" s="1025"/>
      <c r="AA86" s="1025"/>
      <c r="AB86" s="1025"/>
      <c r="AC86" s="1025"/>
      <c r="AD86" s="1025"/>
      <c r="AE86" s="1025"/>
      <c r="AF86" s="1025"/>
      <c r="AG86" s="1025"/>
      <c r="AH86" s="1025"/>
      <c r="AI86" s="1025"/>
      <c r="AJ86" s="1025"/>
      <c r="AK86" s="1025"/>
      <c r="AL86" s="1025"/>
      <c r="AM86" s="1025"/>
      <c r="AN86" s="1025"/>
      <c r="AO86" s="1025"/>
      <c r="AP86" s="1025"/>
      <c r="AQ86" s="1025"/>
      <c r="AR86" s="1025"/>
      <c r="AS86" s="1018"/>
    </row>
    <row r="87" spans="1:49" ht="18" customHeight="1">
      <c r="B87" s="1454" t="s">
        <v>1014</v>
      </c>
      <c r="C87" s="1454"/>
      <c r="D87" s="1454"/>
      <c r="E87" s="1454"/>
      <c r="F87" s="1454"/>
      <c r="G87" s="1454"/>
      <c r="H87" s="1454"/>
      <c r="I87" s="1454"/>
      <c r="J87" s="1454"/>
      <c r="K87" s="1454"/>
      <c r="L87" s="1454"/>
      <c r="M87" s="1454"/>
      <c r="N87" s="1454"/>
      <c r="O87" s="1454"/>
      <c r="P87" s="1454"/>
      <c r="Q87" s="1454"/>
      <c r="R87" s="1454"/>
      <c r="S87" s="1454"/>
      <c r="T87" s="1454"/>
      <c r="U87" s="1454"/>
      <c r="V87" s="1454"/>
      <c r="W87" s="1454"/>
      <c r="X87" s="1454"/>
      <c r="Y87" s="1454"/>
      <c r="Z87" s="1454"/>
      <c r="AA87" s="1454"/>
      <c r="AB87" s="1454"/>
      <c r="AC87" s="1454"/>
      <c r="AD87" s="1454"/>
      <c r="AE87" s="1454"/>
      <c r="AF87" s="1454"/>
      <c r="AG87" s="1454"/>
      <c r="AH87" s="1454"/>
      <c r="AI87" s="1454"/>
      <c r="AJ87" s="1454"/>
      <c r="AK87" s="1454"/>
      <c r="AL87" s="1454"/>
      <c r="AM87" s="1454"/>
      <c r="AN87" s="1454"/>
      <c r="AO87" s="1454"/>
      <c r="AP87" s="1454"/>
      <c r="AQ87" s="1454"/>
      <c r="AR87" s="1454"/>
    </row>
    <row r="88" spans="1:49" ht="18" customHeight="1">
      <c r="B88" s="1169"/>
      <c r="C88" s="1169"/>
      <c r="D88" s="1169"/>
      <c r="E88" s="1169"/>
      <c r="F88" s="1169"/>
      <c r="G88" s="1169"/>
      <c r="H88" s="1008"/>
      <c r="I88" s="1008"/>
      <c r="J88" s="1008"/>
      <c r="K88" s="1008"/>
      <c r="L88" s="1008"/>
      <c r="M88" s="1008"/>
      <c r="N88" s="1008"/>
      <c r="O88" s="1008"/>
      <c r="P88" s="1008"/>
      <c r="Q88" s="1008"/>
      <c r="R88" s="1008"/>
      <c r="S88" s="1008"/>
      <c r="T88" s="1008"/>
      <c r="U88" s="1008"/>
      <c r="V88" s="1008"/>
      <c r="W88" s="1008"/>
      <c r="X88" s="1008"/>
      <c r="Y88" s="1008"/>
      <c r="Z88" s="1008"/>
      <c r="AA88" s="1008"/>
      <c r="AB88" s="1008"/>
      <c r="AC88" s="1008"/>
      <c r="AD88" s="1008"/>
      <c r="AE88" s="1008"/>
      <c r="AF88" s="1008"/>
      <c r="AG88" s="1008"/>
      <c r="AH88" s="1008"/>
      <c r="AI88" s="1008"/>
      <c r="AJ88" s="1008"/>
      <c r="AK88" s="1008"/>
      <c r="AL88" s="1008"/>
      <c r="AM88" s="1008"/>
      <c r="AN88" s="1008"/>
      <c r="AO88" s="1008"/>
      <c r="AP88" s="1008"/>
      <c r="AQ88" s="1008"/>
      <c r="AR88" s="1008"/>
    </row>
    <row r="89" spans="1:49" ht="18" customHeight="1">
      <c r="B89" s="1009"/>
      <c r="C89" s="1009"/>
      <c r="D89" s="1010"/>
      <c r="E89" s="1009"/>
      <c r="F89" s="1009"/>
      <c r="G89" s="1009"/>
      <c r="H89" s="1009"/>
      <c r="I89" s="1009"/>
      <c r="J89" s="1009"/>
      <c r="K89" s="1009"/>
      <c r="L89" s="1009"/>
      <c r="M89" s="1009"/>
      <c r="N89" s="1009"/>
      <c r="O89" s="1009"/>
      <c r="P89" s="1009"/>
      <c r="Q89" s="1009"/>
      <c r="R89" s="1009"/>
      <c r="S89" s="1009"/>
      <c r="T89" s="1009"/>
      <c r="U89" s="1009"/>
      <c r="V89" s="1009"/>
      <c r="W89" s="1009"/>
      <c r="X89" s="1009"/>
      <c r="Y89" s="1009"/>
      <c r="Z89" s="1009"/>
      <c r="AA89" s="1009"/>
      <c r="AB89" s="1009"/>
      <c r="AC89" s="1009"/>
      <c r="AD89" s="1009"/>
      <c r="AE89" s="1009"/>
      <c r="AF89" s="1009"/>
      <c r="AG89" s="1009"/>
      <c r="AH89" s="1009"/>
      <c r="AI89" s="1009"/>
      <c r="AJ89" s="1009"/>
      <c r="AK89" s="1009"/>
      <c r="AL89" s="1009"/>
      <c r="AM89" s="1009"/>
      <c r="AN89" s="1009"/>
      <c r="AO89" s="1009"/>
      <c r="AP89" s="1009"/>
      <c r="AQ89" s="1009"/>
      <c r="AR89" s="1009"/>
    </row>
    <row r="90" spans="1:49" ht="18" customHeight="1">
      <c r="B90" s="1004"/>
      <c r="C90" s="1009"/>
      <c r="D90" s="1026"/>
      <c r="E90" s="1027"/>
      <c r="F90" s="1027"/>
      <c r="G90" s="1027"/>
      <c r="H90" s="1027"/>
      <c r="I90" s="1027"/>
      <c r="J90" s="1027"/>
      <c r="K90" s="1027"/>
      <c r="L90" s="1027"/>
      <c r="M90" s="1027"/>
      <c r="N90" s="1027"/>
      <c r="O90" s="1027"/>
      <c r="P90" s="1027"/>
      <c r="Q90" s="1027"/>
      <c r="R90" s="1027"/>
      <c r="S90" s="1027"/>
      <c r="T90" s="1027"/>
      <c r="U90" s="1027"/>
      <c r="V90" s="1027"/>
      <c r="W90" s="1027"/>
      <c r="X90" s="1027"/>
      <c r="Y90" s="1027"/>
      <c r="Z90" s="1027"/>
      <c r="AA90" s="1027"/>
      <c r="AB90" s="1027"/>
      <c r="AC90" s="1027"/>
      <c r="AD90" s="1027"/>
      <c r="AE90" s="1027"/>
      <c r="AF90" s="1027"/>
      <c r="AG90" s="1027"/>
      <c r="AH90" s="1027"/>
      <c r="AI90" s="1027"/>
      <c r="AJ90" s="1027"/>
      <c r="AK90" s="1027"/>
      <c r="AL90" s="1027"/>
      <c r="AM90" s="1027"/>
      <c r="AN90" s="1027"/>
      <c r="AO90" s="1027"/>
      <c r="AP90" s="1027"/>
      <c r="AQ90" s="1027"/>
      <c r="AR90" s="1027"/>
    </row>
    <row r="91" spans="1:49" ht="18" customHeight="1">
      <c r="B91" s="1004"/>
      <c r="C91" s="1009"/>
      <c r="D91" s="1026"/>
      <c r="E91" s="1027"/>
      <c r="F91" s="1027"/>
      <c r="G91" s="1027"/>
      <c r="H91" s="1027"/>
      <c r="I91" s="1027"/>
      <c r="J91" s="1027"/>
      <c r="K91" s="1027"/>
      <c r="L91" s="1027"/>
      <c r="M91" s="1027"/>
      <c r="N91" s="1027"/>
      <c r="O91" s="1027"/>
      <c r="P91" s="1027"/>
      <c r="Q91" s="1027"/>
      <c r="R91" s="1027"/>
      <c r="S91" s="1027"/>
      <c r="T91" s="1027"/>
      <c r="U91" s="1027"/>
      <c r="V91" s="1027"/>
      <c r="W91" s="1027"/>
      <c r="X91" s="1027"/>
      <c r="Y91" s="1027"/>
      <c r="Z91" s="1027"/>
      <c r="AA91" s="1027"/>
      <c r="AB91" s="1027"/>
      <c r="AC91" s="1027"/>
      <c r="AD91" s="1027"/>
      <c r="AE91" s="1027"/>
      <c r="AF91" s="1027"/>
      <c r="AG91" s="1027"/>
      <c r="AH91" s="1027"/>
      <c r="AI91" s="1027"/>
      <c r="AJ91" s="1027"/>
      <c r="AK91" s="1027"/>
      <c r="AL91" s="1027"/>
      <c r="AM91" s="1027"/>
      <c r="AN91" s="1027"/>
      <c r="AO91" s="1027"/>
      <c r="AP91" s="1027"/>
      <c r="AQ91" s="1027"/>
      <c r="AR91" s="1027"/>
    </row>
    <row r="92" spans="1:49" ht="18" customHeight="1">
      <c r="B92" s="1004"/>
      <c r="C92" s="1009"/>
      <c r="D92" s="1026"/>
      <c r="E92" s="1027"/>
      <c r="F92" s="1027"/>
      <c r="G92" s="1027"/>
      <c r="H92" s="1027"/>
      <c r="I92" s="1027"/>
      <c r="J92" s="1027"/>
      <c r="K92" s="1027"/>
      <c r="L92" s="1027"/>
      <c r="M92" s="1027"/>
      <c r="N92" s="1027"/>
      <c r="O92" s="1027"/>
      <c r="P92" s="1027"/>
      <c r="Q92" s="1027"/>
      <c r="R92" s="1027"/>
      <c r="S92" s="1027"/>
      <c r="T92" s="1027"/>
      <c r="U92" s="1027"/>
      <c r="V92" s="1027"/>
      <c r="W92" s="1027"/>
      <c r="X92" s="1027"/>
      <c r="Y92" s="1027"/>
      <c r="Z92" s="1027"/>
      <c r="AA92" s="1027"/>
      <c r="AB92" s="1027"/>
      <c r="AC92" s="1027"/>
      <c r="AD92" s="1027"/>
      <c r="AE92" s="1027"/>
      <c r="AF92" s="1027"/>
      <c r="AG92" s="1027"/>
      <c r="AH92" s="1027"/>
      <c r="AI92" s="1027"/>
      <c r="AJ92" s="1027"/>
      <c r="AK92" s="1027"/>
      <c r="AL92" s="1027"/>
      <c r="AM92" s="1027"/>
      <c r="AN92" s="1027"/>
      <c r="AO92" s="1027"/>
      <c r="AP92" s="1027"/>
      <c r="AQ92" s="1027"/>
      <c r="AR92" s="1027"/>
    </row>
    <row r="93" spans="1:49" s="1003" customFormat="1" ht="18" customHeight="1">
      <c r="A93" s="1002"/>
      <c r="B93" s="1004"/>
      <c r="C93" s="1009"/>
      <c r="D93" s="1026"/>
      <c r="E93" s="1009"/>
      <c r="F93" s="1027"/>
      <c r="G93" s="1027"/>
      <c r="H93" s="1027"/>
      <c r="I93" s="1027"/>
      <c r="J93" s="1027"/>
      <c r="K93" s="1027"/>
      <c r="L93" s="1027"/>
      <c r="M93" s="1027"/>
      <c r="N93" s="1027"/>
      <c r="O93" s="1027"/>
      <c r="P93" s="1027"/>
      <c r="Q93" s="1027"/>
      <c r="R93" s="1027"/>
      <c r="S93" s="1027"/>
      <c r="T93" s="1027"/>
      <c r="U93" s="1027"/>
      <c r="V93" s="1027"/>
      <c r="W93" s="1027"/>
      <c r="X93" s="1027"/>
      <c r="Y93" s="1027"/>
      <c r="Z93" s="1027"/>
      <c r="AA93" s="1027"/>
      <c r="AB93" s="1027"/>
      <c r="AC93" s="1027"/>
      <c r="AD93" s="1027"/>
      <c r="AE93" s="1027"/>
      <c r="AF93" s="1027"/>
      <c r="AG93" s="1027"/>
      <c r="AH93" s="1027"/>
      <c r="AI93" s="1027"/>
      <c r="AJ93" s="1027"/>
      <c r="AK93" s="1027"/>
      <c r="AL93" s="1027"/>
      <c r="AM93" s="1027"/>
      <c r="AN93" s="1027"/>
      <c r="AO93" s="1027"/>
      <c r="AP93" s="1027"/>
      <c r="AQ93" s="1027"/>
      <c r="AR93" s="1027"/>
      <c r="AT93" s="1002"/>
    </row>
    <row r="94" spans="1:49" s="1003" customFormat="1" ht="18" customHeight="1">
      <c r="A94" s="1002"/>
      <c r="B94" s="1004"/>
      <c r="C94" s="1009"/>
      <c r="D94" s="1026"/>
      <c r="E94" s="1027"/>
      <c r="F94" s="1027"/>
      <c r="G94" s="1027"/>
      <c r="H94" s="1027"/>
      <c r="I94" s="1027"/>
      <c r="J94" s="1027"/>
      <c r="K94" s="1027"/>
      <c r="L94" s="1027"/>
      <c r="M94" s="1027"/>
      <c r="N94" s="1027"/>
      <c r="O94" s="1027"/>
      <c r="P94" s="1027"/>
      <c r="Q94" s="1027"/>
      <c r="R94" s="1027"/>
      <c r="S94" s="1027"/>
      <c r="T94" s="1027"/>
      <c r="U94" s="1027"/>
      <c r="V94" s="1027"/>
      <c r="W94" s="1027"/>
      <c r="X94" s="1027"/>
      <c r="Y94" s="1027"/>
      <c r="Z94" s="1027"/>
      <c r="AA94" s="1027"/>
      <c r="AB94" s="1027"/>
      <c r="AC94" s="1027"/>
      <c r="AD94" s="1027"/>
      <c r="AE94" s="1027"/>
      <c r="AF94" s="1027"/>
      <c r="AG94" s="1027"/>
      <c r="AH94" s="1027"/>
      <c r="AI94" s="1027"/>
      <c r="AJ94" s="1027"/>
      <c r="AK94" s="1027"/>
      <c r="AL94" s="1027"/>
      <c r="AM94" s="1027"/>
      <c r="AN94" s="1027"/>
      <c r="AO94" s="1027"/>
      <c r="AP94" s="1027"/>
      <c r="AQ94" s="1027"/>
      <c r="AR94" s="1027"/>
      <c r="AT94" s="1002"/>
    </row>
    <row r="95" spans="1:49" s="1003" customFormat="1" ht="18" customHeight="1">
      <c r="A95" s="1002"/>
      <c r="B95" s="1004"/>
      <c r="C95" s="1009"/>
      <c r="D95" s="1026"/>
      <c r="E95" s="1027"/>
      <c r="F95" s="1027"/>
      <c r="G95" s="1027"/>
      <c r="H95" s="1027"/>
      <c r="I95" s="1027"/>
      <c r="J95" s="1027"/>
      <c r="K95" s="1027"/>
      <c r="L95" s="1027"/>
      <c r="M95" s="1027"/>
      <c r="N95" s="1027"/>
      <c r="O95" s="1027"/>
      <c r="P95" s="1027"/>
      <c r="Q95" s="1027"/>
      <c r="R95" s="1027"/>
      <c r="S95" s="1027"/>
      <c r="T95" s="1027"/>
      <c r="U95" s="1027"/>
      <c r="V95" s="1027"/>
      <c r="W95" s="1027"/>
      <c r="X95" s="1027"/>
      <c r="Y95" s="1027"/>
      <c r="Z95" s="1027"/>
      <c r="AA95" s="1027"/>
      <c r="AB95" s="1027"/>
      <c r="AC95" s="1027"/>
      <c r="AD95" s="1027"/>
      <c r="AE95" s="1027"/>
      <c r="AF95" s="1027"/>
      <c r="AG95" s="1027"/>
      <c r="AH95" s="1027"/>
      <c r="AI95" s="1027"/>
      <c r="AJ95" s="1027"/>
      <c r="AK95" s="1027"/>
      <c r="AL95" s="1027"/>
      <c r="AM95" s="1027"/>
      <c r="AN95" s="1027"/>
      <c r="AO95" s="1027"/>
      <c r="AP95" s="1027"/>
      <c r="AQ95" s="1027"/>
      <c r="AR95" s="1027"/>
      <c r="AT95" s="1002"/>
    </row>
    <row r="97" spans="1:46" s="1003" customFormat="1" ht="18" customHeight="1">
      <c r="A97" s="1002"/>
      <c r="B97" s="1002"/>
      <c r="C97" s="1002"/>
      <c r="D97" s="1002"/>
      <c r="E97" s="1012"/>
      <c r="F97" s="1012"/>
      <c r="G97" s="1024"/>
      <c r="H97" s="1024"/>
      <c r="I97" s="1002"/>
      <c r="J97" s="1002"/>
      <c r="K97" s="1002"/>
      <c r="L97" s="1002"/>
      <c r="M97" s="1002"/>
      <c r="N97" s="1002"/>
      <c r="O97" s="1002"/>
      <c r="P97" s="1002"/>
      <c r="Q97" s="1002"/>
      <c r="R97" s="1002"/>
      <c r="S97" s="1002"/>
      <c r="T97" s="1002"/>
      <c r="U97" s="1002"/>
      <c r="V97" s="1002"/>
      <c r="W97" s="1002"/>
      <c r="X97" s="1002"/>
      <c r="Y97" s="1002"/>
      <c r="Z97" s="1002"/>
      <c r="AA97" s="1002"/>
      <c r="AB97" s="1002"/>
      <c r="AC97" s="1002"/>
      <c r="AD97" s="1002"/>
      <c r="AE97" s="1002"/>
      <c r="AF97" s="1002"/>
      <c r="AG97" s="1002"/>
      <c r="AH97" s="1002"/>
      <c r="AI97" s="1002"/>
      <c r="AJ97" s="1002"/>
      <c r="AK97" s="1002"/>
      <c r="AL97" s="1002"/>
      <c r="AM97" s="1002"/>
      <c r="AN97" s="1002"/>
      <c r="AO97" s="1002"/>
      <c r="AP97" s="1002"/>
      <c r="AQ97" s="1002"/>
      <c r="AR97" s="1002"/>
      <c r="AT97" s="1002"/>
    </row>
    <row r="98" spans="1:46" s="1003" customFormat="1" ht="18" customHeight="1">
      <c r="A98" s="1002"/>
      <c r="B98" s="1004"/>
      <c r="C98" s="1002"/>
      <c r="D98" s="1002"/>
      <c r="E98" s="1012"/>
      <c r="F98" s="1012"/>
      <c r="G98" s="1024"/>
      <c r="H98" s="1024"/>
      <c r="I98" s="1002"/>
      <c r="J98" s="1002"/>
      <c r="K98" s="1002"/>
      <c r="L98" s="1002"/>
      <c r="M98" s="1002"/>
      <c r="N98" s="1002"/>
      <c r="O98" s="1002"/>
      <c r="P98" s="1002"/>
      <c r="Q98" s="1002"/>
      <c r="R98" s="1002"/>
      <c r="S98" s="1002"/>
      <c r="T98" s="1002"/>
      <c r="U98" s="1002"/>
      <c r="V98" s="1002"/>
      <c r="W98" s="1002"/>
      <c r="X98" s="1002"/>
      <c r="Y98" s="1002"/>
      <c r="Z98" s="1002"/>
      <c r="AA98" s="1002"/>
      <c r="AB98" s="1002"/>
      <c r="AC98" s="1002"/>
      <c r="AD98" s="1002"/>
      <c r="AE98" s="1002"/>
      <c r="AF98" s="1002"/>
      <c r="AG98" s="1002"/>
      <c r="AH98" s="1002"/>
      <c r="AI98" s="1002"/>
      <c r="AJ98" s="1002"/>
      <c r="AK98" s="1002"/>
      <c r="AL98" s="1002"/>
      <c r="AM98" s="1002"/>
      <c r="AN98" s="1002"/>
      <c r="AO98" s="1002"/>
      <c r="AP98" s="1002"/>
      <c r="AQ98" s="1002"/>
      <c r="AR98" s="1002"/>
      <c r="AT98" s="1002"/>
    </row>
    <row r="99" spans="1:46" s="1003" customFormat="1" ht="18" customHeight="1">
      <c r="A99" s="1002"/>
      <c r="B99" s="1002"/>
      <c r="C99" s="1002"/>
      <c r="D99" s="1002"/>
      <c r="E99" s="1012"/>
      <c r="F99" s="1012"/>
      <c r="G99" s="1024"/>
      <c r="H99" s="1024"/>
      <c r="I99" s="1002"/>
      <c r="J99" s="1002"/>
      <c r="K99" s="1002"/>
      <c r="L99" s="1002"/>
      <c r="M99" s="1002"/>
      <c r="N99" s="1002"/>
      <c r="O99" s="1002"/>
      <c r="P99" s="1002"/>
      <c r="Q99" s="1002"/>
      <c r="R99" s="1002"/>
      <c r="S99" s="1002"/>
      <c r="T99" s="1002"/>
      <c r="U99" s="1002"/>
      <c r="V99" s="1002"/>
      <c r="W99" s="1002"/>
      <c r="X99" s="1002"/>
      <c r="Y99" s="1002"/>
      <c r="Z99" s="1002"/>
      <c r="AA99" s="1002"/>
      <c r="AB99" s="1002"/>
      <c r="AC99" s="1002"/>
      <c r="AD99" s="1002"/>
      <c r="AE99" s="1002"/>
      <c r="AF99" s="1002"/>
      <c r="AG99" s="1002"/>
      <c r="AH99" s="1002"/>
      <c r="AI99" s="1002"/>
      <c r="AJ99" s="1002"/>
      <c r="AK99" s="1002"/>
      <c r="AL99" s="1002"/>
      <c r="AM99" s="1002"/>
      <c r="AN99" s="1002"/>
      <c r="AO99" s="1002"/>
      <c r="AP99" s="1002"/>
      <c r="AQ99" s="1002"/>
      <c r="AR99" s="1002"/>
      <c r="AT99" s="1002"/>
    </row>
    <row r="100" spans="1:46" s="1003" customFormat="1" ht="18" customHeight="1">
      <c r="A100" s="1002"/>
      <c r="B100" s="1002"/>
      <c r="C100" s="1002"/>
      <c r="D100" s="1002"/>
      <c r="E100" s="1028"/>
      <c r="F100" s="1012"/>
      <c r="G100" s="1024"/>
      <c r="H100" s="1024"/>
      <c r="I100" s="1002"/>
      <c r="J100" s="1002"/>
      <c r="K100" s="1002"/>
      <c r="L100" s="1002"/>
      <c r="M100" s="1002"/>
      <c r="N100" s="1002"/>
      <c r="O100" s="1002"/>
      <c r="P100" s="1002"/>
      <c r="Q100" s="1002"/>
      <c r="R100" s="1002"/>
      <c r="S100" s="1002"/>
      <c r="T100" s="1002"/>
      <c r="U100" s="1002"/>
      <c r="V100" s="1002"/>
      <c r="W100" s="1002"/>
      <c r="X100" s="1002"/>
      <c r="Y100" s="1002"/>
      <c r="Z100" s="1002"/>
      <c r="AA100" s="1002"/>
      <c r="AB100" s="1002"/>
      <c r="AC100" s="1002"/>
      <c r="AD100" s="1002"/>
      <c r="AE100" s="1002"/>
      <c r="AF100" s="1002"/>
      <c r="AG100" s="1002"/>
      <c r="AH100" s="1002"/>
      <c r="AI100" s="1002"/>
      <c r="AJ100" s="1002"/>
      <c r="AK100" s="1002"/>
      <c r="AL100" s="1002"/>
      <c r="AM100" s="1002"/>
      <c r="AN100" s="1002"/>
      <c r="AO100" s="1002"/>
      <c r="AP100" s="1002"/>
      <c r="AQ100" s="1002"/>
      <c r="AR100" s="1002"/>
      <c r="AT100" s="1002"/>
    </row>
    <row r="101" spans="1:46" s="1003" customFormat="1" ht="18" customHeight="1">
      <c r="A101" s="1002"/>
      <c r="B101" s="1002"/>
      <c r="C101" s="1002"/>
      <c r="D101" s="1002"/>
      <c r="E101" s="1012"/>
      <c r="F101" s="1012"/>
      <c r="G101" s="1024"/>
      <c r="H101" s="1024"/>
      <c r="I101" s="1002"/>
      <c r="J101" s="1002"/>
      <c r="K101" s="1002"/>
      <c r="L101" s="1002"/>
      <c r="M101" s="1002"/>
      <c r="N101" s="1002"/>
      <c r="O101" s="1002"/>
      <c r="P101" s="1002"/>
      <c r="Q101" s="1002"/>
      <c r="R101" s="1002"/>
      <c r="S101" s="1002"/>
      <c r="T101" s="1002"/>
      <c r="U101" s="1002"/>
      <c r="V101" s="1002"/>
      <c r="W101" s="1002"/>
      <c r="X101" s="1002"/>
      <c r="Y101" s="1002"/>
      <c r="Z101" s="1002"/>
      <c r="AA101" s="1002"/>
      <c r="AB101" s="1002"/>
      <c r="AC101" s="1002"/>
      <c r="AD101" s="1002"/>
      <c r="AE101" s="1002"/>
      <c r="AF101" s="1002"/>
      <c r="AG101" s="1002"/>
      <c r="AH101" s="1002"/>
      <c r="AI101" s="1002"/>
      <c r="AJ101" s="1002"/>
      <c r="AK101" s="1002"/>
      <c r="AL101" s="1002"/>
      <c r="AM101" s="1002"/>
      <c r="AN101" s="1002"/>
      <c r="AO101" s="1002"/>
      <c r="AP101" s="1002"/>
      <c r="AQ101" s="1002"/>
      <c r="AR101" s="1002"/>
      <c r="AT101" s="1002"/>
    </row>
    <row r="102" spans="1:46" s="1003" customFormat="1" ht="18" customHeight="1">
      <c r="A102" s="1002"/>
      <c r="B102" s="1002"/>
      <c r="C102" s="1002"/>
      <c r="D102" s="1002"/>
      <c r="E102" s="1028"/>
      <c r="F102" s="1012"/>
      <c r="G102" s="1024"/>
      <c r="H102" s="1024"/>
      <c r="I102" s="1002"/>
      <c r="J102" s="1002"/>
      <c r="K102" s="1002"/>
      <c r="L102" s="1002"/>
      <c r="M102" s="1002"/>
      <c r="N102" s="1002"/>
      <c r="O102" s="1002"/>
      <c r="P102" s="1002"/>
      <c r="Q102" s="1002"/>
      <c r="R102" s="1002"/>
      <c r="S102" s="1002"/>
      <c r="T102" s="1002"/>
      <c r="U102" s="1002"/>
      <c r="V102" s="1002"/>
      <c r="W102" s="1002"/>
      <c r="X102" s="1002"/>
      <c r="Y102" s="1002"/>
      <c r="Z102" s="1002"/>
      <c r="AA102" s="1002"/>
      <c r="AB102" s="1002"/>
      <c r="AC102" s="1002"/>
      <c r="AD102" s="1002"/>
      <c r="AE102" s="1002"/>
      <c r="AF102" s="1002"/>
      <c r="AG102" s="1002"/>
      <c r="AH102" s="1002"/>
      <c r="AI102" s="1002"/>
      <c r="AJ102" s="1002"/>
      <c r="AK102" s="1002"/>
      <c r="AL102" s="1002"/>
      <c r="AM102" s="1002"/>
      <c r="AN102" s="1002"/>
      <c r="AO102" s="1002"/>
      <c r="AP102" s="1002"/>
      <c r="AQ102" s="1002"/>
      <c r="AR102" s="1002"/>
      <c r="AT102" s="1002"/>
    </row>
    <row r="103" spans="1:46" s="1003" customFormat="1" ht="18" customHeight="1">
      <c r="A103" s="1002"/>
      <c r="B103" s="1002" t="s">
        <v>995</v>
      </c>
      <c r="C103" s="1002"/>
      <c r="D103" s="1002"/>
      <c r="E103" s="1028"/>
      <c r="F103" s="1012"/>
      <c r="G103" s="1024"/>
      <c r="H103" s="1024"/>
      <c r="I103" s="1002"/>
      <c r="J103" s="1002"/>
      <c r="K103" s="1002"/>
      <c r="L103" s="1002"/>
      <c r="M103" s="1002"/>
      <c r="N103" s="1002"/>
      <c r="O103" s="1002"/>
      <c r="P103" s="1002"/>
      <c r="Q103" s="1002"/>
      <c r="R103" s="1002"/>
      <c r="S103" s="1002"/>
      <c r="T103" s="1002"/>
      <c r="U103" s="1002"/>
      <c r="V103" s="1002"/>
      <c r="W103" s="1002"/>
      <c r="X103" s="1002"/>
      <c r="Y103" s="1002"/>
      <c r="Z103" s="1002"/>
      <c r="AA103" s="1002"/>
      <c r="AB103" s="1002"/>
      <c r="AC103" s="1002"/>
      <c r="AD103" s="1002"/>
      <c r="AE103" s="1002"/>
      <c r="AF103" s="1002"/>
      <c r="AG103" s="1002"/>
      <c r="AH103" s="1002"/>
      <c r="AI103" s="1002"/>
      <c r="AJ103" s="1002"/>
      <c r="AK103" s="1002"/>
      <c r="AL103" s="1002"/>
      <c r="AM103" s="1002"/>
      <c r="AN103" s="1002"/>
      <c r="AO103" s="1002"/>
      <c r="AP103" s="1002"/>
      <c r="AQ103" s="1002"/>
      <c r="AR103" s="1002"/>
      <c r="AT103" s="1002"/>
    </row>
    <row r="104" spans="1:46" s="1003" customFormat="1" ht="18" customHeight="1">
      <c r="A104" s="1002"/>
      <c r="B104" s="1002"/>
      <c r="C104" s="1002"/>
      <c r="D104" s="1002"/>
      <c r="E104" s="1028"/>
      <c r="F104" s="1012"/>
      <c r="G104" s="1024"/>
      <c r="H104" s="1024"/>
      <c r="I104" s="1002"/>
      <c r="J104" s="1002"/>
      <c r="K104" s="1002"/>
      <c r="L104" s="1002"/>
      <c r="M104" s="1002"/>
      <c r="N104" s="1002"/>
      <c r="O104" s="1002"/>
      <c r="P104" s="1002"/>
      <c r="Q104" s="1002"/>
      <c r="R104" s="1002"/>
      <c r="S104" s="1002"/>
      <c r="T104" s="1002"/>
      <c r="U104" s="1002"/>
      <c r="V104" s="1002"/>
      <c r="W104" s="1002"/>
      <c r="X104" s="1002"/>
      <c r="Y104" s="1002"/>
      <c r="Z104" s="1002"/>
      <c r="AA104" s="1002"/>
      <c r="AB104" s="1002"/>
      <c r="AC104" s="1002"/>
      <c r="AD104" s="1002"/>
      <c r="AE104" s="1002"/>
      <c r="AF104" s="1002"/>
      <c r="AG104" s="1002"/>
      <c r="AH104" s="1002"/>
      <c r="AI104" s="1002"/>
      <c r="AJ104" s="1002"/>
      <c r="AK104" s="1002"/>
      <c r="AL104" s="1002"/>
      <c r="AM104" s="1002"/>
      <c r="AN104" s="1002"/>
      <c r="AO104" s="1002"/>
      <c r="AP104" s="1002"/>
      <c r="AQ104" s="1002"/>
      <c r="AR104" s="1002"/>
      <c r="AT104" s="1002"/>
    </row>
    <row r="105" spans="1:46" s="1003" customFormat="1" ht="18" customHeight="1">
      <c r="A105" s="1002"/>
      <c r="B105" s="1002"/>
      <c r="C105" s="1002"/>
      <c r="D105" s="1002"/>
      <c r="E105" s="1028"/>
      <c r="F105" s="1012"/>
      <c r="G105" s="1024"/>
      <c r="H105" s="1024"/>
      <c r="I105" s="1002"/>
      <c r="J105" s="1002"/>
      <c r="K105" s="1002"/>
      <c r="L105" s="1002"/>
      <c r="M105" s="1002"/>
      <c r="N105" s="1002"/>
      <c r="O105" s="1002"/>
      <c r="P105" s="1002"/>
      <c r="Q105" s="1002"/>
      <c r="R105" s="1002"/>
      <c r="S105" s="1002"/>
      <c r="T105" s="1002"/>
      <c r="U105" s="1002"/>
      <c r="V105" s="1002"/>
      <c r="W105" s="1002"/>
      <c r="X105" s="1002"/>
      <c r="Y105" s="1002"/>
      <c r="Z105" s="1002"/>
      <c r="AA105" s="1002"/>
      <c r="AB105" s="1002"/>
      <c r="AC105" s="1002"/>
      <c r="AD105" s="1002"/>
      <c r="AE105" s="1002"/>
      <c r="AF105" s="1002"/>
      <c r="AG105" s="1002"/>
      <c r="AH105" s="1002"/>
      <c r="AI105" s="1002"/>
      <c r="AJ105" s="1002"/>
      <c r="AK105" s="1002"/>
      <c r="AL105" s="1002"/>
      <c r="AM105" s="1002"/>
      <c r="AN105" s="1002"/>
      <c r="AO105" s="1002"/>
      <c r="AP105" s="1002"/>
      <c r="AQ105" s="1002"/>
      <c r="AR105" s="1002"/>
      <c r="AT105" s="1002"/>
    </row>
    <row r="106" spans="1:46" s="1003" customFormat="1" ht="18" customHeight="1">
      <c r="A106" s="1002"/>
      <c r="B106" s="1002"/>
      <c r="C106" s="1002"/>
      <c r="D106" s="1002"/>
      <c r="E106" s="1028"/>
      <c r="F106" s="1012"/>
      <c r="G106" s="1024"/>
      <c r="H106" s="1024"/>
      <c r="I106" s="1002"/>
      <c r="J106" s="1002"/>
      <c r="K106" s="1002"/>
      <c r="L106" s="1002"/>
      <c r="M106" s="1002"/>
      <c r="N106" s="1002"/>
      <c r="O106" s="1002"/>
      <c r="P106" s="1002"/>
      <c r="Q106" s="1002"/>
      <c r="R106" s="1002"/>
      <c r="S106" s="1002"/>
      <c r="T106" s="1002"/>
      <c r="U106" s="1002"/>
      <c r="V106" s="1002"/>
      <c r="W106" s="1002"/>
      <c r="X106" s="1002"/>
      <c r="Y106" s="1002"/>
      <c r="Z106" s="1002"/>
      <c r="AA106" s="1002"/>
      <c r="AB106" s="1002"/>
      <c r="AC106" s="1002"/>
      <c r="AD106" s="1002"/>
      <c r="AE106" s="1002"/>
      <c r="AF106" s="1002"/>
      <c r="AG106" s="1002"/>
      <c r="AH106" s="1002"/>
      <c r="AI106" s="1002"/>
      <c r="AJ106" s="1002"/>
      <c r="AK106" s="1002"/>
      <c r="AL106" s="1002"/>
      <c r="AM106" s="1002"/>
      <c r="AN106" s="1002"/>
      <c r="AO106" s="1002"/>
      <c r="AP106" s="1002"/>
      <c r="AQ106" s="1002"/>
      <c r="AR106" s="1002"/>
      <c r="AT106" s="1002"/>
    </row>
    <row r="107" spans="1:46" s="1003" customFormat="1" ht="18" customHeight="1">
      <c r="A107" s="1002"/>
      <c r="C107" s="1002"/>
      <c r="D107" s="1002"/>
      <c r="E107" s="1028"/>
      <c r="F107" s="1012"/>
      <c r="G107" s="1024"/>
      <c r="H107" s="1024"/>
      <c r="I107" s="1002"/>
      <c r="J107" s="1002"/>
      <c r="K107" s="1002"/>
      <c r="L107" s="1002"/>
      <c r="M107" s="1002"/>
      <c r="N107" s="1002"/>
      <c r="O107" s="1002"/>
      <c r="P107" s="1002"/>
      <c r="Q107" s="1002"/>
      <c r="R107" s="1002"/>
      <c r="S107" s="1002"/>
      <c r="T107" s="1002"/>
      <c r="U107" s="1002"/>
      <c r="V107" s="1002"/>
      <c r="W107" s="1002"/>
      <c r="X107" s="1002"/>
      <c r="Y107" s="1002"/>
      <c r="Z107" s="1002"/>
      <c r="AA107" s="1002"/>
      <c r="AB107" s="1002"/>
      <c r="AC107" s="1002"/>
      <c r="AD107" s="1002"/>
      <c r="AE107" s="1002"/>
      <c r="AF107" s="1002"/>
      <c r="AG107" s="1002"/>
      <c r="AH107" s="1002"/>
      <c r="AI107" s="1002"/>
      <c r="AJ107" s="1002"/>
      <c r="AK107" s="1002"/>
      <c r="AL107" s="1002"/>
      <c r="AM107" s="1002"/>
      <c r="AN107" s="1002"/>
      <c r="AO107" s="1002"/>
      <c r="AP107" s="1002"/>
      <c r="AQ107" s="1002"/>
      <c r="AR107" s="1002"/>
      <c r="AT107" s="1002"/>
    </row>
  </sheetData>
  <sheetProtection algorithmName="SHA-512" hashValue="sD7ipncxs2D8AqvwDc3suzA1y/oKBDF/jQzOqRnFo9KZM5o03GAg2+sL694Zz/Nc9Vt/Kz1/p7Dd4u2jUZceaA==" saltValue="7Ln1FUASKhPNFNUpi799Uw==" spinCount="100000" sheet="1" formatCells="0" formatRows="0" insertHyperlinks="0" selectLockedCells="1" autoFilter="0" pivotTables="0"/>
  <mergeCells count="36">
    <mergeCell ref="B87:AR87"/>
    <mergeCell ref="AG72:AO72"/>
    <mergeCell ref="D66:I66"/>
    <mergeCell ref="B69:AR69"/>
    <mergeCell ref="S74:AO74"/>
    <mergeCell ref="S77:AO77"/>
    <mergeCell ref="S80:AO80"/>
    <mergeCell ref="AC84:AO84"/>
    <mergeCell ref="AC75:AO75"/>
    <mergeCell ref="S83:AO83"/>
    <mergeCell ref="AC78:AO78"/>
    <mergeCell ref="AC81:AO81"/>
    <mergeCell ref="S75:T75"/>
    <mergeCell ref="U75:Z75"/>
    <mergeCell ref="AA75:AB75"/>
    <mergeCell ref="S78:T78"/>
    <mergeCell ref="D50:R50"/>
    <mergeCell ref="B3:AR3"/>
    <mergeCell ref="AL4:AM4"/>
    <mergeCell ref="AO4:AP4"/>
    <mergeCell ref="B5:AR7"/>
    <mergeCell ref="B8:AR8"/>
    <mergeCell ref="D11:AR11"/>
    <mergeCell ref="D12:AR12"/>
    <mergeCell ref="D13:AR13"/>
    <mergeCell ref="D14:AR14"/>
    <mergeCell ref="D15:AR15"/>
    <mergeCell ref="D16:J16"/>
    <mergeCell ref="AA84:AB84"/>
    <mergeCell ref="U84:Z84"/>
    <mergeCell ref="S84:T84"/>
    <mergeCell ref="U78:Z78"/>
    <mergeCell ref="AA78:AB78"/>
    <mergeCell ref="S81:T81"/>
    <mergeCell ref="U81:Z81"/>
    <mergeCell ref="AA81:AB81"/>
  </mergeCells>
  <phoneticPr fontId="18"/>
  <conditionalFormatting sqref="B4:AK4 AQ4:AS4 AN4 B70:AC73 AS3 AR70:AS71 AR72:AR73 G20:AS20 B20:E20 AS89:AS95 B87:AR95 B5:AS15 B67:AS69 B66:D66 AS66 B51:AS65 B50:D50 AS50 B17:AS19 B16:D16 K16:AS16 B21:AS49 B108:AS1048576 C107:AS107 B96:AS106">
    <cfRule type="expression" priority="14">
      <formula>CELL("protect",B3)=0</formula>
    </cfRule>
  </conditionalFormatting>
  <conditionalFormatting sqref="B74:I76 AP74:AR76 K74:P76">
    <cfRule type="expression" priority="12">
      <formula>CELL("protect",B74)=0</formula>
    </cfRule>
  </conditionalFormatting>
  <conditionalFormatting sqref="B3">
    <cfRule type="expression" priority="13">
      <formula>CELL("protect",B3)=0</formula>
    </cfRule>
  </conditionalFormatting>
  <conditionalFormatting sqref="B77:I77 AQ77:AR77 K77:M77">
    <cfRule type="expression" priority="11">
      <formula>CELL("protect",B77)=0</formula>
    </cfRule>
  </conditionalFormatting>
  <conditionalFormatting sqref="S76:U76 S75">
    <cfRule type="containsText" dxfId="3" priority="10" operator="containsText" text="(例)">
      <formula>NOT(ISERROR(SEARCH("(例)",S75)))</formula>
    </cfRule>
  </conditionalFormatting>
  <conditionalFormatting sqref="AP77:AP78 N77:P78">
    <cfRule type="expression" priority="9">
      <formula>CELL("protect",N77)=0</formula>
    </cfRule>
  </conditionalFormatting>
  <conditionalFormatting sqref="AP80:AP81 N80:P81">
    <cfRule type="expression" priority="7">
      <formula>CELL("protect",N80)=0</formula>
    </cfRule>
  </conditionalFormatting>
  <conditionalFormatting sqref="AP83:AP84 N83:P84">
    <cfRule type="expression" priority="5">
      <formula>CELL("protect",N83)=0</formula>
    </cfRule>
  </conditionalFormatting>
  <conditionalFormatting sqref="S78">
    <cfRule type="containsText" dxfId="2" priority="3" operator="containsText" text="(例)">
      <formula>NOT(ISERROR(SEARCH("(例)",S78)))</formula>
    </cfRule>
  </conditionalFormatting>
  <conditionalFormatting sqref="S81">
    <cfRule type="containsText" dxfId="1" priority="2" operator="containsText" text="(例)">
      <formula>NOT(ISERROR(SEARCH("(例)",S81)))</formula>
    </cfRule>
  </conditionalFormatting>
  <conditionalFormatting sqref="S84">
    <cfRule type="containsText" dxfId="0" priority="1" operator="containsText" text="(例)">
      <formula>NOT(ISERROR(SEARCH("(例)",S84)))</formula>
    </cfRule>
  </conditionalFormatting>
  <dataValidations count="2">
    <dataValidation imeMode="hiragana" allowBlank="1" showInputMessage="1" showErrorMessage="1" sqref="Q74:Q78 Q80:Q81 Q83:Q84" xr:uid="{96930AC4-42E6-4651-8459-902E80634904}"/>
    <dataValidation imeMode="disabled" allowBlank="1" showInputMessage="1" showErrorMessage="1" sqref="AF72:AG72" xr:uid="{7FAD8728-FC32-4BC6-87C4-F1138BF1736E}"/>
  </dataValidations>
  <hyperlinks>
    <hyperlink ref="D50" r:id="rId1" xr:uid="{136C5520-9B23-4F60-A3FB-821373752697}"/>
    <hyperlink ref="D50:R50" r:id="rId2" display="https://sii.or.jp/anonymous_processing/index.html" xr:uid="{998A5A78-681A-4716-90C2-7A5C5FFFC4E2}"/>
    <hyperlink ref="D16" r:id="rId3" xr:uid="{512223D0-59B5-4CA0-B848-6F176AD2B872}"/>
    <hyperlink ref="D66" r:id="rId4" xr:uid="{C9DA7ECE-BBA7-4790-AAC7-593A4B7216BB}"/>
    <hyperlink ref="D66:I66" r:id="rId5" display="p-support@sii.or.jp" xr:uid="{AAFB50E6-22F4-4CD8-AA74-189174086786}"/>
  </hyperlinks>
  <printOptions horizontalCentered="1"/>
  <pageMargins left="0.51181102362204722" right="0.11811023622047245" top="0.35433070866141736" bottom="0.35433070866141736" header="0.31496062992125984" footer="0.11811023622047245"/>
  <pageSetup paperSize="9" scale="53" orientation="portrait" r:id="rId6"/>
  <headerFooter scaleWithDoc="0">
    <oddFooter>&amp;R&amp;K00-044R5中層ZEH-M_ver.1.2</oddFooter>
  </headerFooter>
  <rowBreaks count="1" manualBreakCount="1">
    <brk id="85" min="1" max="47" man="1"/>
  </rowBreaks>
  <drawing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F4EFC-1E8E-4583-A8EA-203010E7FC81}">
  <sheetPr codeName="Sheet3"/>
  <dimension ref="A1:T337"/>
  <sheetViews>
    <sheetView showGridLines="0" view="pageBreakPreview" zoomScale="70" zoomScaleNormal="70" zoomScaleSheetLayoutView="70" workbookViewId="0">
      <selection activeCell="B172" sqref="B172"/>
    </sheetView>
  </sheetViews>
  <sheetFormatPr defaultColWidth="9" defaultRowHeight="25.5" outlineLevelRow="1"/>
  <cols>
    <col min="1" max="1" width="5.625" style="172" customWidth="1"/>
    <col min="2" max="2" width="25.625" style="172" customWidth="1"/>
    <col min="3" max="3" width="20.625" style="172" customWidth="1"/>
    <col min="4" max="9" width="6.625" style="172" customWidth="1"/>
    <col min="10" max="12" width="5.75" style="172" customWidth="1"/>
    <col min="13" max="13" width="8.625" style="172" customWidth="1"/>
    <col min="14" max="14" width="20.625" style="172" customWidth="1"/>
    <col min="15" max="15" width="5.625" style="172" customWidth="1"/>
    <col min="16" max="16" width="3.625" style="242" customWidth="1"/>
    <col min="17" max="17" width="8.625" style="173" customWidth="1"/>
    <col min="18" max="20" width="8.625" style="172" customWidth="1"/>
    <col min="21" max="16384" width="9" style="172"/>
  </cols>
  <sheetData>
    <row r="1" spans="1:20" s="241" customFormat="1">
      <c r="A1" s="240" t="s">
        <v>419</v>
      </c>
      <c r="B1" s="240"/>
      <c r="P1" s="242"/>
      <c r="Q1" s="242"/>
    </row>
    <row r="2" spans="1:20" s="241" customFormat="1">
      <c r="A2" s="240" t="s">
        <v>420</v>
      </c>
      <c r="B2" s="240"/>
      <c r="P2" s="242"/>
      <c r="Q2" s="242"/>
    </row>
    <row r="3" spans="1:20" ht="26.25" customHeight="1">
      <c r="A3" s="174"/>
      <c r="B3" s="174"/>
      <c r="C3" s="174"/>
      <c r="D3" s="174"/>
      <c r="E3" s="174"/>
      <c r="F3" s="174"/>
      <c r="G3" s="174"/>
      <c r="H3" s="174"/>
      <c r="I3" s="174"/>
      <c r="J3" s="174"/>
      <c r="K3" s="174"/>
      <c r="L3" s="174"/>
      <c r="M3" s="174"/>
      <c r="N3" s="174"/>
      <c r="O3" s="174"/>
      <c r="P3" s="243"/>
      <c r="Q3" s="174"/>
      <c r="R3" s="174"/>
      <c r="S3" s="174"/>
      <c r="T3" s="174"/>
    </row>
    <row r="4" spans="1:20" ht="26.25" customHeight="1">
      <c r="A4" s="174" t="s">
        <v>1082</v>
      </c>
      <c r="B4" s="174"/>
      <c r="C4" s="174"/>
      <c r="D4" s="174"/>
      <c r="E4" s="174"/>
      <c r="F4" s="174"/>
      <c r="G4" s="174"/>
      <c r="H4" s="174"/>
      <c r="I4" s="174"/>
      <c r="J4" s="174"/>
      <c r="K4" s="174"/>
      <c r="L4" s="174"/>
      <c r="M4" s="174"/>
      <c r="N4" s="174"/>
      <c r="P4" s="244"/>
      <c r="Q4" s="175"/>
      <c r="R4" s="174"/>
      <c r="S4" s="174"/>
      <c r="T4" s="174"/>
    </row>
    <row r="5" spans="1:20" ht="26.25" customHeight="1">
      <c r="L5" s="1402" t="str">
        <f>IF(入力シート!F14="","",入力シート!F14)</f>
        <v/>
      </c>
      <c r="M5" s="1402"/>
      <c r="N5" s="1402"/>
      <c r="P5" s="244"/>
      <c r="Q5" s="175"/>
      <c r="R5" s="174"/>
      <c r="S5" s="174"/>
      <c r="T5" s="174"/>
    </row>
    <row r="6" spans="1:20" ht="26.25" customHeight="1">
      <c r="A6" s="174"/>
      <c r="B6" s="174"/>
      <c r="C6" s="174"/>
      <c r="D6" s="174"/>
      <c r="E6" s="174"/>
      <c r="F6" s="174"/>
      <c r="G6" s="174"/>
      <c r="H6" s="174"/>
      <c r="I6" s="174"/>
      <c r="J6" s="174"/>
      <c r="K6" s="174"/>
      <c r="L6" s="174"/>
      <c r="M6" s="174"/>
      <c r="N6" s="174"/>
      <c r="O6" s="174"/>
      <c r="P6" s="244"/>
      <c r="Q6" s="175"/>
      <c r="R6" s="174"/>
      <c r="S6" s="174"/>
      <c r="T6" s="174"/>
    </row>
    <row r="7" spans="1:20" ht="26.25" customHeight="1">
      <c r="A7" s="174" t="s">
        <v>111</v>
      </c>
      <c r="C7" s="174"/>
      <c r="D7" s="174"/>
      <c r="E7" s="174"/>
      <c r="F7" s="174"/>
      <c r="G7" s="174"/>
      <c r="H7" s="174"/>
      <c r="I7" s="174"/>
      <c r="J7" s="174"/>
      <c r="K7" s="174"/>
      <c r="L7" s="174"/>
      <c r="M7" s="174"/>
      <c r="N7" s="174"/>
      <c r="O7" s="174"/>
      <c r="P7" s="244"/>
      <c r="Q7" s="175"/>
      <c r="R7" s="174"/>
      <c r="S7" s="174"/>
      <c r="T7" s="174"/>
    </row>
    <row r="8" spans="1:20" ht="26.25" customHeight="1">
      <c r="A8" s="174" t="s">
        <v>461</v>
      </c>
      <c r="C8" s="174"/>
      <c r="D8" s="174"/>
      <c r="E8" s="174"/>
      <c r="F8" s="174"/>
      <c r="G8" s="174"/>
      <c r="H8" s="174"/>
      <c r="I8" s="174"/>
      <c r="J8" s="174"/>
      <c r="K8" s="174"/>
      <c r="L8" s="174"/>
      <c r="M8" s="174"/>
      <c r="N8" s="174"/>
      <c r="O8" s="174"/>
      <c r="P8" s="244"/>
      <c r="Q8" s="175"/>
      <c r="R8" s="174"/>
      <c r="S8" s="174"/>
      <c r="T8" s="174"/>
    </row>
    <row r="9" spans="1:20" ht="26.25" customHeight="1">
      <c r="C9" s="176"/>
      <c r="D9" s="176"/>
      <c r="G9" s="1406" t="str">
        <f>IF(入力シート!F32="","",入力シート!F32)</f>
        <v/>
      </c>
      <c r="H9" s="1406"/>
      <c r="I9" s="1406"/>
      <c r="J9" s="1406"/>
      <c r="K9" s="1406"/>
      <c r="L9" s="1406"/>
      <c r="M9" s="1406"/>
      <c r="N9" s="1406"/>
      <c r="O9" s="177"/>
    </row>
    <row r="10" spans="1:20" ht="41.25" customHeight="1">
      <c r="C10" s="178" t="s">
        <v>2</v>
      </c>
      <c r="D10" s="176"/>
      <c r="E10" s="172" t="s">
        <v>371</v>
      </c>
      <c r="G10" s="1407" t="str">
        <f>IF(入力シート!F33="","",入力シート!F33&amp;入力シート!G33&amp;入力シート!H33&amp;入力シート!I33&amp;入力シート!J33&amp;入力シート!F34)</f>
        <v/>
      </c>
      <c r="H10" s="1407"/>
      <c r="I10" s="1407"/>
      <c r="J10" s="1407"/>
      <c r="K10" s="1407"/>
      <c r="L10" s="1407"/>
      <c r="M10" s="1407"/>
      <c r="N10" s="1407"/>
      <c r="O10" s="179"/>
      <c r="Q10" s="180"/>
    </row>
    <row r="11" spans="1:20" ht="26.25" customHeight="1">
      <c r="C11" s="176"/>
      <c r="D11" s="176"/>
      <c r="E11" s="172" t="s">
        <v>372</v>
      </c>
      <c r="G11" s="1408" t="str">
        <f>IF(入力シート!F27="","",入力シート!F27)</f>
        <v/>
      </c>
      <c r="H11" s="1408"/>
      <c r="I11" s="1408"/>
      <c r="J11" s="1408"/>
      <c r="K11" s="1408"/>
      <c r="L11" s="1408"/>
      <c r="M11" s="1408"/>
      <c r="N11" s="1408"/>
      <c r="O11" s="181"/>
      <c r="P11" s="245"/>
    </row>
    <row r="12" spans="1:20" ht="26.25" customHeight="1">
      <c r="C12" s="176"/>
      <c r="D12" s="176"/>
      <c r="E12" s="172" t="s">
        <v>122</v>
      </c>
      <c r="G12" s="1408" t="str">
        <f>IF(入力シート!F28="","",入力シート!F28)</f>
        <v/>
      </c>
      <c r="H12" s="1408"/>
      <c r="I12" s="1408"/>
      <c r="J12" s="1417" t="str">
        <f>IF(入力シート!F30="","",入力シート!F30&amp;入力シート!J30)</f>
        <v/>
      </c>
      <c r="K12" s="1417"/>
      <c r="L12" s="1417"/>
      <c r="M12" s="1417"/>
      <c r="N12" s="1417"/>
      <c r="O12" s="182"/>
      <c r="Q12" s="246"/>
      <c r="R12" s="173"/>
    </row>
    <row r="13" spans="1:20" ht="26.25" customHeight="1">
      <c r="C13" s="176"/>
      <c r="D13" s="176"/>
      <c r="E13" s="172" t="s">
        <v>123</v>
      </c>
      <c r="G13" s="1409" t="str">
        <f>IF(入力シート!F31="","",入力シート!F31)</f>
        <v/>
      </c>
      <c r="H13" s="1409"/>
      <c r="I13" s="1409"/>
      <c r="J13" s="1409"/>
      <c r="K13" s="1409"/>
      <c r="L13" s="1409"/>
      <c r="M13" s="1409"/>
      <c r="N13" s="1409"/>
      <c r="O13" s="183"/>
      <c r="Q13" s="245"/>
      <c r="R13" s="173"/>
    </row>
    <row r="14" spans="1:20" ht="26.25" customHeight="1">
      <c r="C14" s="176"/>
      <c r="D14" s="176"/>
      <c r="G14" s="184"/>
      <c r="H14" s="184"/>
      <c r="I14" s="184"/>
      <c r="J14" s="362"/>
      <c r="K14" s="362"/>
      <c r="L14" s="184"/>
      <c r="M14" s="184"/>
      <c r="N14" s="184"/>
      <c r="O14" s="183"/>
      <c r="Q14" s="245"/>
      <c r="R14" s="173"/>
    </row>
    <row r="15" spans="1:20" ht="26.25" hidden="1" customHeight="1" outlineLevel="1">
      <c r="C15" s="176"/>
      <c r="D15" s="176"/>
      <c r="G15" s="1406" t="str">
        <f>IF(入力シート!F45="","",入力シート!F45)</f>
        <v/>
      </c>
      <c r="H15" s="1406"/>
      <c r="I15" s="1406"/>
      <c r="J15" s="1406"/>
      <c r="K15" s="1406"/>
      <c r="L15" s="1406"/>
      <c r="M15" s="1406"/>
      <c r="N15" s="1406"/>
      <c r="O15" s="177"/>
      <c r="Q15" s="247"/>
      <c r="R15" s="173"/>
    </row>
    <row r="16" spans="1:20" ht="41.25" hidden="1" customHeight="1" outlineLevel="1">
      <c r="C16" s="178" t="s">
        <v>15</v>
      </c>
      <c r="D16" s="176"/>
      <c r="E16" s="172" t="s">
        <v>371</v>
      </c>
      <c r="G16" s="1407" t="str">
        <f>IF(入力シート!F46="","",入力シート!F46&amp;入力シート!G46&amp;入力シート!H46&amp;入力シート!I46&amp;入力シート!J46&amp;入力シート!F47)</f>
        <v/>
      </c>
      <c r="H16" s="1407"/>
      <c r="I16" s="1407"/>
      <c r="J16" s="1407"/>
      <c r="K16" s="1407"/>
      <c r="L16" s="1407"/>
      <c r="M16" s="1407"/>
      <c r="N16" s="1407"/>
      <c r="O16" s="179"/>
      <c r="Q16" s="247"/>
      <c r="R16" s="180"/>
    </row>
    <row r="17" spans="3:18" ht="26.25" hidden="1" customHeight="1" outlineLevel="1">
      <c r="C17" s="176"/>
      <c r="D17" s="176"/>
      <c r="E17" s="172" t="s">
        <v>372</v>
      </c>
      <c r="G17" s="1408" t="str">
        <f>IF(入力シート!F40="","",入力シート!F40)</f>
        <v/>
      </c>
      <c r="H17" s="1408"/>
      <c r="I17" s="1408"/>
      <c r="J17" s="1408"/>
      <c r="K17" s="1408"/>
      <c r="L17" s="1408"/>
      <c r="M17" s="1408"/>
      <c r="N17" s="1408"/>
      <c r="O17" s="181"/>
      <c r="Q17" s="248"/>
      <c r="R17" s="173"/>
    </row>
    <row r="18" spans="3:18" ht="26.25" hidden="1" customHeight="1" outlineLevel="1">
      <c r="C18" s="176"/>
      <c r="D18" s="176"/>
      <c r="E18" s="172" t="s">
        <v>122</v>
      </c>
      <c r="G18" s="1408" t="str">
        <f>IF(入力シート!F41="","",入力シート!F41)</f>
        <v/>
      </c>
      <c r="H18" s="1408"/>
      <c r="I18" s="1408"/>
      <c r="J18" s="1417" t="str">
        <f>IF(入力シート!F43="","",入力シート!F43&amp;入力シート!J43)</f>
        <v/>
      </c>
      <c r="K18" s="1417"/>
      <c r="L18" s="1417"/>
      <c r="M18" s="1417"/>
      <c r="N18" s="1417"/>
      <c r="O18" s="182"/>
      <c r="Q18" s="248"/>
      <c r="R18" s="173"/>
    </row>
    <row r="19" spans="3:18" ht="26.25" hidden="1" customHeight="1" outlineLevel="1">
      <c r="C19" s="176"/>
      <c r="D19" s="176"/>
      <c r="E19" s="172" t="s">
        <v>123</v>
      </c>
      <c r="G19" s="1409" t="str">
        <f>IF(入力シート!F44="","",入力シート!F44)</f>
        <v/>
      </c>
      <c r="H19" s="1409"/>
      <c r="I19" s="1409"/>
      <c r="J19" s="1409"/>
      <c r="K19" s="1409"/>
      <c r="L19" s="1409"/>
      <c r="M19" s="1409"/>
      <c r="N19" s="1409"/>
      <c r="O19" s="183"/>
      <c r="Q19" s="248"/>
      <c r="R19" s="173"/>
    </row>
    <row r="20" spans="3:18" ht="26.25" customHeight="1" collapsed="1">
      <c r="C20" s="176"/>
      <c r="D20" s="176"/>
      <c r="G20" s="184"/>
      <c r="H20" s="184"/>
      <c r="I20" s="184"/>
      <c r="J20" s="362"/>
      <c r="K20" s="362"/>
      <c r="L20" s="184"/>
      <c r="M20" s="184"/>
      <c r="N20" s="184"/>
      <c r="O20" s="183"/>
      <c r="Q20" s="249" t="s">
        <v>380</v>
      </c>
      <c r="R20" s="173"/>
    </row>
    <row r="21" spans="3:18" ht="26.25" hidden="1" customHeight="1" outlineLevel="1">
      <c r="C21" s="176"/>
      <c r="D21" s="176"/>
      <c r="G21" s="1406" t="str">
        <f>IF(入力シート!F58="","",入力シート!F58)</f>
        <v/>
      </c>
      <c r="H21" s="1406"/>
      <c r="I21" s="1406"/>
      <c r="J21" s="1406"/>
      <c r="K21" s="1406"/>
      <c r="L21" s="1406"/>
      <c r="M21" s="1406"/>
      <c r="N21" s="1406"/>
      <c r="O21" s="177"/>
      <c r="Q21" s="247"/>
      <c r="R21" s="173"/>
    </row>
    <row r="22" spans="3:18" ht="41.25" hidden="1" customHeight="1" outlineLevel="1">
      <c r="C22" s="178" t="s">
        <v>373</v>
      </c>
      <c r="D22" s="176"/>
      <c r="E22" s="172" t="s">
        <v>371</v>
      </c>
      <c r="G22" s="1407" t="str">
        <f>IF(入力シート!F59="","",入力シート!F59&amp;入力シート!G59&amp;入力シート!H59&amp;入力シート!I59&amp;入力シート!J59&amp;入力シート!F60)</f>
        <v/>
      </c>
      <c r="H22" s="1407"/>
      <c r="I22" s="1407"/>
      <c r="J22" s="1407"/>
      <c r="K22" s="1407"/>
      <c r="L22" s="1407"/>
      <c r="M22" s="1407"/>
      <c r="N22" s="1407"/>
      <c r="O22" s="179"/>
      <c r="Q22" s="247"/>
      <c r="R22" s="180"/>
    </row>
    <row r="23" spans="3:18" ht="26.25" hidden="1" customHeight="1" outlineLevel="1">
      <c r="C23" s="176"/>
      <c r="D23" s="176"/>
      <c r="E23" s="172" t="s">
        <v>372</v>
      </c>
      <c r="G23" s="1408" t="str">
        <f>IF(入力シート!F53="","",入力シート!F53)</f>
        <v/>
      </c>
      <c r="H23" s="1408"/>
      <c r="I23" s="1408"/>
      <c r="J23" s="1408"/>
      <c r="K23" s="1408"/>
      <c r="L23" s="1408"/>
      <c r="M23" s="1408"/>
      <c r="N23" s="1408"/>
      <c r="O23" s="181"/>
      <c r="Q23" s="248"/>
      <c r="R23" s="173"/>
    </row>
    <row r="24" spans="3:18" ht="26.25" hidden="1" customHeight="1" outlineLevel="1">
      <c r="C24" s="176"/>
      <c r="D24" s="176"/>
      <c r="E24" s="172" t="s">
        <v>122</v>
      </c>
      <c r="G24" s="1408" t="str">
        <f>IF(入力シート!F54="","",入力シート!F54)</f>
        <v/>
      </c>
      <c r="H24" s="1408"/>
      <c r="I24" s="1408"/>
      <c r="J24" s="1417" t="str">
        <f>IF(入力シート!F56="","",入力シート!F56&amp;入力シート!J56)</f>
        <v/>
      </c>
      <c r="K24" s="1417"/>
      <c r="L24" s="1417"/>
      <c r="M24" s="1417"/>
      <c r="N24" s="1417"/>
      <c r="O24" s="182"/>
      <c r="Q24" s="248"/>
      <c r="R24" s="173"/>
    </row>
    <row r="25" spans="3:18" ht="26.25" hidden="1" customHeight="1" outlineLevel="1">
      <c r="C25" s="176"/>
      <c r="D25" s="176"/>
      <c r="E25" s="172" t="s">
        <v>123</v>
      </c>
      <c r="G25" s="1409" t="str">
        <f>IF(入力シート!F57="","",入力シート!F57)</f>
        <v/>
      </c>
      <c r="H25" s="1409"/>
      <c r="I25" s="1409"/>
      <c r="J25" s="1409"/>
      <c r="K25" s="1409"/>
      <c r="L25" s="1409"/>
      <c r="M25" s="1409"/>
      <c r="N25" s="1409"/>
      <c r="O25" s="183"/>
      <c r="Q25" s="248"/>
      <c r="R25" s="173"/>
    </row>
    <row r="26" spans="3:18" ht="26.25" customHeight="1" collapsed="1">
      <c r="C26" s="176"/>
      <c r="D26" s="176"/>
      <c r="G26" s="184"/>
      <c r="H26" s="184"/>
      <c r="I26" s="184"/>
      <c r="J26" s="362"/>
      <c r="K26" s="362"/>
      <c r="L26" s="184"/>
      <c r="M26" s="184"/>
      <c r="N26" s="184"/>
      <c r="O26" s="183"/>
      <c r="Q26" s="249" t="s">
        <v>381</v>
      </c>
      <c r="R26" s="173"/>
    </row>
    <row r="27" spans="3:18" ht="26.25" hidden="1" customHeight="1" outlineLevel="1">
      <c r="C27" s="176"/>
      <c r="D27" s="176"/>
      <c r="G27" s="1406" t="str">
        <f>IF(入力シート!F71="","",入力シート!F71)</f>
        <v/>
      </c>
      <c r="H27" s="1406"/>
      <c r="I27" s="1406"/>
      <c r="J27" s="1406"/>
      <c r="K27" s="1406"/>
      <c r="L27" s="1406"/>
      <c r="M27" s="1406"/>
      <c r="N27" s="1406"/>
      <c r="O27" s="177"/>
      <c r="Q27" s="247"/>
      <c r="R27" s="173"/>
    </row>
    <row r="28" spans="3:18" ht="41.25" hidden="1" customHeight="1" outlineLevel="1">
      <c r="C28" s="178" t="s">
        <v>374</v>
      </c>
      <c r="D28" s="176"/>
      <c r="E28" s="172" t="s">
        <v>371</v>
      </c>
      <c r="G28" s="1407" t="str">
        <f>IF(入力シート!F72="","",入力シート!F72&amp;入力シート!G72&amp;入力シート!H72&amp;入力シート!I72&amp;入力シート!J72&amp;入力シート!F73)</f>
        <v/>
      </c>
      <c r="H28" s="1407"/>
      <c r="I28" s="1407"/>
      <c r="J28" s="1407"/>
      <c r="K28" s="1407"/>
      <c r="L28" s="1407"/>
      <c r="M28" s="1407"/>
      <c r="N28" s="1407"/>
      <c r="O28" s="179"/>
      <c r="Q28" s="247"/>
      <c r="R28" s="180"/>
    </row>
    <row r="29" spans="3:18" ht="26.25" hidden="1" customHeight="1" outlineLevel="1">
      <c r="C29" s="176"/>
      <c r="D29" s="176"/>
      <c r="E29" s="172" t="s">
        <v>372</v>
      </c>
      <c r="G29" s="1408" t="str">
        <f>IF(入力シート!F66="","",入力シート!F66)</f>
        <v/>
      </c>
      <c r="H29" s="1408"/>
      <c r="I29" s="1408"/>
      <c r="J29" s="1408"/>
      <c r="K29" s="1408"/>
      <c r="L29" s="1408"/>
      <c r="M29" s="1408"/>
      <c r="N29" s="1408"/>
      <c r="O29" s="181"/>
      <c r="Q29" s="248"/>
      <c r="R29" s="173"/>
    </row>
    <row r="30" spans="3:18" ht="26.25" hidden="1" customHeight="1" outlineLevel="1">
      <c r="C30" s="176"/>
      <c r="D30" s="176"/>
      <c r="E30" s="172" t="s">
        <v>122</v>
      </c>
      <c r="G30" s="1408" t="str">
        <f>IF(入力シート!F67="","",入力シート!F67)</f>
        <v/>
      </c>
      <c r="H30" s="1408"/>
      <c r="I30" s="1408"/>
      <c r="J30" s="1417" t="str">
        <f>IF(入力シート!F69="","",入力シート!F69&amp;入力シート!J69)</f>
        <v/>
      </c>
      <c r="K30" s="1417"/>
      <c r="L30" s="1417"/>
      <c r="M30" s="1417"/>
      <c r="N30" s="1417"/>
      <c r="O30" s="182"/>
      <c r="Q30" s="248"/>
      <c r="R30" s="173"/>
    </row>
    <row r="31" spans="3:18" ht="26.25" hidden="1" customHeight="1" outlineLevel="1">
      <c r="C31" s="176"/>
      <c r="D31" s="176"/>
      <c r="E31" s="172" t="s">
        <v>123</v>
      </c>
      <c r="G31" s="1409" t="str">
        <f>IF(入力シート!F70="","",入力シート!F70)</f>
        <v/>
      </c>
      <c r="H31" s="1409"/>
      <c r="I31" s="1409"/>
      <c r="J31" s="1409"/>
      <c r="K31" s="1409"/>
      <c r="L31" s="1409"/>
      <c r="M31" s="1409"/>
      <c r="N31" s="1409"/>
      <c r="O31" s="183"/>
      <c r="Q31" s="248"/>
      <c r="R31" s="173"/>
    </row>
    <row r="32" spans="3:18" ht="26.25" customHeight="1" collapsed="1">
      <c r="Q32" s="249" t="s">
        <v>382</v>
      </c>
      <c r="R32" s="173"/>
    </row>
    <row r="33" spans="1:18" ht="26.25" customHeight="1">
      <c r="A33" s="1412" t="s">
        <v>1173</v>
      </c>
      <c r="B33" s="1413"/>
      <c r="C33" s="1413"/>
      <c r="D33" s="1413"/>
      <c r="E33" s="1413"/>
      <c r="F33" s="1413"/>
      <c r="G33" s="1413"/>
      <c r="H33" s="1413"/>
      <c r="I33" s="1413"/>
      <c r="J33" s="1413"/>
      <c r="K33" s="1413"/>
      <c r="L33" s="1413"/>
      <c r="M33" s="1413"/>
      <c r="N33" s="1413"/>
      <c r="O33" s="1413"/>
    </row>
    <row r="34" spans="1:18" ht="26.25" customHeight="1">
      <c r="A34" s="1412"/>
      <c r="B34" s="1413"/>
      <c r="C34" s="1413"/>
      <c r="D34" s="1413"/>
      <c r="E34" s="1413"/>
      <c r="F34" s="1413"/>
      <c r="G34" s="1413"/>
      <c r="H34" s="1413"/>
      <c r="I34" s="1413"/>
      <c r="J34" s="1413"/>
      <c r="K34" s="1413"/>
      <c r="L34" s="1413"/>
      <c r="M34" s="1413"/>
      <c r="N34" s="1413"/>
      <c r="O34" s="1413"/>
    </row>
    <row r="35" spans="1:18" ht="26.25" customHeight="1">
      <c r="A35" s="1413"/>
      <c r="B35" s="1413"/>
      <c r="C35" s="1413"/>
      <c r="D35" s="1413"/>
      <c r="E35" s="1413"/>
      <c r="F35" s="1413"/>
      <c r="G35" s="1413"/>
      <c r="H35" s="1413"/>
      <c r="I35" s="1413"/>
      <c r="J35" s="1413"/>
      <c r="K35" s="1413"/>
      <c r="L35" s="1413"/>
      <c r="M35" s="1413"/>
      <c r="N35" s="1413"/>
      <c r="O35" s="1413"/>
    </row>
    <row r="36" spans="1:18" ht="26.25" customHeight="1">
      <c r="A36" s="1413" t="s">
        <v>124</v>
      </c>
      <c r="B36" s="1413"/>
      <c r="C36" s="1413"/>
      <c r="D36" s="1413"/>
      <c r="E36" s="1413"/>
      <c r="F36" s="1413"/>
      <c r="G36" s="1413"/>
      <c r="H36" s="1413"/>
      <c r="I36" s="1413"/>
      <c r="J36" s="1413"/>
      <c r="K36" s="1413"/>
      <c r="L36" s="1413"/>
      <c r="M36" s="1413"/>
      <c r="N36" s="1413"/>
      <c r="O36" s="1413"/>
      <c r="Q36" s="185"/>
    </row>
    <row r="37" spans="1:18" ht="26.25" customHeight="1">
      <c r="A37" s="1405" t="s">
        <v>858</v>
      </c>
      <c r="B37" s="1405"/>
      <c r="C37" s="1405"/>
      <c r="D37" s="1405"/>
      <c r="E37" s="1405"/>
      <c r="F37" s="1405"/>
      <c r="G37" s="1405"/>
      <c r="H37" s="1405"/>
      <c r="I37" s="1405"/>
      <c r="J37" s="1405"/>
      <c r="K37" s="1405"/>
      <c r="L37" s="1405"/>
      <c r="M37" s="1405"/>
      <c r="N37" s="1405"/>
      <c r="O37" s="186"/>
    </row>
    <row r="38" spans="1:18" ht="26.25" customHeight="1">
      <c r="A38" s="1405"/>
      <c r="B38" s="1405"/>
      <c r="C38" s="1405"/>
      <c r="D38" s="1405"/>
      <c r="E38" s="1405"/>
      <c r="F38" s="1405"/>
      <c r="G38" s="1405"/>
      <c r="H38" s="1405"/>
      <c r="I38" s="1405"/>
      <c r="J38" s="1405"/>
      <c r="K38" s="1405"/>
      <c r="L38" s="1405"/>
      <c r="M38" s="1405"/>
      <c r="N38" s="1405"/>
      <c r="O38" s="186"/>
    </row>
    <row r="39" spans="1:18" ht="26.25" customHeight="1">
      <c r="A39" s="1405"/>
      <c r="B39" s="1405"/>
      <c r="C39" s="1405"/>
      <c r="D39" s="1405"/>
      <c r="E39" s="1405"/>
      <c r="F39" s="1405"/>
      <c r="G39" s="1405"/>
      <c r="H39" s="1405"/>
      <c r="I39" s="1405"/>
      <c r="J39" s="1405"/>
      <c r="K39" s="1405"/>
      <c r="L39" s="1405"/>
      <c r="M39" s="1405"/>
      <c r="N39" s="1405"/>
      <c r="O39" s="186"/>
    </row>
    <row r="40" spans="1:18" ht="26.25" customHeight="1">
      <c r="A40" s="1405"/>
      <c r="B40" s="1405"/>
      <c r="C40" s="1405"/>
      <c r="D40" s="1405"/>
      <c r="E40" s="1405"/>
      <c r="F40" s="1405"/>
      <c r="G40" s="1405"/>
      <c r="H40" s="1405"/>
      <c r="I40" s="1405"/>
      <c r="J40" s="1405"/>
      <c r="K40" s="1405"/>
      <c r="L40" s="1405"/>
      <c r="M40" s="1405"/>
      <c r="N40" s="1405"/>
      <c r="O40" s="186"/>
    </row>
    <row r="41" spans="1:18" ht="26.25" customHeight="1">
      <c r="A41" s="1405"/>
      <c r="B41" s="1405"/>
      <c r="C41" s="1405"/>
      <c r="D41" s="1405"/>
      <c r="E41" s="1405"/>
      <c r="F41" s="1405"/>
      <c r="G41" s="1405"/>
      <c r="H41" s="1405"/>
      <c r="I41" s="1405"/>
      <c r="J41" s="1405"/>
      <c r="K41" s="1405"/>
      <c r="L41" s="1405"/>
      <c r="M41" s="1405"/>
      <c r="N41" s="1405"/>
      <c r="O41" s="186"/>
    </row>
    <row r="42" spans="1:18" ht="26.25" customHeight="1">
      <c r="A42" s="1405"/>
      <c r="B42" s="1405"/>
      <c r="C42" s="1405"/>
      <c r="D42" s="1405"/>
      <c r="E42" s="1405"/>
      <c r="F42" s="1405"/>
      <c r="G42" s="1405"/>
      <c r="H42" s="1405"/>
      <c r="I42" s="1405"/>
      <c r="J42" s="1405"/>
      <c r="K42" s="1405"/>
      <c r="L42" s="1405"/>
      <c r="M42" s="1405"/>
      <c r="N42" s="1405"/>
      <c r="O42" s="186"/>
    </row>
    <row r="43" spans="1:18" ht="26.25" customHeight="1">
      <c r="A43" s="187"/>
      <c r="B43" s="187"/>
      <c r="C43" s="187"/>
      <c r="D43" s="187"/>
      <c r="E43" s="187"/>
      <c r="F43" s="187"/>
      <c r="G43" s="187"/>
      <c r="H43" s="187"/>
      <c r="I43" s="187"/>
      <c r="J43" s="187"/>
      <c r="K43" s="187"/>
      <c r="L43" s="187"/>
      <c r="M43" s="187"/>
      <c r="N43" s="187"/>
      <c r="O43" s="187"/>
    </row>
    <row r="44" spans="1:18" ht="27" customHeight="1"/>
    <row r="45" spans="1:18" ht="27" customHeight="1">
      <c r="A45" s="1403" t="s">
        <v>125</v>
      </c>
      <c r="B45" s="1403"/>
      <c r="C45" s="1403"/>
      <c r="D45" s="1403"/>
      <c r="E45" s="1403"/>
      <c r="F45" s="1403"/>
      <c r="G45" s="1403"/>
      <c r="H45" s="1403"/>
      <c r="I45" s="1403"/>
      <c r="J45" s="1403"/>
      <c r="K45" s="1403"/>
      <c r="L45" s="1403"/>
      <c r="M45" s="1403"/>
      <c r="N45" s="1403"/>
      <c r="O45" s="1403"/>
      <c r="P45" s="244"/>
    </row>
    <row r="46" spans="1:18" ht="27" customHeight="1"/>
    <row r="47" spans="1:18" ht="27" customHeight="1">
      <c r="B47" s="172" t="s">
        <v>126</v>
      </c>
      <c r="P47" s="241"/>
      <c r="R47" s="173"/>
    </row>
    <row r="48" spans="1:18" ht="27" customHeight="1">
      <c r="B48" s="305" t="s">
        <v>1174</v>
      </c>
      <c r="C48" s="174"/>
      <c r="D48" s="174"/>
      <c r="E48" s="174"/>
      <c r="F48" s="174"/>
      <c r="G48" s="174"/>
      <c r="H48" s="174"/>
      <c r="I48" s="174"/>
      <c r="J48" s="174"/>
      <c r="K48" s="174"/>
      <c r="L48" s="174"/>
      <c r="M48" s="174"/>
      <c r="N48" s="174"/>
      <c r="O48" s="174"/>
      <c r="P48" s="241"/>
      <c r="R48" s="173"/>
    </row>
    <row r="49" spans="2:18" ht="27" customHeight="1">
      <c r="P49" s="241"/>
      <c r="R49" s="173"/>
    </row>
    <row r="50" spans="2:18" ht="27" customHeight="1">
      <c r="B50" s="172" t="s">
        <v>127</v>
      </c>
      <c r="P50" s="241"/>
      <c r="R50" s="173"/>
    </row>
    <row r="51" spans="2:18" ht="27" customHeight="1">
      <c r="B51" s="1414" t="str">
        <f>IF(入力シート!F11="","",入力シート!F11)</f>
        <v/>
      </c>
      <c r="C51" s="1414"/>
      <c r="D51" s="1414"/>
      <c r="E51" s="1414"/>
      <c r="F51" s="1414"/>
      <c r="G51" s="1414"/>
      <c r="H51" s="1414"/>
      <c r="I51" s="1414"/>
      <c r="J51" s="1414"/>
      <c r="K51" s="1414"/>
      <c r="L51" s="1414"/>
      <c r="M51" s="189"/>
      <c r="N51" s="304" t="s">
        <v>901</v>
      </c>
      <c r="P51" s="241"/>
      <c r="R51" s="173"/>
    </row>
    <row r="52" spans="2:18" ht="27" customHeight="1">
      <c r="P52" s="241"/>
      <c r="R52" s="173"/>
    </row>
    <row r="53" spans="2:18" ht="27" customHeight="1">
      <c r="B53" s="172" t="s">
        <v>128</v>
      </c>
      <c r="P53" s="241"/>
      <c r="R53" s="173"/>
    </row>
    <row r="54" spans="2:18" ht="27" customHeight="1">
      <c r="B54" s="188" t="s">
        <v>231</v>
      </c>
      <c r="P54" s="241"/>
      <c r="R54" s="173"/>
    </row>
    <row r="55" spans="2:18" ht="27" customHeight="1">
      <c r="P55" s="241"/>
      <c r="R55" s="173"/>
    </row>
    <row r="56" spans="2:18" ht="27" customHeight="1">
      <c r="B56" s="172" t="s">
        <v>383</v>
      </c>
      <c r="P56" s="241"/>
      <c r="R56" s="173"/>
    </row>
    <row r="57" spans="2:18" ht="27" customHeight="1">
      <c r="B57" s="188" t="s">
        <v>384</v>
      </c>
      <c r="C57" s="1415">
        <f>N98</f>
        <v>0</v>
      </c>
      <c r="D57" s="1415"/>
      <c r="E57" s="1415"/>
      <c r="F57" s="1415"/>
      <c r="G57" s="1415"/>
      <c r="O57" s="191"/>
      <c r="P57" s="241"/>
      <c r="Q57" s="1105" t="s">
        <v>991</v>
      </c>
    </row>
    <row r="58" spans="2:18" ht="27" customHeight="1">
      <c r="P58" s="241"/>
      <c r="R58" s="173"/>
    </row>
    <row r="59" spans="2:18" ht="27" customHeight="1">
      <c r="B59" s="172" t="s">
        <v>130</v>
      </c>
      <c r="P59" s="241"/>
      <c r="R59" s="173"/>
    </row>
    <row r="60" spans="2:18" ht="27" customHeight="1">
      <c r="P60" s="241"/>
      <c r="R60" s="173"/>
    </row>
    <row r="61" spans="2:18" ht="27" customHeight="1">
      <c r="B61" s="174" t="s">
        <v>131</v>
      </c>
      <c r="C61" s="174"/>
      <c r="P61" s="241"/>
      <c r="R61" s="192"/>
    </row>
    <row r="62" spans="2:18" ht="27" customHeight="1">
      <c r="B62" s="188" t="s">
        <v>232</v>
      </c>
      <c r="C62" s="174"/>
      <c r="D62" s="174"/>
      <c r="H62" s="1416" t="s">
        <v>788</v>
      </c>
      <c r="I62" s="1416"/>
      <c r="J62" s="1416"/>
      <c r="K62" s="1416"/>
      <c r="L62" s="1416"/>
      <c r="M62" s="1416"/>
      <c r="N62" s="1416"/>
      <c r="O62" s="193"/>
      <c r="P62" s="241"/>
      <c r="R62" s="180"/>
    </row>
    <row r="63" spans="2:18" ht="27" customHeight="1">
      <c r="B63" s="188" t="s">
        <v>233</v>
      </c>
      <c r="C63" s="174"/>
      <c r="D63" s="174"/>
      <c r="H63" s="1410" t="str">
        <f>IF(入力シート!F15="","",入力シート!F15)</f>
        <v/>
      </c>
      <c r="I63" s="1410"/>
      <c r="J63" s="1410"/>
      <c r="K63" s="1410"/>
      <c r="L63" s="1410"/>
      <c r="M63" s="1410"/>
      <c r="N63" s="1410"/>
      <c r="O63" s="193"/>
      <c r="P63" s="241"/>
      <c r="R63" s="180"/>
    </row>
    <row r="64" spans="2:18" ht="27" customHeight="1">
      <c r="B64" s="188" t="s">
        <v>234</v>
      </c>
      <c r="C64" s="174"/>
      <c r="D64" s="174"/>
      <c r="H64" s="1411" t="str">
        <f>IF(入力シート!F17="","",入力シート!F17)</f>
        <v/>
      </c>
      <c r="I64" s="1411"/>
      <c r="J64" s="1411"/>
      <c r="K64" s="1411"/>
      <c r="L64" s="1411"/>
      <c r="M64" s="1411"/>
      <c r="N64" s="1411"/>
      <c r="O64" s="193"/>
      <c r="P64" s="241"/>
      <c r="R64" s="180"/>
    </row>
    <row r="65" spans="2:18" ht="27" customHeight="1">
      <c r="P65" s="241"/>
      <c r="R65" s="180"/>
    </row>
    <row r="66" spans="2:18" ht="27" customHeight="1">
      <c r="B66" s="172" t="s">
        <v>133</v>
      </c>
      <c r="P66" s="241"/>
      <c r="R66" s="192"/>
    </row>
    <row r="67" spans="2:18" ht="27" customHeight="1">
      <c r="B67" s="172" t="s">
        <v>134</v>
      </c>
      <c r="P67" s="241"/>
      <c r="R67" s="173"/>
    </row>
    <row r="68" spans="2:18" ht="27" customHeight="1">
      <c r="B68" s="172" t="s">
        <v>135</v>
      </c>
      <c r="P68" s="241"/>
      <c r="R68" s="194"/>
    </row>
    <row r="69" spans="2:18" s="173" customFormat="1" ht="27" customHeight="1">
      <c r="B69" s="195" t="s">
        <v>409</v>
      </c>
      <c r="P69" s="242"/>
      <c r="R69" s="196"/>
    </row>
    <row r="70" spans="2:18" s="173" customFormat="1" ht="27" customHeight="1">
      <c r="P70" s="242"/>
      <c r="R70" s="196"/>
    </row>
    <row r="71" spans="2:18" s="173" customFormat="1" ht="27" customHeight="1">
      <c r="P71" s="242"/>
      <c r="R71" s="196"/>
    </row>
    <row r="72" spans="2:18" s="173" customFormat="1" ht="27" customHeight="1">
      <c r="P72" s="242"/>
      <c r="R72" s="196"/>
    </row>
    <row r="73" spans="2:18" s="173" customFormat="1" ht="27" customHeight="1">
      <c r="P73" s="242"/>
      <c r="R73" s="196"/>
    </row>
    <row r="74" spans="2:18" s="173" customFormat="1" ht="27" customHeight="1">
      <c r="P74" s="242"/>
      <c r="R74" s="196"/>
    </row>
    <row r="75" spans="2:18" s="173" customFormat="1" ht="27" customHeight="1">
      <c r="P75" s="242"/>
      <c r="R75" s="196"/>
    </row>
    <row r="76" spans="2:18" s="173" customFormat="1" ht="27" customHeight="1">
      <c r="P76" s="242"/>
      <c r="R76" s="196"/>
    </row>
    <row r="77" spans="2:18" s="173" customFormat="1" ht="27" customHeight="1">
      <c r="P77" s="242"/>
      <c r="R77" s="196"/>
    </row>
    <row r="78" spans="2:18" ht="27" customHeight="1">
      <c r="P78" s="241"/>
      <c r="R78" s="173"/>
    </row>
    <row r="79" spans="2:18" ht="27" customHeight="1">
      <c r="P79" s="241"/>
      <c r="R79" s="173"/>
    </row>
    <row r="80" spans="2:18" ht="27" customHeight="1"/>
    <row r="81" spans="1:17" ht="27" customHeight="1"/>
    <row r="82" spans="1:17" ht="27" customHeight="1"/>
    <row r="83" spans="1:17" ht="27" customHeight="1"/>
    <row r="84" spans="1:17" ht="27" customHeight="1"/>
    <row r="85" spans="1:17" ht="26.25" customHeight="1"/>
    <row r="86" spans="1:17" ht="26.25" customHeight="1">
      <c r="A86" s="172" t="s">
        <v>136</v>
      </c>
    </row>
    <row r="87" spans="1:17" ht="26.25" customHeight="1"/>
    <row r="88" spans="1:17" ht="26.25" customHeight="1">
      <c r="A88" s="1403" t="s">
        <v>137</v>
      </c>
      <c r="B88" s="1403"/>
      <c r="C88" s="1403"/>
      <c r="D88" s="1403"/>
      <c r="E88" s="1403"/>
      <c r="F88" s="1403"/>
      <c r="G88" s="1403"/>
      <c r="H88" s="1403"/>
      <c r="I88" s="1403"/>
      <c r="J88" s="1403"/>
      <c r="K88" s="1403"/>
      <c r="L88" s="1403"/>
      <c r="M88" s="1403"/>
      <c r="N88" s="1403"/>
      <c r="O88" s="1403"/>
      <c r="P88" s="244"/>
    </row>
    <row r="89" spans="1:17" ht="26.25" customHeight="1"/>
    <row r="90" spans="1:17" ht="26.25" customHeight="1"/>
    <row r="91" spans="1:17" ht="26.25" customHeight="1">
      <c r="N91" s="190" t="s">
        <v>230</v>
      </c>
    </row>
    <row r="92" spans="1:17">
      <c r="B92" s="197" t="s">
        <v>139</v>
      </c>
      <c r="C92" s="1431" t="s">
        <v>140</v>
      </c>
      <c r="D92" s="1429"/>
      <c r="E92" s="1432"/>
      <c r="F92" s="1429" t="s">
        <v>235</v>
      </c>
      <c r="G92" s="1429"/>
      <c r="H92" s="1429"/>
      <c r="I92" s="1429"/>
      <c r="J92" s="1442" t="s">
        <v>555</v>
      </c>
      <c r="K92" s="1443"/>
      <c r="L92" s="1443"/>
      <c r="M92" s="1443"/>
      <c r="N92" s="198" t="s">
        <v>141</v>
      </c>
      <c r="O92" s="199"/>
    </row>
    <row r="93" spans="1:17">
      <c r="B93" s="200" t="s">
        <v>142</v>
      </c>
      <c r="C93" s="1433"/>
      <c r="D93" s="1430"/>
      <c r="E93" s="1434"/>
      <c r="F93" s="1430"/>
      <c r="G93" s="1430"/>
      <c r="H93" s="1430"/>
      <c r="I93" s="1430"/>
      <c r="J93" s="1443"/>
      <c r="K93" s="1443"/>
      <c r="L93" s="1443"/>
      <c r="M93" s="1443"/>
      <c r="N93" s="201" t="s">
        <v>143</v>
      </c>
      <c r="O93" s="199"/>
    </row>
    <row r="94" spans="1:17" ht="55.5">
      <c r="B94" s="643" t="s">
        <v>144</v>
      </c>
      <c r="C94" s="1418">
        <f>IF('4.補助対象経費総括表（まとめ）'!C19="","",'4.補助対象経費総括表（まとめ）'!C19)</f>
        <v>0</v>
      </c>
      <c r="D94" s="1418"/>
      <c r="E94" s="1418"/>
      <c r="F94" s="1418">
        <f>IF('4.補助対象経費総括表（まとめ）'!D19="",0,'4.補助対象経費総括表（まとめ）'!D19)</f>
        <v>0</v>
      </c>
      <c r="G94" s="1418"/>
      <c r="H94" s="1418"/>
      <c r="I94" s="1418"/>
      <c r="J94" s="1436">
        <v>0.33333333333333331</v>
      </c>
      <c r="K94" s="1437"/>
      <c r="L94" s="1437"/>
      <c r="M94" s="1438"/>
      <c r="N94" s="786">
        <f>IF(F94="",0,ROUNDDOWN(F94*$J$94,0))</f>
        <v>0</v>
      </c>
      <c r="O94" s="203"/>
      <c r="Q94" s="204"/>
    </row>
    <row r="95" spans="1:17" ht="55.5">
      <c r="B95" s="671" t="s">
        <v>968</v>
      </c>
      <c r="C95" s="1419">
        <f>IF('4.補助対象経費総括表（まとめ）'!C20="","",'4.補助対象経費総括表（まとめ）'!C20)</f>
        <v>0</v>
      </c>
      <c r="D95" s="1419"/>
      <c r="E95" s="1419"/>
      <c r="F95" s="1418">
        <f>IF('4.補助対象経費総括表（まとめ）'!D20="",0,'4.補助対象経費総括表（まとめ）'!D20)</f>
        <v>0</v>
      </c>
      <c r="G95" s="1418"/>
      <c r="H95" s="1418"/>
      <c r="I95" s="1418"/>
      <c r="J95" s="1439"/>
      <c r="K95" s="1440"/>
      <c r="L95" s="1440"/>
      <c r="M95" s="1441"/>
      <c r="N95" s="786">
        <f>IF(F95="",0,ROUNDDOWN(F95*$J$94,0))</f>
        <v>0</v>
      </c>
      <c r="O95" s="203"/>
      <c r="Q95" s="204"/>
    </row>
    <row r="96" spans="1:17" ht="56.25" customHeight="1" thickBot="1">
      <c r="A96" s="520"/>
      <c r="B96" s="672" t="s">
        <v>656</v>
      </c>
      <c r="C96" s="1426">
        <f>SUM(C94:E95)</f>
        <v>0</v>
      </c>
      <c r="D96" s="1426"/>
      <c r="E96" s="1426"/>
      <c r="F96" s="1426">
        <f>SUM(F94:I95)</f>
        <v>0</v>
      </c>
      <c r="G96" s="1426"/>
      <c r="H96" s="1426"/>
      <c r="I96" s="1426"/>
      <c r="J96" s="1425" t="s">
        <v>772</v>
      </c>
      <c r="K96" s="1425"/>
      <c r="L96" s="1425"/>
      <c r="M96" s="1425"/>
      <c r="N96" s="795">
        <f>'4.補助対象経費総括表（まとめ）'!F23</f>
        <v>0</v>
      </c>
      <c r="Q96" s="1105" t="s">
        <v>1083</v>
      </c>
    </row>
    <row r="97" spans="1:18" ht="93.75" customHeight="1" thickTop="1" thickBot="1">
      <c r="B97" s="673" t="s">
        <v>718</v>
      </c>
      <c r="C97" s="1420" t="s">
        <v>756</v>
      </c>
      <c r="D97" s="1421"/>
      <c r="E97" s="1421"/>
      <c r="F97" s="1420" t="s">
        <v>756</v>
      </c>
      <c r="G97" s="1421"/>
      <c r="H97" s="1421"/>
      <c r="I97" s="1421"/>
      <c r="J97" s="1422" t="s">
        <v>1177</v>
      </c>
      <c r="K97" s="1423"/>
      <c r="L97" s="1423"/>
      <c r="M97" s="1424"/>
      <c r="N97" s="787">
        <f>IF('4.補助対象経費総括表（まとめ）'!F24="",0,'4.補助対象経費総括表（まとめ）'!F24)</f>
        <v>0</v>
      </c>
    </row>
    <row r="98" spans="1:18" ht="56.25" customHeight="1" thickTop="1">
      <c r="A98" s="520"/>
      <c r="B98" s="674" t="s">
        <v>92</v>
      </c>
      <c r="C98" s="1427">
        <f>C96</f>
        <v>0</v>
      </c>
      <c r="D98" s="1427"/>
      <c r="E98" s="1427"/>
      <c r="F98" s="1427">
        <f>F96</f>
        <v>0</v>
      </c>
      <c r="G98" s="1427"/>
      <c r="H98" s="1427"/>
      <c r="I98" s="1427"/>
      <c r="J98" s="1428" t="s">
        <v>41</v>
      </c>
      <c r="K98" s="1428"/>
      <c r="L98" s="1428"/>
      <c r="M98" s="1428"/>
      <c r="N98" s="796">
        <f>SUM(N96:N97)</f>
        <v>0</v>
      </c>
    </row>
    <row r="99" spans="1:18" s="173" customFormat="1" ht="26.25" customHeight="1">
      <c r="B99" s="172" t="s">
        <v>731</v>
      </c>
      <c r="P99" s="242"/>
      <c r="R99" s="172"/>
    </row>
    <row r="100" spans="1:18" s="173" customFormat="1" ht="26.25" customHeight="1">
      <c r="P100" s="242"/>
      <c r="R100" s="172"/>
    </row>
    <row r="101" spans="1:18" s="173" customFormat="1" ht="26.25" customHeight="1">
      <c r="P101" s="242"/>
      <c r="R101" s="172"/>
    </row>
    <row r="102" spans="1:18" s="173" customFormat="1" ht="26.25" customHeight="1">
      <c r="P102" s="242"/>
      <c r="R102" s="172"/>
    </row>
    <row r="103" spans="1:18" ht="26.25" customHeight="1"/>
    <row r="104" spans="1:18" ht="26.25" customHeight="1"/>
    <row r="105" spans="1:18" ht="26.25" customHeight="1"/>
    <row r="106" spans="1:18" ht="26.25" customHeight="1"/>
    <row r="107" spans="1:18" ht="26.25" customHeight="1"/>
    <row r="108" spans="1:18" ht="26.25" customHeight="1"/>
    <row r="109" spans="1:18" ht="26.25" customHeight="1"/>
    <row r="110" spans="1:18" ht="26.25" customHeight="1"/>
    <row r="111" spans="1:18" ht="26.25" customHeight="1"/>
    <row r="112" spans="1:18" ht="26.25" customHeight="1"/>
    <row r="113" spans="1:15" ht="26.25" customHeight="1"/>
    <row r="114" spans="1:15" ht="26.25" customHeight="1"/>
    <row r="115" spans="1:15" ht="26.25" customHeight="1"/>
    <row r="116" spans="1:15" ht="26.25" customHeight="1"/>
    <row r="117" spans="1:15" ht="26.25" customHeight="1"/>
    <row r="118" spans="1:15" ht="26.25" customHeight="1"/>
    <row r="119" spans="1:15" ht="26.25" customHeight="1"/>
    <row r="120" spans="1:15" ht="26.25" customHeight="1"/>
    <row r="122" spans="1:15">
      <c r="A122" s="172" t="s">
        <v>145</v>
      </c>
    </row>
    <row r="124" spans="1:15">
      <c r="A124" s="1403" t="s">
        <v>568</v>
      </c>
      <c r="B124" s="1403"/>
      <c r="C124" s="1403"/>
      <c r="D124" s="1403"/>
      <c r="E124" s="1403"/>
      <c r="F124" s="1403"/>
      <c r="G124" s="1403"/>
      <c r="H124" s="1403"/>
      <c r="I124" s="1403"/>
      <c r="J124" s="1403"/>
      <c r="K124" s="1403"/>
      <c r="L124" s="1403"/>
      <c r="M124" s="1403"/>
      <c r="N124" s="1403"/>
      <c r="O124" s="1403"/>
    </row>
    <row r="128" spans="1:15" ht="25.5" customHeight="1">
      <c r="B128" s="1435" t="s">
        <v>569</v>
      </c>
      <c r="C128" s="1435"/>
      <c r="D128" s="1435"/>
      <c r="E128" s="1435"/>
      <c r="F128" s="1435"/>
      <c r="G128" s="1435"/>
      <c r="H128" s="1435"/>
      <c r="I128" s="1435"/>
      <c r="J128" s="1435"/>
      <c r="K128" s="1435"/>
      <c r="L128" s="1435"/>
      <c r="M128" s="1435"/>
      <c r="N128" s="1435"/>
      <c r="O128" s="205"/>
    </row>
    <row r="129" spans="1:16">
      <c r="A129" s="174"/>
      <c r="B129" s="1435"/>
      <c r="C129" s="1435"/>
      <c r="D129" s="1435"/>
      <c r="E129" s="1435"/>
      <c r="F129" s="1435"/>
      <c r="G129" s="1435"/>
      <c r="H129" s="1435"/>
      <c r="I129" s="1435"/>
      <c r="J129" s="1435"/>
      <c r="K129" s="1435"/>
      <c r="L129" s="1435"/>
      <c r="M129" s="1435"/>
      <c r="N129" s="1435"/>
      <c r="O129" s="205"/>
    </row>
    <row r="130" spans="1:16">
      <c r="A130" s="174"/>
      <c r="B130" s="1435"/>
      <c r="C130" s="1435"/>
      <c r="D130" s="1435"/>
      <c r="E130" s="1435"/>
      <c r="F130" s="1435"/>
      <c r="G130" s="1435"/>
      <c r="H130" s="1435"/>
      <c r="I130" s="1435"/>
      <c r="J130" s="1435"/>
      <c r="K130" s="1435"/>
      <c r="L130" s="1435"/>
      <c r="M130" s="1435"/>
      <c r="N130" s="1435"/>
      <c r="O130" s="205"/>
    </row>
    <row r="132" spans="1:16">
      <c r="A132" s="1403" t="s">
        <v>146</v>
      </c>
      <c r="B132" s="1403"/>
      <c r="C132" s="1403"/>
      <c r="D132" s="1403"/>
      <c r="E132" s="1403"/>
      <c r="F132" s="1403"/>
      <c r="G132" s="1403"/>
      <c r="H132" s="1403"/>
      <c r="I132" s="1403"/>
      <c r="J132" s="1403"/>
      <c r="K132" s="1403"/>
      <c r="L132" s="1403"/>
      <c r="M132" s="1403"/>
      <c r="N132" s="1403"/>
      <c r="O132" s="1403"/>
      <c r="P132" s="243"/>
    </row>
    <row r="134" spans="1:16" ht="25.5" customHeight="1">
      <c r="B134" s="1400" t="s">
        <v>570</v>
      </c>
      <c r="C134" s="1400"/>
      <c r="D134" s="1400"/>
      <c r="E134" s="1400"/>
      <c r="F134" s="1400"/>
      <c r="G134" s="1400"/>
      <c r="H134" s="1400"/>
      <c r="I134" s="1400"/>
      <c r="J134" s="1400"/>
      <c r="K134" s="1400"/>
      <c r="L134" s="1400"/>
      <c r="M134" s="1400"/>
      <c r="N134" s="1400"/>
      <c r="O134" s="206"/>
      <c r="P134" s="250"/>
    </row>
    <row r="135" spans="1:16">
      <c r="B135" s="1400"/>
      <c r="C135" s="1400"/>
      <c r="D135" s="1400"/>
      <c r="E135" s="1400"/>
      <c r="F135" s="1400"/>
      <c r="G135" s="1400"/>
      <c r="H135" s="1400"/>
      <c r="I135" s="1400"/>
      <c r="J135" s="1400"/>
      <c r="K135" s="1400"/>
      <c r="L135" s="1400"/>
      <c r="M135" s="1400"/>
      <c r="N135" s="1400"/>
      <c r="O135" s="206"/>
    </row>
    <row r="136" spans="1:16">
      <c r="B136" s="1400"/>
      <c r="C136" s="1400"/>
      <c r="D136" s="1400"/>
      <c r="E136" s="1400"/>
      <c r="F136" s="1400"/>
      <c r="G136" s="1400"/>
      <c r="H136" s="1400"/>
      <c r="I136" s="1400"/>
      <c r="J136" s="1400"/>
      <c r="K136" s="1400"/>
      <c r="L136" s="1400"/>
      <c r="M136" s="1400"/>
      <c r="N136" s="1400"/>
      <c r="O136" s="206"/>
    </row>
    <row r="137" spans="1:16">
      <c r="B137" s="1400"/>
      <c r="C137" s="1400"/>
      <c r="D137" s="1400"/>
      <c r="E137" s="1400"/>
      <c r="F137" s="1400"/>
      <c r="G137" s="1400"/>
      <c r="H137" s="1400"/>
      <c r="I137" s="1400"/>
      <c r="J137" s="1400"/>
      <c r="K137" s="1400"/>
      <c r="L137" s="1400"/>
      <c r="M137" s="1400"/>
      <c r="N137" s="1400"/>
      <c r="O137" s="206"/>
    </row>
    <row r="138" spans="1:16">
      <c r="A138" s="172" t="s">
        <v>30</v>
      </c>
      <c r="B138" s="207"/>
      <c r="C138" s="207"/>
      <c r="D138" s="207"/>
      <c r="E138" s="207"/>
      <c r="F138" s="207"/>
      <c r="G138" s="207"/>
      <c r="H138" s="207"/>
      <c r="I138" s="207"/>
      <c r="J138" s="207"/>
      <c r="K138" s="207"/>
      <c r="L138" s="207"/>
      <c r="M138" s="207"/>
      <c r="N138" s="207"/>
      <c r="O138" s="207"/>
    </row>
    <row r="139" spans="1:16" ht="25.5" customHeight="1">
      <c r="B139" s="1400" t="s">
        <v>571</v>
      </c>
      <c r="C139" s="1400"/>
      <c r="D139" s="1400"/>
      <c r="E139" s="1400"/>
      <c r="F139" s="1400"/>
      <c r="G139" s="1400"/>
      <c r="H139" s="1400"/>
      <c r="I139" s="1400"/>
      <c r="J139" s="1400"/>
      <c r="K139" s="1400"/>
      <c r="L139" s="1400"/>
      <c r="M139" s="1400"/>
      <c r="N139" s="1400"/>
      <c r="O139" s="206"/>
      <c r="P139" s="250"/>
    </row>
    <row r="140" spans="1:16">
      <c r="B140" s="1400"/>
      <c r="C140" s="1400"/>
      <c r="D140" s="1400"/>
      <c r="E140" s="1400"/>
      <c r="F140" s="1400"/>
      <c r="G140" s="1400"/>
      <c r="H140" s="1400"/>
      <c r="I140" s="1400"/>
      <c r="J140" s="1400"/>
      <c r="K140" s="1400"/>
      <c r="L140" s="1400"/>
      <c r="M140" s="1400"/>
      <c r="N140" s="1400"/>
      <c r="O140" s="206"/>
    </row>
    <row r="141" spans="1:16">
      <c r="B141" s="1400"/>
      <c r="C141" s="1400"/>
      <c r="D141" s="1400"/>
      <c r="E141" s="1400"/>
      <c r="F141" s="1400"/>
      <c r="G141" s="1400"/>
      <c r="H141" s="1400"/>
      <c r="I141" s="1400"/>
      <c r="J141" s="1400"/>
      <c r="K141" s="1400"/>
      <c r="L141" s="1400"/>
      <c r="M141" s="1400"/>
      <c r="N141" s="1400"/>
      <c r="O141" s="207"/>
    </row>
    <row r="142" spans="1:16">
      <c r="B142" s="1400"/>
      <c r="C142" s="1400"/>
      <c r="D142" s="1400"/>
      <c r="E142" s="1400"/>
      <c r="F142" s="1400"/>
      <c r="G142" s="1400"/>
      <c r="H142" s="1400"/>
      <c r="I142" s="1400"/>
      <c r="J142" s="1400"/>
      <c r="K142" s="1400"/>
      <c r="L142" s="1400"/>
      <c r="M142" s="1400"/>
      <c r="N142" s="1400"/>
      <c r="O142" s="207"/>
    </row>
    <row r="143" spans="1:16" ht="25.5" customHeight="1">
      <c r="B143" s="206"/>
      <c r="C143" s="206"/>
      <c r="D143" s="206"/>
      <c r="E143" s="206"/>
      <c r="F143" s="206"/>
      <c r="G143" s="206"/>
      <c r="H143" s="206"/>
      <c r="I143" s="206"/>
      <c r="J143" s="363"/>
      <c r="K143" s="363"/>
      <c r="L143" s="206"/>
      <c r="M143" s="206"/>
      <c r="N143" s="206"/>
      <c r="O143" s="206"/>
      <c r="P143" s="250"/>
    </row>
    <row r="144" spans="1:16">
      <c r="B144" s="1400" t="s">
        <v>572</v>
      </c>
      <c r="C144" s="1400"/>
      <c r="D144" s="1400"/>
      <c r="E144" s="1400"/>
      <c r="F144" s="1400"/>
      <c r="G144" s="1400"/>
      <c r="H144" s="1400"/>
      <c r="I144" s="1400"/>
      <c r="J144" s="1400"/>
      <c r="K144" s="1400"/>
      <c r="L144" s="1400"/>
      <c r="M144" s="1400"/>
      <c r="N144" s="1400"/>
      <c r="O144" s="206"/>
    </row>
    <row r="145" spans="2:17">
      <c r="B145" s="1400"/>
      <c r="C145" s="1400"/>
      <c r="D145" s="1400"/>
      <c r="E145" s="1400"/>
      <c r="F145" s="1400"/>
      <c r="G145" s="1400"/>
      <c r="H145" s="1400"/>
      <c r="I145" s="1400"/>
      <c r="J145" s="1400"/>
      <c r="K145" s="1400"/>
      <c r="L145" s="1400"/>
      <c r="M145" s="1400"/>
      <c r="N145" s="1400"/>
      <c r="O145" s="207"/>
    </row>
    <row r="146" spans="2:17">
      <c r="B146" s="1400"/>
      <c r="C146" s="1400"/>
      <c r="D146" s="1400"/>
      <c r="E146" s="1400"/>
      <c r="F146" s="1400"/>
      <c r="G146" s="1400"/>
      <c r="H146" s="1400"/>
      <c r="I146" s="1400"/>
      <c r="J146" s="1400"/>
      <c r="K146" s="1400"/>
      <c r="L146" s="1400"/>
      <c r="M146" s="1400"/>
      <c r="N146" s="1400"/>
      <c r="O146" s="207"/>
    </row>
    <row r="147" spans="2:17" ht="25.5" customHeight="1">
      <c r="B147" s="1400"/>
      <c r="C147" s="1400"/>
      <c r="D147" s="1400"/>
      <c r="E147" s="1400"/>
      <c r="F147" s="1400"/>
      <c r="G147" s="1400"/>
      <c r="H147" s="1400"/>
      <c r="I147" s="1400"/>
      <c r="J147" s="1400"/>
      <c r="K147" s="1400"/>
      <c r="L147" s="1400"/>
      <c r="M147" s="1400"/>
      <c r="N147" s="1400"/>
      <c r="O147" s="206"/>
      <c r="P147" s="243"/>
    </row>
    <row r="148" spans="2:17">
      <c r="B148" s="206"/>
      <c r="C148" s="206"/>
      <c r="D148" s="206"/>
      <c r="E148" s="206"/>
      <c r="F148" s="206"/>
      <c r="G148" s="206"/>
      <c r="H148" s="206"/>
      <c r="I148" s="206"/>
      <c r="J148" s="363"/>
      <c r="K148" s="363"/>
      <c r="L148" s="206"/>
      <c r="M148" s="206"/>
      <c r="N148" s="206"/>
      <c r="O148" s="206"/>
    </row>
    <row r="149" spans="2:17" ht="25.5" customHeight="1">
      <c r="B149" s="1400" t="s">
        <v>573</v>
      </c>
      <c r="C149" s="1400"/>
      <c r="D149" s="1400"/>
      <c r="E149" s="1400"/>
      <c r="F149" s="1400"/>
      <c r="G149" s="1400"/>
      <c r="H149" s="1400"/>
      <c r="I149" s="1400"/>
      <c r="J149" s="1400"/>
      <c r="K149" s="1400"/>
      <c r="L149" s="1400"/>
      <c r="M149" s="1400"/>
      <c r="N149" s="1400"/>
      <c r="Q149" s="204"/>
    </row>
    <row r="150" spans="2:17" ht="25.5" customHeight="1">
      <c r="B150" s="1400"/>
      <c r="C150" s="1400"/>
      <c r="D150" s="1400"/>
      <c r="E150" s="1400"/>
      <c r="F150" s="1400"/>
      <c r="G150" s="1400"/>
      <c r="H150" s="1400"/>
      <c r="I150" s="1400"/>
      <c r="J150" s="1400"/>
      <c r="K150" s="1400"/>
      <c r="L150" s="1400"/>
      <c r="M150" s="1400"/>
      <c r="N150" s="1400"/>
      <c r="Q150" s="204"/>
    </row>
    <row r="151" spans="2:17" ht="25.5" customHeight="1">
      <c r="B151" s="1400"/>
      <c r="C151" s="1400"/>
      <c r="D151" s="1400"/>
      <c r="E151" s="1400"/>
      <c r="F151" s="1400"/>
      <c r="G151" s="1400"/>
      <c r="H151" s="1400"/>
      <c r="I151" s="1400"/>
      <c r="J151" s="1400"/>
      <c r="K151" s="1400"/>
      <c r="L151" s="1400"/>
      <c r="M151" s="1400"/>
      <c r="N151" s="1400"/>
      <c r="Q151" s="204"/>
    </row>
    <row r="152" spans="2:17" ht="25.5" customHeight="1">
      <c r="B152" s="1400"/>
      <c r="C152" s="1400"/>
      <c r="D152" s="1400"/>
      <c r="E152" s="1400"/>
      <c r="F152" s="1400"/>
      <c r="G152" s="1400"/>
      <c r="H152" s="1400"/>
      <c r="I152" s="1400"/>
      <c r="J152" s="1400"/>
      <c r="K152" s="1400"/>
      <c r="L152" s="1400"/>
      <c r="M152" s="1400"/>
      <c r="N152" s="1400"/>
      <c r="Q152" s="204"/>
    </row>
    <row r="153" spans="2:17" ht="25.5" customHeight="1">
      <c r="Q153" s="204"/>
    </row>
    <row r="154" spans="2:17" ht="25.5" customHeight="1">
      <c r="Q154" s="204"/>
    </row>
    <row r="155" spans="2:17" ht="25.5" customHeight="1">
      <c r="Q155" s="204"/>
    </row>
    <row r="156" spans="2:17" ht="25.5" customHeight="1">
      <c r="Q156" s="204"/>
    </row>
    <row r="157" spans="2:17" ht="25.5" customHeight="1">
      <c r="Q157" s="204"/>
    </row>
    <row r="158" spans="2:17" ht="25.5" customHeight="1">
      <c r="Q158" s="204"/>
    </row>
    <row r="159" spans="2:17" ht="25.5" customHeight="1">
      <c r="Q159" s="204"/>
    </row>
    <row r="160" spans="2:17" ht="25.5" customHeight="1">
      <c r="Q160" s="204"/>
    </row>
    <row r="161" spans="1:18" ht="25.5" customHeight="1">
      <c r="Q161" s="204"/>
    </row>
    <row r="162" spans="1:18" ht="25.5" customHeight="1">
      <c r="Q162" s="204"/>
    </row>
    <row r="165" spans="1:18" ht="26.25" customHeight="1">
      <c r="Q165" s="251" t="s">
        <v>421</v>
      </c>
      <c r="R165" s="208"/>
    </row>
    <row r="166" spans="1:18" ht="26.25" customHeight="1">
      <c r="A166" s="172" t="s">
        <v>147</v>
      </c>
      <c r="Q166" s="251" t="s">
        <v>347</v>
      </c>
      <c r="R166" s="208"/>
    </row>
    <row r="167" spans="1:18" s="209" customFormat="1" ht="26.25" customHeight="1">
      <c r="L167" s="1402" t="str">
        <f>IF(入力シート!F14="","",入力シート!F14)</f>
        <v/>
      </c>
      <c r="M167" s="1402"/>
      <c r="N167" s="1402"/>
      <c r="Q167" s="251" t="s">
        <v>390</v>
      </c>
      <c r="R167" s="173"/>
    </row>
    <row r="168" spans="1:18" ht="26.25" customHeight="1">
      <c r="A168" s="1403" t="s">
        <v>385</v>
      </c>
      <c r="B168" s="1403"/>
      <c r="C168" s="1403"/>
      <c r="D168" s="1403"/>
      <c r="E168" s="1403"/>
      <c r="F168" s="1403"/>
      <c r="G168" s="1403"/>
      <c r="H168" s="1403"/>
      <c r="I168" s="1403"/>
      <c r="J168" s="1403"/>
      <c r="K168" s="1403"/>
      <c r="L168" s="1403"/>
      <c r="M168" s="1403"/>
      <c r="N168" s="1403"/>
      <c r="O168" s="1403"/>
      <c r="Q168" s="242"/>
      <c r="R168" s="173"/>
    </row>
    <row r="169" spans="1:18" s="202" customFormat="1" ht="26.25" customHeight="1">
      <c r="A169" s="172"/>
      <c r="B169" s="172"/>
      <c r="C169" s="172"/>
      <c r="D169" s="172"/>
      <c r="E169" s="172"/>
      <c r="F169" s="172"/>
      <c r="G169" s="172"/>
      <c r="H169" s="172"/>
      <c r="I169" s="172"/>
      <c r="J169" s="172"/>
      <c r="K169" s="172"/>
      <c r="L169" s="172"/>
      <c r="M169" s="172"/>
      <c r="N169" s="172"/>
      <c r="O169" s="172"/>
      <c r="Q169" s="242"/>
      <c r="R169" s="173"/>
    </row>
    <row r="170" spans="1:18" ht="26.25" customHeight="1">
      <c r="A170" s="202"/>
      <c r="B170" s="1404" t="s">
        <v>148</v>
      </c>
      <c r="C170" s="1404" t="s">
        <v>149</v>
      </c>
      <c r="D170" s="1404" t="s">
        <v>150</v>
      </c>
      <c r="E170" s="1404"/>
      <c r="F170" s="1404"/>
      <c r="G170" s="1404"/>
      <c r="H170" s="1404" t="s">
        <v>151</v>
      </c>
      <c r="I170" s="1404"/>
      <c r="J170" s="1404"/>
      <c r="K170" s="1404"/>
      <c r="L170" s="1404"/>
      <c r="M170" s="1404"/>
      <c r="N170" s="1404" t="s">
        <v>6</v>
      </c>
      <c r="O170" s="174"/>
      <c r="Q170" s="252"/>
      <c r="R170" s="210"/>
    </row>
    <row r="171" spans="1:18" ht="26.25" customHeight="1">
      <c r="A171" s="202"/>
      <c r="B171" s="1404"/>
      <c r="C171" s="1404"/>
      <c r="D171" s="211" t="s">
        <v>152</v>
      </c>
      <c r="E171" s="211" t="s">
        <v>120</v>
      </c>
      <c r="F171" s="211" t="s">
        <v>121</v>
      </c>
      <c r="G171" s="211" t="s">
        <v>132</v>
      </c>
      <c r="H171" s="1404"/>
      <c r="I171" s="1404"/>
      <c r="J171" s="1404"/>
      <c r="K171" s="1404"/>
      <c r="L171" s="1404"/>
      <c r="M171" s="1404"/>
      <c r="N171" s="1404"/>
      <c r="O171" s="174"/>
      <c r="Q171" s="252"/>
      <c r="R171" s="210"/>
    </row>
    <row r="172" spans="1:18" ht="26.25" customHeight="1">
      <c r="A172" s="176"/>
      <c r="B172" s="154"/>
      <c r="C172" s="797"/>
      <c r="D172" s="130"/>
      <c r="E172" s="131"/>
      <c r="F172" s="131"/>
      <c r="G172" s="131"/>
      <c r="H172" s="1401"/>
      <c r="I172" s="1401"/>
      <c r="J172" s="1401"/>
      <c r="K172" s="1401"/>
      <c r="L172" s="1401"/>
      <c r="M172" s="1401"/>
      <c r="N172" s="154"/>
      <c r="O172" s="212"/>
      <c r="Q172" s="249" t="s">
        <v>153</v>
      </c>
      <c r="R172" s="173"/>
    </row>
    <row r="173" spans="1:18" ht="26.25" customHeight="1">
      <c r="A173" s="176"/>
      <c r="B173" s="154"/>
      <c r="C173" s="154"/>
      <c r="D173" s="130"/>
      <c r="E173" s="131"/>
      <c r="F173" s="131"/>
      <c r="G173" s="131"/>
      <c r="H173" s="1401"/>
      <c r="I173" s="1401"/>
      <c r="J173" s="1401"/>
      <c r="K173" s="1401"/>
      <c r="L173" s="1401"/>
      <c r="M173" s="1401"/>
      <c r="N173" s="154"/>
      <c r="O173" s="212"/>
      <c r="Q173" s="249" t="s">
        <v>236</v>
      </c>
      <c r="R173" s="173"/>
    </row>
    <row r="174" spans="1:18" ht="26.25" customHeight="1">
      <c r="A174" s="176"/>
      <c r="B174" s="154"/>
      <c r="C174" s="154"/>
      <c r="D174" s="130"/>
      <c r="E174" s="131"/>
      <c r="F174" s="131"/>
      <c r="G174" s="131"/>
      <c r="H174" s="1401"/>
      <c r="I174" s="1401"/>
      <c r="J174" s="1401"/>
      <c r="K174" s="1401"/>
      <c r="L174" s="1401"/>
      <c r="M174" s="1401"/>
      <c r="N174" s="154"/>
      <c r="O174" s="174"/>
      <c r="Q174" s="249" t="s">
        <v>353</v>
      </c>
      <c r="R174" s="173"/>
    </row>
    <row r="175" spans="1:18" ht="26.25" customHeight="1">
      <c r="B175" s="154"/>
      <c r="C175" s="154"/>
      <c r="D175" s="130"/>
      <c r="E175" s="131"/>
      <c r="F175" s="131"/>
      <c r="G175" s="131"/>
      <c r="H175" s="1401"/>
      <c r="I175" s="1401"/>
      <c r="J175" s="1401"/>
      <c r="K175" s="1401"/>
      <c r="L175" s="1401"/>
      <c r="M175" s="1401"/>
      <c r="N175" s="154"/>
      <c r="O175" s="174"/>
    </row>
    <row r="176" spans="1:18" ht="26.25" customHeight="1">
      <c r="B176" s="154"/>
      <c r="C176" s="154"/>
      <c r="D176" s="130"/>
      <c r="E176" s="131"/>
      <c r="F176" s="131"/>
      <c r="G176" s="131"/>
      <c r="H176" s="1401"/>
      <c r="I176" s="1401"/>
      <c r="J176" s="1401"/>
      <c r="K176" s="1401"/>
      <c r="L176" s="1401"/>
      <c r="M176" s="1401"/>
      <c r="N176" s="154"/>
      <c r="O176" s="174"/>
    </row>
    <row r="177" spans="2:15" ht="26.25" customHeight="1">
      <c r="B177" s="154"/>
      <c r="C177" s="154"/>
      <c r="D177" s="130"/>
      <c r="E177" s="131"/>
      <c r="F177" s="131"/>
      <c r="G177" s="131"/>
      <c r="H177" s="1401"/>
      <c r="I177" s="1401"/>
      <c r="J177" s="1401"/>
      <c r="K177" s="1401"/>
      <c r="L177" s="1401"/>
      <c r="M177" s="1401"/>
      <c r="N177" s="154"/>
      <c r="O177" s="174"/>
    </row>
    <row r="178" spans="2:15" ht="26.25" customHeight="1">
      <c r="B178" s="154"/>
      <c r="C178" s="154"/>
      <c r="D178" s="130"/>
      <c r="E178" s="131"/>
      <c r="F178" s="131"/>
      <c r="G178" s="131"/>
      <c r="H178" s="1401"/>
      <c r="I178" s="1401"/>
      <c r="J178" s="1401"/>
      <c r="K178" s="1401"/>
      <c r="L178" s="1401"/>
      <c r="M178" s="1401"/>
      <c r="N178" s="154"/>
      <c r="O178" s="174"/>
    </row>
    <row r="179" spans="2:15" ht="26.25" customHeight="1">
      <c r="B179" s="154"/>
      <c r="C179" s="154"/>
      <c r="D179" s="130"/>
      <c r="E179" s="131"/>
      <c r="F179" s="131"/>
      <c r="G179" s="131"/>
      <c r="H179" s="1401"/>
      <c r="I179" s="1401"/>
      <c r="J179" s="1401"/>
      <c r="K179" s="1401"/>
      <c r="L179" s="1401"/>
      <c r="M179" s="1401"/>
      <c r="N179" s="154"/>
      <c r="O179" s="174"/>
    </row>
    <row r="180" spans="2:15" ht="26.25" customHeight="1">
      <c r="B180" s="154"/>
      <c r="C180" s="154"/>
      <c r="D180" s="130"/>
      <c r="E180" s="131"/>
      <c r="F180" s="131"/>
      <c r="G180" s="131"/>
      <c r="H180" s="1401"/>
      <c r="I180" s="1401"/>
      <c r="J180" s="1401"/>
      <c r="K180" s="1401"/>
      <c r="L180" s="1401"/>
      <c r="M180" s="1401"/>
      <c r="N180" s="154"/>
      <c r="O180" s="174"/>
    </row>
    <row r="181" spans="2:15" ht="26.25" customHeight="1">
      <c r="B181" s="154"/>
      <c r="C181" s="154"/>
      <c r="D181" s="130"/>
      <c r="E181" s="131"/>
      <c r="F181" s="131"/>
      <c r="G181" s="131"/>
      <c r="H181" s="1401"/>
      <c r="I181" s="1401"/>
      <c r="J181" s="1401"/>
      <c r="K181" s="1401"/>
      <c r="L181" s="1401"/>
      <c r="M181" s="1401"/>
      <c r="N181" s="154"/>
      <c r="O181" s="174"/>
    </row>
    <row r="182" spans="2:15" ht="26.25" customHeight="1">
      <c r="B182" s="154"/>
      <c r="C182" s="154"/>
      <c r="D182" s="130"/>
      <c r="E182" s="131"/>
      <c r="F182" s="131"/>
      <c r="G182" s="131"/>
      <c r="H182" s="1401"/>
      <c r="I182" s="1401"/>
      <c r="J182" s="1401"/>
      <c r="K182" s="1401"/>
      <c r="L182" s="1401"/>
      <c r="M182" s="1401"/>
      <c r="N182" s="154"/>
      <c r="O182" s="174"/>
    </row>
    <row r="183" spans="2:15" ht="26.25" customHeight="1">
      <c r="B183" s="154"/>
      <c r="C183" s="154"/>
      <c r="D183" s="130"/>
      <c r="E183" s="131"/>
      <c r="F183" s="131"/>
      <c r="G183" s="131"/>
      <c r="H183" s="1401"/>
      <c r="I183" s="1401"/>
      <c r="J183" s="1401"/>
      <c r="K183" s="1401"/>
      <c r="L183" s="1401"/>
      <c r="M183" s="1401"/>
      <c r="N183" s="154"/>
      <c r="O183" s="174"/>
    </row>
    <row r="184" spans="2:15" ht="26.25" customHeight="1">
      <c r="B184" s="154"/>
      <c r="C184" s="154"/>
      <c r="D184" s="130"/>
      <c r="E184" s="131"/>
      <c r="F184" s="131"/>
      <c r="G184" s="131"/>
      <c r="H184" s="1401"/>
      <c r="I184" s="1401"/>
      <c r="J184" s="1401"/>
      <c r="K184" s="1401"/>
      <c r="L184" s="1401"/>
      <c r="M184" s="1401"/>
      <c r="N184" s="154"/>
      <c r="O184" s="174"/>
    </row>
    <row r="185" spans="2:15" ht="26.25" customHeight="1">
      <c r="B185" s="154"/>
      <c r="C185" s="154"/>
      <c r="D185" s="130"/>
      <c r="E185" s="131"/>
      <c r="F185" s="131"/>
      <c r="G185" s="131"/>
      <c r="H185" s="1401"/>
      <c r="I185" s="1401"/>
      <c r="J185" s="1401"/>
      <c r="K185" s="1401"/>
      <c r="L185" s="1401"/>
      <c r="M185" s="1401"/>
      <c r="N185" s="154"/>
      <c r="O185" s="174"/>
    </row>
    <row r="186" spans="2:15" ht="26.25" customHeight="1">
      <c r="B186" s="154"/>
      <c r="C186" s="154"/>
      <c r="D186" s="130"/>
      <c r="E186" s="131"/>
      <c r="F186" s="131"/>
      <c r="G186" s="131"/>
      <c r="H186" s="1401"/>
      <c r="I186" s="1401"/>
      <c r="J186" s="1401"/>
      <c r="K186" s="1401"/>
      <c r="L186" s="1401"/>
      <c r="M186" s="1401"/>
      <c r="N186" s="154"/>
      <c r="O186" s="174"/>
    </row>
    <row r="187" spans="2:15" ht="26.25" customHeight="1">
      <c r="B187" s="154"/>
      <c r="C187" s="154"/>
      <c r="D187" s="130"/>
      <c r="E187" s="131"/>
      <c r="F187" s="131"/>
      <c r="G187" s="131"/>
      <c r="H187" s="1401"/>
      <c r="I187" s="1401"/>
      <c r="J187" s="1401"/>
      <c r="K187" s="1401"/>
      <c r="L187" s="1401"/>
      <c r="M187" s="1401"/>
      <c r="N187" s="154"/>
      <c r="O187" s="174"/>
    </row>
    <row r="188" spans="2:15" ht="26.25" customHeight="1">
      <c r="B188" s="154"/>
      <c r="C188" s="154"/>
      <c r="D188" s="130"/>
      <c r="E188" s="131"/>
      <c r="F188" s="131"/>
      <c r="G188" s="131"/>
      <c r="H188" s="1401"/>
      <c r="I188" s="1401"/>
      <c r="J188" s="1401"/>
      <c r="K188" s="1401"/>
      <c r="L188" s="1401"/>
      <c r="M188" s="1401"/>
      <c r="N188" s="154"/>
      <c r="O188" s="174"/>
    </row>
    <row r="189" spans="2:15" ht="26.25" customHeight="1">
      <c r="B189" s="154"/>
      <c r="C189" s="154"/>
      <c r="D189" s="130"/>
      <c r="E189" s="131"/>
      <c r="F189" s="131"/>
      <c r="G189" s="131"/>
      <c r="H189" s="1401"/>
      <c r="I189" s="1401"/>
      <c r="J189" s="1401"/>
      <c r="K189" s="1401"/>
      <c r="L189" s="1401"/>
      <c r="M189" s="1401"/>
      <c r="N189" s="154"/>
      <c r="O189" s="174"/>
    </row>
    <row r="190" spans="2:15" ht="26.25" customHeight="1">
      <c r="B190" s="154"/>
      <c r="C190" s="154"/>
      <c r="D190" s="130"/>
      <c r="E190" s="131"/>
      <c r="F190" s="131"/>
      <c r="G190" s="131"/>
      <c r="H190" s="1401"/>
      <c r="I190" s="1401"/>
      <c r="J190" s="1401"/>
      <c r="K190" s="1401"/>
      <c r="L190" s="1401"/>
      <c r="M190" s="1401"/>
      <c r="N190" s="154"/>
    </row>
    <row r="191" spans="2:15" ht="26.25" customHeight="1">
      <c r="B191" s="154"/>
      <c r="C191" s="154"/>
      <c r="D191" s="130"/>
      <c r="E191" s="131"/>
      <c r="F191" s="131"/>
      <c r="G191" s="131"/>
      <c r="H191" s="1401"/>
      <c r="I191" s="1401"/>
      <c r="J191" s="1401"/>
      <c r="K191" s="1401"/>
      <c r="L191" s="1401"/>
      <c r="M191" s="1401"/>
      <c r="N191" s="154"/>
    </row>
    <row r="192" spans="2:15" ht="26.25" customHeight="1">
      <c r="B192" s="154"/>
      <c r="C192" s="154"/>
      <c r="D192" s="130"/>
      <c r="E192" s="131"/>
      <c r="F192" s="131"/>
      <c r="G192" s="131"/>
      <c r="H192" s="1401"/>
      <c r="I192" s="1401"/>
      <c r="J192" s="1401"/>
      <c r="K192" s="1401"/>
      <c r="L192" s="1401"/>
      <c r="M192" s="1401"/>
      <c r="N192" s="154"/>
    </row>
    <row r="193" spans="2:18" ht="26.25" customHeight="1">
      <c r="B193" s="154"/>
      <c r="C193" s="154"/>
      <c r="D193" s="130"/>
      <c r="E193" s="131"/>
      <c r="F193" s="131"/>
      <c r="G193" s="131"/>
      <c r="H193" s="1401"/>
      <c r="I193" s="1401"/>
      <c r="J193" s="1401"/>
      <c r="K193" s="1401"/>
      <c r="L193" s="1401"/>
      <c r="M193" s="1401"/>
      <c r="N193" s="154"/>
    </row>
    <row r="194" spans="2:18" ht="26.25" customHeight="1">
      <c r="B194" s="154"/>
      <c r="C194" s="154"/>
      <c r="D194" s="130"/>
      <c r="E194" s="131"/>
      <c r="F194" s="131"/>
      <c r="G194" s="131"/>
      <c r="H194" s="1401"/>
      <c r="I194" s="1401"/>
      <c r="J194" s="1401"/>
      <c r="K194" s="1401"/>
      <c r="L194" s="1401"/>
      <c r="M194" s="1401"/>
      <c r="N194" s="154"/>
    </row>
    <row r="195" spans="2:18" ht="26.25" customHeight="1">
      <c r="B195" s="154"/>
      <c r="C195" s="154"/>
      <c r="D195" s="130"/>
      <c r="E195" s="131"/>
      <c r="F195" s="131"/>
      <c r="G195" s="131"/>
      <c r="H195" s="1401"/>
      <c r="I195" s="1401"/>
      <c r="J195" s="1401"/>
      <c r="K195" s="1401"/>
      <c r="L195" s="1401"/>
      <c r="M195" s="1401"/>
      <c r="N195" s="154"/>
    </row>
    <row r="196" spans="2:18" ht="26.25" customHeight="1">
      <c r="B196" s="154"/>
      <c r="C196" s="154"/>
      <c r="D196" s="130"/>
      <c r="E196" s="131"/>
      <c r="F196" s="131"/>
      <c r="G196" s="131"/>
      <c r="H196" s="1401"/>
      <c r="I196" s="1401"/>
      <c r="J196" s="1401"/>
      <c r="K196" s="1401"/>
      <c r="L196" s="1401"/>
      <c r="M196" s="1401"/>
      <c r="N196" s="154"/>
    </row>
    <row r="197" spans="2:18" ht="26.25" customHeight="1"/>
    <row r="198" spans="2:18" ht="26.25" customHeight="1">
      <c r="B198" s="1400" t="s">
        <v>386</v>
      </c>
      <c r="C198" s="1400"/>
      <c r="D198" s="1400"/>
      <c r="E198" s="1400"/>
      <c r="F198" s="1400"/>
      <c r="G198" s="1400"/>
      <c r="H198" s="1400"/>
      <c r="I198" s="1400"/>
      <c r="J198" s="1400"/>
      <c r="K198" s="1400"/>
      <c r="L198" s="1400"/>
      <c r="M198" s="1400"/>
      <c r="N198" s="1400"/>
      <c r="O198" s="1400"/>
    </row>
    <row r="199" spans="2:18" ht="26.25" customHeight="1">
      <c r="B199" s="1400"/>
      <c r="C199" s="1400"/>
      <c r="D199" s="1400"/>
      <c r="E199" s="1400"/>
      <c r="F199" s="1400"/>
      <c r="G199" s="1400"/>
      <c r="H199" s="1400"/>
      <c r="I199" s="1400"/>
      <c r="J199" s="1400"/>
      <c r="K199" s="1400"/>
      <c r="L199" s="1400"/>
      <c r="M199" s="1400"/>
      <c r="N199" s="1400"/>
      <c r="O199" s="1400"/>
    </row>
    <row r="200" spans="2:18" ht="26.25" customHeight="1">
      <c r="B200" s="1400" t="s">
        <v>389</v>
      </c>
      <c r="C200" s="1400"/>
      <c r="D200" s="1400"/>
      <c r="E200" s="1400"/>
      <c r="F200" s="1400"/>
      <c r="G200" s="1400"/>
      <c r="H200" s="1400"/>
      <c r="I200" s="1400"/>
      <c r="J200" s="1400"/>
      <c r="K200" s="1400"/>
      <c r="L200" s="1400"/>
      <c r="M200" s="1400"/>
      <c r="N200" s="1400"/>
      <c r="O200" s="1400"/>
    </row>
    <row r="201" spans="2:18" ht="26.25" customHeight="1">
      <c r="B201" s="1400"/>
      <c r="C201" s="1400"/>
      <c r="D201" s="1400"/>
      <c r="E201" s="1400"/>
      <c r="F201" s="1400"/>
      <c r="G201" s="1400"/>
      <c r="H201" s="1400"/>
      <c r="I201" s="1400"/>
      <c r="J201" s="1400"/>
      <c r="K201" s="1400"/>
      <c r="L201" s="1400"/>
      <c r="M201" s="1400"/>
      <c r="N201" s="1400"/>
      <c r="O201" s="1400"/>
    </row>
    <row r="202" spans="2:18" ht="26.25" customHeight="1">
      <c r="B202" s="1400"/>
      <c r="C202" s="1400"/>
      <c r="D202" s="1400"/>
      <c r="E202" s="1400"/>
      <c r="F202" s="1400"/>
      <c r="G202" s="1400"/>
      <c r="H202" s="1400"/>
      <c r="I202" s="1400"/>
      <c r="J202" s="1400"/>
      <c r="K202" s="1400"/>
      <c r="L202" s="1400"/>
      <c r="M202" s="1400"/>
      <c r="N202" s="1400"/>
      <c r="O202" s="1400"/>
      <c r="Q202" s="213"/>
    </row>
    <row r="203" spans="2:18" ht="26.25" customHeight="1">
      <c r="B203" s="206"/>
      <c r="C203" s="206"/>
      <c r="D203" s="206"/>
      <c r="E203" s="206"/>
      <c r="F203" s="206"/>
      <c r="G203" s="206"/>
      <c r="H203" s="206"/>
      <c r="I203" s="206"/>
      <c r="J203" s="363"/>
      <c r="K203" s="363"/>
      <c r="L203" s="206"/>
      <c r="M203" s="206"/>
      <c r="N203" s="206"/>
      <c r="O203" s="206"/>
      <c r="Q203" s="213"/>
    </row>
    <row r="204" spans="2:18" ht="26.25" customHeight="1">
      <c r="B204" s="206"/>
      <c r="C204" s="206"/>
      <c r="D204" s="206"/>
      <c r="E204" s="206"/>
      <c r="F204" s="206"/>
      <c r="G204" s="206"/>
      <c r="H204" s="206"/>
      <c r="I204" s="206"/>
      <c r="J204" s="363"/>
      <c r="K204" s="363"/>
      <c r="L204" s="206"/>
      <c r="M204" s="206"/>
      <c r="N204" s="206"/>
      <c r="O204" s="206"/>
      <c r="Q204" s="213"/>
    </row>
    <row r="205" spans="2:18" ht="26.25" customHeight="1">
      <c r="B205" s="206"/>
      <c r="C205" s="206"/>
      <c r="D205" s="206"/>
      <c r="E205" s="206"/>
      <c r="F205" s="206"/>
      <c r="G205" s="206"/>
      <c r="H205" s="206"/>
      <c r="I205" s="206"/>
      <c r="J205" s="363"/>
      <c r="K205" s="363"/>
      <c r="L205" s="206"/>
      <c r="M205" s="206"/>
      <c r="N205" s="206"/>
      <c r="O205" s="206"/>
      <c r="Q205" s="213"/>
    </row>
    <row r="206" spans="2:18" ht="26.25" customHeight="1">
      <c r="B206" s="206"/>
      <c r="C206" s="206"/>
      <c r="D206" s="206"/>
      <c r="E206" s="206"/>
      <c r="F206" s="206"/>
      <c r="G206" s="206"/>
      <c r="H206" s="206"/>
      <c r="I206" s="206"/>
      <c r="J206" s="363"/>
      <c r="K206" s="363"/>
      <c r="L206" s="206"/>
      <c r="M206" s="206"/>
      <c r="N206" s="206"/>
      <c r="O206" s="206"/>
      <c r="Q206" s="213"/>
    </row>
    <row r="207" spans="2:18" ht="26.25" customHeight="1">
      <c r="C207" s="206"/>
      <c r="D207" s="206"/>
      <c r="E207" s="206"/>
      <c r="F207" s="206"/>
      <c r="G207" s="206"/>
      <c r="H207" s="206"/>
      <c r="I207" s="206"/>
      <c r="J207" s="363"/>
      <c r="K207" s="363"/>
      <c r="L207" s="206"/>
      <c r="M207" s="206"/>
      <c r="N207" s="206"/>
      <c r="O207" s="206"/>
    </row>
    <row r="208" spans="2:18" ht="26.25" hidden="1" customHeight="1" outlineLevel="1">
      <c r="Q208" s="251" t="s">
        <v>347</v>
      </c>
      <c r="R208" s="208"/>
    </row>
    <row r="209" spans="1:18" ht="26.25" hidden="1" customHeight="1" outlineLevel="1">
      <c r="A209" s="172" t="s">
        <v>147</v>
      </c>
      <c r="Q209" s="251" t="s">
        <v>390</v>
      </c>
      <c r="R209" s="208"/>
    </row>
    <row r="210" spans="1:18" s="209" customFormat="1" ht="26.25" hidden="1" customHeight="1" outlineLevel="1">
      <c r="L210" s="1402" t="str">
        <f>IF(入力シート!F14="","",入力シート!F14)</f>
        <v/>
      </c>
      <c r="M210" s="1402"/>
      <c r="N210" s="1402"/>
      <c r="Q210" s="253"/>
      <c r="R210" s="173"/>
    </row>
    <row r="211" spans="1:18" ht="26.25" hidden="1" customHeight="1" outlineLevel="1">
      <c r="A211" s="1403" t="s">
        <v>385</v>
      </c>
      <c r="B211" s="1403"/>
      <c r="C211" s="1403"/>
      <c r="D211" s="1403"/>
      <c r="E211" s="1403"/>
      <c r="F211" s="1403"/>
      <c r="G211" s="1403"/>
      <c r="H211" s="1403"/>
      <c r="I211" s="1403"/>
      <c r="J211" s="1403"/>
      <c r="K211" s="1403"/>
      <c r="L211" s="1403"/>
      <c r="M211" s="1403"/>
      <c r="N211" s="1403"/>
      <c r="O211" s="1403"/>
      <c r="Q211" s="242"/>
      <c r="R211" s="173"/>
    </row>
    <row r="212" spans="1:18" s="202" customFormat="1" ht="26.25" hidden="1" customHeight="1" outlineLevel="1">
      <c r="A212" s="172"/>
      <c r="B212" s="172"/>
      <c r="C212" s="172"/>
      <c r="D212" s="172"/>
      <c r="E212" s="172"/>
      <c r="F212" s="172"/>
      <c r="G212" s="172"/>
      <c r="H212" s="172"/>
      <c r="I212" s="172"/>
      <c r="J212" s="172"/>
      <c r="K212" s="172"/>
      <c r="L212" s="172"/>
      <c r="M212" s="172"/>
      <c r="N212" s="172"/>
      <c r="O212" s="172"/>
      <c r="Q212" s="242"/>
      <c r="R212" s="173"/>
    </row>
    <row r="213" spans="1:18" ht="26.25" hidden="1" customHeight="1" outlineLevel="1">
      <c r="A213" s="202"/>
      <c r="B213" s="1404" t="s">
        <v>148</v>
      </c>
      <c r="C213" s="1404" t="s">
        <v>149</v>
      </c>
      <c r="D213" s="1404" t="s">
        <v>150</v>
      </c>
      <c r="E213" s="1404"/>
      <c r="F213" s="1404"/>
      <c r="G213" s="1404"/>
      <c r="H213" s="1404" t="s">
        <v>151</v>
      </c>
      <c r="I213" s="1404"/>
      <c r="J213" s="1404"/>
      <c r="K213" s="1404"/>
      <c r="L213" s="1404"/>
      <c r="M213" s="1404"/>
      <c r="N213" s="1404" t="s">
        <v>6</v>
      </c>
      <c r="O213" s="174"/>
      <c r="Q213" s="252"/>
      <c r="R213" s="210"/>
    </row>
    <row r="214" spans="1:18" ht="26.25" hidden="1" customHeight="1" outlineLevel="1">
      <c r="A214" s="202"/>
      <c r="B214" s="1404"/>
      <c r="C214" s="1404"/>
      <c r="D214" s="211" t="s">
        <v>152</v>
      </c>
      <c r="E214" s="211" t="s">
        <v>120</v>
      </c>
      <c r="F214" s="211" t="s">
        <v>121</v>
      </c>
      <c r="G214" s="211" t="s">
        <v>132</v>
      </c>
      <c r="H214" s="1404"/>
      <c r="I214" s="1404"/>
      <c r="J214" s="1404"/>
      <c r="K214" s="1404"/>
      <c r="L214" s="1404"/>
      <c r="M214" s="1404"/>
      <c r="N214" s="1404"/>
      <c r="O214" s="174"/>
      <c r="Q214" s="252"/>
      <c r="R214" s="210"/>
    </row>
    <row r="215" spans="1:18" ht="26.25" hidden="1" customHeight="1" outlineLevel="1">
      <c r="A215" s="176"/>
      <c r="B215" s="154"/>
      <c r="C215" s="154"/>
      <c r="D215" s="130"/>
      <c r="E215" s="131"/>
      <c r="F215" s="131"/>
      <c r="G215" s="131"/>
      <c r="H215" s="1401"/>
      <c r="I215" s="1401"/>
      <c r="J215" s="1401"/>
      <c r="K215" s="1401"/>
      <c r="L215" s="1401"/>
      <c r="M215" s="1401"/>
      <c r="N215" s="154"/>
      <c r="O215" s="212"/>
      <c r="Q215" s="249" t="s">
        <v>153</v>
      </c>
      <c r="R215" s="173"/>
    </row>
    <row r="216" spans="1:18" ht="26.25" hidden="1" customHeight="1" outlineLevel="1">
      <c r="A216" s="176"/>
      <c r="B216" s="154"/>
      <c r="C216" s="154"/>
      <c r="D216" s="130"/>
      <c r="E216" s="131"/>
      <c r="F216" s="131"/>
      <c r="G216" s="131"/>
      <c r="H216" s="1401"/>
      <c r="I216" s="1401"/>
      <c r="J216" s="1401"/>
      <c r="K216" s="1401"/>
      <c r="L216" s="1401"/>
      <c r="M216" s="1401"/>
      <c r="N216" s="154"/>
      <c r="O216" s="212"/>
      <c r="Q216" s="249" t="s">
        <v>236</v>
      </c>
      <c r="R216" s="173"/>
    </row>
    <row r="217" spans="1:18" ht="26.25" hidden="1" customHeight="1" outlineLevel="1">
      <c r="A217" s="176"/>
      <c r="B217" s="154"/>
      <c r="C217" s="154"/>
      <c r="D217" s="130"/>
      <c r="E217" s="131"/>
      <c r="F217" s="131"/>
      <c r="G217" s="131"/>
      <c r="H217" s="1401"/>
      <c r="I217" s="1401"/>
      <c r="J217" s="1401"/>
      <c r="K217" s="1401"/>
      <c r="L217" s="1401"/>
      <c r="M217" s="1401"/>
      <c r="N217" s="154"/>
      <c r="O217" s="174"/>
      <c r="Q217" s="249" t="s">
        <v>353</v>
      </c>
      <c r="R217" s="173"/>
    </row>
    <row r="218" spans="1:18" ht="26.25" hidden="1" customHeight="1" outlineLevel="1">
      <c r="B218" s="154"/>
      <c r="C218" s="154"/>
      <c r="D218" s="130"/>
      <c r="E218" s="131"/>
      <c r="F218" s="131"/>
      <c r="G218" s="131"/>
      <c r="H218" s="1401"/>
      <c r="I218" s="1401"/>
      <c r="J218" s="1401"/>
      <c r="K218" s="1401"/>
      <c r="L218" s="1401"/>
      <c r="M218" s="1401"/>
      <c r="N218" s="154"/>
      <c r="O218" s="174"/>
    </row>
    <row r="219" spans="1:18" ht="26.25" hidden="1" customHeight="1" outlineLevel="1">
      <c r="B219" s="154"/>
      <c r="C219" s="154"/>
      <c r="D219" s="130"/>
      <c r="E219" s="131"/>
      <c r="F219" s="131"/>
      <c r="G219" s="131"/>
      <c r="H219" s="1401"/>
      <c r="I219" s="1401"/>
      <c r="J219" s="1401"/>
      <c r="K219" s="1401"/>
      <c r="L219" s="1401"/>
      <c r="M219" s="1401"/>
      <c r="N219" s="154"/>
      <c r="O219" s="174"/>
    </row>
    <row r="220" spans="1:18" ht="26.25" hidden="1" customHeight="1" outlineLevel="1">
      <c r="B220" s="154"/>
      <c r="C220" s="154"/>
      <c r="D220" s="130"/>
      <c r="E220" s="131"/>
      <c r="F220" s="131"/>
      <c r="G220" s="131"/>
      <c r="H220" s="1401"/>
      <c r="I220" s="1401"/>
      <c r="J220" s="1401"/>
      <c r="K220" s="1401"/>
      <c r="L220" s="1401"/>
      <c r="M220" s="1401"/>
      <c r="N220" s="154"/>
      <c r="O220" s="174"/>
    </row>
    <row r="221" spans="1:18" ht="26.25" hidden="1" customHeight="1" outlineLevel="1">
      <c r="B221" s="154"/>
      <c r="C221" s="154"/>
      <c r="D221" s="130"/>
      <c r="E221" s="131"/>
      <c r="F221" s="131"/>
      <c r="G221" s="131"/>
      <c r="H221" s="1401"/>
      <c r="I221" s="1401"/>
      <c r="J221" s="1401"/>
      <c r="K221" s="1401"/>
      <c r="L221" s="1401"/>
      <c r="M221" s="1401"/>
      <c r="N221" s="154"/>
      <c r="O221" s="174"/>
    </row>
    <row r="222" spans="1:18" ht="26.25" hidden="1" customHeight="1" outlineLevel="1">
      <c r="B222" s="154"/>
      <c r="C222" s="154"/>
      <c r="D222" s="130"/>
      <c r="E222" s="131"/>
      <c r="F222" s="131"/>
      <c r="G222" s="131"/>
      <c r="H222" s="1401"/>
      <c r="I222" s="1401"/>
      <c r="J222" s="1401"/>
      <c r="K222" s="1401"/>
      <c r="L222" s="1401"/>
      <c r="M222" s="1401"/>
      <c r="N222" s="154"/>
      <c r="O222" s="174"/>
    </row>
    <row r="223" spans="1:18" ht="26.25" hidden="1" customHeight="1" outlineLevel="1">
      <c r="B223" s="154"/>
      <c r="C223" s="154"/>
      <c r="D223" s="130"/>
      <c r="E223" s="131"/>
      <c r="F223" s="131"/>
      <c r="G223" s="131"/>
      <c r="H223" s="1401"/>
      <c r="I223" s="1401"/>
      <c r="J223" s="1401"/>
      <c r="K223" s="1401"/>
      <c r="L223" s="1401"/>
      <c r="M223" s="1401"/>
      <c r="N223" s="154"/>
      <c r="O223" s="174"/>
    </row>
    <row r="224" spans="1:18" ht="26.25" hidden="1" customHeight="1" outlineLevel="1">
      <c r="B224" s="154"/>
      <c r="C224" s="154"/>
      <c r="D224" s="130"/>
      <c r="E224" s="131"/>
      <c r="F224" s="131"/>
      <c r="G224" s="131"/>
      <c r="H224" s="1401"/>
      <c r="I224" s="1401"/>
      <c r="J224" s="1401"/>
      <c r="K224" s="1401"/>
      <c r="L224" s="1401"/>
      <c r="M224" s="1401"/>
      <c r="N224" s="154"/>
      <c r="O224" s="174"/>
    </row>
    <row r="225" spans="2:15" ht="26.25" hidden="1" customHeight="1" outlineLevel="1">
      <c r="B225" s="154"/>
      <c r="C225" s="154"/>
      <c r="D225" s="130"/>
      <c r="E225" s="131"/>
      <c r="F225" s="131"/>
      <c r="G225" s="131"/>
      <c r="H225" s="1401"/>
      <c r="I225" s="1401"/>
      <c r="J225" s="1401"/>
      <c r="K225" s="1401"/>
      <c r="L225" s="1401"/>
      <c r="M225" s="1401"/>
      <c r="N225" s="154"/>
      <c r="O225" s="174"/>
    </row>
    <row r="226" spans="2:15" ht="26.25" hidden="1" customHeight="1" outlineLevel="1">
      <c r="B226" s="154"/>
      <c r="C226" s="154"/>
      <c r="D226" s="130"/>
      <c r="E226" s="131"/>
      <c r="F226" s="131"/>
      <c r="G226" s="131"/>
      <c r="H226" s="1401"/>
      <c r="I226" s="1401"/>
      <c r="J226" s="1401"/>
      <c r="K226" s="1401"/>
      <c r="L226" s="1401"/>
      <c r="M226" s="1401"/>
      <c r="N226" s="154"/>
      <c r="O226" s="174"/>
    </row>
    <row r="227" spans="2:15" ht="26.25" hidden="1" customHeight="1" outlineLevel="1">
      <c r="B227" s="154"/>
      <c r="C227" s="154"/>
      <c r="D227" s="130"/>
      <c r="E227" s="131"/>
      <c r="F227" s="131"/>
      <c r="G227" s="131"/>
      <c r="H227" s="1401"/>
      <c r="I227" s="1401"/>
      <c r="J227" s="1401"/>
      <c r="K227" s="1401"/>
      <c r="L227" s="1401"/>
      <c r="M227" s="1401"/>
      <c r="N227" s="154"/>
      <c r="O227" s="174"/>
    </row>
    <row r="228" spans="2:15" ht="26.25" hidden="1" customHeight="1" outlineLevel="1">
      <c r="B228" s="154"/>
      <c r="C228" s="154"/>
      <c r="D228" s="130"/>
      <c r="E228" s="131"/>
      <c r="F228" s="131"/>
      <c r="G228" s="131"/>
      <c r="H228" s="1401"/>
      <c r="I228" s="1401"/>
      <c r="J228" s="1401"/>
      <c r="K228" s="1401"/>
      <c r="L228" s="1401"/>
      <c r="M228" s="1401"/>
      <c r="N228" s="154"/>
      <c r="O228" s="174"/>
    </row>
    <row r="229" spans="2:15" ht="26.25" hidden="1" customHeight="1" outlineLevel="1">
      <c r="B229" s="154"/>
      <c r="C229" s="154"/>
      <c r="D229" s="130"/>
      <c r="E229" s="131"/>
      <c r="F229" s="131"/>
      <c r="G229" s="131"/>
      <c r="H229" s="1401"/>
      <c r="I229" s="1401"/>
      <c r="J229" s="1401"/>
      <c r="K229" s="1401"/>
      <c r="L229" s="1401"/>
      <c r="M229" s="1401"/>
      <c r="N229" s="154"/>
      <c r="O229" s="174"/>
    </row>
    <row r="230" spans="2:15" ht="26.25" hidden="1" customHeight="1" outlineLevel="1">
      <c r="B230" s="154"/>
      <c r="C230" s="154"/>
      <c r="D230" s="130"/>
      <c r="E230" s="131"/>
      <c r="F230" s="131"/>
      <c r="G230" s="131"/>
      <c r="H230" s="1401"/>
      <c r="I230" s="1401"/>
      <c r="J230" s="1401"/>
      <c r="K230" s="1401"/>
      <c r="L230" s="1401"/>
      <c r="M230" s="1401"/>
      <c r="N230" s="154"/>
      <c r="O230" s="174"/>
    </row>
    <row r="231" spans="2:15" ht="26.25" hidden="1" customHeight="1" outlineLevel="1">
      <c r="B231" s="154"/>
      <c r="C231" s="154"/>
      <c r="D231" s="130"/>
      <c r="E231" s="131"/>
      <c r="F231" s="131"/>
      <c r="G231" s="131"/>
      <c r="H231" s="1401"/>
      <c r="I231" s="1401"/>
      <c r="J231" s="1401"/>
      <c r="K231" s="1401"/>
      <c r="L231" s="1401"/>
      <c r="M231" s="1401"/>
      <c r="N231" s="154"/>
      <c r="O231" s="174"/>
    </row>
    <row r="232" spans="2:15" ht="26.25" hidden="1" customHeight="1" outlineLevel="1">
      <c r="B232" s="154"/>
      <c r="C232" s="154"/>
      <c r="D232" s="130"/>
      <c r="E232" s="131"/>
      <c r="F232" s="131"/>
      <c r="G232" s="131"/>
      <c r="H232" s="1401"/>
      <c r="I232" s="1401"/>
      <c r="J232" s="1401"/>
      <c r="K232" s="1401"/>
      <c r="L232" s="1401"/>
      <c r="M232" s="1401"/>
      <c r="N232" s="154"/>
      <c r="O232" s="174"/>
    </row>
    <row r="233" spans="2:15" ht="26.25" hidden="1" customHeight="1" outlineLevel="1">
      <c r="B233" s="154"/>
      <c r="C233" s="154"/>
      <c r="D233" s="130"/>
      <c r="E233" s="131"/>
      <c r="F233" s="131"/>
      <c r="G233" s="131"/>
      <c r="H233" s="1401"/>
      <c r="I233" s="1401"/>
      <c r="J233" s="1401"/>
      <c r="K233" s="1401"/>
      <c r="L233" s="1401"/>
      <c r="M233" s="1401"/>
      <c r="N233" s="154"/>
    </row>
    <row r="234" spans="2:15" ht="26.25" hidden="1" customHeight="1" outlineLevel="1">
      <c r="B234" s="154"/>
      <c r="C234" s="154"/>
      <c r="D234" s="130"/>
      <c r="E234" s="131"/>
      <c r="F234" s="131"/>
      <c r="G234" s="131"/>
      <c r="H234" s="1401"/>
      <c r="I234" s="1401"/>
      <c r="J234" s="1401"/>
      <c r="K234" s="1401"/>
      <c r="L234" s="1401"/>
      <c r="M234" s="1401"/>
      <c r="N234" s="154"/>
    </row>
    <row r="235" spans="2:15" ht="26.25" hidden="1" customHeight="1" outlineLevel="1">
      <c r="B235" s="154"/>
      <c r="C235" s="154"/>
      <c r="D235" s="130"/>
      <c r="E235" s="131"/>
      <c r="F235" s="131"/>
      <c r="G235" s="131"/>
      <c r="H235" s="1401"/>
      <c r="I235" s="1401"/>
      <c r="J235" s="1401"/>
      <c r="K235" s="1401"/>
      <c r="L235" s="1401"/>
      <c r="M235" s="1401"/>
      <c r="N235" s="154"/>
    </row>
    <row r="236" spans="2:15" ht="26.25" hidden="1" customHeight="1" outlineLevel="1">
      <c r="B236" s="154"/>
      <c r="C236" s="154"/>
      <c r="D236" s="130"/>
      <c r="E236" s="131"/>
      <c r="F236" s="131"/>
      <c r="G236" s="131"/>
      <c r="H236" s="1401"/>
      <c r="I236" s="1401"/>
      <c r="J236" s="1401"/>
      <c r="K236" s="1401"/>
      <c r="L236" s="1401"/>
      <c r="M236" s="1401"/>
      <c r="N236" s="154"/>
    </row>
    <row r="237" spans="2:15" ht="26.25" hidden="1" customHeight="1" outlineLevel="1">
      <c r="B237" s="154"/>
      <c r="C237" s="154"/>
      <c r="D237" s="130"/>
      <c r="E237" s="131"/>
      <c r="F237" s="131"/>
      <c r="G237" s="131"/>
      <c r="H237" s="1401"/>
      <c r="I237" s="1401"/>
      <c r="J237" s="1401"/>
      <c r="K237" s="1401"/>
      <c r="L237" s="1401"/>
      <c r="M237" s="1401"/>
      <c r="N237" s="154"/>
    </row>
    <row r="238" spans="2:15" ht="26.25" hidden="1" customHeight="1" outlineLevel="1">
      <c r="B238" s="154"/>
      <c r="C238" s="154"/>
      <c r="D238" s="130"/>
      <c r="E238" s="131"/>
      <c r="F238" s="131"/>
      <c r="G238" s="131"/>
      <c r="H238" s="1401"/>
      <c r="I238" s="1401"/>
      <c r="J238" s="1401"/>
      <c r="K238" s="1401"/>
      <c r="L238" s="1401"/>
      <c r="M238" s="1401"/>
      <c r="N238" s="154"/>
    </row>
    <row r="239" spans="2:15" ht="26.25" hidden="1" customHeight="1" outlineLevel="1">
      <c r="B239" s="154"/>
      <c r="C239" s="154"/>
      <c r="D239" s="130"/>
      <c r="E239" s="131"/>
      <c r="F239" s="131"/>
      <c r="G239" s="131"/>
      <c r="H239" s="1401"/>
      <c r="I239" s="1401"/>
      <c r="J239" s="1401"/>
      <c r="K239" s="1401"/>
      <c r="L239" s="1401"/>
      <c r="M239" s="1401"/>
      <c r="N239" s="154"/>
    </row>
    <row r="240" spans="2:15" ht="26.25" hidden="1" customHeight="1" outlineLevel="1"/>
    <row r="241" spans="1:18" ht="26.25" hidden="1" customHeight="1" outlineLevel="1">
      <c r="B241" s="1400" t="s">
        <v>386</v>
      </c>
      <c r="C241" s="1400"/>
      <c r="D241" s="1400"/>
      <c r="E241" s="1400"/>
      <c r="F241" s="1400"/>
      <c r="G241" s="1400"/>
      <c r="H241" s="1400"/>
      <c r="I241" s="1400"/>
      <c r="J241" s="1400"/>
      <c r="K241" s="1400"/>
      <c r="L241" s="1400"/>
      <c r="M241" s="1400"/>
      <c r="N241" s="1400"/>
      <c r="O241" s="1400"/>
    </row>
    <row r="242" spans="1:18" ht="26.25" hidden="1" customHeight="1" outlineLevel="1">
      <c r="B242" s="1400"/>
      <c r="C242" s="1400"/>
      <c r="D242" s="1400"/>
      <c r="E242" s="1400"/>
      <c r="F242" s="1400"/>
      <c r="G242" s="1400"/>
      <c r="H242" s="1400"/>
      <c r="I242" s="1400"/>
      <c r="J242" s="1400"/>
      <c r="K242" s="1400"/>
      <c r="L242" s="1400"/>
      <c r="M242" s="1400"/>
      <c r="N242" s="1400"/>
      <c r="O242" s="1400"/>
    </row>
    <row r="243" spans="1:18" ht="26.25" hidden="1" customHeight="1" outlineLevel="1">
      <c r="B243" s="1400" t="s">
        <v>389</v>
      </c>
      <c r="C243" s="1400"/>
      <c r="D243" s="1400"/>
      <c r="E243" s="1400"/>
      <c r="F243" s="1400"/>
      <c r="G243" s="1400"/>
      <c r="H243" s="1400"/>
      <c r="I243" s="1400"/>
      <c r="J243" s="1400"/>
      <c r="K243" s="1400"/>
      <c r="L243" s="1400"/>
      <c r="M243" s="1400"/>
      <c r="N243" s="1400"/>
      <c r="O243" s="1400"/>
    </row>
    <row r="244" spans="1:18" ht="26.25" hidden="1" customHeight="1" outlineLevel="1">
      <c r="B244" s="1400"/>
      <c r="C244" s="1400"/>
      <c r="D244" s="1400"/>
      <c r="E244" s="1400"/>
      <c r="F244" s="1400"/>
      <c r="G244" s="1400"/>
      <c r="H244" s="1400"/>
      <c r="I244" s="1400"/>
      <c r="J244" s="1400"/>
      <c r="K244" s="1400"/>
      <c r="L244" s="1400"/>
      <c r="M244" s="1400"/>
      <c r="N244" s="1400"/>
      <c r="O244" s="1400"/>
    </row>
    <row r="245" spans="1:18" ht="26.25" hidden="1" customHeight="1" outlineLevel="1">
      <c r="B245" s="1400"/>
      <c r="C245" s="1400"/>
      <c r="D245" s="1400"/>
      <c r="E245" s="1400"/>
      <c r="F245" s="1400"/>
      <c r="G245" s="1400"/>
      <c r="H245" s="1400"/>
      <c r="I245" s="1400"/>
      <c r="J245" s="1400"/>
      <c r="K245" s="1400"/>
      <c r="L245" s="1400"/>
      <c r="M245" s="1400"/>
      <c r="N245" s="1400"/>
      <c r="O245" s="1400"/>
      <c r="Q245" s="213"/>
    </row>
    <row r="246" spans="1:18" ht="26.25" hidden="1" customHeight="1" outlineLevel="1">
      <c r="B246" s="206"/>
      <c r="C246" s="206"/>
      <c r="D246" s="206"/>
      <c r="E246" s="206"/>
      <c r="F246" s="206"/>
      <c r="G246" s="206"/>
      <c r="H246" s="206"/>
      <c r="I246" s="206"/>
      <c r="J246" s="363"/>
      <c r="K246" s="363"/>
      <c r="L246" s="206"/>
      <c r="M246" s="206"/>
      <c r="N246" s="206"/>
      <c r="O246" s="206"/>
      <c r="Q246" s="213"/>
    </row>
    <row r="247" spans="1:18" ht="26.25" hidden="1" customHeight="1" outlineLevel="1">
      <c r="B247" s="206"/>
      <c r="C247" s="206"/>
      <c r="D247" s="206"/>
      <c r="E247" s="206"/>
      <c r="F247" s="206"/>
      <c r="G247" s="206"/>
      <c r="H247" s="206"/>
      <c r="I247" s="206"/>
      <c r="J247" s="363"/>
      <c r="K247" s="363"/>
      <c r="L247" s="206"/>
      <c r="M247" s="206"/>
      <c r="N247" s="206"/>
      <c r="O247" s="206"/>
      <c r="Q247" s="213"/>
    </row>
    <row r="248" spans="1:18" ht="26.25" hidden="1" customHeight="1" outlineLevel="1">
      <c r="B248" s="206"/>
      <c r="C248" s="206"/>
      <c r="D248" s="206"/>
      <c r="E248" s="206"/>
      <c r="F248" s="206"/>
      <c r="G248" s="206"/>
      <c r="H248" s="206"/>
      <c r="I248" s="206"/>
      <c r="J248" s="363"/>
      <c r="K248" s="363"/>
      <c r="L248" s="206"/>
      <c r="M248" s="206"/>
      <c r="N248" s="206"/>
      <c r="O248" s="206"/>
      <c r="Q248" s="213"/>
    </row>
    <row r="249" spans="1:18" ht="26.25" hidden="1" customHeight="1" outlineLevel="1">
      <c r="B249" s="206"/>
      <c r="C249" s="206"/>
      <c r="D249" s="206"/>
      <c r="E249" s="206"/>
      <c r="F249" s="206"/>
      <c r="G249" s="206"/>
      <c r="H249" s="206"/>
      <c r="I249" s="206"/>
      <c r="J249" s="363"/>
      <c r="K249" s="363"/>
      <c r="L249" s="206"/>
      <c r="M249" s="206"/>
      <c r="N249" s="206"/>
      <c r="O249" s="206"/>
      <c r="Q249" s="213"/>
    </row>
    <row r="250" spans="1:18" ht="26.25" customHeight="1" collapsed="1">
      <c r="C250" s="206"/>
      <c r="D250" s="206"/>
      <c r="E250" s="206"/>
      <c r="F250" s="206"/>
      <c r="G250" s="206"/>
      <c r="H250" s="206"/>
      <c r="I250" s="206"/>
      <c r="J250" s="363"/>
      <c r="K250" s="363"/>
      <c r="L250" s="206"/>
      <c r="M250" s="206"/>
      <c r="N250" s="206"/>
      <c r="O250" s="206"/>
      <c r="Q250" s="251" t="s">
        <v>347</v>
      </c>
    </row>
    <row r="251" spans="1:18" ht="26.25" hidden="1" customHeight="1" outlineLevel="1">
      <c r="Q251" s="251"/>
      <c r="R251" s="208"/>
    </row>
    <row r="252" spans="1:18" ht="26.25" hidden="1" customHeight="1" outlineLevel="1">
      <c r="A252" s="172" t="s">
        <v>147</v>
      </c>
      <c r="Q252" s="251" t="s">
        <v>390</v>
      </c>
      <c r="R252" s="208"/>
    </row>
    <row r="253" spans="1:18" s="209" customFormat="1" ht="26.25" hidden="1" customHeight="1" outlineLevel="1">
      <c r="L253" s="1402" t="str">
        <f>IF(入力シート!F14="","",入力シート!F14)</f>
        <v/>
      </c>
      <c r="M253" s="1402"/>
      <c r="N253" s="1402"/>
      <c r="Q253" s="253"/>
      <c r="R253" s="173"/>
    </row>
    <row r="254" spans="1:18" ht="26.25" hidden="1" customHeight="1" outlineLevel="1">
      <c r="A254" s="1403" t="s">
        <v>385</v>
      </c>
      <c r="B254" s="1403"/>
      <c r="C254" s="1403"/>
      <c r="D254" s="1403"/>
      <c r="E254" s="1403"/>
      <c r="F254" s="1403"/>
      <c r="G254" s="1403"/>
      <c r="H254" s="1403"/>
      <c r="I254" s="1403"/>
      <c r="J254" s="1403"/>
      <c r="K254" s="1403"/>
      <c r="L254" s="1403"/>
      <c r="M254" s="1403"/>
      <c r="N254" s="1403"/>
      <c r="O254" s="1403"/>
      <c r="Q254" s="242"/>
      <c r="R254" s="173"/>
    </row>
    <row r="255" spans="1:18" s="202" customFormat="1" ht="26.25" hidden="1" customHeight="1" outlineLevel="1">
      <c r="A255" s="172"/>
      <c r="B255" s="172"/>
      <c r="C255" s="172"/>
      <c r="D255" s="172"/>
      <c r="E255" s="172"/>
      <c r="F255" s="172"/>
      <c r="G255" s="172"/>
      <c r="H255" s="172"/>
      <c r="I255" s="172"/>
      <c r="J255" s="172"/>
      <c r="K255" s="172"/>
      <c r="L255" s="172"/>
      <c r="M255" s="172"/>
      <c r="N255" s="172"/>
      <c r="O255" s="172"/>
      <c r="Q255" s="242"/>
      <c r="R255" s="173"/>
    </row>
    <row r="256" spans="1:18" ht="26.25" hidden="1" customHeight="1" outlineLevel="1">
      <c r="A256" s="202"/>
      <c r="B256" s="1404" t="s">
        <v>148</v>
      </c>
      <c r="C256" s="1404" t="s">
        <v>149</v>
      </c>
      <c r="D256" s="1404" t="s">
        <v>150</v>
      </c>
      <c r="E256" s="1404"/>
      <c r="F256" s="1404"/>
      <c r="G256" s="1404"/>
      <c r="H256" s="1404" t="s">
        <v>151</v>
      </c>
      <c r="I256" s="1404"/>
      <c r="J256" s="1404"/>
      <c r="K256" s="1404"/>
      <c r="L256" s="1404"/>
      <c r="M256" s="1404"/>
      <c r="N256" s="1404" t="s">
        <v>6</v>
      </c>
      <c r="O256" s="174"/>
      <c r="Q256" s="252"/>
      <c r="R256" s="210"/>
    </row>
    <row r="257" spans="1:18" ht="26.25" hidden="1" customHeight="1" outlineLevel="1">
      <c r="A257" s="202"/>
      <c r="B257" s="1404"/>
      <c r="C257" s="1404"/>
      <c r="D257" s="211" t="s">
        <v>152</v>
      </c>
      <c r="E257" s="211" t="s">
        <v>120</v>
      </c>
      <c r="F257" s="211" t="s">
        <v>121</v>
      </c>
      <c r="G257" s="211" t="s">
        <v>132</v>
      </c>
      <c r="H257" s="1404"/>
      <c r="I257" s="1404"/>
      <c r="J257" s="1404"/>
      <c r="K257" s="1404"/>
      <c r="L257" s="1404"/>
      <c r="M257" s="1404"/>
      <c r="N257" s="1404"/>
      <c r="O257" s="174"/>
      <c r="Q257" s="252"/>
      <c r="R257" s="210"/>
    </row>
    <row r="258" spans="1:18" ht="26.25" hidden="1" customHeight="1" outlineLevel="1">
      <c r="A258" s="176"/>
      <c r="B258" s="154"/>
      <c r="C258" s="154"/>
      <c r="D258" s="130"/>
      <c r="E258" s="131"/>
      <c r="F258" s="131"/>
      <c r="G258" s="131"/>
      <c r="H258" s="1401"/>
      <c r="I258" s="1401"/>
      <c r="J258" s="1401"/>
      <c r="K258" s="1401"/>
      <c r="L258" s="1401"/>
      <c r="M258" s="1401"/>
      <c r="N258" s="154"/>
      <c r="O258" s="212"/>
      <c r="Q258" s="249" t="s">
        <v>153</v>
      </c>
      <c r="R258" s="173"/>
    </row>
    <row r="259" spans="1:18" ht="26.25" hidden="1" customHeight="1" outlineLevel="1">
      <c r="A259" s="176"/>
      <c r="B259" s="154"/>
      <c r="C259" s="154"/>
      <c r="D259" s="130"/>
      <c r="E259" s="131"/>
      <c r="F259" s="131"/>
      <c r="G259" s="131"/>
      <c r="H259" s="1401"/>
      <c r="I259" s="1401"/>
      <c r="J259" s="1401"/>
      <c r="K259" s="1401"/>
      <c r="L259" s="1401"/>
      <c r="M259" s="1401"/>
      <c r="N259" s="154"/>
      <c r="O259" s="212"/>
      <c r="Q259" s="249" t="s">
        <v>236</v>
      </c>
      <c r="R259" s="173"/>
    </row>
    <row r="260" spans="1:18" ht="26.25" hidden="1" customHeight="1" outlineLevel="1">
      <c r="A260" s="176"/>
      <c r="B260" s="154"/>
      <c r="C260" s="154"/>
      <c r="D260" s="130"/>
      <c r="E260" s="131"/>
      <c r="F260" s="131"/>
      <c r="G260" s="131"/>
      <c r="H260" s="1401"/>
      <c r="I260" s="1401"/>
      <c r="J260" s="1401"/>
      <c r="K260" s="1401"/>
      <c r="L260" s="1401"/>
      <c r="M260" s="1401"/>
      <c r="N260" s="154"/>
      <c r="O260" s="174"/>
      <c r="Q260" s="249" t="s">
        <v>353</v>
      </c>
      <c r="R260" s="173"/>
    </row>
    <row r="261" spans="1:18" ht="26.25" hidden="1" customHeight="1" outlineLevel="1">
      <c r="B261" s="154"/>
      <c r="C261" s="154"/>
      <c r="D261" s="130"/>
      <c r="E261" s="131"/>
      <c r="F261" s="131"/>
      <c r="G261" s="131"/>
      <c r="H261" s="1401"/>
      <c r="I261" s="1401"/>
      <c r="J261" s="1401"/>
      <c r="K261" s="1401"/>
      <c r="L261" s="1401"/>
      <c r="M261" s="1401"/>
      <c r="N261" s="154"/>
      <c r="O261" s="174"/>
    </row>
    <row r="262" spans="1:18" ht="26.25" hidden="1" customHeight="1" outlineLevel="1">
      <c r="B262" s="154"/>
      <c r="C262" s="154"/>
      <c r="D262" s="130"/>
      <c r="E262" s="131"/>
      <c r="F262" s="131"/>
      <c r="G262" s="131"/>
      <c r="H262" s="1401"/>
      <c r="I262" s="1401"/>
      <c r="J262" s="1401"/>
      <c r="K262" s="1401"/>
      <c r="L262" s="1401"/>
      <c r="M262" s="1401"/>
      <c r="N262" s="154"/>
      <c r="O262" s="174"/>
    </row>
    <row r="263" spans="1:18" ht="26.25" hidden="1" customHeight="1" outlineLevel="1">
      <c r="B263" s="154"/>
      <c r="C263" s="154"/>
      <c r="D263" s="130"/>
      <c r="E263" s="131"/>
      <c r="F263" s="131"/>
      <c r="G263" s="131"/>
      <c r="H263" s="1401"/>
      <c r="I263" s="1401"/>
      <c r="J263" s="1401"/>
      <c r="K263" s="1401"/>
      <c r="L263" s="1401"/>
      <c r="M263" s="1401"/>
      <c r="N263" s="154"/>
      <c r="O263" s="174"/>
    </row>
    <row r="264" spans="1:18" ht="26.25" hidden="1" customHeight="1" outlineLevel="1">
      <c r="B264" s="154"/>
      <c r="C264" s="154"/>
      <c r="D264" s="130"/>
      <c r="E264" s="131"/>
      <c r="F264" s="131"/>
      <c r="G264" s="131"/>
      <c r="H264" s="1401"/>
      <c r="I264" s="1401"/>
      <c r="J264" s="1401"/>
      <c r="K264" s="1401"/>
      <c r="L264" s="1401"/>
      <c r="M264" s="1401"/>
      <c r="N264" s="154"/>
      <c r="O264" s="174"/>
    </row>
    <row r="265" spans="1:18" ht="26.25" hidden="1" customHeight="1" outlineLevel="1">
      <c r="B265" s="154"/>
      <c r="C265" s="154"/>
      <c r="D265" s="130"/>
      <c r="E265" s="131"/>
      <c r="F265" s="131"/>
      <c r="G265" s="131"/>
      <c r="H265" s="1401"/>
      <c r="I265" s="1401"/>
      <c r="J265" s="1401"/>
      <c r="K265" s="1401"/>
      <c r="L265" s="1401"/>
      <c r="M265" s="1401"/>
      <c r="N265" s="154"/>
      <c r="O265" s="174"/>
    </row>
    <row r="266" spans="1:18" ht="26.25" hidden="1" customHeight="1" outlineLevel="1">
      <c r="B266" s="154"/>
      <c r="C266" s="154"/>
      <c r="D266" s="130"/>
      <c r="E266" s="131"/>
      <c r="F266" s="131"/>
      <c r="G266" s="131"/>
      <c r="H266" s="1401"/>
      <c r="I266" s="1401"/>
      <c r="J266" s="1401"/>
      <c r="K266" s="1401"/>
      <c r="L266" s="1401"/>
      <c r="M266" s="1401"/>
      <c r="N266" s="154"/>
      <c r="O266" s="174"/>
    </row>
    <row r="267" spans="1:18" ht="26.25" hidden="1" customHeight="1" outlineLevel="1">
      <c r="B267" s="154"/>
      <c r="C267" s="154"/>
      <c r="D267" s="130"/>
      <c r="E267" s="131"/>
      <c r="F267" s="131"/>
      <c r="G267" s="131"/>
      <c r="H267" s="1401"/>
      <c r="I267" s="1401"/>
      <c r="J267" s="1401"/>
      <c r="K267" s="1401"/>
      <c r="L267" s="1401"/>
      <c r="M267" s="1401"/>
      <c r="N267" s="154"/>
      <c r="O267" s="174"/>
    </row>
    <row r="268" spans="1:18" ht="26.25" hidden="1" customHeight="1" outlineLevel="1">
      <c r="B268" s="154"/>
      <c r="C268" s="154"/>
      <c r="D268" s="130"/>
      <c r="E268" s="131"/>
      <c r="F268" s="131"/>
      <c r="G268" s="131"/>
      <c r="H268" s="1401"/>
      <c r="I268" s="1401"/>
      <c r="J268" s="1401"/>
      <c r="K268" s="1401"/>
      <c r="L268" s="1401"/>
      <c r="M268" s="1401"/>
      <c r="N268" s="154"/>
      <c r="O268" s="174"/>
    </row>
    <row r="269" spans="1:18" ht="26.25" hidden="1" customHeight="1" outlineLevel="1">
      <c r="B269" s="154"/>
      <c r="C269" s="154"/>
      <c r="D269" s="130"/>
      <c r="E269" s="131"/>
      <c r="F269" s="131"/>
      <c r="G269" s="131"/>
      <c r="H269" s="1401"/>
      <c r="I269" s="1401"/>
      <c r="J269" s="1401"/>
      <c r="K269" s="1401"/>
      <c r="L269" s="1401"/>
      <c r="M269" s="1401"/>
      <c r="N269" s="154"/>
      <c r="O269" s="174"/>
    </row>
    <row r="270" spans="1:18" ht="26.25" hidden="1" customHeight="1" outlineLevel="1">
      <c r="B270" s="154"/>
      <c r="C270" s="154"/>
      <c r="D270" s="130"/>
      <c r="E270" s="131"/>
      <c r="F270" s="131"/>
      <c r="G270" s="131"/>
      <c r="H270" s="1401"/>
      <c r="I270" s="1401"/>
      <c r="J270" s="1401"/>
      <c r="K270" s="1401"/>
      <c r="L270" s="1401"/>
      <c r="M270" s="1401"/>
      <c r="N270" s="154"/>
      <c r="O270" s="174"/>
    </row>
    <row r="271" spans="1:18" ht="26.25" hidden="1" customHeight="1" outlineLevel="1">
      <c r="B271" s="154"/>
      <c r="C271" s="154"/>
      <c r="D271" s="130"/>
      <c r="E271" s="131"/>
      <c r="F271" s="131"/>
      <c r="G271" s="131"/>
      <c r="H271" s="1401"/>
      <c r="I271" s="1401"/>
      <c r="J271" s="1401"/>
      <c r="K271" s="1401"/>
      <c r="L271" s="1401"/>
      <c r="M271" s="1401"/>
      <c r="N271" s="154"/>
      <c r="O271" s="174"/>
    </row>
    <row r="272" spans="1:18" ht="26.25" hidden="1" customHeight="1" outlineLevel="1">
      <c r="B272" s="154"/>
      <c r="C272" s="154"/>
      <c r="D272" s="130"/>
      <c r="E272" s="131"/>
      <c r="F272" s="131"/>
      <c r="G272" s="131"/>
      <c r="H272" s="1401"/>
      <c r="I272" s="1401"/>
      <c r="J272" s="1401"/>
      <c r="K272" s="1401"/>
      <c r="L272" s="1401"/>
      <c r="M272" s="1401"/>
      <c r="N272" s="154"/>
      <c r="O272" s="174"/>
    </row>
    <row r="273" spans="2:17" ht="26.25" hidden="1" customHeight="1" outlineLevel="1">
      <c r="B273" s="154"/>
      <c r="C273" s="154"/>
      <c r="D273" s="130"/>
      <c r="E273" s="131"/>
      <c r="F273" s="131"/>
      <c r="G273" s="131"/>
      <c r="H273" s="1401"/>
      <c r="I273" s="1401"/>
      <c r="J273" s="1401"/>
      <c r="K273" s="1401"/>
      <c r="L273" s="1401"/>
      <c r="M273" s="1401"/>
      <c r="N273" s="154"/>
      <c r="O273" s="174"/>
    </row>
    <row r="274" spans="2:17" ht="26.25" hidden="1" customHeight="1" outlineLevel="1">
      <c r="B274" s="154"/>
      <c r="C274" s="154"/>
      <c r="D274" s="130"/>
      <c r="E274" s="131"/>
      <c r="F274" s="131"/>
      <c r="G274" s="131"/>
      <c r="H274" s="1401"/>
      <c r="I274" s="1401"/>
      <c r="J274" s="1401"/>
      <c r="K274" s="1401"/>
      <c r="L274" s="1401"/>
      <c r="M274" s="1401"/>
      <c r="N274" s="154"/>
      <c r="O274" s="174"/>
    </row>
    <row r="275" spans="2:17" ht="26.25" hidden="1" customHeight="1" outlineLevel="1">
      <c r="B275" s="154"/>
      <c r="C275" s="154"/>
      <c r="D275" s="130"/>
      <c r="E275" s="131"/>
      <c r="F275" s="131"/>
      <c r="G275" s="131"/>
      <c r="H275" s="1401"/>
      <c r="I275" s="1401"/>
      <c r="J275" s="1401"/>
      <c r="K275" s="1401"/>
      <c r="L275" s="1401"/>
      <c r="M275" s="1401"/>
      <c r="N275" s="154"/>
      <c r="O275" s="174"/>
    </row>
    <row r="276" spans="2:17" ht="26.25" hidden="1" customHeight="1" outlineLevel="1">
      <c r="B276" s="154"/>
      <c r="C276" s="154"/>
      <c r="D276" s="130"/>
      <c r="E276" s="131"/>
      <c r="F276" s="131"/>
      <c r="G276" s="131"/>
      <c r="H276" s="1401"/>
      <c r="I276" s="1401"/>
      <c r="J276" s="1401"/>
      <c r="K276" s="1401"/>
      <c r="L276" s="1401"/>
      <c r="M276" s="1401"/>
      <c r="N276" s="154"/>
    </row>
    <row r="277" spans="2:17" ht="26.25" hidden="1" customHeight="1" outlineLevel="1">
      <c r="B277" s="154"/>
      <c r="C277" s="154"/>
      <c r="D277" s="130"/>
      <c r="E277" s="131"/>
      <c r="F277" s="131"/>
      <c r="G277" s="131"/>
      <c r="H277" s="1401"/>
      <c r="I277" s="1401"/>
      <c r="J277" s="1401"/>
      <c r="K277" s="1401"/>
      <c r="L277" s="1401"/>
      <c r="M277" s="1401"/>
      <c r="N277" s="154"/>
    </row>
    <row r="278" spans="2:17" ht="26.25" hidden="1" customHeight="1" outlineLevel="1">
      <c r="B278" s="154"/>
      <c r="C278" s="154"/>
      <c r="D278" s="130"/>
      <c r="E278" s="131"/>
      <c r="F278" s="131"/>
      <c r="G278" s="131"/>
      <c r="H278" s="1401"/>
      <c r="I278" s="1401"/>
      <c r="J278" s="1401"/>
      <c r="K278" s="1401"/>
      <c r="L278" s="1401"/>
      <c r="M278" s="1401"/>
      <c r="N278" s="154"/>
    </row>
    <row r="279" spans="2:17" ht="26.25" hidden="1" customHeight="1" outlineLevel="1">
      <c r="B279" s="154"/>
      <c r="C279" s="154"/>
      <c r="D279" s="130"/>
      <c r="E279" s="131"/>
      <c r="F279" s="131"/>
      <c r="G279" s="131"/>
      <c r="H279" s="1401"/>
      <c r="I279" s="1401"/>
      <c r="J279" s="1401"/>
      <c r="K279" s="1401"/>
      <c r="L279" s="1401"/>
      <c r="M279" s="1401"/>
      <c r="N279" s="154"/>
    </row>
    <row r="280" spans="2:17" ht="26.25" hidden="1" customHeight="1" outlineLevel="1">
      <c r="B280" s="154"/>
      <c r="C280" s="154"/>
      <c r="D280" s="130"/>
      <c r="E280" s="131"/>
      <c r="F280" s="131"/>
      <c r="G280" s="131"/>
      <c r="H280" s="1401"/>
      <c r="I280" s="1401"/>
      <c r="J280" s="1401"/>
      <c r="K280" s="1401"/>
      <c r="L280" s="1401"/>
      <c r="M280" s="1401"/>
      <c r="N280" s="154"/>
    </row>
    <row r="281" spans="2:17" ht="26.25" hidden="1" customHeight="1" outlineLevel="1">
      <c r="B281" s="154"/>
      <c r="C281" s="154"/>
      <c r="D281" s="130"/>
      <c r="E281" s="131"/>
      <c r="F281" s="131"/>
      <c r="G281" s="131"/>
      <c r="H281" s="1401"/>
      <c r="I281" s="1401"/>
      <c r="J281" s="1401"/>
      <c r="K281" s="1401"/>
      <c r="L281" s="1401"/>
      <c r="M281" s="1401"/>
      <c r="N281" s="154"/>
    </row>
    <row r="282" spans="2:17" ht="26.25" hidden="1" customHeight="1" outlineLevel="1">
      <c r="B282" s="154"/>
      <c r="C282" s="154"/>
      <c r="D282" s="130"/>
      <c r="E282" s="131"/>
      <c r="F282" s="131"/>
      <c r="G282" s="131"/>
      <c r="H282" s="1401"/>
      <c r="I282" s="1401"/>
      <c r="J282" s="1401"/>
      <c r="K282" s="1401"/>
      <c r="L282" s="1401"/>
      <c r="M282" s="1401"/>
      <c r="N282" s="154"/>
    </row>
    <row r="283" spans="2:17" ht="26.25" hidden="1" customHeight="1" outlineLevel="1"/>
    <row r="284" spans="2:17" ht="26.25" hidden="1" customHeight="1" outlineLevel="1">
      <c r="B284" s="1400" t="s">
        <v>386</v>
      </c>
      <c r="C284" s="1400"/>
      <c r="D284" s="1400"/>
      <c r="E284" s="1400"/>
      <c r="F284" s="1400"/>
      <c r="G284" s="1400"/>
      <c r="H284" s="1400"/>
      <c r="I284" s="1400"/>
      <c r="J284" s="1400"/>
      <c r="K284" s="1400"/>
      <c r="L284" s="1400"/>
      <c r="M284" s="1400"/>
      <c r="N284" s="1400"/>
      <c r="O284" s="1400"/>
    </row>
    <row r="285" spans="2:17" ht="26.25" hidden="1" customHeight="1" outlineLevel="1">
      <c r="B285" s="1400"/>
      <c r="C285" s="1400"/>
      <c r="D285" s="1400"/>
      <c r="E285" s="1400"/>
      <c r="F285" s="1400"/>
      <c r="G285" s="1400"/>
      <c r="H285" s="1400"/>
      <c r="I285" s="1400"/>
      <c r="J285" s="1400"/>
      <c r="K285" s="1400"/>
      <c r="L285" s="1400"/>
      <c r="M285" s="1400"/>
      <c r="N285" s="1400"/>
      <c r="O285" s="1400"/>
    </row>
    <row r="286" spans="2:17" ht="26.25" hidden="1" customHeight="1" outlineLevel="1">
      <c r="B286" s="1400" t="s">
        <v>389</v>
      </c>
      <c r="C286" s="1400"/>
      <c r="D286" s="1400"/>
      <c r="E286" s="1400"/>
      <c r="F286" s="1400"/>
      <c r="G286" s="1400"/>
      <c r="H286" s="1400"/>
      <c r="I286" s="1400"/>
      <c r="J286" s="1400"/>
      <c r="K286" s="1400"/>
      <c r="L286" s="1400"/>
      <c r="M286" s="1400"/>
      <c r="N286" s="1400"/>
      <c r="O286" s="1400"/>
    </row>
    <row r="287" spans="2:17" ht="26.25" hidden="1" customHeight="1" outlineLevel="1">
      <c r="B287" s="1400"/>
      <c r="C287" s="1400"/>
      <c r="D287" s="1400"/>
      <c r="E287" s="1400"/>
      <c r="F287" s="1400"/>
      <c r="G287" s="1400"/>
      <c r="H287" s="1400"/>
      <c r="I287" s="1400"/>
      <c r="J287" s="1400"/>
      <c r="K287" s="1400"/>
      <c r="L287" s="1400"/>
      <c r="M287" s="1400"/>
      <c r="N287" s="1400"/>
      <c r="O287" s="1400"/>
    </row>
    <row r="288" spans="2:17" ht="26.25" hidden="1" customHeight="1" outlineLevel="1">
      <c r="B288" s="1400"/>
      <c r="C288" s="1400"/>
      <c r="D288" s="1400"/>
      <c r="E288" s="1400"/>
      <c r="F288" s="1400"/>
      <c r="G288" s="1400"/>
      <c r="H288" s="1400"/>
      <c r="I288" s="1400"/>
      <c r="J288" s="1400"/>
      <c r="K288" s="1400"/>
      <c r="L288" s="1400"/>
      <c r="M288" s="1400"/>
      <c r="N288" s="1400"/>
      <c r="O288" s="1400"/>
      <c r="Q288" s="213"/>
    </row>
    <row r="289" spans="1:18" ht="26.25" hidden="1" customHeight="1" outlineLevel="1">
      <c r="B289" s="206"/>
      <c r="C289" s="206"/>
      <c r="D289" s="206"/>
      <c r="E289" s="206"/>
      <c r="F289" s="206"/>
      <c r="G289" s="206"/>
      <c r="H289" s="206"/>
      <c r="I289" s="206"/>
      <c r="J289" s="363"/>
      <c r="K289" s="363"/>
      <c r="L289" s="206"/>
      <c r="M289" s="206"/>
      <c r="N289" s="206"/>
      <c r="O289" s="206"/>
      <c r="Q289" s="213"/>
    </row>
    <row r="290" spans="1:18" ht="26.25" hidden="1" customHeight="1" outlineLevel="1">
      <c r="B290" s="206"/>
      <c r="C290" s="206"/>
      <c r="D290" s="206"/>
      <c r="E290" s="206"/>
      <c r="F290" s="206"/>
      <c r="G290" s="206"/>
      <c r="H290" s="206"/>
      <c r="I290" s="206"/>
      <c r="J290" s="363"/>
      <c r="K290" s="363"/>
      <c r="L290" s="206"/>
      <c r="M290" s="206"/>
      <c r="N290" s="206"/>
      <c r="O290" s="206"/>
      <c r="Q290" s="213"/>
    </row>
    <row r="291" spans="1:18" ht="26.25" hidden="1" customHeight="1" outlineLevel="1">
      <c r="B291" s="206"/>
      <c r="C291" s="206"/>
      <c r="D291" s="206"/>
      <c r="E291" s="206"/>
      <c r="F291" s="206"/>
      <c r="G291" s="206"/>
      <c r="H291" s="206"/>
      <c r="I291" s="206"/>
      <c r="J291" s="363"/>
      <c r="K291" s="363"/>
      <c r="L291" s="206"/>
      <c r="M291" s="206"/>
      <c r="N291" s="206"/>
      <c r="O291" s="206"/>
      <c r="Q291" s="213"/>
    </row>
    <row r="292" spans="1:18" ht="26.25" hidden="1" customHeight="1" outlineLevel="1">
      <c r="B292" s="206"/>
      <c r="C292" s="206"/>
      <c r="D292" s="206"/>
      <c r="E292" s="206"/>
      <c r="F292" s="206"/>
      <c r="G292" s="206"/>
      <c r="H292" s="206"/>
      <c r="I292" s="206"/>
      <c r="J292" s="363"/>
      <c r="K292" s="363"/>
      <c r="L292" s="206"/>
      <c r="M292" s="206"/>
      <c r="N292" s="206"/>
      <c r="O292" s="206"/>
      <c r="Q292" s="213"/>
    </row>
    <row r="293" spans="1:18" ht="26.25" customHeight="1" collapsed="1">
      <c r="C293" s="206"/>
      <c r="D293" s="206"/>
      <c r="E293" s="206"/>
      <c r="F293" s="206"/>
      <c r="G293" s="206"/>
      <c r="H293" s="206"/>
      <c r="I293" s="206"/>
      <c r="J293" s="363"/>
      <c r="K293" s="363"/>
      <c r="L293" s="206"/>
      <c r="M293" s="206"/>
      <c r="N293" s="206"/>
      <c r="O293" s="206"/>
      <c r="Q293" s="251" t="s">
        <v>347</v>
      </c>
    </row>
    <row r="294" spans="1:18" ht="26.25" hidden="1" customHeight="1" outlineLevel="1">
      <c r="Q294" s="251"/>
      <c r="R294" s="208"/>
    </row>
    <row r="295" spans="1:18" ht="26.25" hidden="1" customHeight="1" outlineLevel="1">
      <c r="A295" s="172" t="s">
        <v>147</v>
      </c>
      <c r="Q295" s="251" t="s">
        <v>460</v>
      </c>
      <c r="R295" s="208"/>
    </row>
    <row r="296" spans="1:18" s="209" customFormat="1" ht="26.25" hidden="1" customHeight="1" outlineLevel="1">
      <c r="L296" s="1402" t="str">
        <f>IF(入力シート!F14="","",入力シート!F14)</f>
        <v/>
      </c>
      <c r="M296" s="1402"/>
      <c r="N296" s="1402"/>
      <c r="Q296" s="253"/>
      <c r="R296" s="173"/>
    </row>
    <row r="297" spans="1:18" ht="26.25" hidden="1" customHeight="1" outlineLevel="1">
      <c r="A297" s="1403" t="s">
        <v>385</v>
      </c>
      <c r="B297" s="1403"/>
      <c r="C297" s="1403"/>
      <c r="D297" s="1403"/>
      <c r="E297" s="1403"/>
      <c r="F297" s="1403"/>
      <c r="G297" s="1403"/>
      <c r="H297" s="1403"/>
      <c r="I297" s="1403"/>
      <c r="J297" s="1403"/>
      <c r="K297" s="1403"/>
      <c r="L297" s="1403"/>
      <c r="M297" s="1403"/>
      <c r="N297" s="1403"/>
      <c r="O297" s="1403"/>
      <c r="Q297" s="242"/>
      <c r="R297" s="173"/>
    </row>
    <row r="298" spans="1:18" s="202" customFormat="1" ht="26.25" hidden="1" customHeight="1" outlineLevel="1">
      <c r="A298" s="172"/>
      <c r="B298" s="172"/>
      <c r="C298" s="172"/>
      <c r="D298" s="172"/>
      <c r="E298" s="172"/>
      <c r="F298" s="172"/>
      <c r="G298" s="172"/>
      <c r="H298" s="172"/>
      <c r="I298" s="172"/>
      <c r="J298" s="172"/>
      <c r="K298" s="172"/>
      <c r="L298" s="172"/>
      <c r="M298" s="172"/>
      <c r="N298" s="172"/>
      <c r="O298" s="172"/>
      <c r="Q298" s="242"/>
      <c r="R298" s="173"/>
    </row>
    <row r="299" spans="1:18" ht="26.25" hidden="1" customHeight="1" outlineLevel="1">
      <c r="A299" s="202"/>
      <c r="B299" s="1404" t="s">
        <v>148</v>
      </c>
      <c r="C299" s="1404" t="s">
        <v>149</v>
      </c>
      <c r="D299" s="1404" t="s">
        <v>150</v>
      </c>
      <c r="E299" s="1404"/>
      <c r="F299" s="1404"/>
      <c r="G299" s="1404"/>
      <c r="H299" s="1404" t="s">
        <v>151</v>
      </c>
      <c r="I299" s="1404"/>
      <c r="J299" s="1404"/>
      <c r="K299" s="1404"/>
      <c r="L299" s="1404"/>
      <c r="M299" s="1404"/>
      <c r="N299" s="1404" t="s">
        <v>6</v>
      </c>
      <c r="O299" s="174"/>
      <c r="Q299" s="252"/>
      <c r="R299" s="210"/>
    </row>
    <row r="300" spans="1:18" ht="26.25" hidden="1" customHeight="1" outlineLevel="1">
      <c r="A300" s="202"/>
      <c r="B300" s="1404"/>
      <c r="C300" s="1404"/>
      <c r="D300" s="211" t="s">
        <v>152</v>
      </c>
      <c r="E300" s="211" t="s">
        <v>120</v>
      </c>
      <c r="F300" s="211" t="s">
        <v>121</v>
      </c>
      <c r="G300" s="211" t="s">
        <v>132</v>
      </c>
      <c r="H300" s="1404"/>
      <c r="I300" s="1404"/>
      <c r="J300" s="1404"/>
      <c r="K300" s="1404"/>
      <c r="L300" s="1404"/>
      <c r="M300" s="1404"/>
      <c r="N300" s="1404"/>
      <c r="O300" s="174"/>
      <c r="Q300" s="252"/>
      <c r="R300" s="210"/>
    </row>
    <row r="301" spans="1:18" ht="26.25" hidden="1" customHeight="1" outlineLevel="1">
      <c r="A301" s="176"/>
      <c r="B301" s="154"/>
      <c r="C301" s="154"/>
      <c r="D301" s="130"/>
      <c r="E301" s="131"/>
      <c r="F301" s="131"/>
      <c r="G301" s="131"/>
      <c r="H301" s="1401"/>
      <c r="I301" s="1401"/>
      <c r="J301" s="1401"/>
      <c r="K301" s="1401"/>
      <c r="L301" s="1401"/>
      <c r="M301" s="1401"/>
      <c r="N301" s="154"/>
      <c r="O301" s="212"/>
      <c r="Q301" s="249" t="s">
        <v>153</v>
      </c>
      <c r="R301" s="173"/>
    </row>
    <row r="302" spans="1:18" ht="26.25" hidden="1" customHeight="1" outlineLevel="1">
      <c r="A302" s="176"/>
      <c r="B302" s="154"/>
      <c r="C302" s="154"/>
      <c r="D302" s="130"/>
      <c r="E302" s="131"/>
      <c r="F302" s="131"/>
      <c r="G302" s="131"/>
      <c r="H302" s="1401"/>
      <c r="I302" s="1401"/>
      <c r="J302" s="1401"/>
      <c r="K302" s="1401"/>
      <c r="L302" s="1401"/>
      <c r="M302" s="1401"/>
      <c r="N302" s="154"/>
      <c r="O302" s="212"/>
      <c r="Q302" s="249" t="s">
        <v>236</v>
      </c>
      <c r="R302" s="173"/>
    </row>
    <row r="303" spans="1:18" ht="26.25" hidden="1" customHeight="1" outlineLevel="1">
      <c r="A303" s="176"/>
      <c r="B303" s="154"/>
      <c r="C303" s="154"/>
      <c r="D303" s="130"/>
      <c r="E303" s="131"/>
      <c r="F303" s="131"/>
      <c r="G303" s="131"/>
      <c r="H303" s="1401"/>
      <c r="I303" s="1401"/>
      <c r="J303" s="1401"/>
      <c r="K303" s="1401"/>
      <c r="L303" s="1401"/>
      <c r="M303" s="1401"/>
      <c r="N303" s="154"/>
      <c r="O303" s="174"/>
      <c r="Q303" s="249" t="s">
        <v>353</v>
      </c>
      <c r="R303" s="173"/>
    </row>
    <row r="304" spans="1:18" ht="26.25" hidden="1" customHeight="1" outlineLevel="1">
      <c r="B304" s="154"/>
      <c r="C304" s="154"/>
      <c r="D304" s="130"/>
      <c r="E304" s="131"/>
      <c r="F304" s="131"/>
      <c r="G304" s="131"/>
      <c r="H304" s="1401"/>
      <c r="I304" s="1401"/>
      <c r="J304" s="1401"/>
      <c r="K304" s="1401"/>
      <c r="L304" s="1401"/>
      <c r="M304" s="1401"/>
      <c r="N304" s="154"/>
      <c r="O304" s="174"/>
    </row>
    <row r="305" spans="2:15" ht="26.25" hidden="1" customHeight="1" outlineLevel="1">
      <c r="B305" s="154"/>
      <c r="C305" s="154"/>
      <c r="D305" s="130"/>
      <c r="E305" s="131"/>
      <c r="F305" s="131"/>
      <c r="G305" s="131"/>
      <c r="H305" s="1401"/>
      <c r="I305" s="1401"/>
      <c r="J305" s="1401"/>
      <c r="K305" s="1401"/>
      <c r="L305" s="1401"/>
      <c r="M305" s="1401"/>
      <c r="N305" s="154"/>
      <c r="O305" s="174"/>
    </row>
    <row r="306" spans="2:15" ht="26.25" hidden="1" customHeight="1" outlineLevel="1">
      <c r="B306" s="154"/>
      <c r="C306" s="154"/>
      <c r="D306" s="130"/>
      <c r="E306" s="131"/>
      <c r="F306" s="131"/>
      <c r="G306" s="131"/>
      <c r="H306" s="1401"/>
      <c r="I306" s="1401"/>
      <c r="J306" s="1401"/>
      <c r="K306" s="1401"/>
      <c r="L306" s="1401"/>
      <c r="M306" s="1401"/>
      <c r="N306" s="154"/>
      <c r="O306" s="174"/>
    </row>
    <row r="307" spans="2:15" ht="26.25" hidden="1" customHeight="1" outlineLevel="1">
      <c r="B307" s="154"/>
      <c r="C307" s="154"/>
      <c r="D307" s="130"/>
      <c r="E307" s="131"/>
      <c r="F307" s="131"/>
      <c r="G307" s="131"/>
      <c r="H307" s="1401"/>
      <c r="I307" s="1401"/>
      <c r="J307" s="1401"/>
      <c r="K307" s="1401"/>
      <c r="L307" s="1401"/>
      <c r="M307" s="1401"/>
      <c r="N307" s="154"/>
      <c r="O307" s="174"/>
    </row>
    <row r="308" spans="2:15" ht="26.25" hidden="1" customHeight="1" outlineLevel="1">
      <c r="B308" s="154"/>
      <c r="C308" s="154"/>
      <c r="D308" s="130"/>
      <c r="E308" s="131"/>
      <c r="F308" s="131"/>
      <c r="G308" s="131"/>
      <c r="H308" s="1401"/>
      <c r="I308" s="1401"/>
      <c r="J308" s="1401"/>
      <c r="K308" s="1401"/>
      <c r="L308" s="1401"/>
      <c r="M308" s="1401"/>
      <c r="N308" s="154"/>
      <c r="O308" s="174"/>
    </row>
    <row r="309" spans="2:15" ht="26.25" hidden="1" customHeight="1" outlineLevel="1">
      <c r="B309" s="154"/>
      <c r="C309" s="154"/>
      <c r="D309" s="130"/>
      <c r="E309" s="131"/>
      <c r="F309" s="131"/>
      <c r="G309" s="131"/>
      <c r="H309" s="1401"/>
      <c r="I309" s="1401"/>
      <c r="J309" s="1401"/>
      <c r="K309" s="1401"/>
      <c r="L309" s="1401"/>
      <c r="M309" s="1401"/>
      <c r="N309" s="154"/>
      <c r="O309" s="174"/>
    </row>
    <row r="310" spans="2:15" ht="26.25" hidden="1" customHeight="1" outlineLevel="1">
      <c r="B310" s="154"/>
      <c r="C310" s="154"/>
      <c r="D310" s="130"/>
      <c r="E310" s="131"/>
      <c r="F310" s="131"/>
      <c r="G310" s="131"/>
      <c r="H310" s="1401"/>
      <c r="I310" s="1401"/>
      <c r="J310" s="1401"/>
      <c r="K310" s="1401"/>
      <c r="L310" s="1401"/>
      <c r="M310" s="1401"/>
      <c r="N310" s="154"/>
      <c r="O310" s="174"/>
    </row>
    <row r="311" spans="2:15" ht="26.25" hidden="1" customHeight="1" outlineLevel="1">
      <c r="B311" s="154"/>
      <c r="C311" s="154"/>
      <c r="D311" s="130"/>
      <c r="E311" s="131"/>
      <c r="F311" s="131"/>
      <c r="G311" s="131"/>
      <c r="H311" s="1401"/>
      <c r="I311" s="1401"/>
      <c r="J311" s="1401"/>
      <c r="K311" s="1401"/>
      <c r="L311" s="1401"/>
      <c r="M311" s="1401"/>
      <c r="N311" s="154"/>
      <c r="O311" s="174"/>
    </row>
    <row r="312" spans="2:15" ht="26.25" hidden="1" customHeight="1" outlineLevel="1">
      <c r="B312" s="154"/>
      <c r="C312" s="154"/>
      <c r="D312" s="130"/>
      <c r="E312" s="131"/>
      <c r="F312" s="131"/>
      <c r="G312" s="131"/>
      <c r="H312" s="1401"/>
      <c r="I312" s="1401"/>
      <c r="J312" s="1401"/>
      <c r="K312" s="1401"/>
      <c r="L312" s="1401"/>
      <c r="M312" s="1401"/>
      <c r="N312" s="154"/>
      <c r="O312" s="174"/>
    </row>
    <row r="313" spans="2:15" ht="26.25" hidden="1" customHeight="1" outlineLevel="1">
      <c r="B313" s="154"/>
      <c r="C313" s="154"/>
      <c r="D313" s="130"/>
      <c r="E313" s="131"/>
      <c r="F313" s="131"/>
      <c r="G313" s="131"/>
      <c r="H313" s="1401"/>
      <c r="I313" s="1401"/>
      <c r="J313" s="1401"/>
      <c r="K313" s="1401"/>
      <c r="L313" s="1401"/>
      <c r="M313" s="1401"/>
      <c r="N313" s="154"/>
      <c r="O313" s="174"/>
    </row>
    <row r="314" spans="2:15" ht="26.25" hidden="1" customHeight="1" outlineLevel="1">
      <c r="B314" s="154"/>
      <c r="C314" s="154"/>
      <c r="D314" s="130"/>
      <c r="E314" s="131"/>
      <c r="F314" s="131"/>
      <c r="G314" s="131"/>
      <c r="H314" s="1401"/>
      <c r="I314" s="1401"/>
      <c r="J314" s="1401"/>
      <c r="K314" s="1401"/>
      <c r="L314" s="1401"/>
      <c r="M314" s="1401"/>
      <c r="N314" s="154"/>
      <c r="O314" s="174"/>
    </row>
    <row r="315" spans="2:15" ht="26.25" hidden="1" customHeight="1" outlineLevel="1">
      <c r="B315" s="154"/>
      <c r="C315" s="154"/>
      <c r="D315" s="130"/>
      <c r="E315" s="131"/>
      <c r="F315" s="131"/>
      <c r="G315" s="131"/>
      <c r="H315" s="1401"/>
      <c r="I315" s="1401"/>
      <c r="J315" s="1401"/>
      <c r="K315" s="1401"/>
      <c r="L315" s="1401"/>
      <c r="M315" s="1401"/>
      <c r="N315" s="154"/>
      <c r="O315" s="174"/>
    </row>
    <row r="316" spans="2:15" ht="26.25" hidden="1" customHeight="1" outlineLevel="1">
      <c r="B316" s="154"/>
      <c r="C316" s="154"/>
      <c r="D316" s="130"/>
      <c r="E316" s="131"/>
      <c r="F316" s="131"/>
      <c r="G316" s="131"/>
      <c r="H316" s="1401"/>
      <c r="I316" s="1401"/>
      <c r="J316" s="1401"/>
      <c r="K316" s="1401"/>
      <c r="L316" s="1401"/>
      <c r="M316" s="1401"/>
      <c r="N316" s="154"/>
      <c r="O316" s="174"/>
    </row>
    <row r="317" spans="2:15" ht="26.25" hidden="1" customHeight="1" outlineLevel="1">
      <c r="B317" s="154"/>
      <c r="C317" s="154"/>
      <c r="D317" s="130"/>
      <c r="E317" s="131"/>
      <c r="F317" s="131"/>
      <c r="G317" s="131"/>
      <c r="H317" s="1401"/>
      <c r="I317" s="1401"/>
      <c r="J317" s="1401"/>
      <c r="K317" s="1401"/>
      <c r="L317" s="1401"/>
      <c r="M317" s="1401"/>
      <c r="N317" s="154"/>
      <c r="O317" s="174"/>
    </row>
    <row r="318" spans="2:15" ht="26.25" hidden="1" customHeight="1" outlineLevel="1">
      <c r="B318" s="154"/>
      <c r="C318" s="154"/>
      <c r="D318" s="130"/>
      <c r="E318" s="131"/>
      <c r="F318" s="131"/>
      <c r="G318" s="131"/>
      <c r="H318" s="1401"/>
      <c r="I318" s="1401"/>
      <c r="J318" s="1401"/>
      <c r="K318" s="1401"/>
      <c r="L318" s="1401"/>
      <c r="M318" s="1401"/>
      <c r="N318" s="154"/>
      <c r="O318" s="174"/>
    </row>
    <row r="319" spans="2:15" ht="26.25" hidden="1" customHeight="1" outlineLevel="1">
      <c r="B319" s="154"/>
      <c r="C319" s="154"/>
      <c r="D319" s="130"/>
      <c r="E319" s="131"/>
      <c r="F319" s="131"/>
      <c r="G319" s="131"/>
      <c r="H319" s="1401"/>
      <c r="I319" s="1401"/>
      <c r="J319" s="1401"/>
      <c r="K319" s="1401"/>
      <c r="L319" s="1401"/>
      <c r="M319" s="1401"/>
      <c r="N319" s="154"/>
    </row>
    <row r="320" spans="2:15" ht="26.25" hidden="1" customHeight="1" outlineLevel="1">
      <c r="B320" s="154"/>
      <c r="C320" s="154"/>
      <c r="D320" s="130"/>
      <c r="E320" s="131"/>
      <c r="F320" s="131"/>
      <c r="G320" s="131"/>
      <c r="H320" s="1401"/>
      <c r="I320" s="1401"/>
      <c r="J320" s="1401"/>
      <c r="K320" s="1401"/>
      <c r="L320" s="1401"/>
      <c r="M320" s="1401"/>
      <c r="N320" s="154"/>
    </row>
    <row r="321" spans="2:17" ht="26.25" hidden="1" customHeight="1" outlineLevel="1">
      <c r="B321" s="154"/>
      <c r="C321" s="154"/>
      <c r="D321" s="130"/>
      <c r="E321" s="131"/>
      <c r="F321" s="131"/>
      <c r="G321" s="131"/>
      <c r="H321" s="1401"/>
      <c r="I321" s="1401"/>
      <c r="J321" s="1401"/>
      <c r="K321" s="1401"/>
      <c r="L321" s="1401"/>
      <c r="M321" s="1401"/>
      <c r="N321" s="154"/>
    </row>
    <row r="322" spans="2:17" ht="26.25" hidden="1" customHeight="1" outlineLevel="1">
      <c r="B322" s="154"/>
      <c r="C322" s="154"/>
      <c r="D322" s="130"/>
      <c r="E322" s="131"/>
      <c r="F322" s="131"/>
      <c r="G322" s="131"/>
      <c r="H322" s="1401"/>
      <c r="I322" s="1401"/>
      <c r="J322" s="1401"/>
      <c r="K322" s="1401"/>
      <c r="L322" s="1401"/>
      <c r="M322" s="1401"/>
      <c r="N322" s="154"/>
    </row>
    <row r="323" spans="2:17" ht="26.25" hidden="1" customHeight="1" outlineLevel="1">
      <c r="B323" s="154"/>
      <c r="C323" s="154"/>
      <c r="D323" s="130"/>
      <c r="E323" s="131"/>
      <c r="F323" s="131"/>
      <c r="G323" s="131"/>
      <c r="H323" s="1401"/>
      <c r="I323" s="1401"/>
      <c r="J323" s="1401"/>
      <c r="K323" s="1401"/>
      <c r="L323" s="1401"/>
      <c r="M323" s="1401"/>
      <c r="N323" s="154"/>
    </row>
    <row r="324" spans="2:17" ht="26.25" hidden="1" customHeight="1" outlineLevel="1">
      <c r="B324" s="154"/>
      <c r="C324" s="154"/>
      <c r="D324" s="130"/>
      <c r="E324" s="131"/>
      <c r="F324" s="131"/>
      <c r="G324" s="131"/>
      <c r="H324" s="1401"/>
      <c r="I324" s="1401"/>
      <c r="J324" s="1401"/>
      <c r="K324" s="1401"/>
      <c r="L324" s="1401"/>
      <c r="M324" s="1401"/>
      <c r="N324" s="154"/>
    </row>
    <row r="325" spans="2:17" ht="26.25" hidden="1" customHeight="1" outlineLevel="1">
      <c r="B325" s="154"/>
      <c r="C325" s="154"/>
      <c r="D325" s="130"/>
      <c r="E325" s="131"/>
      <c r="F325" s="131"/>
      <c r="G325" s="131"/>
      <c r="H325" s="1401"/>
      <c r="I325" s="1401"/>
      <c r="J325" s="1401"/>
      <c r="K325" s="1401"/>
      <c r="L325" s="1401"/>
      <c r="M325" s="1401"/>
      <c r="N325" s="154"/>
    </row>
    <row r="326" spans="2:17" ht="26.25" hidden="1" customHeight="1" outlineLevel="1"/>
    <row r="327" spans="2:17" ht="26.25" hidden="1" customHeight="1" outlineLevel="1">
      <c r="B327" s="1400" t="s">
        <v>386</v>
      </c>
      <c r="C327" s="1400"/>
      <c r="D327" s="1400"/>
      <c r="E327" s="1400"/>
      <c r="F327" s="1400"/>
      <c r="G327" s="1400"/>
      <c r="H327" s="1400"/>
      <c r="I327" s="1400"/>
      <c r="J327" s="1400"/>
      <c r="K327" s="1400"/>
      <c r="L327" s="1400"/>
      <c r="M327" s="1400"/>
      <c r="N327" s="1400"/>
      <c r="O327" s="1400"/>
    </row>
    <row r="328" spans="2:17" ht="26.25" hidden="1" customHeight="1" outlineLevel="1">
      <c r="B328" s="1400"/>
      <c r="C328" s="1400"/>
      <c r="D328" s="1400"/>
      <c r="E328" s="1400"/>
      <c r="F328" s="1400"/>
      <c r="G328" s="1400"/>
      <c r="H328" s="1400"/>
      <c r="I328" s="1400"/>
      <c r="J328" s="1400"/>
      <c r="K328" s="1400"/>
      <c r="L328" s="1400"/>
      <c r="M328" s="1400"/>
      <c r="N328" s="1400"/>
      <c r="O328" s="1400"/>
    </row>
    <row r="329" spans="2:17" ht="26.25" hidden="1" customHeight="1" outlineLevel="1">
      <c r="B329" s="1400" t="s">
        <v>389</v>
      </c>
      <c r="C329" s="1400"/>
      <c r="D329" s="1400"/>
      <c r="E329" s="1400"/>
      <c r="F329" s="1400"/>
      <c r="G329" s="1400"/>
      <c r="H329" s="1400"/>
      <c r="I329" s="1400"/>
      <c r="J329" s="1400"/>
      <c r="K329" s="1400"/>
      <c r="L329" s="1400"/>
      <c r="M329" s="1400"/>
      <c r="N329" s="1400"/>
      <c r="O329" s="1400"/>
    </row>
    <row r="330" spans="2:17" ht="26.25" hidden="1" customHeight="1" outlineLevel="1">
      <c r="B330" s="1400"/>
      <c r="C330" s="1400"/>
      <c r="D330" s="1400"/>
      <c r="E330" s="1400"/>
      <c r="F330" s="1400"/>
      <c r="G330" s="1400"/>
      <c r="H330" s="1400"/>
      <c r="I330" s="1400"/>
      <c r="J330" s="1400"/>
      <c r="K330" s="1400"/>
      <c r="L330" s="1400"/>
      <c r="M330" s="1400"/>
      <c r="N330" s="1400"/>
      <c r="O330" s="1400"/>
    </row>
    <row r="331" spans="2:17" ht="26.25" hidden="1" customHeight="1" outlineLevel="1">
      <c r="B331" s="1400"/>
      <c r="C331" s="1400"/>
      <c r="D331" s="1400"/>
      <c r="E331" s="1400"/>
      <c r="F331" s="1400"/>
      <c r="G331" s="1400"/>
      <c r="H331" s="1400"/>
      <c r="I331" s="1400"/>
      <c r="J331" s="1400"/>
      <c r="K331" s="1400"/>
      <c r="L331" s="1400"/>
      <c r="M331" s="1400"/>
      <c r="N331" s="1400"/>
      <c r="O331" s="1400"/>
      <c r="Q331" s="213"/>
    </row>
    <row r="332" spans="2:17" ht="26.25" hidden="1" customHeight="1" outlineLevel="1">
      <c r="B332" s="206"/>
      <c r="C332" s="206"/>
      <c r="D332" s="206"/>
      <c r="E332" s="206"/>
      <c r="F332" s="206"/>
      <c r="G332" s="206"/>
      <c r="H332" s="206"/>
      <c r="I332" s="206"/>
      <c r="J332" s="363"/>
      <c r="K332" s="363"/>
      <c r="L332" s="206"/>
      <c r="M332" s="206"/>
      <c r="N332" s="206"/>
      <c r="O332" s="206"/>
      <c r="Q332" s="213"/>
    </row>
    <row r="333" spans="2:17" ht="26.25" hidden="1" customHeight="1" outlineLevel="1">
      <c r="B333" s="206"/>
      <c r="C333" s="206"/>
      <c r="D333" s="206"/>
      <c r="E333" s="206"/>
      <c r="F333" s="206"/>
      <c r="G333" s="206"/>
      <c r="H333" s="206"/>
      <c r="I333" s="206"/>
      <c r="J333" s="363"/>
      <c r="K333" s="363"/>
      <c r="L333" s="206"/>
      <c r="M333" s="206"/>
      <c r="N333" s="206"/>
      <c r="O333" s="206"/>
      <c r="Q333" s="213"/>
    </row>
    <row r="334" spans="2:17" ht="26.25" hidden="1" customHeight="1" outlineLevel="1">
      <c r="B334" s="206"/>
      <c r="C334" s="206"/>
      <c r="D334" s="206"/>
      <c r="E334" s="206"/>
      <c r="F334" s="206"/>
      <c r="G334" s="206"/>
      <c r="H334" s="206"/>
      <c r="I334" s="206"/>
      <c r="J334" s="363"/>
      <c r="K334" s="363"/>
      <c r="L334" s="206"/>
      <c r="M334" s="206"/>
      <c r="N334" s="206"/>
      <c r="O334" s="206"/>
      <c r="Q334" s="213"/>
    </row>
    <row r="335" spans="2:17" ht="26.25" hidden="1" customHeight="1" outlineLevel="1">
      <c r="B335" s="206"/>
      <c r="C335" s="206"/>
      <c r="D335" s="206"/>
      <c r="E335" s="206"/>
      <c r="F335" s="206"/>
      <c r="G335" s="206"/>
      <c r="H335" s="206"/>
      <c r="I335" s="206"/>
      <c r="J335" s="363"/>
      <c r="K335" s="363"/>
      <c r="L335" s="206"/>
      <c r="M335" s="206"/>
      <c r="N335" s="206"/>
      <c r="O335" s="206"/>
      <c r="Q335" s="213"/>
    </row>
    <row r="336" spans="2:17" ht="26.25" hidden="1" customHeight="1" outlineLevel="1">
      <c r="C336" s="206"/>
      <c r="D336" s="206"/>
      <c r="E336" s="206"/>
      <c r="F336" s="206"/>
      <c r="G336" s="206"/>
      <c r="H336" s="206"/>
      <c r="I336" s="206"/>
      <c r="J336" s="363"/>
      <c r="K336" s="363"/>
      <c r="L336" s="206"/>
      <c r="M336" s="206"/>
      <c r="N336" s="206"/>
      <c r="O336" s="206"/>
    </row>
    <row r="337" spans="17:17" collapsed="1">
      <c r="Q337" s="251" t="s">
        <v>347</v>
      </c>
    </row>
  </sheetData>
  <sheetProtection algorithmName="SHA-512" hashValue="z7CGDRUhBJ1FvNb5cgDDmb+YeUSojrcHY9X8JmVFo/LHi9JLiyHklIIBSBZH131sDFaum/PI8LPRvYlUhFUUXQ==" saltValue="NI7IIxzpDiOZyhLCRWUPHA==" spinCount="100000" sheet="1" formatCells="0" formatRows="0" insertRows="0" deleteRows="0" selectLockedCells="1" autoFilter="0" pivotTables="0"/>
  <mergeCells count="195">
    <mergeCell ref="H186:M186"/>
    <mergeCell ref="A88:O88"/>
    <mergeCell ref="A124:O124"/>
    <mergeCell ref="A132:O132"/>
    <mergeCell ref="F92:I93"/>
    <mergeCell ref="C92:E93"/>
    <mergeCell ref="B128:N130"/>
    <mergeCell ref="C170:C171"/>
    <mergeCell ref="H172:M172"/>
    <mergeCell ref="H173:M173"/>
    <mergeCell ref="H174:M174"/>
    <mergeCell ref="H175:M175"/>
    <mergeCell ref="H170:M171"/>
    <mergeCell ref="H181:M181"/>
    <mergeCell ref="H182:M182"/>
    <mergeCell ref="H185:M185"/>
    <mergeCell ref="H179:M179"/>
    <mergeCell ref="J94:M95"/>
    <mergeCell ref="H183:M183"/>
    <mergeCell ref="H180:M180"/>
    <mergeCell ref="H178:M178"/>
    <mergeCell ref="J92:M93"/>
    <mergeCell ref="H187:M187"/>
    <mergeCell ref="N170:N171"/>
    <mergeCell ref="F94:I94"/>
    <mergeCell ref="F95:I95"/>
    <mergeCell ref="C94:E94"/>
    <mergeCell ref="C95:E95"/>
    <mergeCell ref="B149:N152"/>
    <mergeCell ref="A168:O168"/>
    <mergeCell ref="L167:N167"/>
    <mergeCell ref="B134:N137"/>
    <mergeCell ref="B139:N142"/>
    <mergeCell ref="B144:N147"/>
    <mergeCell ref="D170:G170"/>
    <mergeCell ref="C97:E97"/>
    <mergeCell ref="F97:I97"/>
    <mergeCell ref="J97:M97"/>
    <mergeCell ref="J96:M96"/>
    <mergeCell ref="F96:I96"/>
    <mergeCell ref="C96:E96"/>
    <mergeCell ref="C98:E98"/>
    <mergeCell ref="F98:I98"/>
    <mergeCell ref="H176:M176"/>
    <mergeCell ref="H177:M177"/>
    <mergeCell ref="J98:M98"/>
    <mergeCell ref="L5:N5"/>
    <mergeCell ref="G9:N9"/>
    <mergeCell ref="G10:N10"/>
    <mergeCell ref="G11:N11"/>
    <mergeCell ref="G13:N13"/>
    <mergeCell ref="G31:N31"/>
    <mergeCell ref="H63:N63"/>
    <mergeCell ref="H64:N64"/>
    <mergeCell ref="A33:O35"/>
    <mergeCell ref="A36:O36"/>
    <mergeCell ref="B51:L51"/>
    <mergeCell ref="C57:G57"/>
    <mergeCell ref="H62:N62"/>
    <mergeCell ref="A45:O45"/>
    <mergeCell ref="G12:I12"/>
    <mergeCell ref="J12:N12"/>
    <mergeCell ref="G18:I18"/>
    <mergeCell ref="J18:N18"/>
    <mergeCell ref="G24:I24"/>
    <mergeCell ref="J24:N24"/>
    <mergeCell ref="G30:I30"/>
    <mergeCell ref="J30:N30"/>
    <mergeCell ref="H188:M188"/>
    <mergeCell ref="H189:M189"/>
    <mergeCell ref="H184:M184"/>
    <mergeCell ref="B198:O199"/>
    <mergeCell ref="B200:O202"/>
    <mergeCell ref="H195:M195"/>
    <mergeCell ref="H196:M196"/>
    <mergeCell ref="G15:N15"/>
    <mergeCell ref="G16:N16"/>
    <mergeCell ref="G17:N17"/>
    <mergeCell ref="G19:N19"/>
    <mergeCell ref="G21:N21"/>
    <mergeCell ref="G22:N22"/>
    <mergeCell ref="G23:N23"/>
    <mergeCell ref="G25:N25"/>
    <mergeCell ref="G27:N27"/>
    <mergeCell ref="G28:N28"/>
    <mergeCell ref="G29:N29"/>
    <mergeCell ref="H190:M190"/>
    <mergeCell ref="H191:M191"/>
    <mergeCell ref="B170:B171"/>
    <mergeCell ref="H192:M192"/>
    <mergeCell ref="H193:M193"/>
    <mergeCell ref="H194:M194"/>
    <mergeCell ref="H218:M218"/>
    <mergeCell ref="H219:M219"/>
    <mergeCell ref="L210:N210"/>
    <mergeCell ref="A211:O211"/>
    <mergeCell ref="B213:B214"/>
    <mergeCell ref="C213:C214"/>
    <mergeCell ref="D213:G213"/>
    <mergeCell ref="H213:M214"/>
    <mergeCell ref="N213:N214"/>
    <mergeCell ref="H215:M215"/>
    <mergeCell ref="H216:M216"/>
    <mergeCell ref="H217:M217"/>
    <mergeCell ref="H225:M225"/>
    <mergeCell ref="H226:M226"/>
    <mergeCell ref="H227:M227"/>
    <mergeCell ref="H228:M228"/>
    <mergeCell ref="H229:M229"/>
    <mergeCell ref="H220:M220"/>
    <mergeCell ref="H221:M221"/>
    <mergeCell ref="H222:M222"/>
    <mergeCell ref="H223:M223"/>
    <mergeCell ref="H224:M224"/>
    <mergeCell ref="H235:M235"/>
    <mergeCell ref="H236:M236"/>
    <mergeCell ref="H237:M237"/>
    <mergeCell ref="H238:M238"/>
    <mergeCell ref="H239:M239"/>
    <mergeCell ref="H230:M230"/>
    <mergeCell ref="H231:M231"/>
    <mergeCell ref="H232:M232"/>
    <mergeCell ref="H233:M233"/>
    <mergeCell ref="H234:M234"/>
    <mergeCell ref="B241:O242"/>
    <mergeCell ref="B243:O245"/>
    <mergeCell ref="L253:N253"/>
    <mergeCell ref="A254:O254"/>
    <mergeCell ref="B256:B257"/>
    <mergeCell ref="C256:C257"/>
    <mergeCell ref="D256:G256"/>
    <mergeCell ref="H256:M257"/>
    <mergeCell ref="N256:N257"/>
    <mergeCell ref="H263:M263"/>
    <mergeCell ref="H264:M264"/>
    <mergeCell ref="H265:M265"/>
    <mergeCell ref="H266:M266"/>
    <mergeCell ref="H267:M267"/>
    <mergeCell ref="H258:M258"/>
    <mergeCell ref="H259:M259"/>
    <mergeCell ref="H260:M260"/>
    <mergeCell ref="H261:M261"/>
    <mergeCell ref="H262:M262"/>
    <mergeCell ref="H281:M281"/>
    <mergeCell ref="H282:M282"/>
    <mergeCell ref="H273:M273"/>
    <mergeCell ref="H274:M274"/>
    <mergeCell ref="H275:M275"/>
    <mergeCell ref="H276:M276"/>
    <mergeCell ref="H277:M277"/>
    <mergeCell ref="H268:M268"/>
    <mergeCell ref="H269:M269"/>
    <mergeCell ref="H270:M270"/>
    <mergeCell ref="H271:M271"/>
    <mergeCell ref="H272:M272"/>
    <mergeCell ref="H278:M278"/>
    <mergeCell ref="H279:M279"/>
    <mergeCell ref="H280:M280"/>
    <mergeCell ref="B329:O331"/>
    <mergeCell ref="A37:N42"/>
    <mergeCell ref="H321:M321"/>
    <mergeCell ref="H322:M322"/>
    <mergeCell ref="H323:M323"/>
    <mergeCell ref="H324:M324"/>
    <mergeCell ref="H325:M325"/>
    <mergeCell ref="H316:M316"/>
    <mergeCell ref="H317:M317"/>
    <mergeCell ref="H318:M318"/>
    <mergeCell ref="H319:M319"/>
    <mergeCell ref="H320:M320"/>
    <mergeCell ref="H311:M311"/>
    <mergeCell ref="H312:M312"/>
    <mergeCell ref="H313:M313"/>
    <mergeCell ref="H314:M314"/>
    <mergeCell ref="H315:M315"/>
    <mergeCell ref="H306:M306"/>
    <mergeCell ref="H307:M307"/>
    <mergeCell ref="H308:M308"/>
    <mergeCell ref="H309:M309"/>
    <mergeCell ref="H310:M310"/>
    <mergeCell ref="H301:M301"/>
    <mergeCell ref="H302:M302"/>
    <mergeCell ref="B327:O328"/>
    <mergeCell ref="H303:M303"/>
    <mergeCell ref="H304:M304"/>
    <mergeCell ref="H305:M305"/>
    <mergeCell ref="B284:O285"/>
    <mergeCell ref="B286:O288"/>
    <mergeCell ref="L296:N296"/>
    <mergeCell ref="A297:O297"/>
    <mergeCell ref="B299:B300"/>
    <mergeCell ref="C299:C300"/>
    <mergeCell ref="D299:G299"/>
    <mergeCell ref="H299:M300"/>
    <mergeCell ref="N299:N300"/>
  </mergeCells>
  <phoneticPr fontId="17"/>
  <conditionalFormatting sqref="B94:J94 B95:I95 N94:N95">
    <cfRule type="expression" dxfId="645" priority="37">
      <formula>$B$92&lt;&gt;""</formula>
    </cfRule>
  </conditionalFormatting>
  <conditionalFormatting sqref="H63:N64">
    <cfRule type="expression" dxfId="644" priority="25">
      <formula>AND(MONTH(H63)&lt;10,DAY(H63)&lt;10)</formula>
    </cfRule>
    <cfRule type="expression" dxfId="643" priority="26">
      <formula>AND(MONTH(H63)&lt;10,DAY(H63)&gt;=10)</formula>
    </cfRule>
    <cfRule type="expression" dxfId="642" priority="27">
      <formula>AND(MONTH(H63)&gt;=10,DAY(H63)&lt;10)</formula>
    </cfRule>
    <cfRule type="expression" dxfId="641" priority="28">
      <formula>AND(MONTH(H63)&gt;=10,DAY(H63)&gt;=10)</formula>
    </cfRule>
  </conditionalFormatting>
  <conditionalFormatting sqref="E16:E19 F24:G24 Q21:XFD25 R20:XFD20 F30:G30 Q27:XFD31 R26:XFD26 J24 O21:O25 J30 O27:O31">
    <cfRule type="containsText" dxfId="640" priority="22" operator="containsText" text="(例)">
      <formula>NOT(ISERROR(SEARCH("(例)",E16)))</formula>
    </cfRule>
  </conditionalFormatting>
  <conditionalFormatting sqref="A22:D25 A20:G21 F22:G23 F25:G25 O20">
    <cfRule type="containsText" dxfId="639" priority="21" operator="containsText" text="(例)">
      <formula>NOT(ISERROR(SEARCH("(例)",A20)))</formula>
    </cfRule>
  </conditionalFormatting>
  <conditionalFormatting sqref="E22:E25">
    <cfRule type="containsText" dxfId="638" priority="18" operator="containsText" text="(例)">
      <formula>NOT(ISERROR(SEARCH("(例)",E22)))</formula>
    </cfRule>
  </conditionalFormatting>
  <conditionalFormatting sqref="A28:D31 A26:G27 F28:G29 F31:G31 O26">
    <cfRule type="containsText" dxfId="637" priority="17" operator="containsText" text="(例)">
      <formula>NOT(ISERROR(SEARCH("(例)",A26)))</formula>
    </cfRule>
  </conditionalFormatting>
  <conditionalFormatting sqref="E28:E31">
    <cfRule type="containsText" dxfId="636" priority="14" operator="containsText" text="(例)">
      <formula>NOT(ISERROR(SEARCH("(例)",E28)))</formula>
    </cfRule>
  </conditionalFormatting>
  <conditionalFormatting sqref="Q20">
    <cfRule type="containsText" dxfId="635" priority="13" operator="containsText" text="(例)">
      <formula>NOT(ISERROR(SEARCH("(例)",Q20)))</formula>
    </cfRule>
  </conditionalFormatting>
  <conditionalFormatting sqref="Q32">
    <cfRule type="containsText" dxfId="634" priority="10" operator="containsText" text="(例)">
      <formula>NOT(ISERROR(SEARCH("(例)",Q32)))</formula>
    </cfRule>
  </conditionalFormatting>
  <conditionalFormatting sqref="Q26">
    <cfRule type="containsText" dxfId="633" priority="11" operator="containsText" text="(例)">
      <formula>NOT(ISERROR(SEARCH("(例)",Q26)))</formula>
    </cfRule>
  </conditionalFormatting>
  <conditionalFormatting sqref="H62:N62">
    <cfRule type="expression" dxfId="632" priority="2">
      <formula>AND(MONTH(H62)&lt;10,DAY(H62)&lt;10)</formula>
    </cfRule>
    <cfRule type="expression" dxfId="631" priority="3">
      <formula>AND(MONTH(H62)&lt;10,DAY(H62)&gt;=10)</formula>
    </cfRule>
    <cfRule type="expression" dxfId="630" priority="4">
      <formula>AND(MONTH(H62)&gt;=10,DAY(H62)&lt;10)</formula>
    </cfRule>
    <cfRule type="expression" dxfId="629" priority="5">
      <formula>AND(MONTH(H62)&gt;=10,DAY(H62)&gt;=10)</formula>
    </cfRule>
  </conditionalFormatting>
  <conditionalFormatting sqref="B172:N172">
    <cfRule type="containsBlanks" dxfId="628" priority="1">
      <formula>LEN(TRIM(B172))=0</formula>
    </cfRule>
  </conditionalFormatting>
  <dataValidations count="5">
    <dataValidation imeMode="fullKatakana" allowBlank="1" showInputMessage="1" showErrorMessage="1" prompt="姓と名の間を全角で１マス空け" sqref="B172:B196 B215:B239 B258:B282 B301:B325" xr:uid="{15A757D5-7425-4F16-B3B6-52932C08C335}"/>
    <dataValidation imeMode="hiragana" allowBlank="1" showInputMessage="1" showErrorMessage="1" prompt="姓と名の間を全角で１マス空け" sqref="C172:C196 C215:C239 C258:C282 C301:C325" xr:uid="{9A36F77E-01BD-4297-8242-AF6C8111E777}"/>
    <dataValidation imeMode="hiragana" allowBlank="1" showInputMessage="1" showErrorMessage="1" prompt="商業登記簿と一致する役職名を記入" sqref="N172:N196 N215:N239 N258:N282 N301:N325" xr:uid="{4FD4D9DC-BA75-4824-BF3B-8C4F8C238C21}"/>
    <dataValidation imeMode="off" allowBlank="1" showInputMessage="1" showErrorMessage="1" sqref="E172:G196 E215:G239 E258:G282 E301:G325" xr:uid="{A505677D-8936-42DA-A425-8B8554B2B230}"/>
    <dataValidation type="list" imeMode="fullAlpha" allowBlank="1" showInputMessage="1" showErrorMessage="1" sqref="D172:D196 D215:D239 D258:D282 D301:D325" xr:uid="{A3308BA7-1549-4859-A458-1A19FF82D991}">
      <formula1>"Ｔ,Ｓ,Ｈ"</formula1>
    </dataValidation>
  </dataValidations>
  <printOptions horizontalCentered="1"/>
  <pageMargins left="0.51181102362204722" right="0.11811023622047245" top="0.35433070866141736" bottom="0.35433070866141736" header="0.31496062992125984" footer="0.11811023622047245"/>
  <pageSetup paperSize="9" scale="60" orientation="portrait" r:id="rId1"/>
  <headerFooter scaleWithDoc="0">
    <oddFooter>&amp;R&amp;K00-044R5中層ZEH-M_ver.1.2</oddFooter>
  </headerFooter>
  <rowBreaks count="7" manualBreakCount="7">
    <brk id="43" max="16383" man="1"/>
    <brk id="84" max="16383" man="1"/>
    <brk id="120" max="15" man="1"/>
    <brk id="164" max="15" man="1"/>
    <brk id="207" max="15" man="1"/>
    <brk id="250" max="15" man="1"/>
    <brk id="293" max="1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9E65D-953C-4083-B838-2A55DC2AB4C7}">
  <dimension ref="A1:AS78"/>
  <sheetViews>
    <sheetView showGridLines="0" showZeros="0" view="pageBreakPreview" zoomScale="85" zoomScaleNormal="55" zoomScaleSheetLayoutView="85" workbookViewId="0"/>
  </sheetViews>
  <sheetFormatPr defaultColWidth="3" defaultRowHeight="18" customHeight="1" outlineLevelRow="1"/>
  <cols>
    <col min="1" max="1" width="0.875" style="1002" customWidth="1"/>
    <col min="2" max="4" width="3" style="1002" customWidth="1"/>
    <col min="5" max="6" width="3" style="1012" customWidth="1"/>
    <col min="7" max="8" width="3" style="1024" customWidth="1"/>
    <col min="9" max="44" width="3" style="1002" customWidth="1"/>
    <col min="45" max="45" width="3" style="1003"/>
    <col min="46" max="16384" width="3" style="1002"/>
  </cols>
  <sheetData>
    <row r="1" spans="1:45" s="999" customFormat="1" ht="21">
      <c r="A1" s="997"/>
      <c r="B1" s="254" t="s">
        <v>93</v>
      </c>
      <c r="C1" s="254"/>
      <c r="D1" s="998"/>
      <c r="E1" s="998"/>
      <c r="F1" s="998"/>
      <c r="G1" s="998"/>
      <c r="H1" s="998"/>
      <c r="AE1" s="1000"/>
      <c r="AS1" s="1001"/>
    </row>
    <row r="2" spans="1:45" s="999" customFormat="1" ht="21">
      <c r="A2" s="997"/>
      <c r="B2" s="254" t="s">
        <v>110</v>
      </c>
      <c r="C2" s="254"/>
      <c r="D2" s="998"/>
      <c r="E2" s="998"/>
      <c r="F2" s="998"/>
      <c r="G2" s="998"/>
      <c r="H2" s="998"/>
      <c r="AE2" s="1000"/>
      <c r="AS2" s="1001"/>
    </row>
    <row r="3" spans="1:45" ht="14.25">
      <c r="B3" s="1458"/>
      <c r="C3" s="1458"/>
      <c r="D3" s="1458"/>
      <c r="E3" s="1458"/>
      <c r="F3" s="1458"/>
      <c r="G3" s="1458"/>
      <c r="H3" s="1458"/>
      <c r="I3" s="1458"/>
      <c r="J3" s="1458"/>
      <c r="K3" s="1458"/>
      <c r="L3" s="1458"/>
      <c r="M3" s="1458"/>
      <c r="N3" s="1458"/>
      <c r="O3" s="1458"/>
      <c r="P3" s="1458"/>
      <c r="Q3" s="1458"/>
      <c r="R3" s="1458"/>
      <c r="S3" s="1458"/>
      <c r="T3" s="1458"/>
      <c r="U3" s="1458"/>
      <c r="V3" s="1458"/>
      <c r="W3" s="1458"/>
      <c r="X3" s="1458"/>
      <c r="Y3" s="1458"/>
      <c r="Z3" s="1458"/>
      <c r="AA3" s="1458"/>
      <c r="AB3" s="1458"/>
      <c r="AC3" s="1458"/>
      <c r="AD3" s="1458"/>
      <c r="AE3" s="1458"/>
      <c r="AF3" s="1458"/>
      <c r="AG3" s="1458"/>
      <c r="AH3" s="1458"/>
      <c r="AI3" s="1458"/>
      <c r="AJ3" s="1458"/>
      <c r="AK3" s="1458"/>
      <c r="AL3" s="1458"/>
      <c r="AM3" s="1458"/>
      <c r="AN3" s="1458"/>
      <c r="AO3" s="1458"/>
      <c r="AP3" s="1458"/>
      <c r="AQ3" s="1458"/>
      <c r="AR3" s="1458"/>
    </row>
    <row r="4" spans="1:45" ht="14.25">
      <c r="B4" s="1004"/>
      <c r="C4" s="1004"/>
      <c r="D4" s="1004"/>
      <c r="E4" s="1005"/>
      <c r="F4" s="1005"/>
      <c r="G4" s="1006"/>
      <c r="H4" s="1006"/>
      <c r="I4" s="1004"/>
      <c r="J4" s="1004"/>
      <c r="K4" s="1004"/>
      <c r="L4" s="1004"/>
      <c r="M4" s="1004"/>
      <c r="N4" s="1004"/>
      <c r="O4" s="1004"/>
      <c r="P4" s="1004"/>
      <c r="Q4" s="1004"/>
      <c r="R4" s="1004"/>
      <c r="S4" s="1004"/>
      <c r="T4" s="1004"/>
      <c r="U4" s="1004"/>
      <c r="V4" s="1004"/>
      <c r="W4" s="1004"/>
      <c r="X4" s="1004"/>
      <c r="Y4" s="1004"/>
      <c r="Z4" s="1004"/>
      <c r="AA4" s="1004"/>
      <c r="AB4" s="1004"/>
      <c r="AC4" s="1004"/>
      <c r="AD4" s="1004"/>
      <c r="AE4" s="1004"/>
      <c r="AF4" s="1004"/>
      <c r="AG4" s="1004"/>
      <c r="AH4" s="1004"/>
      <c r="AI4" s="1004"/>
      <c r="AJ4" s="1004"/>
      <c r="AK4" s="1004"/>
      <c r="AL4" s="1459"/>
      <c r="AM4" s="1459"/>
      <c r="AN4" s="1007"/>
      <c r="AO4" s="1459"/>
      <c r="AP4" s="1459"/>
      <c r="AQ4" s="1004"/>
      <c r="AR4" s="1004"/>
    </row>
    <row r="5" spans="1:45" ht="30" customHeight="1">
      <c r="B5" s="1460" t="s">
        <v>1086</v>
      </c>
      <c r="C5" s="1460"/>
      <c r="D5" s="1460"/>
      <c r="E5" s="1460"/>
      <c r="F5" s="1460"/>
      <c r="G5" s="1460"/>
      <c r="H5" s="1460"/>
      <c r="I5" s="1460"/>
      <c r="J5" s="1460"/>
      <c r="K5" s="1460"/>
      <c r="L5" s="1460"/>
      <c r="M5" s="1460"/>
      <c r="N5" s="1460"/>
      <c r="O5" s="1186"/>
      <c r="P5" s="1186"/>
      <c r="Q5" s="1004"/>
      <c r="R5" s="1004"/>
      <c r="S5" s="1004"/>
      <c r="T5" s="1004"/>
      <c r="U5" s="1004"/>
      <c r="V5" s="1004"/>
      <c r="W5" s="1004"/>
      <c r="X5" s="1004"/>
      <c r="Y5" s="1004"/>
      <c r="Z5" s="1004"/>
      <c r="AA5" s="1004"/>
      <c r="AB5" s="1004"/>
      <c r="AC5" s="1004"/>
      <c r="AD5" s="1004"/>
      <c r="AE5" s="1004"/>
      <c r="AF5" s="1004"/>
      <c r="AG5" s="1004"/>
      <c r="AH5" s="1004"/>
      <c r="AI5" s="1004"/>
      <c r="AJ5" s="1004"/>
      <c r="AK5" s="1004"/>
      <c r="AL5" s="1004"/>
      <c r="AM5" s="1187"/>
      <c r="AN5" s="1004"/>
      <c r="AO5" s="1004"/>
      <c r="AP5" s="1187"/>
      <c r="AQ5" s="1004"/>
      <c r="AR5" s="1004"/>
    </row>
    <row r="6" spans="1:45" ht="30" customHeight="1">
      <c r="B6" s="1460" t="s">
        <v>1087</v>
      </c>
      <c r="C6" s="1460"/>
      <c r="D6" s="1460"/>
      <c r="E6" s="1460"/>
      <c r="F6" s="1460"/>
      <c r="G6" s="1460"/>
      <c r="H6" s="1460"/>
      <c r="I6" s="1460"/>
      <c r="J6" s="1460"/>
      <c r="K6" s="1460"/>
      <c r="L6" s="1460"/>
      <c r="M6" s="1460"/>
      <c r="N6" s="1460"/>
      <c r="O6" s="1186"/>
      <c r="P6" s="1186"/>
      <c r="Q6" s="1004"/>
      <c r="R6" s="1004"/>
      <c r="S6" s="1004"/>
      <c r="T6" s="1004"/>
      <c r="U6" s="1004"/>
      <c r="V6" s="1004"/>
      <c r="W6" s="1004"/>
      <c r="X6" s="1004"/>
      <c r="Y6" s="1004"/>
      <c r="Z6" s="1004"/>
      <c r="AA6" s="1004"/>
      <c r="AB6" s="1004"/>
      <c r="AC6" s="1004"/>
      <c r="AD6" s="1004"/>
      <c r="AE6" s="1004"/>
      <c r="AF6" s="1004"/>
      <c r="AG6" s="1004"/>
      <c r="AH6" s="1004"/>
      <c r="AI6" s="1004"/>
      <c r="AJ6" s="1004"/>
      <c r="AK6" s="1004"/>
      <c r="AL6" s="1004"/>
      <c r="AM6" s="1004"/>
      <c r="AN6" s="1004"/>
      <c r="AO6" s="1004"/>
      <c r="AP6" s="1004"/>
      <c r="AQ6" s="1004"/>
      <c r="AR6" s="1004"/>
    </row>
    <row r="7" spans="1:45" ht="39" customHeight="1">
      <c r="B7" s="1461" t="str">
        <f>様式第1_交付申請書!A33</f>
        <v>令和５年度
二酸化炭素排出抑制対策事業費等補助金
（集合住宅の省ＣＯ２化促進事業）</v>
      </c>
      <c r="C7" s="1461"/>
      <c r="D7" s="1461"/>
      <c r="E7" s="1461"/>
      <c r="F7" s="1461"/>
      <c r="G7" s="1461"/>
      <c r="H7" s="1461"/>
      <c r="I7" s="1461"/>
      <c r="J7" s="1461"/>
      <c r="K7" s="1461"/>
      <c r="L7" s="1461"/>
      <c r="M7" s="1461"/>
      <c r="N7" s="1461"/>
      <c r="O7" s="1461"/>
      <c r="P7" s="1461"/>
      <c r="Q7" s="1461"/>
      <c r="R7" s="1461"/>
      <c r="S7" s="1461"/>
      <c r="T7" s="1461"/>
      <c r="U7" s="1461"/>
      <c r="V7" s="1461"/>
      <c r="W7" s="1461"/>
      <c r="X7" s="1461"/>
      <c r="Y7" s="1461"/>
      <c r="Z7" s="1461"/>
      <c r="AA7" s="1461"/>
      <c r="AB7" s="1461"/>
      <c r="AC7" s="1461"/>
      <c r="AD7" s="1461"/>
      <c r="AE7" s="1461"/>
      <c r="AF7" s="1461"/>
      <c r="AG7" s="1461"/>
      <c r="AH7" s="1461"/>
      <c r="AI7" s="1461"/>
      <c r="AJ7" s="1461"/>
      <c r="AK7" s="1461"/>
      <c r="AL7" s="1461"/>
      <c r="AM7" s="1461"/>
      <c r="AN7" s="1461"/>
      <c r="AO7" s="1461"/>
      <c r="AP7" s="1461"/>
      <c r="AQ7" s="1461"/>
      <c r="AR7" s="1461"/>
    </row>
    <row r="8" spans="1:45" ht="39" customHeight="1">
      <c r="B8" s="1461"/>
      <c r="C8" s="1461"/>
      <c r="D8" s="1461"/>
      <c r="E8" s="1461"/>
      <c r="F8" s="1461"/>
      <c r="G8" s="1461"/>
      <c r="H8" s="1461"/>
      <c r="I8" s="1461"/>
      <c r="J8" s="1461"/>
      <c r="K8" s="1461"/>
      <c r="L8" s="1461"/>
      <c r="M8" s="1461"/>
      <c r="N8" s="1461"/>
      <c r="O8" s="1461"/>
      <c r="P8" s="1461"/>
      <c r="Q8" s="1461"/>
      <c r="R8" s="1461"/>
      <c r="S8" s="1461"/>
      <c r="T8" s="1461"/>
      <c r="U8" s="1461"/>
      <c r="V8" s="1461"/>
      <c r="W8" s="1461"/>
      <c r="X8" s="1461"/>
      <c r="Y8" s="1461"/>
      <c r="Z8" s="1461"/>
      <c r="AA8" s="1461"/>
      <c r="AB8" s="1461"/>
      <c r="AC8" s="1461"/>
      <c r="AD8" s="1461"/>
      <c r="AE8" s="1461"/>
      <c r="AF8" s="1461"/>
      <c r="AG8" s="1461"/>
      <c r="AH8" s="1461"/>
      <c r="AI8" s="1461"/>
      <c r="AJ8" s="1461"/>
      <c r="AK8" s="1461"/>
      <c r="AL8" s="1461"/>
      <c r="AM8" s="1461"/>
      <c r="AN8" s="1461"/>
      <c r="AO8" s="1461"/>
      <c r="AP8" s="1461"/>
      <c r="AQ8" s="1461"/>
      <c r="AR8" s="1461"/>
    </row>
    <row r="9" spans="1:45" ht="39" customHeight="1">
      <c r="B9" s="1461" t="s">
        <v>387</v>
      </c>
      <c r="C9" s="1461"/>
      <c r="D9" s="1461"/>
      <c r="E9" s="1461"/>
      <c r="F9" s="1461"/>
      <c r="G9" s="1461"/>
      <c r="H9" s="1461"/>
      <c r="I9" s="1461"/>
      <c r="J9" s="1461"/>
      <c r="K9" s="1461"/>
      <c r="L9" s="1461"/>
      <c r="M9" s="1461"/>
      <c r="N9" s="1461"/>
      <c r="O9" s="1461"/>
      <c r="P9" s="1461"/>
      <c r="Q9" s="1461"/>
      <c r="R9" s="1461"/>
      <c r="S9" s="1461"/>
      <c r="T9" s="1461"/>
      <c r="U9" s="1461"/>
      <c r="V9" s="1461"/>
      <c r="W9" s="1461"/>
      <c r="X9" s="1461"/>
      <c r="Y9" s="1461"/>
      <c r="Z9" s="1461"/>
      <c r="AA9" s="1461"/>
      <c r="AB9" s="1461"/>
      <c r="AC9" s="1461"/>
      <c r="AD9" s="1461"/>
      <c r="AE9" s="1461"/>
      <c r="AF9" s="1461"/>
      <c r="AG9" s="1461"/>
      <c r="AH9" s="1461"/>
      <c r="AI9" s="1461"/>
      <c r="AJ9" s="1461"/>
      <c r="AK9" s="1461"/>
      <c r="AL9" s="1461"/>
      <c r="AM9" s="1461"/>
      <c r="AN9" s="1461"/>
      <c r="AO9" s="1461"/>
      <c r="AP9" s="1461"/>
      <c r="AQ9" s="1461"/>
      <c r="AR9" s="1461"/>
    </row>
    <row r="10" spans="1:45" ht="60" customHeight="1">
      <c r="B10" s="1454" t="s">
        <v>1088</v>
      </c>
      <c r="C10" s="1454"/>
      <c r="D10" s="1454"/>
      <c r="E10" s="1454"/>
      <c r="F10" s="1454"/>
      <c r="G10" s="1454"/>
      <c r="H10" s="1454"/>
      <c r="I10" s="1454"/>
      <c r="J10" s="1454"/>
      <c r="K10" s="1454"/>
      <c r="L10" s="1454"/>
      <c r="M10" s="1454"/>
      <c r="N10" s="1454"/>
      <c r="O10" s="1454"/>
      <c r="P10" s="1454"/>
      <c r="Q10" s="1454"/>
      <c r="R10" s="1454"/>
      <c r="S10" s="1454"/>
      <c r="T10" s="1454"/>
      <c r="U10" s="1454"/>
      <c r="V10" s="1454"/>
      <c r="W10" s="1454"/>
      <c r="X10" s="1454"/>
      <c r="Y10" s="1454"/>
      <c r="Z10" s="1454"/>
      <c r="AA10" s="1454"/>
      <c r="AB10" s="1454"/>
      <c r="AC10" s="1454"/>
      <c r="AD10" s="1454"/>
      <c r="AE10" s="1454"/>
      <c r="AF10" s="1454"/>
      <c r="AG10" s="1454"/>
      <c r="AH10" s="1454"/>
      <c r="AI10" s="1454"/>
      <c r="AJ10" s="1454"/>
      <c r="AK10" s="1454"/>
      <c r="AL10" s="1454"/>
      <c r="AM10" s="1454"/>
      <c r="AN10" s="1454"/>
      <c r="AO10" s="1454"/>
      <c r="AP10" s="1454"/>
      <c r="AQ10" s="1454"/>
      <c r="AR10" s="1454"/>
    </row>
    <row r="11" spans="1:45" ht="13.5" customHeight="1">
      <c r="B11" s="1184"/>
      <c r="C11" s="1184"/>
      <c r="D11" s="1184"/>
      <c r="E11" s="1184"/>
      <c r="F11" s="1184"/>
      <c r="G11" s="1184"/>
      <c r="H11" s="1184"/>
      <c r="I11" s="1184"/>
      <c r="J11" s="1184"/>
      <c r="K11" s="1184"/>
      <c r="L11" s="1184"/>
      <c r="M11" s="1184"/>
      <c r="N11" s="1184"/>
      <c r="O11" s="1184"/>
      <c r="P11" s="1184"/>
      <c r="Q11" s="1184"/>
      <c r="R11" s="1184"/>
      <c r="S11" s="1184"/>
      <c r="T11" s="1184"/>
      <c r="U11" s="1184"/>
      <c r="V11" s="1184"/>
      <c r="W11" s="1184"/>
      <c r="X11" s="1184"/>
      <c r="Y11" s="1184"/>
      <c r="Z11" s="1184"/>
      <c r="AA11" s="1184"/>
      <c r="AB11" s="1184"/>
      <c r="AC11" s="1184"/>
      <c r="AD11" s="1184"/>
      <c r="AE11" s="1184"/>
      <c r="AF11" s="1184"/>
      <c r="AG11" s="1184"/>
      <c r="AH11" s="1184"/>
      <c r="AI11" s="1184"/>
      <c r="AJ11" s="1184"/>
      <c r="AK11" s="1184"/>
      <c r="AL11" s="1184"/>
      <c r="AM11" s="1184"/>
      <c r="AN11" s="1184"/>
      <c r="AO11" s="1184"/>
      <c r="AP11" s="1184"/>
      <c r="AQ11" s="1184"/>
      <c r="AR11" s="1184"/>
    </row>
    <row r="12" spans="1:45" ht="17.25" customHeight="1">
      <c r="B12" s="1009" t="s">
        <v>911</v>
      </c>
      <c r="C12" s="1009"/>
      <c r="D12" s="1010" t="s">
        <v>1089</v>
      </c>
      <c r="E12" s="1009"/>
      <c r="F12" s="1009"/>
      <c r="G12" s="1009"/>
      <c r="H12" s="1009"/>
      <c r="I12" s="1009"/>
      <c r="J12" s="1009"/>
      <c r="K12" s="1009"/>
      <c r="L12" s="1009"/>
      <c r="M12" s="1009"/>
      <c r="N12" s="1009"/>
      <c r="O12" s="1009"/>
      <c r="P12" s="1009"/>
      <c r="Q12" s="1009"/>
      <c r="R12" s="1009"/>
      <c r="S12" s="1009"/>
      <c r="T12" s="1009"/>
      <c r="U12" s="1009"/>
      <c r="V12" s="1009"/>
      <c r="W12" s="1009"/>
      <c r="X12" s="1009"/>
      <c r="Y12" s="1009"/>
      <c r="Z12" s="1009"/>
      <c r="AA12" s="1009"/>
      <c r="AB12" s="1009"/>
      <c r="AC12" s="1009"/>
      <c r="AD12" s="1009"/>
      <c r="AE12" s="1009"/>
      <c r="AF12" s="1009"/>
      <c r="AG12" s="1009"/>
      <c r="AH12" s="1009"/>
      <c r="AI12" s="1009"/>
      <c r="AJ12" s="1009"/>
      <c r="AK12" s="1009"/>
      <c r="AL12" s="1009"/>
      <c r="AM12" s="1009"/>
      <c r="AN12" s="1009"/>
      <c r="AO12" s="1009"/>
      <c r="AP12" s="1009"/>
      <c r="AQ12" s="1009"/>
      <c r="AR12" s="1009"/>
    </row>
    <row r="13" spans="1:45" ht="17.25" customHeight="1">
      <c r="B13" s="1004"/>
      <c r="C13" s="1009"/>
      <c r="D13" s="1455" t="s">
        <v>1090</v>
      </c>
      <c r="E13" s="1455"/>
      <c r="F13" s="1455"/>
      <c r="G13" s="1455"/>
      <c r="H13" s="1455"/>
      <c r="I13" s="1455"/>
      <c r="J13" s="1455"/>
      <c r="K13" s="1455"/>
      <c r="L13" s="1455"/>
      <c r="M13" s="1455"/>
      <c r="N13" s="1455"/>
      <c r="O13" s="1455"/>
      <c r="P13" s="1455"/>
      <c r="Q13" s="1455"/>
      <c r="R13" s="1455"/>
      <c r="S13" s="1455"/>
      <c r="T13" s="1455"/>
      <c r="U13" s="1455"/>
      <c r="V13" s="1455"/>
      <c r="W13" s="1455"/>
      <c r="X13" s="1455"/>
      <c r="Y13" s="1455"/>
      <c r="Z13" s="1455"/>
      <c r="AA13" s="1455"/>
      <c r="AB13" s="1455"/>
      <c r="AC13" s="1455"/>
      <c r="AD13" s="1455"/>
      <c r="AE13" s="1455"/>
      <c r="AF13" s="1455"/>
      <c r="AG13" s="1455"/>
      <c r="AH13" s="1455"/>
      <c r="AI13" s="1455"/>
      <c r="AJ13" s="1455"/>
      <c r="AK13" s="1455"/>
      <c r="AL13" s="1455"/>
      <c r="AM13" s="1455"/>
      <c r="AN13" s="1455"/>
      <c r="AO13" s="1455"/>
      <c r="AP13" s="1455"/>
      <c r="AQ13" s="1455"/>
      <c r="AR13" s="1455"/>
    </row>
    <row r="14" spans="1:45" ht="7.5" customHeight="1">
      <c r="B14" s="1004"/>
      <c r="C14" s="1009"/>
      <c r="D14" s="1009"/>
      <c r="E14" s="1009"/>
      <c r="F14" s="1009"/>
      <c r="G14" s="1009"/>
      <c r="H14" s="1009"/>
      <c r="I14" s="1009"/>
      <c r="J14" s="1009"/>
      <c r="K14" s="1009"/>
      <c r="L14" s="1009"/>
      <c r="M14" s="1009"/>
      <c r="N14" s="1009"/>
      <c r="O14" s="1009"/>
      <c r="P14" s="1009"/>
      <c r="Q14" s="1009"/>
      <c r="R14" s="1009"/>
      <c r="S14" s="1009"/>
      <c r="T14" s="1009"/>
      <c r="U14" s="1009"/>
      <c r="V14" s="1009"/>
      <c r="W14" s="1009"/>
      <c r="X14" s="1009"/>
      <c r="Y14" s="1009"/>
      <c r="Z14" s="1009"/>
      <c r="AA14" s="1009"/>
      <c r="AB14" s="1009"/>
      <c r="AC14" s="1009"/>
      <c r="AD14" s="1009"/>
      <c r="AE14" s="1009"/>
      <c r="AF14" s="1009"/>
      <c r="AG14" s="1009"/>
      <c r="AH14" s="1009"/>
      <c r="AI14" s="1009"/>
      <c r="AJ14" s="1009"/>
      <c r="AK14" s="1009"/>
      <c r="AL14" s="1009"/>
      <c r="AM14" s="1009"/>
      <c r="AN14" s="1009"/>
      <c r="AO14" s="1009"/>
      <c r="AP14" s="1009"/>
      <c r="AQ14" s="1009"/>
      <c r="AR14" s="1009"/>
    </row>
    <row r="15" spans="1:45" ht="17.25" customHeight="1">
      <c r="B15" s="1009" t="s">
        <v>112</v>
      </c>
      <c r="C15" s="1009"/>
      <c r="D15" s="1010" t="s">
        <v>1091</v>
      </c>
      <c r="E15" s="1009"/>
      <c r="F15" s="1009"/>
      <c r="G15" s="1009"/>
      <c r="H15" s="1009"/>
      <c r="I15" s="1009"/>
      <c r="J15" s="1009"/>
      <c r="K15" s="1009"/>
      <c r="L15" s="1009"/>
      <c r="M15" s="1009"/>
      <c r="N15" s="1009"/>
      <c r="O15" s="1009"/>
      <c r="P15" s="1009"/>
      <c r="Q15" s="1009"/>
      <c r="R15" s="1009"/>
      <c r="S15" s="1009"/>
      <c r="T15" s="1009"/>
      <c r="U15" s="1009"/>
      <c r="V15" s="1009"/>
      <c r="W15" s="1009"/>
      <c r="X15" s="1009"/>
      <c r="Y15" s="1009"/>
      <c r="Z15" s="1009"/>
      <c r="AA15" s="1009"/>
      <c r="AB15" s="1009"/>
      <c r="AC15" s="1009"/>
      <c r="AD15" s="1009"/>
      <c r="AE15" s="1009"/>
      <c r="AF15" s="1009"/>
      <c r="AG15" s="1009"/>
      <c r="AH15" s="1009"/>
      <c r="AI15" s="1009"/>
      <c r="AJ15" s="1009"/>
      <c r="AK15" s="1009"/>
      <c r="AL15" s="1009"/>
      <c r="AM15" s="1009"/>
      <c r="AN15" s="1009"/>
      <c r="AO15" s="1009"/>
      <c r="AP15" s="1009"/>
      <c r="AQ15" s="1009"/>
      <c r="AR15" s="1009"/>
    </row>
    <row r="16" spans="1:45" ht="17.25" customHeight="1">
      <c r="B16" s="1004"/>
      <c r="C16" s="1009"/>
      <c r="D16" s="1009" t="s">
        <v>113</v>
      </c>
      <c r="E16" s="1009"/>
      <c r="F16" s="1009"/>
      <c r="G16" s="1009"/>
      <c r="H16" s="1009"/>
      <c r="I16" s="1009"/>
      <c r="J16" s="1009"/>
      <c r="K16" s="1009"/>
      <c r="L16" s="1009"/>
      <c r="M16" s="1009"/>
      <c r="N16" s="1009"/>
      <c r="O16" s="1009"/>
      <c r="P16" s="1009"/>
      <c r="Q16" s="1009"/>
      <c r="R16" s="1009"/>
      <c r="S16" s="1009"/>
      <c r="T16" s="1009"/>
      <c r="U16" s="1009"/>
      <c r="V16" s="1009"/>
      <c r="W16" s="1009"/>
      <c r="X16" s="1009"/>
      <c r="Y16" s="1009"/>
      <c r="Z16" s="1009"/>
      <c r="AA16" s="1009"/>
      <c r="AB16" s="1009"/>
      <c r="AC16" s="1009"/>
      <c r="AD16" s="1009"/>
      <c r="AE16" s="1009"/>
      <c r="AF16" s="1009"/>
      <c r="AG16" s="1009"/>
      <c r="AH16" s="1009"/>
      <c r="AI16" s="1009"/>
      <c r="AJ16" s="1009"/>
      <c r="AK16" s="1009"/>
      <c r="AL16" s="1009"/>
      <c r="AM16" s="1009"/>
      <c r="AN16" s="1009"/>
      <c r="AO16" s="1009"/>
      <c r="AP16" s="1009"/>
      <c r="AQ16" s="1009"/>
      <c r="AR16" s="1009"/>
    </row>
    <row r="17" spans="2:44" s="1003" customFormat="1" ht="7.5" customHeight="1">
      <c r="B17" s="1004"/>
      <c r="C17" s="1009"/>
      <c r="D17" s="1009"/>
      <c r="E17" s="1009"/>
      <c r="F17" s="1009"/>
      <c r="G17" s="1009"/>
      <c r="H17" s="1009"/>
      <c r="I17" s="1009"/>
      <c r="J17" s="1009"/>
      <c r="K17" s="1009"/>
      <c r="L17" s="1009"/>
      <c r="M17" s="1009"/>
      <c r="N17" s="1009"/>
      <c r="O17" s="1009"/>
      <c r="P17" s="1009"/>
      <c r="Q17" s="1009"/>
      <c r="R17" s="1009"/>
      <c r="S17" s="1009"/>
      <c r="T17" s="1009"/>
      <c r="U17" s="1009"/>
      <c r="V17" s="1009"/>
      <c r="W17" s="1009"/>
      <c r="X17" s="1009"/>
      <c r="Y17" s="1009"/>
      <c r="Z17" s="1009"/>
      <c r="AA17" s="1009"/>
      <c r="AB17" s="1009"/>
      <c r="AC17" s="1009"/>
      <c r="AD17" s="1009"/>
      <c r="AE17" s="1009"/>
      <c r="AF17" s="1009"/>
      <c r="AG17" s="1009"/>
      <c r="AH17" s="1009"/>
      <c r="AI17" s="1009"/>
      <c r="AJ17" s="1009"/>
      <c r="AK17" s="1009"/>
      <c r="AL17" s="1009"/>
      <c r="AM17" s="1009"/>
      <c r="AN17" s="1009"/>
      <c r="AO17" s="1009"/>
      <c r="AP17" s="1009"/>
      <c r="AQ17" s="1009"/>
      <c r="AR17" s="1009"/>
    </row>
    <row r="18" spans="2:44" s="1003" customFormat="1" ht="17.25" customHeight="1">
      <c r="B18" s="1009" t="s">
        <v>919</v>
      </c>
      <c r="C18" s="1009"/>
      <c r="D18" s="1010" t="s">
        <v>1092</v>
      </c>
      <c r="E18" s="1009"/>
      <c r="F18" s="1009"/>
      <c r="G18" s="1009"/>
      <c r="H18" s="1009"/>
      <c r="I18" s="1009"/>
      <c r="J18" s="1009"/>
      <c r="K18" s="1009"/>
      <c r="L18" s="1009"/>
      <c r="M18" s="1009"/>
      <c r="N18" s="1009"/>
      <c r="O18" s="1009"/>
      <c r="P18" s="1009"/>
      <c r="Q18" s="1009"/>
      <c r="R18" s="1009"/>
      <c r="S18" s="1009"/>
      <c r="T18" s="1009"/>
      <c r="U18" s="1009"/>
      <c r="V18" s="1009"/>
      <c r="W18" s="1009"/>
      <c r="X18" s="1009"/>
      <c r="Y18" s="1009"/>
      <c r="Z18" s="1009"/>
      <c r="AA18" s="1009"/>
      <c r="AB18" s="1009"/>
      <c r="AC18" s="1009"/>
      <c r="AD18" s="1009"/>
      <c r="AE18" s="1009"/>
      <c r="AF18" s="1009"/>
      <c r="AG18" s="1009"/>
      <c r="AH18" s="1009"/>
      <c r="AI18" s="1009"/>
      <c r="AJ18" s="1009"/>
      <c r="AK18" s="1009"/>
      <c r="AL18" s="1009"/>
      <c r="AM18" s="1009"/>
      <c r="AN18" s="1009"/>
      <c r="AO18" s="1009"/>
      <c r="AP18" s="1009"/>
      <c r="AQ18" s="1009"/>
      <c r="AR18" s="1009"/>
    </row>
    <row r="19" spans="2:44" s="1003" customFormat="1" ht="17.25" customHeight="1">
      <c r="B19" s="1004"/>
      <c r="C19" s="1009"/>
      <c r="D19" s="1009" t="s">
        <v>1093</v>
      </c>
      <c r="E19" s="1009"/>
      <c r="F19" s="1009"/>
      <c r="G19" s="1009"/>
      <c r="H19" s="1009"/>
      <c r="I19" s="1009"/>
      <c r="J19" s="1009"/>
      <c r="K19" s="1009"/>
      <c r="L19" s="1009"/>
      <c r="M19" s="1009"/>
      <c r="N19" s="1009"/>
      <c r="O19" s="1009"/>
      <c r="P19" s="1009"/>
      <c r="Q19" s="1009"/>
      <c r="R19" s="1009"/>
      <c r="S19" s="1009"/>
      <c r="T19" s="1009"/>
      <c r="U19" s="1009"/>
      <c r="V19" s="1009"/>
      <c r="W19" s="1009"/>
      <c r="X19" s="1009"/>
      <c r="Y19" s="1009"/>
      <c r="Z19" s="1009"/>
      <c r="AA19" s="1009"/>
      <c r="AB19" s="1009"/>
      <c r="AC19" s="1009"/>
      <c r="AD19" s="1009"/>
      <c r="AE19" s="1009"/>
      <c r="AF19" s="1009"/>
      <c r="AG19" s="1009"/>
      <c r="AH19" s="1009"/>
      <c r="AI19" s="1009"/>
      <c r="AJ19" s="1009"/>
      <c r="AK19" s="1009"/>
      <c r="AL19" s="1009"/>
      <c r="AM19" s="1009"/>
      <c r="AN19" s="1009"/>
      <c r="AO19" s="1009"/>
      <c r="AP19" s="1009"/>
      <c r="AQ19" s="1009"/>
      <c r="AR19" s="1009"/>
    </row>
    <row r="20" spans="2:44" s="1003" customFormat="1" ht="7.5" customHeight="1">
      <c r="B20" s="1004"/>
      <c r="C20" s="1009"/>
      <c r="D20" s="1009"/>
      <c r="E20" s="1009"/>
      <c r="F20" s="1009"/>
      <c r="G20" s="1009"/>
      <c r="H20" s="1009"/>
      <c r="I20" s="1009"/>
      <c r="J20" s="1009"/>
      <c r="K20" s="1009"/>
      <c r="L20" s="1009"/>
      <c r="M20" s="1009"/>
      <c r="N20" s="1009"/>
      <c r="O20" s="1009"/>
      <c r="P20" s="1009"/>
      <c r="Q20" s="1009"/>
      <c r="R20" s="1009"/>
      <c r="S20" s="1009"/>
      <c r="T20" s="1009"/>
      <c r="U20" s="1009"/>
      <c r="V20" s="1009"/>
      <c r="W20" s="1009"/>
      <c r="X20" s="1009"/>
      <c r="Y20" s="1009"/>
      <c r="Z20" s="1009"/>
      <c r="AA20" s="1009"/>
      <c r="AB20" s="1009"/>
      <c r="AC20" s="1009"/>
      <c r="AD20" s="1009"/>
      <c r="AE20" s="1009"/>
      <c r="AF20" s="1009"/>
      <c r="AG20" s="1009"/>
      <c r="AH20" s="1009"/>
      <c r="AI20" s="1009"/>
      <c r="AJ20" s="1009"/>
      <c r="AK20" s="1009"/>
      <c r="AL20" s="1009"/>
      <c r="AM20" s="1009"/>
      <c r="AN20" s="1009"/>
      <c r="AO20" s="1009"/>
      <c r="AP20" s="1009"/>
      <c r="AQ20" s="1009"/>
      <c r="AR20" s="1009"/>
    </row>
    <row r="21" spans="2:44" s="1003" customFormat="1" ht="17.25" customHeight="1">
      <c r="B21" s="1009" t="s">
        <v>114</v>
      </c>
      <c r="C21" s="1009"/>
      <c r="D21" s="1010" t="s">
        <v>1094</v>
      </c>
      <c r="E21" s="1009"/>
      <c r="F21" s="1009"/>
      <c r="G21" s="1009"/>
      <c r="H21" s="1009"/>
      <c r="I21" s="1009"/>
      <c r="J21" s="1009"/>
      <c r="K21" s="1009"/>
      <c r="L21" s="1009"/>
      <c r="M21" s="1009"/>
      <c r="N21" s="1009"/>
      <c r="O21" s="1009"/>
      <c r="P21" s="1009"/>
      <c r="Q21" s="1009"/>
      <c r="R21" s="1009"/>
      <c r="S21" s="1009"/>
      <c r="T21" s="1009"/>
      <c r="U21" s="1009"/>
      <c r="V21" s="1009"/>
      <c r="W21" s="1009"/>
      <c r="X21" s="1009"/>
      <c r="Y21" s="1009"/>
      <c r="Z21" s="1009"/>
      <c r="AA21" s="1009"/>
      <c r="AB21" s="1009"/>
      <c r="AC21" s="1009"/>
      <c r="AD21" s="1009"/>
      <c r="AE21" s="1009"/>
      <c r="AF21" s="1009"/>
      <c r="AG21" s="1009"/>
      <c r="AH21" s="1009"/>
      <c r="AI21" s="1009"/>
      <c r="AJ21" s="1009"/>
      <c r="AK21" s="1009"/>
      <c r="AL21" s="1009"/>
      <c r="AM21" s="1009"/>
      <c r="AN21" s="1009"/>
      <c r="AO21" s="1009"/>
      <c r="AP21" s="1009"/>
      <c r="AQ21" s="1009"/>
      <c r="AR21" s="1009"/>
    </row>
    <row r="22" spans="2:44" s="1003" customFormat="1" ht="17.25" customHeight="1">
      <c r="B22" s="1004"/>
      <c r="C22" s="1009"/>
      <c r="D22" s="1009" t="s">
        <v>1095</v>
      </c>
      <c r="E22" s="1009"/>
      <c r="F22" s="1009"/>
      <c r="G22" s="1009"/>
      <c r="H22" s="1009"/>
      <c r="I22" s="1009"/>
      <c r="J22" s="1009"/>
      <c r="K22" s="1009"/>
      <c r="L22" s="1009"/>
      <c r="M22" s="1009"/>
      <c r="N22" s="1009"/>
      <c r="O22" s="1009"/>
      <c r="P22" s="1009"/>
      <c r="Q22" s="1009"/>
      <c r="R22" s="1009"/>
      <c r="S22" s="1009"/>
      <c r="T22" s="1009"/>
      <c r="U22" s="1009"/>
      <c r="V22" s="1009"/>
      <c r="W22" s="1009"/>
      <c r="X22" s="1009"/>
      <c r="Y22" s="1009"/>
      <c r="Z22" s="1009"/>
      <c r="AA22" s="1009"/>
      <c r="AB22" s="1009"/>
      <c r="AC22" s="1009"/>
      <c r="AD22" s="1009"/>
      <c r="AE22" s="1009"/>
      <c r="AF22" s="1009"/>
      <c r="AG22" s="1009"/>
      <c r="AH22" s="1009"/>
      <c r="AI22" s="1009"/>
      <c r="AJ22" s="1009"/>
      <c r="AK22" s="1009"/>
      <c r="AL22" s="1009"/>
      <c r="AM22" s="1009"/>
      <c r="AN22" s="1009"/>
      <c r="AO22" s="1009"/>
      <c r="AP22" s="1009"/>
      <c r="AQ22" s="1009"/>
      <c r="AR22" s="1009"/>
    </row>
    <row r="23" spans="2:44" s="1003" customFormat="1" ht="7.5" customHeight="1">
      <c r="B23" s="1004"/>
      <c r="C23" s="1009"/>
      <c r="D23" s="1009"/>
      <c r="E23" s="1009"/>
      <c r="F23" s="1009"/>
      <c r="G23" s="1009"/>
      <c r="H23" s="1009"/>
      <c r="I23" s="1009"/>
      <c r="J23" s="1009"/>
      <c r="K23" s="1009"/>
      <c r="L23" s="1009"/>
      <c r="M23" s="1009"/>
      <c r="N23" s="1009"/>
      <c r="O23" s="1009"/>
      <c r="P23" s="1009"/>
      <c r="Q23" s="1009"/>
      <c r="R23" s="1009"/>
      <c r="S23" s="1009"/>
      <c r="T23" s="1009"/>
      <c r="U23" s="1009"/>
      <c r="V23" s="1009"/>
      <c r="W23" s="1009"/>
      <c r="X23" s="1009"/>
      <c r="Y23" s="1009"/>
      <c r="Z23" s="1009"/>
      <c r="AA23" s="1009"/>
      <c r="AB23" s="1009"/>
      <c r="AC23" s="1009"/>
      <c r="AD23" s="1009"/>
      <c r="AE23" s="1009"/>
      <c r="AF23" s="1009"/>
      <c r="AG23" s="1009"/>
      <c r="AH23" s="1009"/>
      <c r="AI23" s="1009"/>
      <c r="AJ23" s="1009"/>
      <c r="AK23" s="1009"/>
      <c r="AL23" s="1009"/>
      <c r="AM23" s="1009"/>
      <c r="AN23" s="1009"/>
      <c r="AO23" s="1009"/>
      <c r="AP23" s="1009"/>
      <c r="AQ23" s="1009"/>
      <c r="AR23" s="1009"/>
    </row>
    <row r="24" spans="2:44" s="1003" customFormat="1" ht="17.25" customHeight="1">
      <c r="B24" s="1009" t="s">
        <v>115</v>
      </c>
      <c r="C24" s="1009"/>
      <c r="D24" s="1010" t="s">
        <v>1096</v>
      </c>
      <c r="E24" s="1009"/>
      <c r="F24" s="1009"/>
      <c r="G24" s="1009"/>
      <c r="H24" s="1009"/>
      <c r="I24" s="1009"/>
      <c r="J24" s="1009"/>
      <c r="K24" s="1009"/>
      <c r="L24" s="1009"/>
      <c r="M24" s="1009"/>
      <c r="N24" s="1009"/>
      <c r="O24" s="1009"/>
      <c r="P24" s="1009"/>
      <c r="Q24" s="1009"/>
      <c r="R24" s="1009"/>
      <c r="S24" s="1009"/>
      <c r="T24" s="1009"/>
      <c r="U24" s="1009"/>
      <c r="V24" s="1009"/>
      <c r="W24" s="1009"/>
      <c r="X24" s="1009"/>
      <c r="Y24" s="1009"/>
      <c r="Z24" s="1009"/>
      <c r="AA24" s="1009"/>
      <c r="AB24" s="1009"/>
      <c r="AC24" s="1009"/>
      <c r="AD24" s="1009"/>
      <c r="AE24" s="1009"/>
      <c r="AF24" s="1009"/>
      <c r="AG24" s="1009"/>
      <c r="AH24" s="1009"/>
      <c r="AI24" s="1009"/>
      <c r="AJ24" s="1009"/>
      <c r="AK24" s="1009"/>
      <c r="AL24" s="1009"/>
      <c r="AM24" s="1009"/>
      <c r="AN24" s="1009"/>
      <c r="AO24" s="1009"/>
      <c r="AP24" s="1009"/>
      <c r="AQ24" s="1009"/>
      <c r="AR24" s="1009"/>
    </row>
    <row r="25" spans="2:44" s="1003" customFormat="1" ht="17.25" customHeight="1">
      <c r="B25" s="1004"/>
      <c r="C25" s="1009"/>
      <c r="D25" s="1009" t="s">
        <v>1097</v>
      </c>
      <c r="E25" s="1009"/>
      <c r="F25" s="1009"/>
      <c r="G25" s="1009"/>
      <c r="H25" s="1009"/>
      <c r="I25" s="1009"/>
      <c r="J25" s="1009"/>
      <c r="K25" s="1009"/>
      <c r="L25" s="1009"/>
      <c r="M25" s="1009"/>
      <c r="N25" s="1009"/>
      <c r="O25" s="1009"/>
      <c r="P25" s="1009"/>
      <c r="Q25" s="1009"/>
      <c r="R25" s="1009"/>
      <c r="S25" s="1009"/>
      <c r="T25" s="1009"/>
      <c r="U25" s="1009"/>
      <c r="V25" s="1009"/>
      <c r="W25" s="1009"/>
      <c r="X25" s="1009"/>
      <c r="Y25" s="1009"/>
      <c r="Z25" s="1009"/>
      <c r="AA25" s="1009"/>
      <c r="AB25" s="1009"/>
      <c r="AC25" s="1009"/>
      <c r="AD25" s="1009"/>
      <c r="AE25" s="1009"/>
      <c r="AF25" s="1009"/>
      <c r="AG25" s="1009"/>
      <c r="AH25" s="1009"/>
      <c r="AI25" s="1009"/>
      <c r="AJ25" s="1009"/>
      <c r="AK25" s="1009"/>
      <c r="AL25" s="1009"/>
      <c r="AM25" s="1009"/>
      <c r="AN25" s="1009"/>
      <c r="AO25" s="1009"/>
      <c r="AP25" s="1009"/>
      <c r="AQ25" s="1009"/>
      <c r="AR25" s="1009"/>
    </row>
    <row r="26" spans="2:44" s="1003" customFormat="1" ht="17.25" customHeight="1">
      <c r="B26" s="1004"/>
      <c r="C26" s="1009"/>
      <c r="D26" s="1009" t="s">
        <v>1098</v>
      </c>
      <c r="E26" s="1009"/>
      <c r="F26" s="1009"/>
      <c r="G26" s="1009"/>
      <c r="H26" s="1009"/>
      <c r="I26" s="1009"/>
      <c r="J26" s="1009"/>
      <c r="K26" s="1009"/>
      <c r="L26" s="1009"/>
      <c r="M26" s="1009"/>
      <c r="N26" s="1009"/>
      <c r="O26" s="1009"/>
      <c r="P26" s="1009"/>
      <c r="Q26" s="1009"/>
      <c r="R26" s="1009"/>
      <c r="S26" s="1009"/>
      <c r="T26" s="1009"/>
      <c r="U26" s="1009"/>
      <c r="V26" s="1009"/>
      <c r="W26" s="1009"/>
      <c r="X26" s="1009"/>
      <c r="Y26" s="1009"/>
      <c r="Z26" s="1009"/>
      <c r="AA26" s="1009"/>
      <c r="AB26" s="1009"/>
      <c r="AC26" s="1009"/>
      <c r="AD26" s="1009"/>
      <c r="AE26" s="1009"/>
      <c r="AF26" s="1009"/>
      <c r="AG26" s="1009"/>
      <c r="AH26" s="1009"/>
      <c r="AI26" s="1009"/>
      <c r="AJ26" s="1009"/>
      <c r="AK26" s="1009"/>
      <c r="AL26" s="1009"/>
      <c r="AM26" s="1009"/>
      <c r="AN26" s="1009"/>
      <c r="AO26" s="1009"/>
      <c r="AP26" s="1009"/>
      <c r="AQ26" s="1009"/>
      <c r="AR26" s="1009"/>
    </row>
    <row r="27" spans="2:44" s="1003" customFormat="1" ht="7.5" customHeight="1">
      <c r="B27" s="1004"/>
      <c r="C27" s="1009"/>
      <c r="D27" s="1009"/>
      <c r="E27" s="1009"/>
      <c r="F27" s="1009"/>
      <c r="G27" s="1009"/>
      <c r="H27" s="1009"/>
      <c r="I27" s="1009"/>
      <c r="J27" s="1009"/>
      <c r="K27" s="1009"/>
      <c r="L27" s="1009"/>
      <c r="M27" s="1009"/>
      <c r="N27" s="1009"/>
      <c r="O27" s="1009"/>
      <c r="P27" s="1009"/>
      <c r="Q27" s="1009"/>
      <c r="R27" s="1009"/>
      <c r="S27" s="1009"/>
      <c r="T27" s="1009"/>
      <c r="U27" s="1009"/>
      <c r="V27" s="1009"/>
      <c r="W27" s="1009"/>
      <c r="X27" s="1009"/>
      <c r="Y27" s="1009"/>
      <c r="Z27" s="1009"/>
      <c r="AA27" s="1009"/>
      <c r="AB27" s="1009"/>
      <c r="AC27" s="1009"/>
      <c r="AD27" s="1009"/>
      <c r="AE27" s="1009"/>
      <c r="AF27" s="1009"/>
      <c r="AG27" s="1009"/>
      <c r="AH27" s="1009"/>
      <c r="AI27" s="1009"/>
      <c r="AJ27" s="1009"/>
      <c r="AK27" s="1009"/>
      <c r="AL27" s="1009"/>
      <c r="AM27" s="1009"/>
      <c r="AN27" s="1009"/>
      <c r="AO27" s="1009"/>
      <c r="AP27" s="1009"/>
      <c r="AQ27" s="1009"/>
      <c r="AR27" s="1009"/>
    </row>
    <row r="28" spans="2:44" s="1003" customFormat="1" ht="17.25" customHeight="1">
      <c r="B28" s="1009" t="s">
        <v>116</v>
      </c>
      <c r="C28" s="1009"/>
      <c r="D28" s="1010" t="s">
        <v>1099</v>
      </c>
      <c r="E28" s="1009"/>
      <c r="F28" s="1009"/>
      <c r="G28" s="1009"/>
      <c r="H28" s="1009"/>
      <c r="I28" s="1009"/>
      <c r="J28" s="1009"/>
      <c r="K28" s="1009"/>
      <c r="L28" s="1009"/>
      <c r="M28" s="1009"/>
      <c r="N28" s="1009"/>
      <c r="O28" s="1009"/>
      <c r="P28" s="1009"/>
      <c r="Q28" s="1009"/>
      <c r="R28" s="1009"/>
      <c r="S28" s="1009"/>
      <c r="T28" s="1009"/>
      <c r="U28" s="1009"/>
      <c r="V28" s="1009"/>
      <c r="W28" s="1009"/>
      <c r="X28" s="1009"/>
      <c r="Y28" s="1009"/>
      <c r="Z28" s="1009"/>
      <c r="AA28" s="1009"/>
      <c r="AB28" s="1009"/>
      <c r="AC28" s="1009"/>
      <c r="AD28" s="1009"/>
      <c r="AE28" s="1009"/>
      <c r="AF28" s="1009"/>
      <c r="AG28" s="1009"/>
      <c r="AH28" s="1009"/>
      <c r="AI28" s="1009"/>
      <c r="AJ28" s="1009"/>
      <c r="AK28" s="1009"/>
      <c r="AL28" s="1009"/>
      <c r="AM28" s="1009"/>
      <c r="AN28" s="1009"/>
      <c r="AO28" s="1009"/>
      <c r="AP28" s="1009"/>
      <c r="AQ28" s="1009"/>
      <c r="AR28" s="1009"/>
    </row>
    <row r="29" spans="2:44" s="1003" customFormat="1" ht="17.25" customHeight="1">
      <c r="B29" s="1004"/>
      <c r="C29" s="1009"/>
      <c r="D29" s="1009" t="s">
        <v>1100</v>
      </c>
      <c r="E29" s="1009"/>
      <c r="F29" s="1009"/>
      <c r="G29" s="1009"/>
      <c r="H29" s="1009"/>
      <c r="I29" s="1009"/>
      <c r="J29" s="1009"/>
      <c r="K29" s="1009"/>
      <c r="L29" s="1009"/>
      <c r="M29" s="1009"/>
      <c r="N29" s="1009"/>
      <c r="O29" s="1009"/>
      <c r="P29" s="1009"/>
      <c r="Q29" s="1009"/>
      <c r="R29" s="1009"/>
      <c r="S29" s="1009"/>
      <c r="T29" s="1009"/>
      <c r="U29" s="1009"/>
      <c r="V29" s="1009"/>
      <c r="W29" s="1009"/>
      <c r="X29" s="1009"/>
      <c r="Y29" s="1009"/>
      <c r="Z29" s="1009"/>
      <c r="AA29" s="1009"/>
      <c r="AB29" s="1009"/>
      <c r="AC29" s="1009"/>
      <c r="AD29" s="1009"/>
      <c r="AE29" s="1009"/>
      <c r="AF29" s="1009"/>
      <c r="AG29" s="1009"/>
      <c r="AH29" s="1009"/>
      <c r="AI29" s="1009"/>
      <c r="AJ29" s="1009"/>
      <c r="AK29" s="1009"/>
      <c r="AL29" s="1009"/>
      <c r="AM29" s="1009"/>
      <c r="AN29" s="1009"/>
      <c r="AO29" s="1009"/>
      <c r="AP29" s="1009"/>
      <c r="AQ29" s="1009"/>
      <c r="AR29" s="1009"/>
    </row>
    <row r="30" spans="2:44" s="1003" customFormat="1" ht="17.25" customHeight="1">
      <c r="B30" s="1004"/>
      <c r="C30" s="1009"/>
      <c r="D30" s="1004" t="s">
        <v>1101</v>
      </c>
      <c r="E30" s="1009"/>
      <c r="F30" s="1009"/>
      <c r="G30" s="1009"/>
      <c r="H30" s="1009"/>
      <c r="I30" s="1009"/>
      <c r="J30" s="1009"/>
      <c r="K30" s="1009"/>
      <c r="L30" s="1009"/>
      <c r="M30" s="1009"/>
      <c r="N30" s="1009"/>
      <c r="O30" s="1009"/>
      <c r="P30" s="1009"/>
      <c r="Q30" s="1009"/>
      <c r="R30" s="1009"/>
      <c r="S30" s="1009"/>
      <c r="T30" s="1009"/>
      <c r="U30" s="1009"/>
      <c r="V30" s="1009"/>
      <c r="W30" s="1009"/>
      <c r="X30" s="1009"/>
      <c r="Y30" s="1009"/>
      <c r="Z30" s="1009"/>
      <c r="AA30" s="1009"/>
      <c r="AB30" s="1009"/>
      <c r="AC30" s="1009"/>
      <c r="AD30" s="1009"/>
      <c r="AE30" s="1009"/>
      <c r="AF30" s="1009"/>
      <c r="AG30" s="1009"/>
      <c r="AH30" s="1009"/>
      <c r="AI30" s="1009"/>
      <c r="AJ30" s="1009"/>
      <c r="AK30" s="1009"/>
      <c r="AL30" s="1009"/>
      <c r="AM30" s="1009"/>
      <c r="AN30" s="1009"/>
      <c r="AO30" s="1009"/>
      <c r="AP30" s="1009"/>
      <c r="AQ30" s="1009"/>
      <c r="AR30" s="1009"/>
    </row>
    <row r="31" spans="2:44" s="1003" customFormat="1" ht="17.25" customHeight="1">
      <c r="B31" s="1004"/>
      <c r="C31" s="1009"/>
      <c r="D31" s="1009" t="s">
        <v>1102</v>
      </c>
      <c r="E31" s="1009"/>
      <c r="F31" s="1009"/>
      <c r="G31" s="1009"/>
      <c r="H31" s="1009"/>
      <c r="I31" s="1009"/>
      <c r="J31" s="1009"/>
      <c r="K31" s="1009"/>
      <c r="L31" s="1009"/>
      <c r="M31" s="1009"/>
      <c r="N31" s="1009"/>
      <c r="O31" s="1009"/>
      <c r="P31" s="1009"/>
      <c r="Q31" s="1009"/>
      <c r="R31" s="1009"/>
      <c r="S31" s="1009"/>
      <c r="T31" s="1009"/>
      <c r="U31" s="1009"/>
      <c r="V31" s="1009"/>
      <c r="W31" s="1009"/>
      <c r="X31" s="1009"/>
      <c r="Y31" s="1009"/>
      <c r="Z31" s="1009"/>
      <c r="AA31" s="1009"/>
      <c r="AB31" s="1009"/>
      <c r="AC31" s="1009"/>
      <c r="AD31" s="1009"/>
      <c r="AE31" s="1009"/>
      <c r="AF31" s="1009"/>
      <c r="AG31" s="1009"/>
      <c r="AH31" s="1009"/>
      <c r="AI31" s="1009"/>
      <c r="AJ31" s="1009"/>
      <c r="AK31" s="1009"/>
      <c r="AL31" s="1009"/>
      <c r="AM31" s="1009"/>
      <c r="AN31" s="1009"/>
      <c r="AO31" s="1009"/>
      <c r="AP31" s="1009"/>
      <c r="AQ31" s="1009"/>
      <c r="AR31" s="1009"/>
    </row>
    <row r="32" spans="2:44" s="1003" customFormat="1" ht="17.25" customHeight="1">
      <c r="B32" s="1004"/>
      <c r="C32" s="1009"/>
      <c r="D32" s="1009" t="s">
        <v>1103</v>
      </c>
      <c r="E32" s="1009"/>
      <c r="F32" s="1009"/>
      <c r="G32" s="1009"/>
      <c r="H32" s="1009"/>
      <c r="I32" s="1009"/>
      <c r="J32" s="1009"/>
      <c r="K32" s="1009"/>
      <c r="L32" s="1009"/>
      <c r="M32" s="1009"/>
      <c r="N32" s="1009"/>
      <c r="O32" s="1009"/>
      <c r="P32" s="1009"/>
      <c r="Q32" s="1009"/>
      <c r="R32" s="1009"/>
      <c r="S32" s="1009"/>
      <c r="T32" s="1009"/>
      <c r="U32" s="1009"/>
      <c r="V32" s="1009"/>
      <c r="W32" s="1009"/>
      <c r="X32" s="1009"/>
      <c r="Y32" s="1009"/>
      <c r="Z32" s="1009"/>
      <c r="AA32" s="1009"/>
      <c r="AB32" s="1009"/>
      <c r="AC32" s="1009"/>
      <c r="AD32" s="1009"/>
      <c r="AE32" s="1009"/>
      <c r="AF32" s="1009"/>
      <c r="AG32" s="1009"/>
      <c r="AH32" s="1009"/>
      <c r="AI32" s="1009"/>
      <c r="AJ32" s="1009"/>
      <c r="AK32" s="1009"/>
      <c r="AL32" s="1009"/>
      <c r="AM32" s="1009"/>
      <c r="AN32" s="1009"/>
      <c r="AO32" s="1009"/>
      <c r="AP32" s="1009"/>
      <c r="AQ32" s="1009"/>
      <c r="AR32" s="1009"/>
    </row>
    <row r="33" spans="2:44" s="1003" customFormat="1" ht="17.25" customHeight="1">
      <c r="B33" s="1004"/>
      <c r="C33" s="1009"/>
      <c r="D33" s="1009" t="s">
        <v>1104</v>
      </c>
      <c r="E33" s="1009"/>
      <c r="F33" s="1009"/>
      <c r="G33" s="1009"/>
      <c r="H33" s="1009"/>
      <c r="I33" s="1009"/>
      <c r="J33" s="1009"/>
      <c r="K33" s="1009"/>
      <c r="L33" s="1009"/>
      <c r="M33" s="1009"/>
      <c r="N33" s="1009"/>
      <c r="O33" s="1009"/>
      <c r="P33" s="1009"/>
      <c r="Q33" s="1009"/>
      <c r="R33" s="1009"/>
      <c r="S33" s="1009"/>
      <c r="T33" s="1009"/>
      <c r="U33" s="1009"/>
      <c r="V33" s="1009"/>
      <c r="W33" s="1009"/>
      <c r="X33" s="1009"/>
      <c r="Y33" s="1009"/>
      <c r="Z33" s="1009"/>
      <c r="AA33" s="1009"/>
      <c r="AB33" s="1009"/>
      <c r="AC33" s="1009"/>
      <c r="AD33" s="1009"/>
      <c r="AE33" s="1009"/>
      <c r="AF33" s="1009"/>
      <c r="AG33" s="1009"/>
      <c r="AH33" s="1009"/>
      <c r="AI33" s="1009"/>
      <c r="AJ33" s="1009"/>
      <c r="AK33" s="1009"/>
      <c r="AL33" s="1009"/>
      <c r="AM33" s="1009"/>
      <c r="AN33" s="1009"/>
      <c r="AO33" s="1009"/>
      <c r="AP33" s="1009"/>
      <c r="AQ33" s="1009"/>
      <c r="AR33" s="1009"/>
    </row>
    <row r="34" spans="2:44" s="1003" customFormat="1" ht="7.5" customHeight="1">
      <c r="B34" s="1004"/>
      <c r="C34" s="1009"/>
      <c r="D34" s="1009"/>
      <c r="E34" s="1009"/>
      <c r="F34" s="1009"/>
      <c r="G34" s="1009"/>
      <c r="H34" s="1009"/>
      <c r="I34" s="1009"/>
      <c r="J34" s="1009"/>
      <c r="K34" s="1009"/>
      <c r="L34" s="1009"/>
      <c r="M34" s="1009"/>
      <c r="N34" s="1009"/>
      <c r="O34" s="1009"/>
      <c r="P34" s="1009"/>
      <c r="Q34" s="1009"/>
      <c r="R34" s="1009"/>
      <c r="S34" s="1009"/>
      <c r="T34" s="1009"/>
      <c r="U34" s="1009"/>
      <c r="V34" s="1009"/>
      <c r="W34" s="1009"/>
      <c r="X34" s="1009"/>
      <c r="Y34" s="1009"/>
      <c r="Z34" s="1009"/>
      <c r="AA34" s="1009"/>
      <c r="AB34" s="1009"/>
      <c r="AC34" s="1009"/>
      <c r="AD34" s="1009"/>
      <c r="AE34" s="1009"/>
      <c r="AF34" s="1009"/>
      <c r="AG34" s="1009"/>
      <c r="AH34" s="1009"/>
      <c r="AI34" s="1009"/>
      <c r="AJ34" s="1009"/>
      <c r="AK34" s="1009"/>
      <c r="AL34" s="1009"/>
      <c r="AM34" s="1009"/>
      <c r="AN34" s="1009"/>
      <c r="AO34" s="1009"/>
      <c r="AP34" s="1009"/>
      <c r="AQ34" s="1009"/>
      <c r="AR34" s="1009"/>
    </row>
    <row r="35" spans="2:44" s="1003" customFormat="1" ht="17.25" customHeight="1">
      <c r="B35" s="1009" t="s">
        <v>117</v>
      </c>
      <c r="C35" s="1009"/>
      <c r="D35" s="1010" t="s">
        <v>1105</v>
      </c>
      <c r="E35" s="1009"/>
      <c r="F35" s="1009"/>
      <c r="G35" s="1009"/>
      <c r="H35" s="1009"/>
      <c r="I35" s="1009"/>
      <c r="J35" s="1009"/>
      <c r="K35" s="1009"/>
      <c r="L35" s="1009"/>
      <c r="M35" s="1009"/>
      <c r="N35" s="1009"/>
      <c r="O35" s="1009"/>
      <c r="P35" s="1009"/>
      <c r="Q35" s="1009"/>
      <c r="R35" s="1009"/>
      <c r="S35" s="1009"/>
      <c r="T35" s="1009"/>
      <c r="U35" s="1009"/>
      <c r="V35" s="1009"/>
      <c r="W35" s="1009"/>
      <c r="X35" s="1009"/>
      <c r="Y35" s="1009"/>
      <c r="Z35" s="1009"/>
      <c r="AA35" s="1009"/>
      <c r="AB35" s="1009"/>
      <c r="AC35" s="1009"/>
      <c r="AD35" s="1009"/>
      <c r="AE35" s="1009"/>
      <c r="AF35" s="1009"/>
      <c r="AG35" s="1009"/>
      <c r="AH35" s="1009"/>
      <c r="AI35" s="1009"/>
      <c r="AJ35" s="1009"/>
      <c r="AK35" s="1009"/>
      <c r="AL35" s="1009"/>
      <c r="AM35" s="1009"/>
      <c r="AN35" s="1009"/>
      <c r="AO35" s="1009"/>
      <c r="AP35" s="1009"/>
      <c r="AQ35" s="1009"/>
      <c r="AR35" s="1009"/>
    </row>
    <row r="36" spans="2:44" s="1003" customFormat="1" ht="17.25" customHeight="1">
      <c r="B36" s="1004"/>
      <c r="C36" s="1009"/>
      <c r="D36" s="1009" t="s">
        <v>1106</v>
      </c>
      <c r="E36" s="1009"/>
      <c r="F36" s="1009"/>
      <c r="G36" s="1009"/>
      <c r="H36" s="1009"/>
      <c r="I36" s="1009"/>
      <c r="J36" s="1009"/>
      <c r="K36" s="1009"/>
      <c r="L36" s="1009"/>
      <c r="M36" s="1009"/>
      <c r="N36" s="1009"/>
      <c r="O36" s="1009"/>
      <c r="P36" s="1009"/>
      <c r="Q36" s="1009"/>
      <c r="R36" s="1009"/>
      <c r="S36" s="1009"/>
      <c r="T36" s="1009"/>
      <c r="U36" s="1009"/>
      <c r="V36" s="1009"/>
      <c r="W36" s="1009"/>
      <c r="X36" s="1009"/>
      <c r="Y36" s="1009"/>
      <c r="Z36" s="1009"/>
      <c r="AA36" s="1009"/>
      <c r="AB36" s="1009"/>
      <c r="AC36" s="1009"/>
      <c r="AD36" s="1009"/>
      <c r="AE36" s="1009"/>
      <c r="AF36" s="1009"/>
      <c r="AG36" s="1009"/>
      <c r="AH36" s="1009"/>
      <c r="AI36" s="1009"/>
      <c r="AJ36" s="1009"/>
      <c r="AK36" s="1009"/>
      <c r="AL36" s="1009"/>
      <c r="AM36" s="1009"/>
      <c r="AN36" s="1009"/>
      <c r="AO36" s="1009"/>
      <c r="AP36" s="1009"/>
      <c r="AQ36" s="1009"/>
      <c r="AR36" s="1009"/>
    </row>
    <row r="37" spans="2:44" s="1003" customFormat="1" ht="17.25" customHeight="1">
      <c r="B37" s="1004"/>
      <c r="C37" s="1009"/>
      <c r="D37" s="1009" t="s">
        <v>1107</v>
      </c>
      <c r="E37" s="1009"/>
      <c r="F37" s="1009"/>
      <c r="G37" s="1009"/>
      <c r="H37" s="1009"/>
      <c r="I37" s="1009"/>
      <c r="J37" s="1009"/>
      <c r="K37" s="1009"/>
      <c r="L37" s="1009"/>
      <c r="M37" s="1009"/>
      <c r="N37" s="1009"/>
      <c r="O37" s="1009"/>
      <c r="P37" s="1009"/>
      <c r="Q37" s="1009"/>
      <c r="R37" s="1009"/>
      <c r="S37" s="1009"/>
      <c r="T37" s="1009"/>
      <c r="U37" s="1009"/>
      <c r="V37" s="1009"/>
      <c r="W37" s="1009"/>
      <c r="X37" s="1009"/>
      <c r="Y37" s="1009"/>
      <c r="Z37" s="1009"/>
      <c r="AA37" s="1009"/>
      <c r="AB37" s="1009"/>
      <c r="AC37" s="1009"/>
      <c r="AD37" s="1009"/>
      <c r="AE37" s="1009"/>
      <c r="AF37" s="1009"/>
      <c r="AG37" s="1009"/>
      <c r="AH37" s="1009"/>
      <c r="AI37" s="1009"/>
      <c r="AJ37" s="1009"/>
      <c r="AK37" s="1009"/>
      <c r="AL37" s="1009"/>
      <c r="AM37" s="1009"/>
      <c r="AN37" s="1009"/>
      <c r="AO37" s="1009"/>
      <c r="AP37" s="1009"/>
      <c r="AQ37" s="1009"/>
      <c r="AR37" s="1009"/>
    </row>
    <row r="38" spans="2:44" s="1003" customFormat="1" ht="7.5" customHeight="1">
      <c r="B38" s="1004"/>
      <c r="C38" s="1009"/>
      <c r="D38" s="1009"/>
      <c r="E38" s="1009"/>
      <c r="F38" s="1009"/>
      <c r="G38" s="1009"/>
      <c r="H38" s="1009"/>
      <c r="I38" s="1009"/>
      <c r="J38" s="1009"/>
      <c r="K38" s="1009"/>
      <c r="L38" s="1009"/>
      <c r="M38" s="1009"/>
      <c r="N38" s="1009"/>
      <c r="O38" s="1009"/>
      <c r="P38" s="1009"/>
      <c r="Q38" s="1009"/>
      <c r="R38" s="1009"/>
      <c r="S38" s="1009"/>
      <c r="T38" s="1009"/>
      <c r="U38" s="1009"/>
      <c r="V38" s="1009"/>
      <c r="W38" s="1009"/>
      <c r="X38" s="1009"/>
      <c r="Y38" s="1009"/>
      <c r="Z38" s="1009"/>
      <c r="AA38" s="1009"/>
      <c r="AB38" s="1009"/>
      <c r="AC38" s="1009"/>
      <c r="AD38" s="1009"/>
      <c r="AE38" s="1009"/>
      <c r="AF38" s="1009"/>
      <c r="AG38" s="1009"/>
      <c r="AH38" s="1009"/>
      <c r="AI38" s="1009"/>
      <c r="AJ38" s="1009"/>
      <c r="AK38" s="1009"/>
      <c r="AL38" s="1009"/>
      <c r="AM38" s="1009"/>
      <c r="AN38" s="1009"/>
      <c r="AO38" s="1009"/>
      <c r="AP38" s="1009"/>
      <c r="AQ38" s="1009"/>
      <c r="AR38" s="1009"/>
    </row>
    <row r="39" spans="2:44" s="1003" customFormat="1" ht="17.25" customHeight="1">
      <c r="B39" s="1009" t="s">
        <v>118</v>
      </c>
      <c r="C39" s="1009"/>
      <c r="D39" s="1010" t="s">
        <v>1108</v>
      </c>
      <c r="E39" s="1009"/>
      <c r="F39" s="1009"/>
      <c r="G39" s="1009"/>
      <c r="H39" s="1009"/>
      <c r="I39" s="1009"/>
      <c r="J39" s="1009"/>
      <c r="K39" s="1009"/>
      <c r="L39" s="1009"/>
      <c r="M39" s="1009"/>
      <c r="N39" s="1009"/>
      <c r="O39" s="1009"/>
      <c r="P39" s="1009"/>
      <c r="Q39" s="1009"/>
      <c r="R39" s="1009"/>
      <c r="S39" s="1009"/>
      <c r="T39" s="1009"/>
      <c r="U39" s="1009"/>
      <c r="V39" s="1009"/>
      <c r="W39" s="1009"/>
      <c r="X39" s="1009"/>
      <c r="Y39" s="1009"/>
      <c r="Z39" s="1009"/>
      <c r="AA39" s="1009"/>
      <c r="AB39" s="1009"/>
      <c r="AC39" s="1009"/>
      <c r="AD39" s="1009"/>
      <c r="AE39" s="1009"/>
      <c r="AF39" s="1009"/>
      <c r="AG39" s="1009"/>
      <c r="AH39" s="1009"/>
      <c r="AI39" s="1009"/>
      <c r="AJ39" s="1009"/>
      <c r="AK39" s="1009"/>
      <c r="AL39" s="1009"/>
      <c r="AM39" s="1009"/>
      <c r="AN39" s="1009"/>
      <c r="AO39" s="1009"/>
      <c r="AP39" s="1009"/>
      <c r="AQ39" s="1009"/>
      <c r="AR39" s="1009"/>
    </row>
    <row r="40" spans="2:44" s="1003" customFormat="1" ht="17.25" customHeight="1">
      <c r="B40" s="1004"/>
      <c r="C40" s="1009"/>
      <c r="D40" s="1009" t="s">
        <v>1109</v>
      </c>
      <c r="E40" s="1009"/>
      <c r="F40" s="1009"/>
      <c r="G40" s="1009"/>
      <c r="H40" s="1009"/>
      <c r="I40" s="1009"/>
      <c r="J40" s="1009"/>
      <c r="K40" s="1009"/>
      <c r="L40" s="1009"/>
      <c r="M40" s="1009"/>
      <c r="N40" s="1009"/>
      <c r="O40" s="1009"/>
      <c r="P40" s="1009"/>
      <c r="Q40" s="1009"/>
      <c r="R40" s="1009"/>
      <c r="S40" s="1009"/>
      <c r="T40" s="1009"/>
      <c r="U40" s="1009"/>
      <c r="V40" s="1009"/>
      <c r="W40" s="1009"/>
      <c r="X40" s="1009"/>
      <c r="Y40" s="1009"/>
      <c r="Z40" s="1009"/>
      <c r="AA40" s="1009"/>
      <c r="AB40" s="1009"/>
      <c r="AC40" s="1009"/>
      <c r="AD40" s="1009"/>
      <c r="AE40" s="1009"/>
      <c r="AF40" s="1009"/>
      <c r="AG40" s="1009"/>
      <c r="AH40" s="1009"/>
      <c r="AI40" s="1009"/>
      <c r="AJ40" s="1009"/>
      <c r="AK40" s="1009"/>
      <c r="AL40" s="1009"/>
      <c r="AM40" s="1009"/>
      <c r="AN40" s="1009"/>
      <c r="AO40" s="1009"/>
      <c r="AP40" s="1009"/>
      <c r="AQ40" s="1009"/>
      <c r="AR40" s="1009"/>
    </row>
    <row r="41" spans="2:44" s="1003" customFormat="1" ht="7.5" customHeight="1">
      <c r="B41" s="1004"/>
      <c r="C41" s="1009"/>
      <c r="D41" s="1009"/>
      <c r="E41" s="1009"/>
      <c r="F41" s="1009"/>
      <c r="G41" s="1009"/>
      <c r="H41" s="1009"/>
      <c r="I41" s="1009"/>
      <c r="J41" s="1009"/>
      <c r="K41" s="1009"/>
      <c r="L41" s="1009"/>
      <c r="M41" s="1009"/>
      <c r="N41" s="1009"/>
      <c r="O41" s="1009"/>
      <c r="P41" s="1009"/>
      <c r="Q41" s="1009"/>
      <c r="R41" s="1009"/>
      <c r="S41" s="1009"/>
      <c r="T41" s="1009"/>
      <c r="U41" s="1009"/>
      <c r="V41" s="1009"/>
      <c r="W41" s="1009"/>
      <c r="X41" s="1009"/>
      <c r="Y41" s="1009"/>
      <c r="Z41" s="1009"/>
      <c r="AA41" s="1009"/>
      <c r="AB41" s="1009"/>
      <c r="AC41" s="1009"/>
      <c r="AD41" s="1009"/>
      <c r="AE41" s="1009"/>
      <c r="AF41" s="1009"/>
      <c r="AG41" s="1009"/>
      <c r="AH41" s="1009"/>
      <c r="AI41" s="1009"/>
      <c r="AJ41" s="1009"/>
      <c r="AK41" s="1009"/>
      <c r="AL41" s="1009"/>
      <c r="AM41" s="1009"/>
      <c r="AN41" s="1009"/>
      <c r="AO41" s="1009"/>
      <c r="AP41" s="1009"/>
      <c r="AQ41" s="1009"/>
      <c r="AR41" s="1009"/>
    </row>
    <row r="42" spans="2:44" s="1003" customFormat="1" ht="17.25" customHeight="1">
      <c r="B42" s="1009" t="s">
        <v>119</v>
      </c>
      <c r="C42" s="1009"/>
      <c r="D42" s="1010" t="s">
        <v>1110</v>
      </c>
      <c r="E42" s="1009"/>
      <c r="F42" s="1009"/>
      <c r="G42" s="1009"/>
      <c r="H42" s="1009"/>
      <c r="I42" s="1009"/>
      <c r="J42" s="1009"/>
      <c r="K42" s="1009"/>
      <c r="L42" s="1009"/>
      <c r="M42" s="1009"/>
      <c r="N42" s="1009"/>
      <c r="O42" s="1009"/>
      <c r="P42" s="1009"/>
      <c r="Q42" s="1009"/>
      <c r="R42" s="1009"/>
      <c r="S42" s="1009"/>
      <c r="T42" s="1009"/>
      <c r="U42" s="1009"/>
      <c r="V42" s="1009"/>
      <c r="W42" s="1009"/>
      <c r="X42" s="1009"/>
      <c r="Y42" s="1009"/>
      <c r="Z42" s="1009"/>
      <c r="AA42" s="1009"/>
      <c r="AB42" s="1009"/>
      <c r="AC42" s="1009"/>
      <c r="AD42" s="1009"/>
      <c r="AE42" s="1009"/>
      <c r="AF42" s="1009"/>
      <c r="AG42" s="1009"/>
      <c r="AH42" s="1009"/>
      <c r="AI42" s="1009"/>
      <c r="AJ42" s="1009"/>
      <c r="AK42" s="1009"/>
      <c r="AL42" s="1009"/>
      <c r="AM42" s="1009"/>
      <c r="AN42" s="1009"/>
      <c r="AO42" s="1009"/>
      <c r="AP42" s="1009"/>
      <c r="AQ42" s="1009"/>
      <c r="AR42" s="1009"/>
    </row>
    <row r="43" spans="2:44" s="1003" customFormat="1" ht="17.25" customHeight="1">
      <c r="B43" s="1004"/>
      <c r="C43" s="1009"/>
      <c r="D43" s="1009" t="s">
        <v>1111</v>
      </c>
      <c r="E43" s="1009"/>
      <c r="F43" s="1009"/>
      <c r="G43" s="1009"/>
      <c r="H43" s="1009"/>
      <c r="I43" s="1009"/>
      <c r="J43" s="1009"/>
      <c r="K43" s="1009"/>
      <c r="L43" s="1009"/>
      <c r="M43" s="1009"/>
      <c r="N43" s="1009"/>
      <c r="O43" s="1009"/>
      <c r="P43" s="1009"/>
      <c r="Q43" s="1009"/>
      <c r="R43" s="1009"/>
      <c r="S43" s="1009"/>
      <c r="T43" s="1009"/>
      <c r="U43" s="1009"/>
      <c r="V43" s="1009"/>
      <c r="W43" s="1009"/>
      <c r="X43" s="1009"/>
      <c r="Y43" s="1009"/>
      <c r="Z43" s="1009"/>
      <c r="AA43" s="1009"/>
      <c r="AB43" s="1009"/>
      <c r="AC43" s="1009"/>
      <c r="AD43" s="1009"/>
      <c r="AE43" s="1009"/>
      <c r="AF43" s="1009"/>
      <c r="AG43" s="1009"/>
      <c r="AH43" s="1009"/>
      <c r="AI43" s="1009"/>
      <c r="AJ43" s="1009"/>
      <c r="AK43" s="1009"/>
      <c r="AL43" s="1009"/>
      <c r="AM43" s="1009"/>
      <c r="AN43" s="1009"/>
      <c r="AO43" s="1009"/>
      <c r="AP43" s="1009"/>
      <c r="AQ43" s="1009"/>
      <c r="AR43" s="1009"/>
    </row>
    <row r="44" spans="2:44" s="1003" customFormat="1" ht="17.25" customHeight="1">
      <c r="B44" s="1004"/>
      <c r="C44" s="1009"/>
      <c r="D44" s="1009" t="s">
        <v>1112</v>
      </c>
      <c r="E44" s="1009"/>
      <c r="F44" s="1009"/>
      <c r="G44" s="1009"/>
      <c r="H44" s="1009"/>
      <c r="I44" s="1009"/>
      <c r="J44" s="1009"/>
      <c r="K44" s="1009"/>
      <c r="L44" s="1009"/>
      <c r="M44" s="1009"/>
      <c r="N44" s="1009"/>
      <c r="O44" s="1009"/>
      <c r="P44" s="1009"/>
      <c r="Q44" s="1009"/>
      <c r="R44" s="1009"/>
      <c r="S44" s="1009"/>
      <c r="T44" s="1009"/>
      <c r="U44" s="1009"/>
      <c r="V44" s="1009"/>
      <c r="W44" s="1009"/>
      <c r="X44" s="1009"/>
      <c r="Y44" s="1009"/>
      <c r="Z44" s="1009"/>
      <c r="AA44" s="1009"/>
      <c r="AB44" s="1009"/>
      <c r="AC44" s="1009"/>
      <c r="AD44" s="1009"/>
      <c r="AE44" s="1009"/>
      <c r="AF44" s="1009"/>
      <c r="AG44" s="1009"/>
      <c r="AH44" s="1009"/>
      <c r="AI44" s="1009"/>
      <c r="AJ44" s="1009"/>
      <c r="AK44" s="1009"/>
      <c r="AL44" s="1009"/>
      <c r="AM44" s="1009"/>
      <c r="AN44" s="1009"/>
      <c r="AO44" s="1009"/>
      <c r="AP44" s="1009"/>
      <c r="AQ44" s="1009"/>
      <c r="AR44" s="1009"/>
    </row>
    <row r="45" spans="2:44" s="1003" customFormat="1" ht="7.5" customHeight="1">
      <c r="B45" s="1004"/>
      <c r="C45" s="1009"/>
      <c r="D45" s="1009"/>
      <c r="E45" s="1009"/>
      <c r="F45" s="1009"/>
      <c r="G45" s="1009"/>
      <c r="H45" s="1009"/>
      <c r="I45" s="1009"/>
      <c r="J45" s="1009"/>
      <c r="K45" s="1009"/>
      <c r="L45" s="1009"/>
      <c r="M45" s="1009"/>
      <c r="N45" s="1009"/>
      <c r="O45" s="1009"/>
      <c r="P45" s="1009"/>
      <c r="Q45" s="1009"/>
      <c r="R45" s="1009"/>
      <c r="S45" s="1009"/>
      <c r="T45" s="1009"/>
      <c r="U45" s="1009"/>
      <c r="V45" s="1009"/>
      <c r="W45" s="1009"/>
      <c r="X45" s="1009"/>
      <c r="Y45" s="1009"/>
      <c r="Z45" s="1009"/>
      <c r="AA45" s="1009"/>
      <c r="AB45" s="1009"/>
      <c r="AC45" s="1009"/>
      <c r="AD45" s="1009"/>
      <c r="AE45" s="1009"/>
      <c r="AF45" s="1009"/>
      <c r="AG45" s="1009"/>
      <c r="AH45" s="1009"/>
      <c r="AI45" s="1009"/>
      <c r="AJ45" s="1009"/>
      <c r="AK45" s="1009"/>
      <c r="AL45" s="1009"/>
      <c r="AM45" s="1009"/>
      <c r="AN45" s="1009"/>
      <c r="AO45" s="1009"/>
      <c r="AP45" s="1009"/>
      <c r="AQ45" s="1009"/>
      <c r="AR45" s="1009"/>
    </row>
    <row r="46" spans="2:44" s="1003" customFormat="1" ht="17.25" customHeight="1">
      <c r="B46" s="1009" t="s">
        <v>1113</v>
      </c>
      <c r="C46" s="1009"/>
      <c r="D46" s="1010" t="s">
        <v>1114</v>
      </c>
      <c r="E46" s="1009"/>
      <c r="F46" s="1009"/>
      <c r="G46" s="1009"/>
      <c r="H46" s="1009"/>
      <c r="I46" s="1009"/>
      <c r="J46" s="1009"/>
      <c r="K46" s="1009"/>
      <c r="L46" s="1009"/>
      <c r="M46" s="1009"/>
      <c r="N46" s="1009"/>
      <c r="O46" s="1009"/>
      <c r="P46" s="1009"/>
      <c r="Q46" s="1009"/>
      <c r="R46" s="1009"/>
      <c r="S46" s="1009"/>
      <c r="T46" s="1009"/>
      <c r="U46" s="1009"/>
      <c r="V46" s="1009"/>
      <c r="W46" s="1009"/>
      <c r="X46" s="1009"/>
      <c r="Y46" s="1009"/>
      <c r="Z46" s="1009"/>
      <c r="AA46" s="1009"/>
      <c r="AB46" s="1009"/>
      <c r="AC46" s="1009"/>
      <c r="AD46" s="1009"/>
      <c r="AE46" s="1009"/>
      <c r="AF46" s="1009"/>
      <c r="AG46" s="1009"/>
      <c r="AH46" s="1009"/>
      <c r="AI46" s="1009"/>
      <c r="AJ46" s="1009"/>
      <c r="AK46" s="1009"/>
      <c r="AL46" s="1009"/>
      <c r="AM46" s="1009"/>
      <c r="AN46" s="1009"/>
      <c r="AO46" s="1009"/>
      <c r="AP46" s="1009"/>
      <c r="AQ46" s="1009"/>
      <c r="AR46" s="1009"/>
    </row>
    <row r="47" spans="2:44" s="1003" customFormat="1" ht="17.25" customHeight="1">
      <c r="B47" s="1004"/>
      <c r="C47" s="1009"/>
      <c r="D47" s="1009" t="s">
        <v>1115</v>
      </c>
      <c r="E47" s="1009"/>
      <c r="F47" s="1009"/>
      <c r="G47" s="1009"/>
      <c r="H47" s="1009"/>
      <c r="I47" s="1009"/>
      <c r="J47" s="1009"/>
      <c r="K47" s="1009"/>
      <c r="L47" s="1009"/>
      <c r="M47" s="1009"/>
      <c r="N47" s="1009"/>
      <c r="O47" s="1009"/>
      <c r="P47" s="1009"/>
      <c r="Q47" s="1009"/>
      <c r="R47" s="1009"/>
      <c r="S47" s="1009"/>
      <c r="T47" s="1009"/>
      <c r="U47" s="1009"/>
      <c r="V47" s="1009"/>
      <c r="W47" s="1009"/>
      <c r="X47" s="1009"/>
      <c r="Y47" s="1009"/>
      <c r="Z47" s="1009"/>
      <c r="AA47" s="1009"/>
      <c r="AB47" s="1009"/>
      <c r="AC47" s="1009"/>
      <c r="AD47" s="1009"/>
      <c r="AE47" s="1009"/>
      <c r="AF47" s="1009"/>
      <c r="AG47" s="1009"/>
      <c r="AH47" s="1009"/>
      <c r="AI47" s="1009"/>
      <c r="AJ47" s="1009"/>
      <c r="AK47" s="1009"/>
      <c r="AL47" s="1009"/>
      <c r="AM47" s="1009"/>
      <c r="AN47" s="1009"/>
      <c r="AO47" s="1009"/>
      <c r="AP47" s="1009"/>
      <c r="AQ47" s="1009"/>
      <c r="AR47" s="1009"/>
    </row>
    <row r="48" spans="2:44" s="1003" customFormat="1" ht="17.25" customHeight="1">
      <c r="B48" s="1004"/>
      <c r="C48" s="1009"/>
      <c r="D48" s="1004" t="s">
        <v>1116</v>
      </c>
      <c r="E48" s="1009"/>
      <c r="F48" s="1009"/>
      <c r="G48" s="1009"/>
      <c r="H48" s="1009"/>
      <c r="I48" s="1009"/>
      <c r="J48" s="1009"/>
      <c r="K48" s="1009"/>
      <c r="L48" s="1009"/>
      <c r="M48" s="1009"/>
      <c r="N48" s="1009"/>
      <c r="O48" s="1009"/>
      <c r="P48" s="1009"/>
      <c r="Q48" s="1009"/>
      <c r="R48" s="1009"/>
      <c r="S48" s="1009"/>
      <c r="T48" s="1009"/>
      <c r="U48" s="1009"/>
      <c r="V48" s="1009"/>
      <c r="W48" s="1009"/>
      <c r="X48" s="1009"/>
      <c r="Y48" s="1009"/>
      <c r="Z48" s="1009"/>
      <c r="AA48" s="1009"/>
      <c r="AB48" s="1009"/>
      <c r="AC48" s="1009"/>
      <c r="AD48" s="1009"/>
      <c r="AE48" s="1009"/>
      <c r="AF48" s="1009"/>
      <c r="AG48" s="1009"/>
      <c r="AH48" s="1009"/>
      <c r="AI48" s="1009"/>
      <c r="AJ48" s="1009"/>
      <c r="AK48" s="1009"/>
      <c r="AL48" s="1009"/>
      <c r="AM48" s="1009"/>
      <c r="AN48" s="1009"/>
      <c r="AO48" s="1009"/>
      <c r="AP48" s="1009"/>
      <c r="AQ48" s="1009"/>
      <c r="AR48" s="1009"/>
    </row>
    <row r="49" spans="2:44" s="1003" customFormat="1" ht="7.5" customHeight="1">
      <c r="B49" s="1009"/>
      <c r="C49" s="1009"/>
      <c r="D49" s="1009"/>
      <c r="E49" s="1009"/>
      <c r="F49" s="1009"/>
      <c r="G49" s="1009"/>
      <c r="H49" s="1009"/>
      <c r="I49" s="1009"/>
      <c r="J49" s="1009"/>
      <c r="K49" s="1009"/>
      <c r="L49" s="1009"/>
      <c r="M49" s="1009"/>
      <c r="N49" s="1009"/>
      <c r="O49" s="1009"/>
      <c r="P49" s="1009"/>
      <c r="Q49" s="1009"/>
      <c r="R49" s="1009"/>
      <c r="S49" s="1009"/>
      <c r="T49" s="1009"/>
      <c r="U49" s="1009"/>
      <c r="V49" s="1009"/>
      <c r="W49" s="1009"/>
      <c r="X49" s="1009"/>
      <c r="Y49" s="1009"/>
      <c r="Z49" s="1009"/>
      <c r="AA49" s="1009"/>
      <c r="AB49" s="1009"/>
      <c r="AC49" s="1009"/>
      <c r="AD49" s="1009"/>
      <c r="AE49" s="1009"/>
      <c r="AF49" s="1009"/>
      <c r="AG49" s="1009"/>
      <c r="AH49" s="1009"/>
      <c r="AI49" s="1009"/>
      <c r="AJ49" s="1009"/>
      <c r="AK49" s="1009"/>
      <c r="AL49" s="1009"/>
      <c r="AM49" s="1009"/>
      <c r="AN49" s="1009"/>
      <c r="AO49" s="1009"/>
      <c r="AP49" s="1009"/>
      <c r="AQ49" s="1009"/>
      <c r="AR49" s="1009"/>
    </row>
    <row r="50" spans="2:44" s="1003" customFormat="1" ht="17.25" customHeight="1">
      <c r="B50" s="1009" t="s">
        <v>1117</v>
      </c>
      <c r="C50" s="1009"/>
      <c r="D50" s="1010" t="s">
        <v>1118</v>
      </c>
      <c r="E50" s="1009"/>
      <c r="F50" s="1009"/>
      <c r="G50" s="1009"/>
      <c r="H50" s="1009"/>
      <c r="I50" s="1009"/>
      <c r="J50" s="1009"/>
      <c r="K50" s="1009"/>
      <c r="L50" s="1009"/>
      <c r="M50" s="1009"/>
      <c r="N50" s="1009"/>
      <c r="O50" s="1009"/>
      <c r="P50" s="1009"/>
      <c r="Q50" s="1009"/>
      <c r="R50" s="1009"/>
      <c r="S50" s="1009"/>
      <c r="T50" s="1009"/>
      <c r="U50" s="1009"/>
      <c r="V50" s="1009"/>
      <c r="W50" s="1009"/>
      <c r="X50" s="1009"/>
      <c r="Y50" s="1009"/>
      <c r="Z50" s="1009"/>
      <c r="AA50" s="1009"/>
      <c r="AB50" s="1009"/>
      <c r="AC50" s="1009"/>
      <c r="AD50" s="1009"/>
      <c r="AE50" s="1009"/>
      <c r="AF50" s="1009"/>
      <c r="AG50" s="1009"/>
      <c r="AH50" s="1009"/>
      <c r="AI50" s="1009"/>
      <c r="AJ50" s="1009"/>
      <c r="AK50" s="1009"/>
      <c r="AL50" s="1009"/>
      <c r="AM50" s="1009"/>
      <c r="AN50" s="1009"/>
      <c r="AO50" s="1009"/>
      <c r="AP50" s="1009"/>
      <c r="AQ50" s="1009"/>
      <c r="AR50" s="1009"/>
    </row>
    <row r="51" spans="2:44" s="1003" customFormat="1" ht="17.25" customHeight="1">
      <c r="B51" s="1009"/>
      <c r="C51" s="1009"/>
      <c r="D51" s="1009" t="s">
        <v>1119</v>
      </c>
      <c r="E51" s="1009"/>
      <c r="F51" s="1009"/>
      <c r="G51" s="1009"/>
      <c r="H51" s="1009"/>
      <c r="I51" s="1009"/>
      <c r="J51" s="1009"/>
      <c r="K51" s="1009"/>
      <c r="L51" s="1009"/>
      <c r="M51" s="1009"/>
      <c r="N51" s="1009"/>
      <c r="O51" s="1009"/>
      <c r="P51" s="1009"/>
      <c r="Q51" s="1009"/>
      <c r="R51" s="1009"/>
      <c r="S51" s="1009"/>
      <c r="T51" s="1009"/>
      <c r="U51" s="1009"/>
      <c r="V51" s="1009"/>
      <c r="W51" s="1009"/>
      <c r="X51" s="1009"/>
      <c r="Y51" s="1009"/>
      <c r="Z51" s="1009"/>
      <c r="AA51" s="1009"/>
      <c r="AB51" s="1009"/>
      <c r="AC51" s="1009"/>
      <c r="AD51" s="1009"/>
      <c r="AE51" s="1009"/>
      <c r="AF51" s="1009"/>
      <c r="AG51" s="1009"/>
      <c r="AH51" s="1009"/>
      <c r="AI51" s="1009"/>
      <c r="AJ51" s="1009"/>
      <c r="AK51" s="1009"/>
      <c r="AL51" s="1009"/>
      <c r="AM51" s="1009"/>
      <c r="AN51" s="1009"/>
      <c r="AO51" s="1009"/>
      <c r="AP51" s="1009"/>
      <c r="AQ51" s="1009"/>
      <c r="AR51" s="1009"/>
    </row>
    <row r="52" spans="2:44" s="1003" customFormat="1" ht="7.5" customHeight="1">
      <c r="B52" s="1004"/>
      <c r="C52" s="1009"/>
      <c r="D52" s="1009"/>
      <c r="E52" s="1009"/>
      <c r="F52" s="1009"/>
      <c r="G52" s="1009"/>
      <c r="H52" s="1009"/>
      <c r="I52" s="1009"/>
      <c r="J52" s="1009"/>
      <c r="K52" s="1009"/>
      <c r="L52" s="1009"/>
      <c r="M52" s="1009"/>
      <c r="N52" s="1009"/>
      <c r="O52" s="1009"/>
      <c r="P52" s="1009"/>
      <c r="Q52" s="1009"/>
      <c r="R52" s="1009"/>
      <c r="S52" s="1009"/>
      <c r="T52" s="1009"/>
      <c r="U52" s="1009"/>
      <c r="V52" s="1009"/>
      <c r="W52" s="1009"/>
      <c r="X52" s="1009"/>
      <c r="Y52" s="1009"/>
      <c r="Z52" s="1009"/>
      <c r="AA52" s="1009"/>
      <c r="AB52" s="1009"/>
      <c r="AC52" s="1009"/>
      <c r="AD52" s="1009"/>
      <c r="AE52" s="1009"/>
      <c r="AF52" s="1009"/>
      <c r="AG52" s="1009"/>
      <c r="AH52" s="1009"/>
      <c r="AI52" s="1009"/>
      <c r="AJ52" s="1009"/>
      <c r="AK52" s="1009"/>
      <c r="AL52" s="1009"/>
      <c r="AM52" s="1009"/>
      <c r="AN52" s="1009"/>
      <c r="AO52" s="1009"/>
      <c r="AP52" s="1009"/>
      <c r="AQ52" s="1009"/>
      <c r="AR52" s="1009"/>
    </row>
    <row r="53" spans="2:44" s="1003" customFormat="1" ht="17.25" customHeight="1">
      <c r="B53" s="1009" t="s">
        <v>1120</v>
      </c>
      <c r="C53" s="1009"/>
      <c r="D53" s="1010" t="s">
        <v>1121</v>
      </c>
      <c r="E53" s="1009"/>
      <c r="F53" s="1009"/>
      <c r="G53" s="1009"/>
      <c r="H53" s="1009"/>
      <c r="I53" s="1009"/>
      <c r="J53" s="1009"/>
      <c r="K53" s="1009"/>
      <c r="L53" s="1009"/>
      <c r="M53" s="1009"/>
      <c r="N53" s="1009"/>
      <c r="O53" s="1009"/>
      <c r="P53" s="1009"/>
      <c r="Q53" s="1009"/>
      <c r="R53" s="1009"/>
      <c r="S53" s="1009"/>
      <c r="T53" s="1009"/>
      <c r="U53" s="1009"/>
      <c r="V53" s="1009"/>
      <c r="W53" s="1009"/>
      <c r="X53" s="1009"/>
      <c r="Y53" s="1009"/>
      <c r="Z53" s="1009"/>
      <c r="AA53" s="1009"/>
      <c r="AB53" s="1009"/>
      <c r="AC53" s="1009"/>
      <c r="AD53" s="1009"/>
      <c r="AE53" s="1009"/>
      <c r="AF53" s="1009"/>
      <c r="AG53" s="1009"/>
      <c r="AH53" s="1009"/>
      <c r="AI53" s="1009"/>
      <c r="AJ53" s="1009"/>
      <c r="AK53" s="1009"/>
      <c r="AL53" s="1009"/>
      <c r="AM53" s="1009"/>
      <c r="AN53" s="1009"/>
      <c r="AO53" s="1009"/>
      <c r="AP53" s="1009"/>
      <c r="AQ53" s="1009"/>
      <c r="AR53" s="1009"/>
    </row>
    <row r="54" spans="2:44" s="1003" customFormat="1" ht="17.25" customHeight="1">
      <c r="B54" s="1004"/>
      <c r="C54" s="1009"/>
      <c r="D54" s="1009" t="s">
        <v>1122</v>
      </c>
      <c r="E54" s="1009"/>
      <c r="F54" s="1009"/>
      <c r="G54" s="1009"/>
      <c r="H54" s="1009"/>
      <c r="I54" s="1009"/>
      <c r="J54" s="1009"/>
      <c r="K54" s="1009"/>
      <c r="L54" s="1009"/>
      <c r="M54" s="1009"/>
      <c r="N54" s="1009"/>
      <c r="O54" s="1009"/>
      <c r="P54" s="1009"/>
      <c r="Q54" s="1009"/>
      <c r="R54" s="1009"/>
      <c r="S54" s="1009"/>
      <c r="T54" s="1009"/>
      <c r="U54" s="1009"/>
      <c r="V54" s="1009"/>
      <c r="W54" s="1009"/>
      <c r="X54" s="1009"/>
      <c r="Y54" s="1009"/>
      <c r="Z54" s="1009"/>
      <c r="AA54" s="1009"/>
      <c r="AB54" s="1009"/>
      <c r="AC54" s="1009"/>
      <c r="AD54" s="1009"/>
      <c r="AE54" s="1009"/>
      <c r="AF54" s="1009"/>
      <c r="AG54" s="1009"/>
      <c r="AH54" s="1009"/>
      <c r="AI54" s="1009"/>
      <c r="AJ54" s="1009"/>
      <c r="AK54" s="1009"/>
      <c r="AL54" s="1009"/>
      <c r="AM54" s="1009"/>
      <c r="AN54" s="1009"/>
      <c r="AO54" s="1009"/>
      <c r="AP54" s="1009"/>
      <c r="AQ54" s="1009"/>
      <c r="AR54" s="1009"/>
    </row>
    <row r="55" spans="2:44" s="1003" customFormat="1" ht="17.25" customHeight="1">
      <c r="B55" s="1004"/>
      <c r="C55" s="1009"/>
      <c r="D55" s="1009" t="s">
        <v>1123</v>
      </c>
      <c r="E55" s="1009"/>
      <c r="F55" s="1009"/>
      <c r="G55" s="1009"/>
      <c r="H55" s="1009"/>
      <c r="I55" s="1009"/>
      <c r="J55" s="1009"/>
      <c r="K55" s="1009"/>
      <c r="L55" s="1009"/>
      <c r="M55" s="1009"/>
      <c r="N55" s="1009"/>
      <c r="O55" s="1009"/>
      <c r="P55" s="1009"/>
      <c r="Q55" s="1009"/>
      <c r="R55" s="1009"/>
      <c r="S55" s="1009"/>
      <c r="T55" s="1009"/>
      <c r="U55" s="1009"/>
      <c r="V55" s="1009"/>
      <c r="W55" s="1009"/>
      <c r="X55" s="1009"/>
      <c r="Y55" s="1009"/>
      <c r="Z55" s="1009"/>
      <c r="AA55" s="1009"/>
      <c r="AB55" s="1009"/>
      <c r="AC55" s="1009"/>
      <c r="AD55" s="1009"/>
      <c r="AE55" s="1009"/>
      <c r="AF55" s="1009"/>
      <c r="AG55" s="1009"/>
      <c r="AH55" s="1009"/>
      <c r="AI55" s="1009"/>
      <c r="AJ55" s="1009"/>
      <c r="AK55" s="1009"/>
      <c r="AL55" s="1009"/>
      <c r="AM55" s="1009"/>
      <c r="AN55" s="1009"/>
      <c r="AO55" s="1009"/>
      <c r="AP55" s="1009"/>
      <c r="AQ55" s="1009"/>
      <c r="AR55" s="1009"/>
    </row>
    <row r="56" spans="2:44" s="1003" customFormat="1" ht="17.25" customHeight="1">
      <c r="B56" s="1004"/>
      <c r="C56" s="1009"/>
      <c r="D56" s="1009" t="s">
        <v>1124</v>
      </c>
      <c r="E56" s="1009"/>
      <c r="F56" s="1009"/>
      <c r="G56" s="1009"/>
      <c r="H56" s="1009"/>
      <c r="I56" s="1009"/>
      <c r="J56" s="1009"/>
      <c r="K56" s="1009"/>
      <c r="L56" s="1009"/>
      <c r="M56" s="1009"/>
      <c r="N56" s="1009"/>
      <c r="O56" s="1009"/>
      <c r="P56" s="1009"/>
      <c r="Q56" s="1009"/>
      <c r="R56" s="1009"/>
      <c r="S56" s="1009"/>
      <c r="T56" s="1009"/>
      <c r="U56" s="1009"/>
      <c r="V56" s="1009"/>
      <c r="W56" s="1009"/>
      <c r="X56" s="1009"/>
      <c r="Y56" s="1009"/>
      <c r="Z56" s="1009"/>
      <c r="AA56" s="1009"/>
      <c r="AB56" s="1009"/>
      <c r="AC56" s="1009"/>
      <c r="AD56" s="1009"/>
      <c r="AE56" s="1009"/>
      <c r="AF56" s="1009"/>
      <c r="AG56" s="1009"/>
      <c r="AH56" s="1009"/>
      <c r="AI56" s="1009"/>
      <c r="AJ56" s="1009"/>
      <c r="AK56" s="1009"/>
      <c r="AL56" s="1009"/>
      <c r="AM56" s="1009"/>
      <c r="AN56" s="1009"/>
      <c r="AO56" s="1009"/>
      <c r="AP56" s="1009"/>
      <c r="AQ56" s="1009"/>
      <c r="AR56" s="1009"/>
    </row>
    <row r="57" spans="2:44" s="1003" customFormat="1" ht="17.25" customHeight="1">
      <c r="B57" s="1004"/>
      <c r="C57" s="1009"/>
      <c r="D57" s="1009" t="s">
        <v>1125</v>
      </c>
      <c r="E57" s="1009"/>
      <c r="F57" s="1009"/>
      <c r="G57" s="1009"/>
      <c r="H57" s="1009"/>
      <c r="I57" s="1009"/>
      <c r="J57" s="1009"/>
      <c r="K57" s="1009"/>
      <c r="L57" s="1009"/>
      <c r="M57" s="1009"/>
      <c r="N57" s="1009"/>
      <c r="O57" s="1009"/>
      <c r="P57" s="1009"/>
      <c r="Q57" s="1009"/>
      <c r="R57" s="1009"/>
      <c r="S57" s="1009"/>
      <c r="T57" s="1009"/>
      <c r="U57" s="1009"/>
      <c r="V57" s="1009"/>
      <c r="W57" s="1009"/>
      <c r="X57" s="1009"/>
      <c r="Y57" s="1009"/>
      <c r="Z57" s="1009"/>
      <c r="AA57" s="1009"/>
      <c r="AB57" s="1009"/>
      <c r="AC57" s="1009"/>
      <c r="AD57" s="1009"/>
      <c r="AE57" s="1009"/>
      <c r="AF57" s="1009"/>
      <c r="AG57" s="1009"/>
      <c r="AH57" s="1009"/>
      <c r="AI57" s="1009"/>
      <c r="AJ57" s="1009"/>
      <c r="AK57" s="1009"/>
      <c r="AL57" s="1009"/>
      <c r="AM57" s="1009"/>
      <c r="AN57" s="1009"/>
      <c r="AO57" s="1009"/>
      <c r="AP57" s="1009"/>
      <c r="AQ57" s="1009"/>
      <c r="AR57" s="1009"/>
    </row>
    <row r="58" spans="2:44" s="1003" customFormat="1" ht="7.5" customHeight="1">
      <c r="B58" s="1004"/>
      <c r="C58" s="1009"/>
      <c r="D58" s="1009"/>
      <c r="E58" s="1009"/>
      <c r="F58" s="1009"/>
      <c r="G58" s="1009"/>
      <c r="H58" s="1009"/>
      <c r="I58" s="1009"/>
      <c r="J58" s="1009"/>
      <c r="K58" s="1009"/>
      <c r="L58" s="1009"/>
      <c r="M58" s="1009"/>
      <c r="N58" s="1009"/>
      <c r="O58" s="1009"/>
      <c r="P58" s="1009"/>
      <c r="Q58" s="1009"/>
      <c r="R58" s="1009"/>
      <c r="S58" s="1009"/>
      <c r="T58" s="1009"/>
      <c r="U58" s="1009"/>
      <c r="V58" s="1009"/>
      <c r="W58" s="1009"/>
      <c r="X58" s="1009"/>
      <c r="Y58" s="1009"/>
      <c r="Z58" s="1009"/>
      <c r="AA58" s="1009"/>
      <c r="AB58" s="1009"/>
      <c r="AC58" s="1009"/>
      <c r="AD58" s="1009"/>
      <c r="AE58" s="1009"/>
      <c r="AF58" s="1009"/>
      <c r="AG58" s="1009"/>
      <c r="AH58" s="1009"/>
      <c r="AI58" s="1009"/>
      <c r="AJ58" s="1009"/>
      <c r="AK58" s="1009"/>
      <c r="AL58" s="1009"/>
      <c r="AM58" s="1009"/>
      <c r="AN58" s="1009"/>
      <c r="AO58" s="1009"/>
      <c r="AP58" s="1009"/>
      <c r="AQ58" s="1009"/>
      <c r="AR58" s="1009"/>
    </row>
    <row r="59" spans="2:44" s="1003" customFormat="1" ht="17.25" customHeight="1">
      <c r="B59" s="1009"/>
      <c r="C59" s="1009"/>
      <c r="D59" s="1188"/>
      <c r="E59" s="1188"/>
      <c r="F59" s="1188"/>
      <c r="G59" s="1188"/>
      <c r="H59" s="1188"/>
      <c r="I59" s="1188"/>
      <c r="J59" s="1188"/>
      <c r="K59" s="1188"/>
      <c r="L59" s="1188"/>
      <c r="M59" s="1188"/>
      <c r="N59" s="1188"/>
      <c r="O59" s="1188"/>
      <c r="P59" s="1188"/>
      <c r="Q59" s="1188"/>
      <c r="R59" s="1188"/>
      <c r="S59" s="1188"/>
      <c r="T59" s="1188"/>
      <c r="U59" s="1188"/>
      <c r="V59" s="1188"/>
      <c r="W59" s="1188"/>
      <c r="X59" s="1188"/>
      <c r="Y59" s="1188"/>
      <c r="Z59" s="1188"/>
      <c r="AA59" s="1188"/>
      <c r="AB59" s="1188"/>
      <c r="AC59" s="1188"/>
      <c r="AD59" s="1188"/>
      <c r="AE59" s="1188"/>
      <c r="AF59" s="1188"/>
      <c r="AG59" s="1188"/>
      <c r="AH59" s="1188"/>
      <c r="AI59" s="1188"/>
      <c r="AJ59" s="1188"/>
      <c r="AK59" s="1188"/>
      <c r="AL59" s="1188"/>
      <c r="AM59" s="1188"/>
      <c r="AN59" s="1188"/>
      <c r="AO59" s="1188"/>
      <c r="AP59" s="1009"/>
      <c r="AQ59" s="1009"/>
      <c r="AR59" s="1009"/>
    </row>
    <row r="60" spans="2:44" s="1003" customFormat="1" ht="16.5" customHeight="1">
      <c r="B60" s="1009"/>
      <c r="C60" s="1009"/>
      <c r="D60" s="1009"/>
      <c r="E60" s="1009"/>
      <c r="F60" s="1009"/>
      <c r="G60" s="1009"/>
      <c r="H60" s="1009"/>
      <c r="I60" s="1009"/>
      <c r="J60" s="1009"/>
      <c r="K60" s="1009"/>
      <c r="L60" s="1009"/>
      <c r="M60" s="1009"/>
      <c r="N60" s="1009"/>
      <c r="O60" s="1009"/>
      <c r="P60" s="1009"/>
      <c r="Q60" s="1009"/>
      <c r="R60" s="1009"/>
      <c r="S60" s="1009"/>
      <c r="T60" s="1009"/>
      <c r="U60" s="1009"/>
      <c r="V60" s="1009"/>
      <c r="W60" s="1009"/>
      <c r="X60" s="1009"/>
      <c r="Y60" s="1009"/>
      <c r="Z60" s="1009"/>
      <c r="AA60" s="1009"/>
      <c r="AB60" s="1009"/>
      <c r="AC60" s="1009"/>
      <c r="AD60" s="1009"/>
      <c r="AE60" s="1009"/>
      <c r="AF60" s="1009"/>
      <c r="AG60" s="1009"/>
      <c r="AH60" s="1009"/>
      <c r="AI60" s="1009"/>
      <c r="AJ60" s="1009"/>
      <c r="AK60" s="1009"/>
      <c r="AL60" s="1009"/>
      <c r="AM60" s="1009"/>
      <c r="AN60" s="1009"/>
      <c r="AO60" s="1009"/>
      <c r="AP60" s="1009"/>
      <c r="AQ60" s="1009"/>
      <c r="AR60" s="1009"/>
    </row>
    <row r="61" spans="2:44" s="1003" customFormat="1" ht="14.25">
      <c r="B61" s="1456" t="s">
        <v>1126</v>
      </c>
      <c r="C61" s="1456"/>
      <c r="D61" s="1456"/>
      <c r="E61" s="1456"/>
      <c r="F61" s="1456"/>
      <c r="G61" s="1456"/>
      <c r="H61" s="1456"/>
      <c r="I61" s="1456"/>
      <c r="J61" s="1456"/>
      <c r="K61" s="1456"/>
      <c r="L61" s="1456"/>
      <c r="M61" s="1456"/>
      <c r="N61" s="1456"/>
      <c r="O61" s="1456"/>
      <c r="P61" s="1456"/>
      <c r="Q61" s="1456"/>
      <c r="R61" s="1456"/>
      <c r="S61" s="1456"/>
      <c r="T61" s="1456"/>
      <c r="U61" s="1456"/>
      <c r="V61" s="1456"/>
      <c r="W61" s="1456"/>
      <c r="X61" s="1456"/>
      <c r="Y61" s="1456"/>
      <c r="Z61" s="1456"/>
      <c r="AA61" s="1456"/>
      <c r="AB61" s="1456"/>
      <c r="AC61" s="1456"/>
      <c r="AD61" s="1456"/>
      <c r="AE61" s="1456"/>
      <c r="AF61" s="1456"/>
      <c r="AG61" s="1456"/>
      <c r="AH61" s="1456"/>
      <c r="AI61" s="1456"/>
      <c r="AJ61" s="1456"/>
      <c r="AK61" s="1456"/>
      <c r="AL61" s="1456"/>
      <c r="AM61" s="1456"/>
      <c r="AN61" s="1456"/>
      <c r="AO61" s="1456"/>
      <c r="AP61" s="1456"/>
      <c r="AQ61" s="1456"/>
      <c r="AR61" s="1456"/>
    </row>
    <row r="62" spans="2:44" s="1003" customFormat="1" ht="9" customHeight="1">
      <c r="B62" s="1185"/>
      <c r="C62" s="1185"/>
      <c r="D62" s="1185"/>
      <c r="E62" s="1185"/>
      <c r="F62" s="1185"/>
      <c r="G62" s="1185"/>
      <c r="H62" s="1185"/>
      <c r="I62" s="1185"/>
      <c r="J62" s="1185"/>
      <c r="K62" s="1185"/>
      <c r="L62" s="1185"/>
      <c r="M62" s="1185"/>
      <c r="N62" s="1185"/>
      <c r="O62" s="1185"/>
      <c r="P62" s="1185"/>
      <c r="Q62" s="1185"/>
      <c r="R62" s="1185"/>
      <c r="S62" s="1185"/>
      <c r="T62" s="1185"/>
      <c r="U62" s="1185"/>
      <c r="V62" s="1185"/>
      <c r="W62" s="1185"/>
      <c r="X62" s="1185"/>
      <c r="Y62" s="1185"/>
      <c r="Z62" s="1185"/>
      <c r="AA62" s="1185"/>
      <c r="AB62" s="1185"/>
      <c r="AC62" s="1185"/>
      <c r="AD62" s="1185"/>
      <c r="AE62" s="1185"/>
      <c r="AF62" s="1185"/>
      <c r="AG62" s="1185"/>
      <c r="AH62" s="1185"/>
      <c r="AI62" s="1185"/>
      <c r="AJ62" s="1185"/>
      <c r="AK62" s="1185"/>
      <c r="AL62" s="1185"/>
      <c r="AM62" s="1185"/>
      <c r="AN62" s="1185"/>
      <c r="AO62" s="1185"/>
      <c r="AP62" s="1185"/>
      <c r="AQ62" s="1185"/>
      <c r="AR62" s="1185"/>
    </row>
    <row r="63" spans="2:44" s="1003" customFormat="1" ht="30" customHeight="1">
      <c r="B63" s="1016"/>
      <c r="C63" s="1184"/>
      <c r="D63" s="1016"/>
      <c r="E63" s="1016"/>
      <c r="F63" s="1016"/>
      <c r="G63" s="1016"/>
      <c r="H63" s="1016"/>
      <c r="I63" s="1016"/>
      <c r="J63" s="1016"/>
      <c r="K63" s="1016"/>
      <c r="L63" s="1016"/>
      <c r="M63" s="1016"/>
      <c r="N63" s="1016"/>
      <c r="O63" s="1016"/>
      <c r="P63" s="1016"/>
      <c r="Q63" s="1016"/>
      <c r="R63" s="1016"/>
      <c r="S63" s="1016"/>
      <c r="T63" s="1016"/>
      <c r="U63" s="1016"/>
      <c r="V63" s="1016"/>
      <c r="W63" s="1016"/>
      <c r="X63" s="1016"/>
      <c r="Y63" s="1016"/>
      <c r="Z63" s="1016"/>
      <c r="AA63" s="1016"/>
      <c r="AB63" s="1016"/>
      <c r="AC63" s="1004"/>
      <c r="AD63" s="1017"/>
      <c r="AE63" s="1004"/>
      <c r="AF63" s="1190"/>
      <c r="AG63" s="1190"/>
      <c r="AH63" s="1457" t="str">
        <f>IF(様式第1_交付申請書!L5="","",様式第1_交付申請書!L5)</f>
        <v/>
      </c>
      <c r="AI63" s="1457"/>
      <c r="AJ63" s="1457"/>
      <c r="AK63" s="1457"/>
      <c r="AL63" s="1457"/>
      <c r="AM63" s="1457"/>
      <c r="AN63" s="1457"/>
      <c r="AO63" s="1457"/>
      <c r="AP63" s="1004"/>
      <c r="AQ63" s="1004"/>
      <c r="AR63" s="1004"/>
    </row>
    <row r="64" spans="2:44" s="1003" customFormat="1" ht="15" customHeight="1">
      <c r="B64" s="1016"/>
      <c r="C64" s="1184"/>
      <c r="D64" s="1016"/>
      <c r="E64" s="1016"/>
      <c r="F64" s="1016"/>
      <c r="G64" s="1016"/>
      <c r="H64" s="1016"/>
      <c r="I64" s="1016"/>
      <c r="J64" s="1016"/>
      <c r="K64" s="1016"/>
      <c r="L64" s="1016"/>
      <c r="M64" s="1016"/>
      <c r="N64" s="1016"/>
      <c r="O64" s="1016"/>
      <c r="P64" s="1016"/>
      <c r="Q64" s="1016"/>
      <c r="R64" s="1016"/>
      <c r="S64" s="1016"/>
      <c r="T64" s="1016"/>
      <c r="U64" s="1016"/>
      <c r="V64" s="1016"/>
      <c r="W64" s="1016"/>
      <c r="X64" s="1016"/>
      <c r="Y64" s="1016"/>
      <c r="Z64" s="1016"/>
      <c r="AA64" s="1016"/>
      <c r="AB64" s="1016"/>
      <c r="AC64" s="1017"/>
      <c r="AD64" s="1017"/>
      <c r="AE64" s="1005"/>
      <c r="AF64" s="1005"/>
      <c r="AG64" s="1005"/>
      <c r="AH64" s="1017"/>
      <c r="AI64" s="1005"/>
      <c r="AJ64" s="1005"/>
      <c r="AK64" s="1005"/>
      <c r="AL64" s="1017"/>
      <c r="AM64" s="1005"/>
      <c r="AN64" s="1005"/>
      <c r="AO64" s="1005"/>
      <c r="AP64" s="1017"/>
      <c r="AQ64" s="1004"/>
      <c r="AR64" s="1004"/>
    </row>
    <row r="65" spans="2:45" ht="30" customHeight="1">
      <c r="B65" s="1019"/>
      <c r="C65" s="1020"/>
      <c r="D65" s="1020"/>
      <c r="E65" s="1020"/>
      <c r="F65" s="1021" t="s">
        <v>1127</v>
      </c>
      <c r="G65" s="1021"/>
      <c r="H65" s="1021"/>
      <c r="I65" s="1021"/>
      <c r="J65" s="1021"/>
      <c r="K65" s="1444" t="s">
        <v>1128</v>
      </c>
      <c r="L65" s="1444"/>
      <c r="M65" s="1444"/>
      <c r="N65" s="1444"/>
      <c r="O65" s="1444"/>
      <c r="P65" s="1444"/>
      <c r="Q65" s="1445" t="str">
        <f>様式第1_交付申請書!G11</f>
        <v/>
      </c>
      <c r="R65" s="1445"/>
      <c r="S65" s="1445"/>
      <c r="T65" s="1445"/>
      <c r="U65" s="1445"/>
      <c r="V65" s="1445"/>
      <c r="W65" s="1445"/>
      <c r="X65" s="1445"/>
      <c r="Y65" s="1445"/>
      <c r="Z65" s="1445"/>
      <c r="AA65" s="1445"/>
      <c r="AB65" s="1445"/>
      <c r="AC65" s="1445"/>
      <c r="AD65" s="1445"/>
      <c r="AE65" s="1445"/>
      <c r="AF65" s="1445"/>
      <c r="AG65" s="1445"/>
      <c r="AH65" s="1445"/>
      <c r="AI65" s="1445"/>
      <c r="AJ65" s="1445"/>
      <c r="AK65" s="1445"/>
      <c r="AL65" s="1445"/>
      <c r="AM65" s="1445"/>
      <c r="AN65" s="1445"/>
      <c r="AO65" s="1445"/>
      <c r="AP65" s="1004"/>
      <c r="AQ65" s="1004"/>
      <c r="AR65" s="1004"/>
    </row>
    <row r="66" spans="2:45" ht="30" customHeight="1">
      <c r="B66" s="1019"/>
      <c r="C66" s="1020"/>
      <c r="D66" s="1020"/>
      <c r="E66" s="1020"/>
      <c r="F66" s="1021"/>
      <c r="G66" s="1021"/>
      <c r="H66" s="1021"/>
      <c r="I66" s="1021"/>
      <c r="J66" s="1021"/>
      <c r="K66" s="1444" t="s">
        <v>1129</v>
      </c>
      <c r="L66" s="1444"/>
      <c r="M66" s="1444"/>
      <c r="N66" s="1444"/>
      <c r="O66" s="1444"/>
      <c r="P66" s="1189"/>
      <c r="Q66" s="1446" t="s">
        <v>1130</v>
      </c>
      <c r="R66" s="1447"/>
      <c r="S66" s="1448" t="str">
        <f>様式第1_交付申請書!G12</f>
        <v/>
      </c>
      <c r="T66" s="1449"/>
      <c r="U66" s="1449"/>
      <c r="V66" s="1449"/>
      <c r="W66" s="1449"/>
      <c r="X66" s="1450"/>
      <c r="Y66" s="1451" t="s">
        <v>1131</v>
      </c>
      <c r="Z66" s="1452"/>
      <c r="AA66" s="1453" t="str">
        <f>様式第1_交付申請書!J12</f>
        <v/>
      </c>
      <c r="AB66" s="1453"/>
      <c r="AC66" s="1453"/>
      <c r="AD66" s="1453"/>
      <c r="AE66" s="1453"/>
      <c r="AF66" s="1453"/>
      <c r="AG66" s="1453"/>
      <c r="AH66" s="1453"/>
      <c r="AI66" s="1453"/>
      <c r="AJ66" s="1453"/>
      <c r="AK66" s="1453"/>
      <c r="AL66" s="1453"/>
      <c r="AM66" s="1453"/>
      <c r="AN66" s="1453"/>
      <c r="AO66" s="1453"/>
      <c r="AP66" s="1004"/>
      <c r="AQ66" s="1004"/>
      <c r="AR66" s="1004"/>
      <c r="AS66" s="1018" t="s">
        <v>417</v>
      </c>
    </row>
    <row r="67" spans="2:45" ht="30" hidden="1" customHeight="1" outlineLevel="1">
      <c r="B67" s="1016"/>
      <c r="C67" s="1184"/>
      <c r="D67" s="1016"/>
      <c r="E67" s="1016"/>
      <c r="F67" s="1016"/>
      <c r="G67" s="1016"/>
      <c r="H67" s="1016"/>
      <c r="I67" s="1016"/>
      <c r="J67" s="1016"/>
      <c r="K67" s="1016"/>
      <c r="L67" s="1016"/>
      <c r="M67" s="1016"/>
      <c r="N67" s="1016"/>
      <c r="O67" s="1016"/>
      <c r="P67" s="1016"/>
      <c r="Q67" s="1016"/>
      <c r="R67" s="1016"/>
      <c r="S67" s="1016"/>
      <c r="T67" s="1016"/>
      <c r="U67" s="1016"/>
      <c r="V67" s="1016"/>
      <c r="W67" s="1016"/>
      <c r="X67" s="1016"/>
      <c r="Y67" s="1016"/>
      <c r="Z67" s="1016"/>
      <c r="AA67" s="1016"/>
      <c r="AB67" s="1016"/>
      <c r="AC67" s="1017"/>
      <c r="AD67" s="1017"/>
      <c r="AE67" s="1005"/>
      <c r="AF67" s="1005"/>
      <c r="AG67" s="1005"/>
      <c r="AH67" s="1017"/>
      <c r="AI67" s="1005"/>
      <c r="AJ67" s="1005"/>
      <c r="AK67" s="1005"/>
      <c r="AL67" s="1017"/>
      <c r="AM67" s="1005"/>
      <c r="AN67" s="1005"/>
      <c r="AO67" s="1005"/>
      <c r="AP67" s="1017"/>
      <c r="AQ67" s="1004"/>
      <c r="AR67" s="1004"/>
    </row>
    <row r="68" spans="2:45" ht="30" hidden="1" customHeight="1" outlineLevel="1">
      <c r="B68" s="1019"/>
      <c r="C68" s="1020"/>
      <c r="D68" s="1020"/>
      <c r="E68" s="1020"/>
      <c r="F68" s="1021" t="s">
        <v>1132</v>
      </c>
      <c r="G68" s="1021"/>
      <c r="H68" s="1021"/>
      <c r="I68" s="1021"/>
      <c r="J68" s="1021"/>
      <c r="K68" s="1444" t="s">
        <v>1128</v>
      </c>
      <c r="L68" s="1444"/>
      <c r="M68" s="1444"/>
      <c r="N68" s="1444"/>
      <c r="O68" s="1444"/>
      <c r="P68" s="1444"/>
      <c r="Q68" s="1445" t="str">
        <f>IF(入力シート!F40="","",入力シート!F40)</f>
        <v/>
      </c>
      <c r="R68" s="1445"/>
      <c r="S68" s="1445"/>
      <c r="T68" s="1445"/>
      <c r="U68" s="1445"/>
      <c r="V68" s="1445"/>
      <c r="W68" s="1445"/>
      <c r="X68" s="1445"/>
      <c r="Y68" s="1445"/>
      <c r="Z68" s="1445"/>
      <c r="AA68" s="1445"/>
      <c r="AB68" s="1445"/>
      <c r="AC68" s="1445"/>
      <c r="AD68" s="1445"/>
      <c r="AE68" s="1445"/>
      <c r="AF68" s="1445"/>
      <c r="AG68" s="1445"/>
      <c r="AH68" s="1445"/>
      <c r="AI68" s="1445"/>
      <c r="AJ68" s="1445"/>
      <c r="AK68" s="1445"/>
      <c r="AL68" s="1445"/>
      <c r="AM68" s="1445"/>
      <c r="AN68" s="1445"/>
      <c r="AO68" s="1445"/>
      <c r="AP68" s="1004"/>
      <c r="AQ68" s="1004"/>
      <c r="AR68" s="1004"/>
    </row>
    <row r="69" spans="2:45" ht="30" hidden="1" customHeight="1" outlineLevel="1">
      <c r="B69" s="1019"/>
      <c r="C69" s="1020"/>
      <c r="D69" s="1020"/>
      <c r="E69" s="1020"/>
      <c r="F69" s="1021"/>
      <c r="G69" s="1021"/>
      <c r="H69" s="1021"/>
      <c r="I69" s="1021"/>
      <c r="J69" s="1021"/>
      <c r="K69" s="1444" t="s">
        <v>1129</v>
      </c>
      <c r="L69" s="1444"/>
      <c r="M69" s="1444"/>
      <c r="N69" s="1444"/>
      <c r="O69" s="1444"/>
      <c r="P69" s="1189"/>
      <c r="Q69" s="1446" t="s">
        <v>1130</v>
      </c>
      <c r="R69" s="1447"/>
      <c r="S69" s="1448" t="str">
        <f>IF(入力シート!F41="","",入力シート!F41)</f>
        <v/>
      </c>
      <c r="T69" s="1449"/>
      <c r="U69" s="1449"/>
      <c r="V69" s="1449"/>
      <c r="W69" s="1449"/>
      <c r="X69" s="1450"/>
      <c r="Y69" s="1451" t="s">
        <v>1131</v>
      </c>
      <c r="Z69" s="1452"/>
      <c r="AA69" s="1453" t="str">
        <f>IF(入力シート!F43="","",入力シート!F43&amp;入力シート!J43)</f>
        <v/>
      </c>
      <c r="AB69" s="1453"/>
      <c r="AC69" s="1453"/>
      <c r="AD69" s="1453"/>
      <c r="AE69" s="1453"/>
      <c r="AF69" s="1453"/>
      <c r="AG69" s="1453"/>
      <c r="AH69" s="1453"/>
      <c r="AI69" s="1453"/>
      <c r="AJ69" s="1453"/>
      <c r="AK69" s="1453"/>
      <c r="AL69" s="1453"/>
      <c r="AM69" s="1453"/>
      <c r="AN69" s="1453"/>
      <c r="AO69" s="1453"/>
      <c r="AP69" s="1004"/>
      <c r="AQ69" s="1004"/>
      <c r="AR69" s="1004"/>
      <c r="AS69" s="1018" t="s">
        <v>417</v>
      </c>
    </row>
    <row r="70" spans="2:45" ht="18" customHeight="1" collapsed="1">
      <c r="AS70" s="1018" t="s">
        <v>1133</v>
      </c>
    </row>
    <row r="71" spans="2:45" ht="30" hidden="1" customHeight="1" outlineLevel="1">
      <c r="B71" s="1016"/>
      <c r="C71" s="1184"/>
      <c r="D71" s="1016"/>
      <c r="E71" s="1016"/>
      <c r="F71" s="1016"/>
      <c r="G71" s="1016"/>
      <c r="H71" s="1016"/>
      <c r="I71" s="1016"/>
      <c r="J71" s="1016"/>
      <c r="K71" s="1016"/>
      <c r="L71" s="1016"/>
      <c r="M71" s="1016"/>
      <c r="N71" s="1016"/>
      <c r="O71" s="1016"/>
      <c r="P71" s="1016"/>
      <c r="Q71" s="1016"/>
      <c r="R71" s="1016"/>
      <c r="S71" s="1016"/>
      <c r="T71" s="1016"/>
      <c r="U71" s="1016"/>
      <c r="V71" s="1016"/>
      <c r="W71" s="1016"/>
      <c r="X71" s="1016"/>
      <c r="Y71" s="1016"/>
      <c r="Z71" s="1016"/>
      <c r="AA71" s="1016"/>
      <c r="AB71" s="1016"/>
      <c r="AC71" s="1017"/>
      <c r="AD71" s="1017"/>
      <c r="AE71" s="1005"/>
      <c r="AF71" s="1005"/>
      <c r="AG71" s="1005"/>
      <c r="AH71" s="1017"/>
      <c r="AI71" s="1005"/>
      <c r="AJ71" s="1005"/>
      <c r="AK71" s="1005"/>
      <c r="AL71" s="1017"/>
      <c r="AM71" s="1005"/>
      <c r="AN71" s="1005"/>
      <c r="AO71" s="1005"/>
      <c r="AP71" s="1017"/>
      <c r="AQ71" s="1004"/>
      <c r="AR71" s="1004"/>
    </row>
    <row r="72" spans="2:45" ht="30" hidden="1" customHeight="1" outlineLevel="1">
      <c r="B72" s="1019"/>
      <c r="C72" s="1020"/>
      <c r="D72" s="1020"/>
      <c r="E72" s="1020"/>
      <c r="F72" s="1021" t="s">
        <v>1134</v>
      </c>
      <c r="G72" s="1021"/>
      <c r="H72" s="1021"/>
      <c r="I72" s="1021"/>
      <c r="J72" s="1021"/>
      <c r="K72" s="1444" t="s">
        <v>1128</v>
      </c>
      <c r="L72" s="1444"/>
      <c r="M72" s="1444"/>
      <c r="N72" s="1444"/>
      <c r="O72" s="1444"/>
      <c r="P72" s="1444"/>
      <c r="Q72" s="1445" t="str">
        <f>IF(入力シート!F53="","",入力シート!F53)</f>
        <v/>
      </c>
      <c r="R72" s="1445"/>
      <c r="S72" s="1445"/>
      <c r="T72" s="1445"/>
      <c r="U72" s="1445"/>
      <c r="V72" s="1445"/>
      <c r="W72" s="1445"/>
      <c r="X72" s="1445"/>
      <c r="Y72" s="1445"/>
      <c r="Z72" s="1445"/>
      <c r="AA72" s="1445"/>
      <c r="AB72" s="1445"/>
      <c r="AC72" s="1445"/>
      <c r="AD72" s="1445"/>
      <c r="AE72" s="1445"/>
      <c r="AF72" s="1445"/>
      <c r="AG72" s="1445"/>
      <c r="AH72" s="1445"/>
      <c r="AI72" s="1445"/>
      <c r="AJ72" s="1445"/>
      <c r="AK72" s="1445"/>
      <c r="AL72" s="1445"/>
      <c r="AM72" s="1445"/>
      <c r="AN72" s="1445"/>
      <c r="AO72" s="1445"/>
      <c r="AP72" s="1004"/>
      <c r="AQ72" s="1004"/>
      <c r="AR72" s="1004"/>
    </row>
    <row r="73" spans="2:45" ht="30" hidden="1" customHeight="1" outlineLevel="1">
      <c r="B73" s="1019"/>
      <c r="C73" s="1020"/>
      <c r="D73" s="1020"/>
      <c r="E73" s="1020"/>
      <c r="F73" s="1021"/>
      <c r="G73" s="1021"/>
      <c r="H73" s="1021"/>
      <c r="I73" s="1021"/>
      <c r="J73" s="1021"/>
      <c r="K73" s="1444" t="s">
        <v>1129</v>
      </c>
      <c r="L73" s="1444"/>
      <c r="M73" s="1444"/>
      <c r="N73" s="1444"/>
      <c r="O73" s="1444"/>
      <c r="P73" s="1189"/>
      <c r="Q73" s="1446" t="s">
        <v>1130</v>
      </c>
      <c r="R73" s="1447"/>
      <c r="S73" s="1448" t="str">
        <f>IF(入力シート!F54="","",入力シート!F54)</f>
        <v/>
      </c>
      <c r="T73" s="1449"/>
      <c r="U73" s="1449"/>
      <c r="V73" s="1449"/>
      <c r="W73" s="1449"/>
      <c r="X73" s="1450"/>
      <c r="Y73" s="1451" t="s">
        <v>1131</v>
      </c>
      <c r="Z73" s="1452"/>
      <c r="AA73" s="1453" t="str">
        <f>IF(入力シート!F56="","",入力シート!F56&amp;入力シート!J56)</f>
        <v/>
      </c>
      <c r="AB73" s="1453"/>
      <c r="AC73" s="1453"/>
      <c r="AD73" s="1453"/>
      <c r="AE73" s="1453"/>
      <c r="AF73" s="1453"/>
      <c r="AG73" s="1453"/>
      <c r="AH73" s="1453"/>
      <c r="AI73" s="1453"/>
      <c r="AJ73" s="1453"/>
      <c r="AK73" s="1453"/>
      <c r="AL73" s="1453"/>
      <c r="AM73" s="1453"/>
      <c r="AN73" s="1453"/>
      <c r="AO73" s="1453"/>
      <c r="AP73" s="1004"/>
      <c r="AQ73" s="1004"/>
      <c r="AR73" s="1004"/>
      <c r="AS73" s="1018" t="s">
        <v>417</v>
      </c>
    </row>
    <row r="74" spans="2:45" ht="18" customHeight="1" collapsed="1">
      <c r="AS74" s="1018" t="s">
        <v>1133</v>
      </c>
    </row>
    <row r="75" spans="2:45" ht="30" hidden="1" customHeight="1" outlineLevel="1">
      <c r="B75" s="1016"/>
      <c r="C75" s="1184"/>
      <c r="D75" s="1016"/>
      <c r="E75" s="1016"/>
      <c r="F75" s="1016"/>
      <c r="G75" s="1016"/>
      <c r="H75" s="1016"/>
      <c r="I75" s="1016"/>
      <c r="J75" s="1016"/>
      <c r="K75" s="1016"/>
      <c r="L75" s="1016"/>
      <c r="M75" s="1016"/>
      <c r="N75" s="1016"/>
      <c r="O75" s="1016"/>
      <c r="P75" s="1016"/>
      <c r="Q75" s="1016"/>
      <c r="R75" s="1016"/>
      <c r="S75" s="1016"/>
      <c r="T75" s="1016"/>
      <c r="U75" s="1016"/>
      <c r="V75" s="1016"/>
      <c r="W75" s="1016"/>
      <c r="X75" s="1016"/>
      <c r="Y75" s="1016"/>
      <c r="Z75" s="1016"/>
      <c r="AA75" s="1016"/>
      <c r="AB75" s="1016"/>
      <c r="AC75" s="1017"/>
      <c r="AD75" s="1017"/>
      <c r="AE75" s="1005"/>
      <c r="AF75" s="1005"/>
      <c r="AG75" s="1005"/>
      <c r="AH75" s="1017"/>
      <c r="AI75" s="1005"/>
      <c r="AJ75" s="1005"/>
      <c r="AK75" s="1005"/>
      <c r="AL75" s="1017"/>
      <c r="AM75" s="1005"/>
      <c r="AN75" s="1005"/>
      <c r="AO75" s="1005"/>
      <c r="AP75" s="1017"/>
      <c r="AQ75" s="1004"/>
      <c r="AR75" s="1004"/>
    </row>
    <row r="76" spans="2:45" ht="30" hidden="1" customHeight="1" outlineLevel="1">
      <c r="B76" s="1019"/>
      <c r="C76" s="1020"/>
      <c r="D76" s="1020"/>
      <c r="E76" s="1020"/>
      <c r="F76" s="1021" t="s">
        <v>1135</v>
      </c>
      <c r="G76" s="1021"/>
      <c r="H76" s="1021"/>
      <c r="I76" s="1021"/>
      <c r="J76" s="1021"/>
      <c r="K76" s="1444" t="s">
        <v>1128</v>
      </c>
      <c r="L76" s="1444"/>
      <c r="M76" s="1444"/>
      <c r="N76" s="1444"/>
      <c r="O76" s="1444"/>
      <c r="P76" s="1444"/>
      <c r="Q76" s="1445" t="str">
        <f>IF(入力シート!F66="","",入力シート!F66)</f>
        <v/>
      </c>
      <c r="R76" s="1445"/>
      <c r="S76" s="1445"/>
      <c r="T76" s="1445"/>
      <c r="U76" s="1445"/>
      <c r="V76" s="1445"/>
      <c r="W76" s="1445"/>
      <c r="X76" s="1445"/>
      <c r="Y76" s="1445"/>
      <c r="Z76" s="1445"/>
      <c r="AA76" s="1445"/>
      <c r="AB76" s="1445"/>
      <c r="AC76" s="1445"/>
      <c r="AD76" s="1445"/>
      <c r="AE76" s="1445"/>
      <c r="AF76" s="1445"/>
      <c r="AG76" s="1445"/>
      <c r="AH76" s="1445"/>
      <c r="AI76" s="1445"/>
      <c r="AJ76" s="1445"/>
      <c r="AK76" s="1445"/>
      <c r="AL76" s="1445"/>
      <c r="AM76" s="1445"/>
      <c r="AN76" s="1445"/>
      <c r="AO76" s="1445"/>
      <c r="AP76" s="1004"/>
      <c r="AQ76" s="1004"/>
      <c r="AR76" s="1004"/>
    </row>
    <row r="77" spans="2:45" ht="30" hidden="1" customHeight="1" outlineLevel="1">
      <c r="B77" s="1019"/>
      <c r="C77" s="1020"/>
      <c r="D77" s="1020"/>
      <c r="E77" s="1020"/>
      <c r="F77" s="1021"/>
      <c r="G77" s="1021"/>
      <c r="H77" s="1021"/>
      <c r="I77" s="1021"/>
      <c r="J77" s="1021"/>
      <c r="K77" s="1444" t="s">
        <v>1129</v>
      </c>
      <c r="L77" s="1444"/>
      <c r="M77" s="1444"/>
      <c r="N77" s="1444"/>
      <c r="O77" s="1444"/>
      <c r="P77" s="1189"/>
      <c r="Q77" s="1446" t="s">
        <v>1130</v>
      </c>
      <c r="R77" s="1447"/>
      <c r="S77" s="1448" t="str">
        <f>IF(入力シート!F67="","",入力シート!F67)</f>
        <v/>
      </c>
      <c r="T77" s="1449"/>
      <c r="U77" s="1449"/>
      <c r="V77" s="1449"/>
      <c r="W77" s="1449"/>
      <c r="X77" s="1450"/>
      <c r="Y77" s="1451" t="s">
        <v>1131</v>
      </c>
      <c r="Z77" s="1452"/>
      <c r="AA77" s="1453" t="str">
        <f>IF(入力シート!F69="","",入力シート!F69&amp;入力シート!J69)</f>
        <v/>
      </c>
      <c r="AB77" s="1453"/>
      <c r="AC77" s="1453"/>
      <c r="AD77" s="1453"/>
      <c r="AE77" s="1453"/>
      <c r="AF77" s="1453"/>
      <c r="AG77" s="1453"/>
      <c r="AH77" s="1453"/>
      <c r="AI77" s="1453"/>
      <c r="AJ77" s="1453"/>
      <c r="AK77" s="1453"/>
      <c r="AL77" s="1453"/>
      <c r="AM77" s="1453"/>
      <c r="AN77" s="1453"/>
      <c r="AO77" s="1453"/>
      <c r="AP77" s="1004"/>
      <c r="AQ77" s="1004"/>
      <c r="AR77" s="1004"/>
      <c r="AS77" s="1018" t="s">
        <v>417</v>
      </c>
    </row>
    <row r="78" spans="2:45" ht="18" customHeight="1" collapsed="1">
      <c r="AS78" s="1018" t="s">
        <v>1133</v>
      </c>
    </row>
  </sheetData>
  <sheetProtection algorithmName="SHA-512" hashValue="i8Gvghzih+oUK6fxi4D+MwuhiRQoappwKJET1mk3n8gWCE3GTL10jNtTHkB8JvXEcKyUXY2p6otXiCBnltDPCw==" saltValue="m38h3XTKtANrE3C/AeU2VA==" spinCount="100000" sheet="1" formatCells="0" formatRows="0" insertRows="0" deleteRows="0" selectLockedCells="1" autoFilter="0" pivotTables="0"/>
  <mergeCells count="39">
    <mergeCell ref="B10:AR10"/>
    <mergeCell ref="D13:AR13"/>
    <mergeCell ref="B61:AR61"/>
    <mergeCell ref="AH63:AO63"/>
    <mergeCell ref="B3:AR3"/>
    <mergeCell ref="AL4:AM4"/>
    <mergeCell ref="AO4:AP4"/>
    <mergeCell ref="B5:N5"/>
    <mergeCell ref="B6:N6"/>
    <mergeCell ref="B7:AR8"/>
    <mergeCell ref="B9:AR9"/>
    <mergeCell ref="K65:P65"/>
    <mergeCell ref="Q65:AO65"/>
    <mergeCell ref="K66:O66"/>
    <mergeCell ref="Q66:R66"/>
    <mergeCell ref="S66:X66"/>
    <mergeCell ref="Y66:Z66"/>
    <mergeCell ref="AA66:AO66"/>
    <mergeCell ref="K68:P68"/>
    <mergeCell ref="Q68:AO68"/>
    <mergeCell ref="K69:O69"/>
    <mergeCell ref="Q69:R69"/>
    <mergeCell ref="S69:X69"/>
    <mergeCell ref="Y69:Z69"/>
    <mergeCell ref="AA69:AO69"/>
    <mergeCell ref="K72:P72"/>
    <mergeCell ref="Q72:AO72"/>
    <mergeCell ref="K73:O73"/>
    <mergeCell ref="Q73:R73"/>
    <mergeCell ref="S73:X73"/>
    <mergeCell ref="Y73:Z73"/>
    <mergeCell ref="AA73:AO73"/>
    <mergeCell ref="K76:P76"/>
    <mergeCell ref="Q76:AO76"/>
    <mergeCell ref="K77:O77"/>
    <mergeCell ref="Q77:R77"/>
    <mergeCell ref="S77:X77"/>
    <mergeCell ref="Y77:Z77"/>
    <mergeCell ref="AA77:AO77"/>
  </mergeCells>
  <phoneticPr fontId="18"/>
  <conditionalFormatting sqref="B4:AK4 AQ4:AS4 AN4 B62:AC64 AS3 B79:AS1048576 B70:AR70 AR62:AS62 AR63:AR64 B10:AS51 B59:AS61 Q5:AS6 B74:AR74 B78:AR78 B7 B9 AS7:AS9">
    <cfRule type="expression" priority="24">
      <formula>CELL("protect",B3)=0</formula>
    </cfRule>
  </conditionalFormatting>
  <conditionalFormatting sqref="B65:P66 AP65:AR66">
    <cfRule type="expression" priority="22">
      <formula>CELL("protect",B65)=0</formula>
    </cfRule>
  </conditionalFormatting>
  <conditionalFormatting sqref="B3">
    <cfRule type="expression" priority="23">
      <formula>CELL("protect",B3)=0</formula>
    </cfRule>
  </conditionalFormatting>
  <conditionalFormatting sqref="B67:AC67 AR67">
    <cfRule type="expression" priority="21">
      <formula>CELL("protect",B67)=0</formula>
    </cfRule>
  </conditionalFormatting>
  <conditionalFormatting sqref="B68:P69 AP68:AR69">
    <cfRule type="expression" priority="20">
      <formula>CELL("protect",B68)=0</formula>
    </cfRule>
  </conditionalFormatting>
  <conditionalFormatting sqref="B52:AS54 B58:AS58">
    <cfRule type="expression" priority="19">
      <formula>CELL("protect",B52)=0</formula>
    </cfRule>
  </conditionalFormatting>
  <conditionalFormatting sqref="B55:AS56">
    <cfRule type="expression" priority="18">
      <formula>CELL("protect",B55)=0</formula>
    </cfRule>
  </conditionalFormatting>
  <conditionalFormatting sqref="B57:AS57">
    <cfRule type="expression" priority="17">
      <formula>CELL("protect",B57)=0</formula>
    </cfRule>
  </conditionalFormatting>
  <conditionalFormatting sqref="B71:AC71 AR71">
    <cfRule type="expression" priority="16">
      <formula>CELL("protect",B71)=0</formula>
    </cfRule>
  </conditionalFormatting>
  <conditionalFormatting sqref="B72:P73 AP72:AR73">
    <cfRule type="expression" priority="15">
      <formula>CELL("protect",B72)=0</formula>
    </cfRule>
  </conditionalFormatting>
  <conditionalFormatting sqref="B75:AC75 AR75">
    <cfRule type="expression" priority="14">
      <formula>CELL("protect",B75)=0</formula>
    </cfRule>
  </conditionalFormatting>
  <conditionalFormatting sqref="B76:P77 AP76:AR77">
    <cfRule type="expression" priority="13">
      <formula>CELL("protect",B76)=0</formula>
    </cfRule>
  </conditionalFormatting>
  <conditionalFormatting sqref="Q66">
    <cfRule type="containsBlanks" dxfId="627" priority="8">
      <formula>LEN(TRIM(Q66))=0</formula>
    </cfRule>
  </conditionalFormatting>
  <conditionalFormatting sqref="Y66">
    <cfRule type="containsBlanks" dxfId="626" priority="7">
      <formula>LEN(TRIM(Y66))=0</formula>
    </cfRule>
  </conditionalFormatting>
  <conditionalFormatting sqref="Q69">
    <cfRule type="containsBlanks" dxfId="625" priority="6">
      <formula>LEN(TRIM(Q69))=0</formula>
    </cfRule>
  </conditionalFormatting>
  <conditionalFormatting sqref="Y69">
    <cfRule type="containsBlanks" dxfId="624" priority="5">
      <formula>LEN(TRIM(Y69))=0</formula>
    </cfRule>
  </conditionalFormatting>
  <conditionalFormatting sqref="Q73">
    <cfRule type="containsBlanks" dxfId="623" priority="4">
      <formula>LEN(TRIM(Q73))=0</formula>
    </cfRule>
  </conditionalFormatting>
  <conditionalFormatting sqref="Y73">
    <cfRule type="containsBlanks" dxfId="622" priority="3">
      <formula>LEN(TRIM(Y73))=0</formula>
    </cfRule>
  </conditionalFormatting>
  <conditionalFormatting sqref="Q77">
    <cfRule type="containsBlanks" dxfId="621" priority="2">
      <formula>LEN(TRIM(Q77))=0</formula>
    </cfRule>
  </conditionalFormatting>
  <conditionalFormatting sqref="Y77">
    <cfRule type="containsBlanks" dxfId="620" priority="1">
      <formula>LEN(TRIM(Y77))=0</formula>
    </cfRule>
  </conditionalFormatting>
  <dataValidations count="2">
    <dataValidation imeMode="hiragana" allowBlank="1" showInputMessage="1" showErrorMessage="1" sqref="Q65 Q72 Q68 Q76" xr:uid="{0C23781F-41F2-4FB6-A2EA-DB4A4AC7A82D}"/>
    <dataValidation imeMode="disabled" allowBlank="1" showInputMessage="1" showErrorMessage="1" sqref="AF63:AH63" xr:uid="{A05C956C-873D-427A-8266-8BA47AC8B5FF}"/>
  </dataValidations>
  <pageMargins left="0.9055118110236221" right="0.47244094488188981" top="0.70866141732283472" bottom="0.19685039370078741" header="0.19685039370078741" footer="0.19685039370078741"/>
  <pageSetup paperSize="9" scale="52" orientation="portrait" r:id="rId1"/>
  <headerFooter scaleWithDoc="0">
    <oddFooter>&amp;R&amp;"ＭＳ 明朝,標準"&amp;8&amp;K01+021R5中層ZEH-M_ver.1.2</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80EB59-6EA7-4970-A699-7CBBB7BD86A6}">
  <sheetPr codeName="Sheet5"/>
  <dimension ref="A1:K143"/>
  <sheetViews>
    <sheetView showGridLines="0" view="pageBreakPreview" zoomScale="85" zoomScaleNormal="70" zoomScaleSheetLayoutView="85" workbookViewId="0">
      <selection activeCell="I142" sqref="I142"/>
    </sheetView>
  </sheetViews>
  <sheetFormatPr defaultColWidth="9" defaultRowHeight="21"/>
  <cols>
    <col min="1" max="1" width="2.625" style="5" customWidth="1"/>
    <col min="2" max="2" width="30.625" style="6" customWidth="1"/>
    <col min="3" max="3" width="20.625" style="6" customWidth="1"/>
    <col min="4" max="4" width="10.625" style="6" customWidth="1"/>
    <col min="5" max="5" width="6.625" style="6" customWidth="1"/>
    <col min="6" max="6" width="15.625" style="6" customWidth="1"/>
    <col min="7" max="7" width="20.625" style="6" customWidth="1"/>
    <col min="8" max="8" width="10.625" style="6" customWidth="1"/>
    <col min="9" max="9" width="6.625" style="6" customWidth="1"/>
    <col min="10" max="10" width="2.625" style="6" customWidth="1"/>
    <col min="11" max="11" width="9" style="258"/>
    <col min="12" max="16384" width="9" style="6"/>
  </cols>
  <sheetData>
    <row r="1" spans="1:11" s="255" customFormat="1" ht="18.75">
      <c r="A1" s="256" t="s">
        <v>93</v>
      </c>
      <c r="B1" s="256"/>
      <c r="C1" s="256"/>
      <c r="D1" s="256"/>
      <c r="E1" s="256"/>
      <c r="F1" s="256"/>
      <c r="G1" s="256"/>
      <c r="H1" s="256"/>
      <c r="I1" s="256"/>
      <c r="J1" s="256"/>
      <c r="K1" s="258"/>
    </row>
    <row r="2" spans="1:11" s="255" customFormat="1" ht="18.75">
      <c r="A2" s="256" t="s">
        <v>442</v>
      </c>
      <c r="B2" s="256"/>
      <c r="C2" s="256"/>
      <c r="D2" s="256"/>
      <c r="E2" s="256"/>
      <c r="F2" s="256"/>
      <c r="G2" s="256"/>
      <c r="H2" s="256"/>
      <c r="I2" s="256"/>
      <c r="J2" s="256"/>
      <c r="K2" s="258"/>
    </row>
    <row r="3" spans="1:11" ht="24.75" customHeight="1">
      <c r="A3" s="1470" t="s">
        <v>94</v>
      </c>
      <c r="B3" s="1470"/>
      <c r="C3" s="1470"/>
      <c r="D3" s="1470"/>
      <c r="E3" s="1470"/>
      <c r="F3" s="1470"/>
      <c r="G3" s="1470"/>
      <c r="H3" s="1470"/>
      <c r="I3" s="1470"/>
    </row>
    <row r="4" spans="1:11" ht="24.75" customHeight="1">
      <c r="B4" s="9" t="s">
        <v>427</v>
      </c>
    </row>
    <row r="5" spans="1:11" ht="24.75" customHeight="1">
      <c r="B5" s="6" t="s">
        <v>95</v>
      </c>
    </row>
    <row r="6" spans="1:11" ht="24.75" customHeight="1">
      <c r="A6" s="7"/>
      <c r="B6" s="227" t="s">
        <v>97</v>
      </c>
      <c r="C6" s="1467" t="str">
        <f>IF(入力シート!F26="","",入力シート!F26)</f>
        <v/>
      </c>
      <c r="D6" s="1467"/>
      <c r="E6" s="1467"/>
      <c r="F6" s="1467"/>
      <c r="G6" s="1467"/>
      <c r="H6" s="1467"/>
      <c r="I6" s="1467"/>
      <c r="K6" s="259" t="s">
        <v>347</v>
      </c>
    </row>
    <row r="7" spans="1:11" ht="24.75" customHeight="1">
      <c r="A7" s="7"/>
      <c r="B7" s="227" t="s">
        <v>98</v>
      </c>
      <c r="C7" s="1467" t="str">
        <f>IF(入力シート!F27="","",入力シート!F27)</f>
        <v/>
      </c>
      <c r="D7" s="1467"/>
      <c r="E7" s="1467"/>
      <c r="F7" s="1467"/>
      <c r="G7" s="1467"/>
      <c r="H7" s="1467"/>
      <c r="I7" s="1467"/>
      <c r="K7" s="259"/>
    </row>
    <row r="8" spans="1:11" ht="24.75" customHeight="1">
      <c r="A8" s="7"/>
      <c r="B8" s="227" t="s">
        <v>99</v>
      </c>
      <c r="C8" s="1463" t="str">
        <f>IF(入力シート!F37="","",入力シート!F37)</f>
        <v/>
      </c>
      <c r="D8" s="1463"/>
      <c r="E8" s="1463"/>
      <c r="F8" s="1463"/>
      <c r="G8" s="1463"/>
      <c r="H8" s="1463"/>
      <c r="I8" s="1463"/>
    </row>
    <row r="9" spans="1:11" ht="24.75" customHeight="1">
      <c r="A9" s="7"/>
      <c r="B9" s="227" t="s">
        <v>100</v>
      </c>
      <c r="C9" s="1463" t="str">
        <f>IF(入力シート!F28="","",入力シート!F28)</f>
        <v/>
      </c>
      <c r="D9" s="1463"/>
      <c r="E9" s="1463"/>
      <c r="F9" s="1463"/>
      <c r="G9" s="1463"/>
      <c r="H9" s="1463"/>
      <c r="I9" s="1463"/>
    </row>
    <row r="10" spans="1:11" ht="24.75" customHeight="1">
      <c r="A10" s="7"/>
      <c r="B10" s="227" t="s">
        <v>97</v>
      </c>
      <c r="C10" s="1463" t="str">
        <f>IF(入力シート!F29="","",入力シート!F29&amp;入力シート!J29)</f>
        <v/>
      </c>
      <c r="D10" s="1463"/>
      <c r="E10" s="1463"/>
      <c r="F10" s="1463"/>
      <c r="G10" s="1463"/>
      <c r="H10" s="1463"/>
      <c r="I10" s="1463"/>
    </row>
    <row r="11" spans="1:11" ht="24.75" customHeight="1">
      <c r="A11" s="7"/>
      <c r="B11" s="227" t="s">
        <v>101</v>
      </c>
      <c r="C11" s="1463" t="str">
        <f>IF(入力シート!F30="","",入力シート!F30&amp;入力シート!J30)</f>
        <v/>
      </c>
      <c r="D11" s="1463"/>
      <c r="E11" s="1463"/>
      <c r="F11" s="1463"/>
      <c r="G11" s="1463"/>
      <c r="H11" s="1463"/>
      <c r="I11" s="1463"/>
    </row>
    <row r="12" spans="1:11" ht="24.75" customHeight="1">
      <c r="A12" s="7"/>
      <c r="B12" s="1464" t="s">
        <v>102</v>
      </c>
      <c r="C12" s="1465" t="str">
        <f>IF(入力シート!F32="","",入力シート!F32)</f>
        <v/>
      </c>
      <c r="D12" s="1465"/>
      <c r="E12" s="1465"/>
      <c r="F12" s="1465"/>
      <c r="G12" s="1465"/>
      <c r="H12" s="1465"/>
      <c r="I12" s="1465"/>
    </row>
    <row r="13" spans="1:11" ht="24.75" customHeight="1">
      <c r="A13" s="7"/>
      <c r="B13" s="1464"/>
      <c r="C13" s="1463" t="str">
        <f>IF(入力シート!F33="","",入力シート!F33&amp;入力シート!G33&amp;入力シート!H33&amp;入力シート!I33&amp;入力シート!J33&amp;入力シート!F34)</f>
        <v/>
      </c>
      <c r="D13" s="1463"/>
      <c r="E13" s="1463"/>
      <c r="F13" s="1463"/>
      <c r="G13" s="1463"/>
      <c r="H13" s="1463"/>
      <c r="I13" s="1463"/>
    </row>
    <row r="14" spans="1:11" ht="24.75" customHeight="1">
      <c r="A14" s="7"/>
      <c r="B14" s="227" t="s">
        <v>11</v>
      </c>
      <c r="C14" s="1463" t="str">
        <f>IF(入力シート!F35="","",入力シート!F35)</f>
        <v/>
      </c>
      <c r="D14" s="1463"/>
      <c r="E14" s="1463"/>
      <c r="F14" s="1463"/>
      <c r="G14" s="1463"/>
      <c r="H14" s="1463"/>
      <c r="I14" s="1463"/>
    </row>
    <row r="15" spans="1:11" ht="24.75" customHeight="1">
      <c r="A15" s="7"/>
      <c r="B15" s="227" t="s">
        <v>237</v>
      </c>
      <c r="C15" s="1463" t="str">
        <f>IF(入力シート!F36="","",入力シート!F36)</f>
        <v/>
      </c>
      <c r="D15" s="1463"/>
      <c r="E15" s="1463"/>
      <c r="F15" s="1463"/>
      <c r="G15" s="1463"/>
      <c r="H15" s="1463"/>
      <c r="I15" s="1463"/>
    </row>
    <row r="16" spans="1:11" ht="7.5" customHeight="1">
      <c r="A16" s="7"/>
      <c r="B16" s="133"/>
      <c r="C16" s="134"/>
      <c r="D16" s="134"/>
      <c r="E16" s="134"/>
      <c r="F16" s="134"/>
      <c r="G16" s="134"/>
      <c r="H16" s="134"/>
      <c r="I16" s="134"/>
    </row>
    <row r="17" spans="1:11" ht="24.75" customHeight="1">
      <c r="A17" s="50"/>
      <c r="B17" s="1468" t="s">
        <v>103</v>
      </c>
      <c r="C17" s="1468"/>
    </row>
    <row r="18" spans="1:11" ht="24.75" customHeight="1">
      <c r="A18" s="7"/>
      <c r="B18" s="227" t="s">
        <v>18</v>
      </c>
      <c r="C18" s="1463" t="str">
        <f>IF(入力シート!F79="","",入力シート!F79)</f>
        <v/>
      </c>
      <c r="D18" s="1463"/>
      <c r="E18" s="1463"/>
      <c r="F18" s="1463"/>
      <c r="G18" s="1463"/>
      <c r="H18" s="1463"/>
      <c r="I18" s="1463"/>
      <c r="K18" s="254"/>
    </row>
    <row r="19" spans="1:11" ht="24.75" customHeight="1">
      <c r="A19" s="7"/>
      <c r="B19" s="227" t="s">
        <v>20</v>
      </c>
      <c r="C19" s="1463" t="str">
        <f>IF(入力シート!F80="","",入力シート!F80)</f>
        <v/>
      </c>
      <c r="D19" s="1463"/>
      <c r="E19" s="1463"/>
      <c r="F19" s="1463"/>
      <c r="G19" s="1463"/>
      <c r="H19" s="1463"/>
      <c r="I19" s="1463"/>
    </row>
    <row r="20" spans="1:11" ht="24.75" customHeight="1">
      <c r="A20" s="7"/>
      <c r="B20" s="227" t="s">
        <v>19</v>
      </c>
      <c r="C20" s="1463" t="str">
        <f>IF(入力シート!F81="","",入力シート!F81)</f>
        <v/>
      </c>
      <c r="D20" s="1463"/>
      <c r="E20" s="1463"/>
      <c r="F20" s="1463"/>
      <c r="G20" s="1463"/>
      <c r="H20" s="1463"/>
      <c r="I20" s="1463"/>
    </row>
    <row r="21" spans="1:11" ht="7.5" customHeight="1">
      <c r="A21" s="7"/>
      <c r="B21" s="133"/>
      <c r="C21" s="134"/>
      <c r="D21" s="134"/>
      <c r="E21" s="134"/>
      <c r="F21" s="134"/>
      <c r="G21" s="134"/>
      <c r="H21" s="134"/>
      <c r="I21" s="134"/>
    </row>
    <row r="22" spans="1:11" ht="24.75" customHeight="1">
      <c r="A22" s="7"/>
      <c r="B22" s="1468" t="s">
        <v>104</v>
      </c>
      <c r="C22" s="1468"/>
    </row>
    <row r="23" spans="1:11" ht="24.75" customHeight="1">
      <c r="A23" s="7"/>
      <c r="B23" s="227" t="s">
        <v>96</v>
      </c>
      <c r="C23" s="238" t="s">
        <v>238</v>
      </c>
      <c r="D23" s="128" t="str">
        <f>IF(入力シート!F84="","",入力シート!F84)</f>
        <v/>
      </c>
    </row>
    <row r="24" spans="1:11" ht="24.75" customHeight="1">
      <c r="A24" s="7"/>
      <c r="B24" s="227" t="s">
        <v>105</v>
      </c>
      <c r="C24" s="1463" t="str">
        <f>IF(入力シート!F85="","",入力シート!F85)</f>
        <v/>
      </c>
      <c r="D24" s="1463"/>
      <c r="E24" s="1463"/>
      <c r="F24" s="1463"/>
      <c r="G24" s="1463"/>
      <c r="H24" s="1463"/>
      <c r="I24" s="1463"/>
    </row>
    <row r="25" spans="1:11" ht="24.75" customHeight="1">
      <c r="A25" s="7"/>
      <c r="B25" s="227" t="s">
        <v>106</v>
      </c>
      <c r="C25" s="1463" t="str">
        <f>IF(入力シート!F86="","",入力シート!F86)</f>
        <v/>
      </c>
      <c r="D25" s="1463"/>
      <c r="E25" s="1463"/>
      <c r="F25" s="1463"/>
      <c r="G25" s="1463"/>
      <c r="H25" s="1463"/>
      <c r="I25" s="1463"/>
    </row>
    <row r="26" spans="1:11" ht="24.75" customHeight="1">
      <c r="A26" s="7"/>
      <c r="B26" s="227" t="s">
        <v>97</v>
      </c>
      <c r="C26" s="1463" t="str">
        <f>IF(入力シート!F87="","",入力シート!F87&amp;入力シート!J87)</f>
        <v/>
      </c>
      <c r="D26" s="1463"/>
      <c r="E26" s="1463"/>
      <c r="F26" s="1463"/>
      <c r="G26" s="1463"/>
      <c r="H26" s="1463"/>
      <c r="I26" s="1463"/>
    </row>
    <row r="27" spans="1:11" ht="24.75" customHeight="1">
      <c r="A27" s="7"/>
      <c r="B27" s="227" t="s">
        <v>23</v>
      </c>
      <c r="C27" s="1463" t="str">
        <f>IF(入力シート!F88="","",入力シート!F88&amp;入力シート!J88)</f>
        <v/>
      </c>
      <c r="D27" s="1463"/>
      <c r="E27" s="1463"/>
      <c r="F27" s="1463"/>
      <c r="G27" s="1463"/>
      <c r="H27" s="1463"/>
      <c r="I27" s="1463"/>
    </row>
    <row r="28" spans="1:11" s="48" customFormat="1" ht="24.75" customHeight="1">
      <c r="B28" s="1464" t="s">
        <v>102</v>
      </c>
      <c r="C28" s="1465" t="str">
        <f>IF(入力シート!F89="","",入力シート!F89)</f>
        <v/>
      </c>
      <c r="D28" s="1465"/>
      <c r="E28" s="1465"/>
      <c r="F28" s="1465"/>
      <c r="G28" s="1465"/>
      <c r="H28" s="1465"/>
      <c r="I28" s="1465"/>
      <c r="K28" s="258"/>
    </row>
    <row r="29" spans="1:11" s="129" customFormat="1" ht="24.75" customHeight="1">
      <c r="B29" s="1464"/>
      <c r="C29" s="1463" t="str">
        <f>IF(入力シート!F90="","",入力シート!F90&amp;入力シート!G90&amp;入力シート!H90&amp;入力シート!I90&amp;入力シート!J90&amp;入力シート!F91)</f>
        <v/>
      </c>
      <c r="D29" s="1463"/>
      <c r="E29" s="1463"/>
      <c r="F29" s="1463"/>
      <c r="G29" s="1463"/>
      <c r="H29" s="1463"/>
      <c r="I29" s="1463"/>
      <c r="K29" s="258"/>
    </row>
    <row r="30" spans="1:11" s="129" customFormat="1" ht="24.75" customHeight="1">
      <c r="B30" s="227" t="s">
        <v>11</v>
      </c>
      <c r="C30" s="1463" t="str">
        <f>IF(入力シート!F92="","",入力シート!F92)</f>
        <v/>
      </c>
      <c r="D30" s="1463"/>
      <c r="E30" s="1463"/>
      <c r="F30" s="1463"/>
      <c r="G30" s="1463"/>
      <c r="H30" s="1463"/>
      <c r="I30" s="1463"/>
      <c r="K30" s="258"/>
    </row>
    <row r="31" spans="1:11" s="129" customFormat="1" ht="24.75" customHeight="1">
      <c r="B31" s="227" t="s">
        <v>107</v>
      </c>
      <c r="C31" s="1463" t="str">
        <f>IF(入力シート!F93="","",入力シート!F93)</f>
        <v/>
      </c>
      <c r="D31" s="1463"/>
      <c r="E31" s="1463"/>
      <c r="F31" s="1463"/>
      <c r="G31" s="1463"/>
      <c r="H31" s="1463"/>
      <c r="I31" s="1463"/>
      <c r="K31" s="258"/>
    </row>
    <row r="32" spans="1:11" s="129" customFormat="1" ht="24.75" customHeight="1">
      <c r="B32" s="227" t="s">
        <v>1236</v>
      </c>
      <c r="C32" s="1463" t="str">
        <f>IF(入力シート!F94="","",入力シート!F94)</f>
        <v/>
      </c>
      <c r="D32" s="1463"/>
      <c r="E32" s="1463"/>
      <c r="F32" s="1463"/>
      <c r="G32" s="1463"/>
      <c r="H32" s="1463"/>
      <c r="I32" s="1463"/>
      <c r="K32" s="258"/>
    </row>
    <row r="33" spans="2:11" s="155" customFormat="1" ht="8.25" customHeight="1">
      <c r="B33" s="1468"/>
      <c r="C33" s="1468"/>
      <c r="D33" s="1181"/>
      <c r="E33" s="1181"/>
      <c r="F33" s="1181"/>
      <c r="G33" s="1181"/>
      <c r="H33" s="1181"/>
      <c r="I33" s="1181"/>
      <c r="K33" s="258"/>
    </row>
    <row r="34" spans="2:11" s="155" customFormat="1" ht="24.75" customHeight="1">
      <c r="B34" s="1468" t="s">
        <v>1052</v>
      </c>
      <c r="C34" s="1468"/>
      <c r="D34" s="1181"/>
      <c r="E34" s="1181"/>
      <c r="F34" s="1181"/>
      <c r="G34" s="1181"/>
      <c r="H34" s="1181"/>
      <c r="I34" s="1181"/>
      <c r="K34" s="258"/>
    </row>
    <row r="35" spans="2:11" s="155" customFormat="1" ht="24.75" customHeight="1">
      <c r="B35" s="1173" t="s">
        <v>1038</v>
      </c>
      <c r="C35" s="1466" t="str">
        <f>IF(入力シート!F133="","",入力シート!F133)</f>
        <v/>
      </c>
      <c r="D35" s="1466"/>
      <c r="E35" s="1466"/>
      <c r="F35" s="1466"/>
      <c r="G35" s="1466"/>
      <c r="H35" s="1466"/>
      <c r="I35" s="1466"/>
      <c r="K35" s="258"/>
    </row>
    <row r="36" spans="2:11" s="155" customFormat="1" ht="24.75" customHeight="1">
      <c r="B36" s="1173" t="s">
        <v>1053</v>
      </c>
      <c r="C36" s="1466" t="str">
        <f>IF(入力シート!F134="","",入力シート!F134)</f>
        <v/>
      </c>
      <c r="D36" s="1466"/>
      <c r="E36" s="1466"/>
      <c r="F36" s="1466"/>
      <c r="G36" s="1466"/>
      <c r="H36" s="1466"/>
      <c r="I36" s="1466"/>
      <c r="K36" s="258"/>
    </row>
    <row r="37" spans="2:11" s="155" customFormat="1" ht="24.75" customHeight="1">
      <c r="B37" s="1173" t="s">
        <v>1054</v>
      </c>
      <c r="C37" s="1466" t="str">
        <f>IF(入力シート!F135="","",入力シート!F135)</f>
        <v/>
      </c>
      <c r="D37" s="1466"/>
      <c r="E37" s="1466"/>
      <c r="F37" s="1466"/>
      <c r="G37" s="1466"/>
      <c r="H37" s="1466"/>
      <c r="I37" s="1466"/>
      <c r="K37" s="258"/>
    </row>
    <row r="38" spans="2:11" s="155" customFormat="1" ht="24.75" customHeight="1">
      <c r="B38" s="1173" t="s">
        <v>97</v>
      </c>
      <c r="C38" s="1466" t="str">
        <f>IF(入力シート!F136="","",入力シート!F136&amp;入力シート!J136)</f>
        <v/>
      </c>
      <c r="D38" s="1466"/>
      <c r="E38" s="1466"/>
      <c r="F38" s="1466"/>
      <c r="G38" s="1466"/>
      <c r="H38" s="1466"/>
      <c r="I38" s="1466"/>
      <c r="K38" s="258"/>
    </row>
    <row r="39" spans="2:11" s="155" customFormat="1" ht="24.75" customHeight="1">
      <c r="B39" s="1173" t="s">
        <v>1055</v>
      </c>
      <c r="C39" s="1466" t="str">
        <f>IF(入力シート!F137="","",入力シート!F137&amp;入力シート!J137)</f>
        <v/>
      </c>
      <c r="D39" s="1466"/>
      <c r="E39" s="1466"/>
      <c r="F39" s="1466"/>
      <c r="G39" s="1466"/>
      <c r="H39" s="1466"/>
      <c r="I39" s="1466"/>
      <c r="K39" s="258"/>
    </row>
    <row r="40" spans="2:11" s="155" customFormat="1" ht="24.75" customHeight="1">
      <c r="B40" s="1464" t="s">
        <v>1056</v>
      </c>
      <c r="C40" s="1466" t="str">
        <f>IF(入力シート!F138="","",入力シート!F138)</f>
        <v/>
      </c>
      <c r="D40" s="1466"/>
      <c r="E40" s="1466"/>
      <c r="F40" s="1466"/>
      <c r="G40" s="1466"/>
      <c r="H40" s="1466"/>
      <c r="I40" s="1466"/>
      <c r="K40" s="258"/>
    </row>
    <row r="41" spans="2:11" s="155" customFormat="1" ht="24.75" customHeight="1">
      <c r="B41" s="1464"/>
      <c r="C41" s="1466" t="str">
        <f>IF(入力シート!F139="","",入力シート!F139&amp;入力シート!G139&amp;入力シート!H139&amp;入力シート!I139&amp;入力シート!J139&amp;入力シート!F140)</f>
        <v/>
      </c>
      <c r="D41" s="1466"/>
      <c r="E41" s="1466"/>
      <c r="F41" s="1466"/>
      <c r="G41" s="1466"/>
      <c r="H41" s="1466"/>
      <c r="I41" s="1466"/>
      <c r="K41" s="258"/>
    </row>
    <row r="42" spans="2:11" s="155" customFormat="1" ht="24.75" customHeight="1">
      <c r="B42" s="1173" t="s">
        <v>1041</v>
      </c>
      <c r="C42" s="1466" t="str">
        <f>IF(入力シート!F141="","",入力シート!F141)</f>
        <v/>
      </c>
      <c r="D42" s="1466"/>
      <c r="E42" s="1466"/>
      <c r="F42" s="1466"/>
      <c r="G42" s="1466"/>
      <c r="H42" s="1466"/>
      <c r="I42" s="1466"/>
      <c r="K42" s="258"/>
    </row>
    <row r="43" spans="2:11" s="155" customFormat="1" ht="24.75" customHeight="1">
      <c r="B43" s="1173" t="s">
        <v>1057</v>
      </c>
      <c r="C43" s="1466" t="str">
        <f>IF(入力シート!F142="","",入力シート!F142)</f>
        <v/>
      </c>
      <c r="D43" s="1466"/>
      <c r="E43" s="1466"/>
      <c r="F43" s="1466"/>
      <c r="G43" s="1466"/>
      <c r="H43" s="1466"/>
      <c r="I43" s="1466"/>
      <c r="K43" s="258"/>
    </row>
    <row r="44" spans="2:11" s="155" customFormat="1" ht="24.75" customHeight="1">
      <c r="B44" s="1173" t="s">
        <v>1237</v>
      </c>
      <c r="C44" s="1466" t="str">
        <f>IF(入力シート!F143="","",入力シート!F143)</f>
        <v/>
      </c>
      <c r="D44" s="1466"/>
      <c r="E44" s="1466"/>
      <c r="F44" s="1466"/>
      <c r="G44" s="1466"/>
      <c r="H44" s="1466"/>
      <c r="I44" s="1466"/>
      <c r="K44" s="258"/>
    </row>
    <row r="45" spans="2:11" s="155" customFormat="1" ht="8.25" customHeight="1">
      <c r="B45" s="1182"/>
      <c r="C45" s="1181"/>
      <c r="D45" s="1181"/>
      <c r="E45" s="1181"/>
      <c r="F45" s="1181"/>
      <c r="G45" s="1181"/>
      <c r="H45" s="1181"/>
      <c r="I45" s="1181"/>
      <c r="K45" s="258"/>
    </row>
    <row r="46" spans="2:11" s="129" customFormat="1" ht="24.75" customHeight="1">
      <c r="B46" s="1468" t="s">
        <v>1058</v>
      </c>
      <c r="C46" s="1468"/>
      <c r="D46" s="6"/>
      <c r="E46" s="6"/>
      <c r="F46" s="6"/>
      <c r="G46" s="6"/>
      <c r="H46" s="6"/>
      <c r="I46" s="6"/>
      <c r="K46" s="258"/>
    </row>
    <row r="47" spans="2:11" s="129" customFormat="1" ht="24.75" customHeight="1">
      <c r="B47" s="227" t="s">
        <v>108</v>
      </c>
      <c r="C47" s="1469" t="str">
        <f>IF(入力シート!F146="","",入力シート!F146)</f>
        <v/>
      </c>
      <c r="D47" s="1469"/>
      <c r="E47" s="1469"/>
      <c r="F47" s="1469"/>
      <c r="G47" s="1469"/>
      <c r="H47" s="1469"/>
      <c r="I47" s="1469"/>
      <c r="K47" s="258"/>
    </row>
    <row r="48" spans="2:11" s="129" customFormat="1" ht="24.75" customHeight="1">
      <c r="B48" s="227" t="s">
        <v>109</v>
      </c>
      <c r="C48" s="1467" t="str">
        <f>IF(入力シート!F147="","",入力シート!F147)</f>
        <v/>
      </c>
      <c r="D48" s="1467"/>
      <c r="E48" s="1467"/>
      <c r="F48" s="1467"/>
      <c r="G48" s="1467"/>
      <c r="H48" s="1467"/>
      <c r="I48" s="1467"/>
      <c r="K48" s="258"/>
    </row>
    <row r="49" spans="2:11" s="129" customFormat="1" ht="24.75" customHeight="1">
      <c r="B49" s="228" t="s">
        <v>109</v>
      </c>
      <c r="C49" s="1467" t="str">
        <f>IF(入力シート!F148="","",入力シート!F148)</f>
        <v/>
      </c>
      <c r="D49" s="1467"/>
      <c r="E49" s="1467"/>
      <c r="F49" s="1467"/>
      <c r="G49" s="1467"/>
      <c r="H49" s="1467"/>
      <c r="I49" s="1467"/>
      <c r="K49" s="258"/>
    </row>
    <row r="50" spans="2:11" s="129" customFormat="1" ht="24.75" customHeight="1">
      <c r="B50" s="228" t="s">
        <v>109</v>
      </c>
      <c r="C50" s="1467" t="str">
        <f>IF(入力シート!F149="","",入力シート!F149)</f>
        <v/>
      </c>
      <c r="D50" s="1467"/>
      <c r="E50" s="1467"/>
      <c r="F50" s="1467"/>
      <c r="G50" s="1467"/>
      <c r="H50" s="1467"/>
      <c r="I50" s="1467"/>
      <c r="K50" s="258"/>
    </row>
    <row r="51" spans="2:11" s="132" customFormat="1" ht="7.5" customHeight="1">
      <c r="B51" s="49"/>
      <c r="K51" s="258"/>
    </row>
    <row r="52" spans="2:11" s="132" customFormat="1" ht="24.75" customHeight="1">
      <c r="B52" s="1468" t="s">
        <v>1059</v>
      </c>
      <c r="C52" s="1468"/>
      <c r="D52" s="6"/>
      <c r="E52" s="6"/>
      <c r="F52" s="6"/>
      <c r="G52" s="6"/>
      <c r="H52" s="6"/>
      <c r="I52" s="6"/>
      <c r="K52" s="258"/>
    </row>
    <row r="53" spans="2:11" s="132" customFormat="1" ht="24.75" customHeight="1">
      <c r="B53" s="1471" t="s">
        <v>399</v>
      </c>
      <c r="C53" s="1471"/>
      <c r="D53" s="1471"/>
      <c r="E53" s="1471"/>
      <c r="F53" s="1471"/>
      <c r="G53" s="1471"/>
      <c r="H53" s="1471"/>
      <c r="I53" s="215"/>
      <c r="K53" s="259" t="s">
        <v>774</v>
      </c>
    </row>
    <row r="54" spans="2:11" s="129" customFormat="1" ht="7.5" customHeight="1">
      <c r="B54" s="49"/>
      <c r="K54" s="258"/>
    </row>
    <row r="55" spans="2:11" s="488" customFormat="1" ht="7.5" customHeight="1">
      <c r="B55" s="508"/>
      <c r="K55" s="507"/>
    </row>
    <row r="56" spans="2:11" s="129" customFormat="1" ht="7.5" customHeight="1">
      <c r="B56" s="49"/>
      <c r="K56" s="258"/>
    </row>
    <row r="57" spans="2:11" s="129" customFormat="1" ht="24.75" customHeight="1">
      <c r="B57" s="9" t="s">
        <v>392</v>
      </c>
      <c r="K57" s="259" t="s">
        <v>347</v>
      </c>
    </row>
    <row r="58" spans="2:11" s="129" customFormat="1" ht="24.75" customHeight="1">
      <c r="B58" s="6" t="s">
        <v>95</v>
      </c>
      <c r="C58" s="6"/>
      <c r="D58" s="6"/>
      <c r="E58" s="6"/>
      <c r="F58" s="6"/>
      <c r="G58" s="6"/>
      <c r="H58" s="6"/>
      <c r="I58" s="6"/>
      <c r="K58" s="259"/>
    </row>
    <row r="59" spans="2:11" s="129" customFormat="1" ht="24.75" customHeight="1">
      <c r="B59" s="227" t="s">
        <v>97</v>
      </c>
      <c r="C59" s="1467" t="str">
        <f>IF(入力シート!F39="","",入力シート!F39)</f>
        <v/>
      </c>
      <c r="D59" s="1467"/>
      <c r="E59" s="1467"/>
      <c r="F59" s="1467"/>
      <c r="G59" s="1467"/>
      <c r="H59" s="1467"/>
      <c r="I59" s="1467"/>
      <c r="K59" s="258"/>
    </row>
    <row r="60" spans="2:11" s="129" customFormat="1" ht="24.75" customHeight="1">
      <c r="B60" s="227" t="s">
        <v>98</v>
      </c>
      <c r="C60" s="1467" t="str">
        <f>IF(入力シート!F40="","",入力シート!F40)</f>
        <v/>
      </c>
      <c r="D60" s="1467"/>
      <c r="E60" s="1467"/>
      <c r="F60" s="1467"/>
      <c r="G60" s="1467"/>
      <c r="H60" s="1467"/>
      <c r="I60" s="1467"/>
      <c r="K60" s="258"/>
    </row>
    <row r="61" spans="2:11" s="129" customFormat="1" ht="24.75" customHeight="1">
      <c r="B61" s="227" t="s">
        <v>99</v>
      </c>
      <c r="C61" s="1467" t="str">
        <f>IF(入力シート!F50="","",入力シート!F50)</f>
        <v/>
      </c>
      <c r="D61" s="1467"/>
      <c r="E61" s="1467"/>
      <c r="F61" s="1467"/>
      <c r="G61" s="1467"/>
      <c r="H61" s="1467"/>
      <c r="I61" s="1467"/>
      <c r="K61" s="258"/>
    </row>
    <row r="62" spans="2:11" s="129" customFormat="1" ht="24.75" customHeight="1">
      <c r="B62" s="227" t="s">
        <v>100</v>
      </c>
      <c r="C62" s="1467" t="str">
        <f>IF(入力シート!F41="","",入力シート!F41)</f>
        <v/>
      </c>
      <c r="D62" s="1467"/>
      <c r="E62" s="1467"/>
      <c r="F62" s="1467"/>
      <c r="G62" s="1467"/>
      <c r="H62" s="1467"/>
      <c r="I62" s="1467"/>
      <c r="K62" s="258"/>
    </row>
    <row r="63" spans="2:11" s="129" customFormat="1" ht="24.75" customHeight="1">
      <c r="B63" s="227" t="s">
        <v>97</v>
      </c>
      <c r="C63" s="1467" t="str">
        <f>IF(入力シート!F42="","",入力シート!F42&amp;入力シート!J42)</f>
        <v/>
      </c>
      <c r="D63" s="1467"/>
      <c r="E63" s="1467"/>
      <c r="F63" s="1467"/>
      <c r="G63" s="1467"/>
      <c r="H63" s="1467"/>
      <c r="I63" s="1467"/>
      <c r="K63" s="258"/>
    </row>
    <row r="64" spans="2:11" s="129" customFormat="1" ht="24.75" customHeight="1">
      <c r="B64" s="227" t="s">
        <v>101</v>
      </c>
      <c r="C64" s="1467" t="str">
        <f>IF(入力シート!F43="","",入力シート!F43&amp;入力シート!J43)</f>
        <v/>
      </c>
      <c r="D64" s="1467"/>
      <c r="E64" s="1467"/>
      <c r="F64" s="1467"/>
      <c r="G64" s="1467"/>
      <c r="H64" s="1467"/>
      <c r="I64" s="1467"/>
      <c r="K64" s="258"/>
    </row>
    <row r="65" spans="2:11" s="129" customFormat="1" ht="24.75" customHeight="1">
      <c r="B65" s="1464" t="s">
        <v>102</v>
      </c>
      <c r="C65" s="1465" t="str">
        <f>IF(入力シート!F45="","",入力シート!F45)</f>
        <v/>
      </c>
      <c r="D65" s="1465"/>
      <c r="E65" s="1465"/>
      <c r="F65" s="1465"/>
      <c r="G65" s="1465"/>
      <c r="H65" s="1465"/>
      <c r="I65" s="1465"/>
      <c r="K65" s="258"/>
    </row>
    <row r="66" spans="2:11" s="129" customFormat="1" ht="24.75" customHeight="1">
      <c r="B66" s="1464"/>
      <c r="C66" s="1467" t="str">
        <f>IF(入力シート!F46="","",入力シート!F46&amp;入力シート!G46&amp;入力シート!H46&amp;入力シート!I46&amp;入力シート!J46&amp;入力シート!F47)</f>
        <v/>
      </c>
      <c r="D66" s="1467"/>
      <c r="E66" s="1467"/>
      <c r="F66" s="1467"/>
      <c r="G66" s="1467"/>
      <c r="H66" s="1467"/>
      <c r="I66" s="1467"/>
      <c r="K66" s="258"/>
    </row>
    <row r="67" spans="2:11" s="129" customFormat="1" ht="24.75" customHeight="1">
      <c r="B67" s="227" t="s">
        <v>11</v>
      </c>
      <c r="C67" s="1467" t="str">
        <f>IF(入力シート!F48="","",入力シート!F48)</f>
        <v/>
      </c>
      <c r="D67" s="1467"/>
      <c r="E67" s="1467"/>
      <c r="F67" s="1467"/>
      <c r="G67" s="1467"/>
      <c r="H67" s="1467"/>
      <c r="I67" s="1467"/>
      <c r="K67" s="258"/>
    </row>
    <row r="68" spans="2:11" s="129" customFormat="1" ht="24.75" customHeight="1">
      <c r="B68" s="227" t="s">
        <v>237</v>
      </c>
      <c r="C68" s="1467" t="str">
        <f>IF(入力シート!F49="","",入力シート!F49)</f>
        <v/>
      </c>
      <c r="D68" s="1467"/>
      <c r="E68" s="1467"/>
      <c r="F68" s="1467"/>
      <c r="G68" s="1467"/>
      <c r="H68" s="1467"/>
      <c r="I68" s="1467"/>
      <c r="K68" s="258"/>
    </row>
    <row r="69" spans="2:11" s="48" customFormat="1" ht="7.5" customHeight="1">
      <c r="K69" s="258"/>
    </row>
    <row r="70" spans="2:11" s="8" customFormat="1" ht="24.75" customHeight="1">
      <c r="B70" s="1468" t="s">
        <v>391</v>
      </c>
      <c r="C70" s="1468"/>
      <c r="D70" s="6"/>
      <c r="E70" s="6"/>
      <c r="F70" s="6"/>
      <c r="G70" s="6"/>
      <c r="H70" s="6"/>
      <c r="I70" s="6"/>
      <c r="K70" s="258"/>
    </row>
    <row r="71" spans="2:11" ht="24.75" customHeight="1">
      <c r="B71" s="227" t="s">
        <v>411</v>
      </c>
      <c r="C71" s="227" t="s">
        <v>238</v>
      </c>
      <c r="D71" s="128" t="str">
        <f>IF(入力シート!F96="","",入力シート!F96)</f>
        <v/>
      </c>
    </row>
    <row r="72" spans="2:11" ht="24.75" customHeight="1">
      <c r="B72" s="227" t="s">
        <v>105</v>
      </c>
      <c r="C72" s="1463" t="str">
        <f>IF(入力シート!F97="","",入力シート!F97)</f>
        <v/>
      </c>
      <c r="D72" s="1463"/>
      <c r="E72" s="1463"/>
      <c r="F72" s="1463"/>
      <c r="G72" s="1463"/>
      <c r="H72" s="1463"/>
      <c r="I72" s="1463"/>
    </row>
    <row r="73" spans="2:11" ht="24.75" customHeight="1">
      <c r="B73" s="227" t="s">
        <v>106</v>
      </c>
      <c r="C73" s="1463" t="str">
        <f>IF(入力シート!F98="","",入力シート!F98)</f>
        <v/>
      </c>
      <c r="D73" s="1463"/>
      <c r="E73" s="1463"/>
      <c r="F73" s="1463"/>
      <c r="G73" s="1463"/>
      <c r="H73" s="1463"/>
      <c r="I73" s="1463"/>
    </row>
    <row r="74" spans="2:11" ht="24.75" customHeight="1">
      <c r="B74" s="227" t="s">
        <v>97</v>
      </c>
      <c r="C74" s="1463" t="str">
        <f>IF(入力シート!F99="","",入力シート!F99&amp;入力シート!J99)</f>
        <v/>
      </c>
      <c r="D74" s="1463"/>
      <c r="E74" s="1463"/>
      <c r="F74" s="1463"/>
      <c r="G74" s="1463"/>
      <c r="H74" s="1463"/>
      <c r="I74" s="1463"/>
    </row>
    <row r="75" spans="2:11" ht="24.75" customHeight="1">
      <c r="B75" s="227" t="s">
        <v>23</v>
      </c>
      <c r="C75" s="1463" t="str">
        <f>IF(入力シート!F100="","",入力シート!F100&amp;入力シート!J100)</f>
        <v/>
      </c>
      <c r="D75" s="1463"/>
      <c r="E75" s="1463"/>
      <c r="F75" s="1463"/>
      <c r="G75" s="1463"/>
      <c r="H75" s="1463"/>
      <c r="I75" s="1463"/>
    </row>
    <row r="76" spans="2:11" ht="24.75" customHeight="1">
      <c r="B76" s="1464" t="s">
        <v>102</v>
      </c>
      <c r="C76" s="1465" t="str">
        <f>IF(入力シート!F101="","",入力シート!F101)</f>
        <v/>
      </c>
      <c r="D76" s="1465"/>
      <c r="E76" s="1465"/>
      <c r="F76" s="1465"/>
      <c r="G76" s="1465"/>
      <c r="H76" s="1465"/>
      <c r="I76" s="1465"/>
    </row>
    <row r="77" spans="2:11" ht="24.75" customHeight="1">
      <c r="B77" s="1464"/>
      <c r="C77" s="1463" t="str">
        <f>IF(入力シート!F102="","",入力シート!F102&amp;入力シート!G102&amp;入力シート!H102&amp;入力シート!I102&amp;入力シート!I102&amp;入力シート!J102&amp;入力シート!F103)</f>
        <v/>
      </c>
      <c r="D77" s="1463"/>
      <c r="E77" s="1463"/>
      <c r="F77" s="1463"/>
      <c r="G77" s="1463"/>
      <c r="H77" s="1463"/>
      <c r="I77" s="1463"/>
    </row>
    <row r="78" spans="2:11" ht="24.75" customHeight="1">
      <c r="B78" s="227" t="s">
        <v>11</v>
      </c>
      <c r="C78" s="1463" t="str">
        <f>IF(入力シート!F104="","",入力シート!F104)</f>
        <v/>
      </c>
      <c r="D78" s="1463"/>
      <c r="E78" s="1463"/>
      <c r="F78" s="1463"/>
      <c r="G78" s="1463"/>
      <c r="H78" s="1463"/>
      <c r="I78" s="1463"/>
    </row>
    <row r="79" spans="2:11" ht="24.75" customHeight="1">
      <c r="B79" s="227" t="s">
        <v>107</v>
      </c>
      <c r="C79" s="1463" t="str">
        <f>IF(入力シート!F105="","",入力シート!F105)</f>
        <v/>
      </c>
      <c r="D79" s="1463"/>
      <c r="E79" s="1463"/>
      <c r="F79" s="1463"/>
      <c r="G79" s="1463"/>
      <c r="H79" s="1463"/>
      <c r="I79" s="1463"/>
    </row>
    <row r="80" spans="2:11" ht="24.75" customHeight="1">
      <c r="B80" s="227" t="s">
        <v>1236</v>
      </c>
      <c r="C80" s="1463" t="str">
        <f>IF(入力シート!F106="","",入力シート!F106)</f>
        <v/>
      </c>
      <c r="D80" s="1463"/>
      <c r="E80" s="1463"/>
      <c r="F80" s="1463"/>
      <c r="G80" s="1463"/>
      <c r="H80" s="1463"/>
      <c r="I80" s="1463"/>
    </row>
    <row r="81" spans="2:11" ht="9" customHeight="1"/>
    <row r="82" spans="2:11" s="132" customFormat="1" ht="24.75" customHeight="1">
      <c r="B82" s="1468" t="s">
        <v>682</v>
      </c>
      <c r="C82" s="1468"/>
      <c r="D82" s="6"/>
      <c r="E82" s="6"/>
      <c r="F82" s="6"/>
      <c r="G82" s="6"/>
      <c r="H82" s="6"/>
      <c r="I82" s="6"/>
      <c r="K82" s="258"/>
    </row>
    <row r="83" spans="2:11" s="132" customFormat="1" ht="24.75" customHeight="1">
      <c r="B83" s="1462" t="s">
        <v>399</v>
      </c>
      <c r="C83" s="1462"/>
      <c r="D83" s="1462"/>
      <c r="E83" s="1462"/>
      <c r="F83" s="1462"/>
      <c r="G83" s="1462"/>
      <c r="H83" s="1462"/>
      <c r="I83" s="215"/>
      <c r="K83" s="259" t="s">
        <v>774</v>
      </c>
    </row>
    <row r="84" spans="2:11" s="132" customFormat="1" ht="8.25" customHeight="1">
      <c r="B84" s="170"/>
      <c r="C84" s="170"/>
      <c r="D84" s="170"/>
      <c r="E84" s="170"/>
      <c r="F84" s="170"/>
      <c r="G84" s="170"/>
      <c r="H84" s="170"/>
      <c r="I84" s="170"/>
      <c r="K84" s="258"/>
    </row>
    <row r="85" spans="2:11" s="488" customFormat="1" ht="7.5" customHeight="1">
      <c r="B85" s="508"/>
      <c r="K85" s="507"/>
    </row>
    <row r="86" spans="2:11" s="129" customFormat="1" ht="24.75" customHeight="1">
      <c r="B86" s="9" t="s">
        <v>394</v>
      </c>
      <c r="K86" s="259" t="s">
        <v>347</v>
      </c>
    </row>
    <row r="87" spans="2:11" s="129" customFormat="1" ht="24.75" customHeight="1">
      <c r="B87" s="6" t="s">
        <v>95</v>
      </c>
      <c r="C87" s="6"/>
      <c r="D87" s="6"/>
      <c r="E87" s="6"/>
      <c r="F87" s="6"/>
      <c r="G87" s="6"/>
      <c r="H87" s="6"/>
      <c r="I87" s="6"/>
      <c r="K87" s="259"/>
    </row>
    <row r="88" spans="2:11" s="129" customFormat="1" ht="24.75" customHeight="1">
      <c r="B88" s="227" t="s">
        <v>97</v>
      </c>
      <c r="C88" s="1467" t="str">
        <f>IF(入力シート!F52="","",入力シート!F52)</f>
        <v/>
      </c>
      <c r="D88" s="1467"/>
      <c r="E88" s="1467"/>
      <c r="F88" s="1467"/>
      <c r="G88" s="1467"/>
      <c r="H88" s="1467"/>
      <c r="I88" s="1467"/>
      <c r="K88" s="258"/>
    </row>
    <row r="89" spans="2:11" s="129" customFormat="1" ht="24.75" customHeight="1">
      <c r="B89" s="227" t="s">
        <v>98</v>
      </c>
      <c r="C89" s="1467" t="str">
        <f>IF(入力シート!F53="","",入力シート!F53)</f>
        <v/>
      </c>
      <c r="D89" s="1467"/>
      <c r="E89" s="1467"/>
      <c r="F89" s="1467"/>
      <c r="G89" s="1467"/>
      <c r="H89" s="1467"/>
      <c r="I89" s="1467"/>
      <c r="K89" s="258"/>
    </row>
    <row r="90" spans="2:11" s="129" customFormat="1" ht="24.75" customHeight="1">
      <c r="B90" s="227" t="s">
        <v>99</v>
      </c>
      <c r="C90" s="1463" t="str">
        <f>IF(入力シート!F63="","",入力シート!F63)</f>
        <v/>
      </c>
      <c r="D90" s="1463"/>
      <c r="E90" s="1463"/>
      <c r="F90" s="1463"/>
      <c r="G90" s="1463"/>
      <c r="H90" s="1463"/>
      <c r="I90" s="1463"/>
      <c r="K90" s="258"/>
    </row>
    <row r="91" spans="2:11" s="129" customFormat="1" ht="24.75" customHeight="1">
      <c r="B91" s="227" t="s">
        <v>100</v>
      </c>
      <c r="C91" s="1467" t="str">
        <f>IF(入力シート!F54="","",入力シート!F54)</f>
        <v/>
      </c>
      <c r="D91" s="1467"/>
      <c r="E91" s="1467"/>
      <c r="F91" s="1467"/>
      <c r="G91" s="1467"/>
      <c r="H91" s="1467"/>
      <c r="I91" s="1467"/>
      <c r="K91" s="258"/>
    </row>
    <row r="92" spans="2:11" s="129" customFormat="1" ht="24.75" customHeight="1">
      <c r="B92" s="227" t="s">
        <v>97</v>
      </c>
      <c r="C92" s="1467" t="str">
        <f>IF(入力シート!F55="","",入力シート!F55&amp;入力シート!J55)</f>
        <v/>
      </c>
      <c r="D92" s="1467"/>
      <c r="E92" s="1467"/>
      <c r="F92" s="1467"/>
      <c r="G92" s="1467"/>
      <c r="H92" s="1467"/>
      <c r="I92" s="1467"/>
      <c r="K92" s="258"/>
    </row>
    <row r="93" spans="2:11" s="129" customFormat="1" ht="24.75" customHeight="1">
      <c r="B93" s="227" t="s">
        <v>101</v>
      </c>
      <c r="C93" s="1467" t="str">
        <f>IF(入力シート!F56="","",入力シート!F56&amp;入力シート!J56)</f>
        <v/>
      </c>
      <c r="D93" s="1467"/>
      <c r="E93" s="1467"/>
      <c r="F93" s="1467"/>
      <c r="G93" s="1467"/>
      <c r="H93" s="1467"/>
      <c r="I93" s="1467"/>
      <c r="K93" s="258"/>
    </row>
    <row r="94" spans="2:11" s="129" customFormat="1" ht="24.75" customHeight="1">
      <c r="B94" s="1464" t="s">
        <v>102</v>
      </c>
      <c r="C94" s="1465" t="str">
        <f>IF(入力シート!F58="","",入力シート!F58)</f>
        <v/>
      </c>
      <c r="D94" s="1465"/>
      <c r="E94" s="1465"/>
      <c r="F94" s="1465"/>
      <c r="G94" s="1465"/>
      <c r="H94" s="1465"/>
      <c r="I94" s="1465"/>
      <c r="K94" s="258"/>
    </row>
    <row r="95" spans="2:11" s="129" customFormat="1" ht="24.75" customHeight="1">
      <c r="B95" s="1464"/>
      <c r="C95" s="1467" t="str">
        <f>IF(入力シート!F59="","",入力シート!F59&amp;入力シート!G59&amp;入力シート!H59&amp;入力シート!I59&amp;入力シート!J59&amp;入力シート!F60)</f>
        <v/>
      </c>
      <c r="D95" s="1467"/>
      <c r="E95" s="1467"/>
      <c r="F95" s="1467"/>
      <c r="G95" s="1467"/>
      <c r="H95" s="1467"/>
      <c r="I95" s="1467"/>
      <c r="K95" s="258"/>
    </row>
    <row r="96" spans="2:11" s="129" customFormat="1" ht="24.75" customHeight="1">
      <c r="B96" s="227" t="s">
        <v>11</v>
      </c>
      <c r="C96" s="1467" t="str">
        <f>IF(入力シート!F61="","",入力シート!F61)</f>
        <v/>
      </c>
      <c r="D96" s="1467"/>
      <c r="E96" s="1467"/>
      <c r="F96" s="1467"/>
      <c r="G96" s="1467"/>
      <c r="H96" s="1467"/>
      <c r="I96" s="1467"/>
      <c r="K96" s="258"/>
    </row>
    <row r="97" spans="2:11" s="129" customFormat="1" ht="24.75" customHeight="1">
      <c r="B97" s="227" t="s">
        <v>237</v>
      </c>
      <c r="C97" s="1467" t="str">
        <f>IF(入力シート!F62="","",入力シート!F62)</f>
        <v/>
      </c>
      <c r="D97" s="1467"/>
      <c r="E97" s="1467"/>
      <c r="F97" s="1467"/>
      <c r="G97" s="1467"/>
      <c r="H97" s="1467"/>
      <c r="I97" s="1467"/>
      <c r="K97" s="258"/>
    </row>
    <row r="98" spans="2:11" s="129" customFormat="1" ht="7.5" customHeight="1">
      <c r="K98" s="258"/>
    </row>
    <row r="99" spans="2:11" s="8" customFormat="1" ht="24.75" customHeight="1">
      <c r="B99" s="1468" t="s">
        <v>391</v>
      </c>
      <c r="C99" s="1468"/>
      <c r="D99" s="6"/>
      <c r="E99" s="6"/>
      <c r="F99" s="6"/>
      <c r="G99" s="6"/>
      <c r="H99" s="6"/>
      <c r="I99" s="6"/>
      <c r="K99" s="258"/>
    </row>
    <row r="100" spans="2:11" ht="24.75" customHeight="1">
      <c r="B100" s="227" t="s">
        <v>412</v>
      </c>
      <c r="C100" s="227" t="s">
        <v>238</v>
      </c>
      <c r="D100" s="128" t="str">
        <f>IF(入力シート!F108="","",入力シート!F108)</f>
        <v/>
      </c>
    </row>
    <row r="101" spans="2:11" ht="24.75" customHeight="1">
      <c r="B101" s="227" t="s">
        <v>105</v>
      </c>
      <c r="C101" s="1463" t="str">
        <f>IF(入力シート!F109="","",入力シート!F109)</f>
        <v/>
      </c>
      <c r="D101" s="1463"/>
      <c r="E101" s="1463"/>
      <c r="F101" s="1463"/>
      <c r="G101" s="1463"/>
      <c r="H101" s="1463"/>
      <c r="I101" s="1463"/>
    </row>
    <row r="102" spans="2:11" ht="24.75" customHeight="1">
      <c r="B102" s="227" t="s">
        <v>106</v>
      </c>
      <c r="C102" s="1463" t="str">
        <f>IF(入力シート!F110="","",入力シート!F110)</f>
        <v/>
      </c>
      <c r="D102" s="1463"/>
      <c r="E102" s="1463"/>
      <c r="F102" s="1463"/>
      <c r="G102" s="1463"/>
      <c r="H102" s="1463"/>
      <c r="I102" s="1463"/>
    </row>
    <row r="103" spans="2:11" ht="24.75" customHeight="1">
      <c r="B103" s="227" t="s">
        <v>97</v>
      </c>
      <c r="C103" s="1463" t="str">
        <f>IF(入力シート!F111="","",入力シート!F111&amp;入力シート!J111)</f>
        <v/>
      </c>
      <c r="D103" s="1463"/>
      <c r="E103" s="1463"/>
      <c r="F103" s="1463"/>
      <c r="G103" s="1463"/>
      <c r="H103" s="1463"/>
      <c r="I103" s="1463"/>
    </row>
    <row r="104" spans="2:11" ht="24.75" customHeight="1">
      <c r="B104" s="227" t="s">
        <v>23</v>
      </c>
      <c r="C104" s="1463" t="str">
        <f>IF(入力シート!F112="","",入力シート!F112&amp;入力シート!J112)</f>
        <v/>
      </c>
      <c r="D104" s="1463"/>
      <c r="E104" s="1463"/>
      <c r="F104" s="1463"/>
      <c r="G104" s="1463"/>
      <c r="H104" s="1463"/>
      <c r="I104" s="1463"/>
    </row>
    <row r="105" spans="2:11" ht="24.75" customHeight="1">
      <c r="B105" s="1464" t="s">
        <v>102</v>
      </c>
      <c r="C105" s="1465" t="str">
        <f>IF(入力シート!F113="","",入力シート!F113)</f>
        <v/>
      </c>
      <c r="D105" s="1465"/>
      <c r="E105" s="1465"/>
      <c r="F105" s="1465"/>
      <c r="G105" s="1465"/>
      <c r="H105" s="1465"/>
      <c r="I105" s="1465"/>
    </row>
    <row r="106" spans="2:11" ht="24.75" customHeight="1">
      <c r="B106" s="1464"/>
      <c r="C106" s="1463" t="str">
        <f>IF(入力シート!F114="","",入力シート!F114&amp;入力シート!G114&amp;入力シート!H114&amp;入力シート!I114&amp;入力シート!J114&amp;入力シート!F115)</f>
        <v/>
      </c>
      <c r="D106" s="1463"/>
      <c r="E106" s="1463"/>
      <c r="F106" s="1463"/>
      <c r="G106" s="1463"/>
      <c r="H106" s="1463"/>
      <c r="I106" s="1463"/>
    </row>
    <row r="107" spans="2:11" ht="24.75" customHeight="1">
      <c r="B107" s="227" t="s">
        <v>11</v>
      </c>
      <c r="C107" s="1463" t="str">
        <f>IF(入力シート!F116="","",入力シート!F116)</f>
        <v/>
      </c>
      <c r="D107" s="1463"/>
      <c r="E107" s="1463"/>
      <c r="F107" s="1463"/>
      <c r="G107" s="1463"/>
      <c r="H107" s="1463"/>
      <c r="I107" s="1463"/>
    </row>
    <row r="108" spans="2:11" ht="24.75" customHeight="1">
      <c r="B108" s="227" t="s">
        <v>107</v>
      </c>
      <c r="C108" s="1463" t="str">
        <f>IF(入力シート!F117="","",入力シート!F117)</f>
        <v/>
      </c>
      <c r="D108" s="1463"/>
      <c r="E108" s="1463"/>
      <c r="F108" s="1463"/>
      <c r="G108" s="1463"/>
      <c r="H108" s="1463"/>
      <c r="I108" s="1463"/>
    </row>
    <row r="109" spans="2:11" ht="24.75" customHeight="1">
      <c r="B109" s="227" t="s">
        <v>1236</v>
      </c>
      <c r="C109" s="1463" t="str">
        <f>IF(入力シート!F118="","",入力シート!F118)</f>
        <v/>
      </c>
      <c r="D109" s="1463"/>
      <c r="E109" s="1463"/>
      <c r="F109" s="1463"/>
      <c r="G109" s="1463"/>
      <c r="H109" s="1463"/>
      <c r="I109" s="1463"/>
    </row>
    <row r="110" spans="2:11" ht="9" customHeight="1"/>
    <row r="111" spans="2:11" s="132" customFormat="1" ht="24.75" customHeight="1">
      <c r="B111" s="1468" t="s">
        <v>682</v>
      </c>
      <c r="C111" s="1468"/>
      <c r="D111" s="6"/>
      <c r="E111" s="6"/>
      <c r="F111" s="6"/>
      <c r="G111" s="6"/>
      <c r="H111" s="6"/>
      <c r="I111" s="6"/>
      <c r="K111" s="258"/>
    </row>
    <row r="112" spans="2:11" s="132" customFormat="1" ht="24.75" customHeight="1">
      <c r="B112" s="1462" t="s">
        <v>399</v>
      </c>
      <c r="C112" s="1462"/>
      <c r="D112" s="1462"/>
      <c r="E112" s="1462"/>
      <c r="F112" s="1462"/>
      <c r="G112" s="1462"/>
      <c r="H112" s="1462"/>
      <c r="I112" s="215"/>
      <c r="K112" s="259" t="s">
        <v>774</v>
      </c>
    </row>
    <row r="113" spans="2:11" s="129" customFormat="1" ht="7.5" customHeight="1">
      <c r="B113" s="49"/>
      <c r="K113" s="258"/>
    </row>
    <row r="114" spans="2:11" s="488" customFormat="1" ht="7.5" customHeight="1">
      <c r="B114" s="508"/>
      <c r="K114" s="507"/>
    </row>
    <row r="115" spans="2:11" s="132" customFormat="1" ht="7.5" customHeight="1">
      <c r="B115" s="49"/>
      <c r="K115" s="258"/>
    </row>
    <row r="116" spans="2:11" s="129" customFormat="1" ht="24.75" customHeight="1">
      <c r="B116" s="9" t="s">
        <v>393</v>
      </c>
      <c r="K116" s="259" t="s">
        <v>347</v>
      </c>
    </row>
    <row r="117" spans="2:11" s="129" customFormat="1" ht="24.75" customHeight="1">
      <c r="B117" s="6" t="s">
        <v>95</v>
      </c>
      <c r="C117" s="6"/>
      <c r="D117" s="6"/>
      <c r="E117" s="6"/>
      <c r="F117" s="6"/>
      <c r="G117" s="6"/>
      <c r="H117" s="6"/>
      <c r="I117" s="6"/>
      <c r="K117" s="259"/>
    </row>
    <row r="118" spans="2:11" s="129" customFormat="1" ht="24.75" customHeight="1">
      <c r="B118" s="227" t="s">
        <v>97</v>
      </c>
      <c r="C118" s="1467" t="str">
        <f>IF(入力シート!F65="","",入力シート!F65)</f>
        <v/>
      </c>
      <c r="D118" s="1467"/>
      <c r="E118" s="1467"/>
      <c r="F118" s="1467"/>
      <c r="G118" s="1467"/>
      <c r="H118" s="1467"/>
      <c r="I118" s="1467"/>
      <c r="K118" s="258"/>
    </row>
    <row r="119" spans="2:11" s="129" customFormat="1" ht="24.75" customHeight="1">
      <c r="B119" s="227" t="s">
        <v>98</v>
      </c>
      <c r="C119" s="1467" t="str">
        <f>IF(入力シート!F66="","",入力シート!F66)</f>
        <v/>
      </c>
      <c r="D119" s="1467"/>
      <c r="E119" s="1467"/>
      <c r="F119" s="1467"/>
      <c r="G119" s="1467"/>
      <c r="H119" s="1467"/>
      <c r="I119" s="1467"/>
      <c r="K119" s="258"/>
    </row>
    <row r="120" spans="2:11" s="129" customFormat="1" ht="24.75" customHeight="1">
      <c r="B120" s="227" t="s">
        <v>99</v>
      </c>
      <c r="C120" s="1467" t="str">
        <f>IF(入力シート!F76="","",入力シート!F76)</f>
        <v/>
      </c>
      <c r="D120" s="1467"/>
      <c r="E120" s="1467"/>
      <c r="F120" s="1467"/>
      <c r="G120" s="1467"/>
      <c r="H120" s="1467"/>
      <c r="I120" s="1467"/>
      <c r="K120" s="258"/>
    </row>
    <row r="121" spans="2:11" s="129" customFormat="1" ht="24.75" customHeight="1">
      <c r="B121" s="227" t="s">
        <v>100</v>
      </c>
      <c r="C121" s="1467" t="str">
        <f>IF(入力シート!F67="","",入力シート!F67)</f>
        <v/>
      </c>
      <c r="D121" s="1467"/>
      <c r="E121" s="1467"/>
      <c r="F121" s="1467"/>
      <c r="G121" s="1467"/>
      <c r="H121" s="1467"/>
      <c r="I121" s="1467"/>
      <c r="K121" s="258"/>
    </row>
    <row r="122" spans="2:11" s="129" customFormat="1" ht="24.75" customHeight="1">
      <c r="B122" s="227" t="s">
        <v>97</v>
      </c>
      <c r="C122" s="1467" t="str">
        <f>IF(入力シート!F68="","",入力シート!F68&amp;入力シート!J68)</f>
        <v/>
      </c>
      <c r="D122" s="1467"/>
      <c r="E122" s="1467"/>
      <c r="F122" s="1467"/>
      <c r="G122" s="1467"/>
      <c r="H122" s="1467"/>
      <c r="I122" s="1467"/>
      <c r="K122" s="258"/>
    </row>
    <row r="123" spans="2:11" s="129" customFormat="1" ht="24.75" customHeight="1">
      <c r="B123" s="227" t="s">
        <v>101</v>
      </c>
      <c r="C123" s="1467" t="str">
        <f>IF(入力シート!F69="","",入力シート!F69&amp;入力シート!J69)</f>
        <v/>
      </c>
      <c r="D123" s="1467"/>
      <c r="E123" s="1467"/>
      <c r="F123" s="1467"/>
      <c r="G123" s="1467"/>
      <c r="H123" s="1467"/>
      <c r="I123" s="1467"/>
      <c r="K123" s="258"/>
    </row>
    <row r="124" spans="2:11" s="129" customFormat="1" ht="24.75" customHeight="1">
      <c r="B124" s="1464" t="s">
        <v>102</v>
      </c>
      <c r="C124" s="1465" t="str">
        <f>IF(入力シート!F71="","",入力シート!F71)</f>
        <v/>
      </c>
      <c r="D124" s="1465"/>
      <c r="E124" s="1465"/>
      <c r="F124" s="1465"/>
      <c r="G124" s="1465"/>
      <c r="H124" s="1465"/>
      <c r="I124" s="1465"/>
      <c r="K124" s="258"/>
    </row>
    <row r="125" spans="2:11" s="129" customFormat="1" ht="24.75" customHeight="1">
      <c r="B125" s="1464"/>
      <c r="C125" s="1467" t="str">
        <f>IF(入力シート!F72="","",入力シート!F72&amp;入力シート!G72&amp;入力シート!H72&amp;入力シート!I72&amp;入力シート!J72&amp;入力シート!F73)</f>
        <v/>
      </c>
      <c r="D125" s="1467"/>
      <c r="E125" s="1467"/>
      <c r="F125" s="1467"/>
      <c r="G125" s="1467"/>
      <c r="H125" s="1467"/>
      <c r="I125" s="1467"/>
      <c r="K125" s="258"/>
    </row>
    <row r="126" spans="2:11" s="129" customFormat="1" ht="24.75" customHeight="1">
      <c r="B126" s="227" t="s">
        <v>11</v>
      </c>
      <c r="C126" s="1467" t="str">
        <f>IF(入力シート!F74="","",入力シート!F74)</f>
        <v/>
      </c>
      <c r="D126" s="1467"/>
      <c r="E126" s="1467"/>
      <c r="F126" s="1467"/>
      <c r="G126" s="1467"/>
      <c r="H126" s="1467"/>
      <c r="I126" s="1467"/>
      <c r="K126" s="258"/>
    </row>
    <row r="127" spans="2:11" s="129" customFormat="1" ht="24.75" customHeight="1">
      <c r="B127" s="227" t="s">
        <v>237</v>
      </c>
      <c r="C127" s="1467" t="str">
        <f>IF(入力シート!F75="","",入力シート!F75)</f>
        <v/>
      </c>
      <c r="D127" s="1467"/>
      <c r="E127" s="1467"/>
      <c r="F127" s="1467"/>
      <c r="G127" s="1467"/>
      <c r="H127" s="1467"/>
      <c r="I127" s="1467"/>
      <c r="K127" s="258"/>
    </row>
    <row r="128" spans="2:11" s="129" customFormat="1" ht="7.5" customHeight="1">
      <c r="K128" s="258"/>
    </row>
    <row r="129" spans="2:11" s="8" customFormat="1" ht="24.75" customHeight="1">
      <c r="B129" s="1468" t="s">
        <v>391</v>
      </c>
      <c r="C129" s="1468"/>
      <c r="D129" s="6"/>
      <c r="E129" s="6"/>
      <c r="F129" s="6"/>
      <c r="G129" s="6"/>
      <c r="H129" s="6"/>
      <c r="I129" s="6"/>
      <c r="K129" s="258"/>
    </row>
    <row r="130" spans="2:11" ht="24.75" customHeight="1">
      <c r="B130" s="227" t="s">
        <v>413</v>
      </c>
      <c r="C130" s="227" t="s">
        <v>238</v>
      </c>
      <c r="D130" s="128" t="str">
        <f>IF(入力シート!F120="","",入力シート!F120)</f>
        <v/>
      </c>
    </row>
    <row r="131" spans="2:11" ht="24.75" customHeight="1">
      <c r="B131" s="227" t="s">
        <v>105</v>
      </c>
      <c r="C131" s="1463" t="str">
        <f>IF(入力シート!F121="","",入力シート!F121)</f>
        <v/>
      </c>
      <c r="D131" s="1463"/>
      <c r="E131" s="1463"/>
      <c r="F131" s="1463"/>
      <c r="G131" s="1463"/>
      <c r="H131" s="1463"/>
      <c r="I131" s="1463"/>
    </row>
    <row r="132" spans="2:11" ht="24.75" customHeight="1">
      <c r="B132" s="227" t="s">
        <v>106</v>
      </c>
      <c r="C132" s="1463" t="str">
        <f>IF(入力シート!F122="","",入力シート!F122)</f>
        <v/>
      </c>
      <c r="D132" s="1463"/>
      <c r="E132" s="1463"/>
      <c r="F132" s="1463"/>
      <c r="G132" s="1463"/>
      <c r="H132" s="1463"/>
      <c r="I132" s="1463"/>
    </row>
    <row r="133" spans="2:11" ht="24.75" customHeight="1">
      <c r="B133" s="227" t="s">
        <v>97</v>
      </c>
      <c r="C133" s="1463" t="str">
        <f>IF(入力シート!F123="","",入力シート!F123&amp;入力シート!J123)</f>
        <v/>
      </c>
      <c r="D133" s="1463"/>
      <c r="E133" s="1463"/>
      <c r="F133" s="1463"/>
      <c r="G133" s="1463"/>
      <c r="H133" s="1463"/>
      <c r="I133" s="1463"/>
    </row>
    <row r="134" spans="2:11" ht="24.75" customHeight="1">
      <c r="B134" s="227" t="s">
        <v>23</v>
      </c>
      <c r="C134" s="1463" t="str">
        <f>IF(入力シート!F124="","",入力シート!F124&amp;入力シート!J124)</f>
        <v/>
      </c>
      <c r="D134" s="1463"/>
      <c r="E134" s="1463"/>
      <c r="F134" s="1463"/>
      <c r="G134" s="1463"/>
      <c r="H134" s="1463"/>
      <c r="I134" s="1463"/>
    </row>
    <row r="135" spans="2:11" ht="24.75" customHeight="1">
      <c r="B135" s="1464" t="s">
        <v>102</v>
      </c>
      <c r="C135" s="1465" t="str">
        <f>IF(入力シート!F125="","",入力シート!F125)</f>
        <v/>
      </c>
      <c r="D135" s="1465"/>
      <c r="E135" s="1465"/>
      <c r="F135" s="1465"/>
      <c r="G135" s="1465"/>
      <c r="H135" s="1465"/>
      <c r="I135" s="1465"/>
    </row>
    <row r="136" spans="2:11" ht="24.75" customHeight="1">
      <c r="B136" s="1464"/>
      <c r="C136" s="1463" t="str">
        <f>IF(入力シート!F126="","",入力シート!F126&amp;入力シート!G126&amp;入力シート!H126&amp;入力シート!I126&amp;入力シート!J126&amp;入力シート!F127)</f>
        <v/>
      </c>
      <c r="D136" s="1463"/>
      <c r="E136" s="1463"/>
      <c r="F136" s="1463"/>
      <c r="G136" s="1463"/>
      <c r="H136" s="1463"/>
      <c r="I136" s="1463"/>
    </row>
    <row r="137" spans="2:11" ht="24.75" customHeight="1">
      <c r="B137" s="227" t="s">
        <v>11</v>
      </c>
      <c r="C137" s="1463" t="str">
        <f>IF(入力シート!F128="","",入力シート!F128)</f>
        <v/>
      </c>
      <c r="D137" s="1463"/>
      <c r="E137" s="1463"/>
      <c r="F137" s="1463"/>
      <c r="G137" s="1463"/>
      <c r="H137" s="1463"/>
      <c r="I137" s="1463"/>
    </row>
    <row r="138" spans="2:11" ht="24.75" customHeight="1">
      <c r="B138" s="227" t="s">
        <v>107</v>
      </c>
      <c r="C138" s="1463" t="str">
        <f>IF(入力シート!F129="","",入力シート!F129)</f>
        <v/>
      </c>
      <c r="D138" s="1463"/>
      <c r="E138" s="1463"/>
      <c r="F138" s="1463"/>
      <c r="G138" s="1463"/>
      <c r="H138" s="1463"/>
      <c r="I138" s="1463"/>
    </row>
    <row r="139" spans="2:11" ht="24.75" customHeight="1">
      <c r="B139" s="227" t="s">
        <v>1236</v>
      </c>
      <c r="C139" s="1463" t="str">
        <f>IF(入力シート!F130="","",入力シート!F130)</f>
        <v/>
      </c>
      <c r="D139" s="1463"/>
      <c r="E139" s="1463"/>
      <c r="F139" s="1463"/>
      <c r="G139" s="1463"/>
      <c r="H139" s="1463"/>
      <c r="I139" s="1463"/>
    </row>
    <row r="140" spans="2:11" ht="9" customHeight="1"/>
    <row r="141" spans="2:11" s="155" customFormat="1" ht="24.75" customHeight="1">
      <c r="B141" s="1468" t="s">
        <v>682</v>
      </c>
      <c r="C141" s="1468"/>
      <c r="D141" s="6"/>
      <c r="E141" s="6"/>
      <c r="F141" s="6"/>
      <c r="G141" s="6"/>
      <c r="H141" s="6"/>
      <c r="I141" s="6"/>
      <c r="K141" s="258"/>
    </row>
    <row r="142" spans="2:11" s="155" customFormat="1" ht="24.75" customHeight="1">
      <c r="B142" s="1462" t="s">
        <v>399</v>
      </c>
      <c r="C142" s="1462"/>
      <c r="D142" s="1462"/>
      <c r="E142" s="1462"/>
      <c r="F142" s="1462"/>
      <c r="G142" s="1462"/>
      <c r="H142" s="1462"/>
      <c r="I142" s="215"/>
      <c r="K142" s="259" t="s">
        <v>774</v>
      </c>
    </row>
    <row r="143" spans="2:11" s="155" customFormat="1" ht="7.5" customHeight="1">
      <c r="B143" s="49"/>
      <c r="K143" s="258"/>
    </row>
  </sheetData>
  <sheetProtection algorithmName="SHA-512" hashValue="pP2nj+Wr0gOVDMRsM8fe144vVTs1nbR5t+uZm7F2iSxx6AzKEK/4nQQDhyMrq1xpjJ4tzN7PKc/owxq/o8zrJg==" saltValue="EF8rJ678cjQlRkxKdwN6cA==" spinCount="100000" sheet="1" formatCells="0" insertRows="0" deleteRows="0" selectLockedCells="1" autoFilter="0" pivotTables="0"/>
  <mergeCells count="119">
    <mergeCell ref="C103:I103"/>
    <mergeCell ref="C104:I104"/>
    <mergeCell ref="C43:I43"/>
    <mergeCell ref="C44:I44"/>
    <mergeCell ref="C49:I49"/>
    <mergeCell ref="C67:I67"/>
    <mergeCell ref="C96:I96"/>
    <mergeCell ref="B82:C82"/>
    <mergeCell ref="B83:H83"/>
    <mergeCell ref="B76:B77"/>
    <mergeCell ref="C77:I77"/>
    <mergeCell ref="C63:I63"/>
    <mergeCell ref="C64:I64"/>
    <mergeCell ref="B65:B66"/>
    <mergeCell ref="C65:I65"/>
    <mergeCell ref="C66:I66"/>
    <mergeCell ref="C72:I72"/>
    <mergeCell ref="C91:I91"/>
    <mergeCell ref="C92:I92"/>
    <mergeCell ref="C93:I93"/>
    <mergeCell ref="B94:B95"/>
    <mergeCell ref="C94:I94"/>
    <mergeCell ref="B52:C52"/>
    <mergeCell ref="B53:H53"/>
    <mergeCell ref="B142:H142"/>
    <mergeCell ref="C122:I122"/>
    <mergeCell ref="C123:I123"/>
    <mergeCell ref="B124:B125"/>
    <mergeCell ref="C124:I124"/>
    <mergeCell ref="C125:I125"/>
    <mergeCell ref="C118:I118"/>
    <mergeCell ref="C119:I119"/>
    <mergeCell ref="C120:I120"/>
    <mergeCell ref="C121:I121"/>
    <mergeCell ref="C133:I133"/>
    <mergeCell ref="C134:I134"/>
    <mergeCell ref="B135:B136"/>
    <mergeCell ref="C135:I135"/>
    <mergeCell ref="C136:I136"/>
    <mergeCell ref="C126:I126"/>
    <mergeCell ref="C127:I127"/>
    <mergeCell ref="B129:C129"/>
    <mergeCell ref="C131:I131"/>
    <mergeCell ref="C132:I132"/>
    <mergeCell ref="C137:I137"/>
    <mergeCell ref="C138:I138"/>
    <mergeCell ref="C139:I139"/>
    <mergeCell ref="B141:C141"/>
    <mergeCell ref="C95:I95"/>
    <mergeCell ref="C88:I88"/>
    <mergeCell ref="C89:I89"/>
    <mergeCell ref="C79:I79"/>
    <mergeCell ref="C78:I78"/>
    <mergeCell ref="C80:I80"/>
    <mergeCell ref="C30:I30"/>
    <mergeCell ref="C31:I31"/>
    <mergeCell ref="C32:I32"/>
    <mergeCell ref="C50:I50"/>
    <mergeCell ref="C59:I59"/>
    <mergeCell ref="C90:I90"/>
    <mergeCell ref="B33:C33"/>
    <mergeCell ref="B34:C34"/>
    <mergeCell ref="B40:B41"/>
    <mergeCell ref="C35:I35"/>
    <mergeCell ref="C36:I36"/>
    <mergeCell ref="C68:I68"/>
    <mergeCell ref="B70:C70"/>
    <mergeCell ref="C39:I39"/>
    <mergeCell ref="C40:I40"/>
    <mergeCell ref="C41:I41"/>
    <mergeCell ref="C42:I42"/>
    <mergeCell ref="C14:I14"/>
    <mergeCell ref="C15:I15"/>
    <mergeCell ref="B17:C17"/>
    <mergeCell ref="C28:I28"/>
    <mergeCell ref="C18:I18"/>
    <mergeCell ref="C19:I19"/>
    <mergeCell ref="C20:I20"/>
    <mergeCell ref="C24:I24"/>
    <mergeCell ref="C25:I25"/>
    <mergeCell ref="C26:I26"/>
    <mergeCell ref="C27:I27"/>
    <mergeCell ref="B22:C22"/>
    <mergeCell ref="B28:B29"/>
    <mergeCell ref="C29:I29"/>
    <mergeCell ref="A3:I3"/>
    <mergeCell ref="B12:B13"/>
    <mergeCell ref="C6:I6"/>
    <mergeCell ref="C7:I7"/>
    <mergeCell ref="C8:I8"/>
    <mergeCell ref="C9:I9"/>
    <mergeCell ref="C12:I12"/>
    <mergeCell ref="C10:I10"/>
    <mergeCell ref="C11:I11"/>
    <mergeCell ref="C13:I13"/>
    <mergeCell ref="B112:H112"/>
    <mergeCell ref="C106:I106"/>
    <mergeCell ref="B105:B106"/>
    <mergeCell ref="C105:I105"/>
    <mergeCell ref="C37:I37"/>
    <mergeCell ref="C38:I38"/>
    <mergeCell ref="C97:I97"/>
    <mergeCell ref="B99:C99"/>
    <mergeCell ref="C101:I101"/>
    <mergeCell ref="C102:I102"/>
    <mergeCell ref="C107:I107"/>
    <mergeCell ref="C108:I108"/>
    <mergeCell ref="C109:I109"/>
    <mergeCell ref="C73:I73"/>
    <mergeCell ref="C74:I74"/>
    <mergeCell ref="C75:I75"/>
    <mergeCell ref="C76:I76"/>
    <mergeCell ref="C60:I60"/>
    <mergeCell ref="C61:I61"/>
    <mergeCell ref="C62:I62"/>
    <mergeCell ref="B46:C46"/>
    <mergeCell ref="C47:I47"/>
    <mergeCell ref="C48:I48"/>
    <mergeCell ref="B111:C111"/>
  </mergeCells>
  <phoneticPr fontId="18"/>
  <conditionalFormatting sqref="A6:J7 L6:XFD7 A57:J58 L57:XFD58 A86:J87 L86:XFD87 A116:J117 L116:XFD117 A53:B54 I53:J53 A144:XFD1048576 A1:XFD1 A118:XFD140 A3:XFD5 B2:XFD2 L53:XFD54 A54:H54 J54:XFD54 A88:XFD110 A55:XFD56 A85:XFD85 A113:XFD115 A8:XFD34 A45:XFD52 A41 A36:B40 A35:C35 A42:B44 J35:XFD44 A59:XFD82">
    <cfRule type="containsText" dxfId="619" priority="45" operator="containsText" text="(例)">
      <formula>NOT(ISERROR(SEARCH("(例)",A1)))</formula>
    </cfRule>
    <cfRule type="expression" dxfId="618" priority="50">
      <formula>_xlfn.ISFORMULA(A1)=TRUE</formula>
    </cfRule>
  </conditionalFormatting>
  <conditionalFormatting sqref="I53 C48:I52 C82:I82">
    <cfRule type="expression" dxfId="617" priority="118">
      <formula>#REF!="無し"</formula>
    </cfRule>
  </conditionalFormatting>
  <conditionalFormatting sqref="C70:I80">
    <cfRule type="containsText" dxfId="616" priority="36" operator="containsText" text="(例)">
      <formula>NOT(ISERROR(SEARCH("(例)",C70)))</formula>
    </cfRule>
  </conditionalFormatting>
  <conditionalFormatting sqref="C99:I109">
    <cfRule type="containsText" dxfId="615" priority="35" operator="containsText" text="(例)">
      <formula>NOT(ISERROR(SEARCH("(例)",C99)))</formula>
    </cfRule>
  </conditionalFormatting>
  <conditionalFormatting sqref="C129:I139">
    <cfRule type="containsText" dxfId="614" priority="34" operator="containsText" text="(例)">
      <formula>NOT(ISERROR(SEARCH("(例)",C129)))</formula>
    </cfRule>
  </conditionalFormatting>
  <conditionalFormatting sqref="I53">
    <cfRule type="containsBlanks" dxfId="613" priority="33">
      <formula>LEN(TRIM(I53))=0</formula>
    </cfRule>
  </conditionalFormatting>
  <conditionalFormatting sqref="A83:B84 I83:J83 J84:XFD84 L83:XFD83">
    <cfRule type="containsText" dxfId="612" priority="30" operator="containsText" text="(例)">
      <formula>NOT(ISERROR(SEARCH("(例)",A83)))</formula>
    </cfRule>
    <cfRule type="expression" dxfId="611" priority="31">
      <formula>_xlfn.ISFORMULA(A83)=TRUE</formula>
    </cfRule>
  </conditionalFormatting>
  <conditionalFormatting sqref="I83">
    <cfRule type="expression" dxfId="610" priority="32">
      <formula>#REF!="無し"</formula>
    </cfRule>
  </conditionalFormatting>
  <conditionalFormatting sqref="I83">
    <cfRule type="containsBlanks" dxfId="609" priority="29">
      <formula>LEN(TRIM(I83))=0</formula>
    </cfRule>
  </conditionalFormatting>
  <conditionalFormatting sqref="A111:XFD111 A112:B112 I112:J112 L112:XFD112">
    <cfRule type="containsText" dxfId="608" priority="26" operator="containsText" text="(例)">
      <formula>NOT(ISERROR(SEARCH("(例)",A111)))</formula>
    </cfRule>
    <cfRule type="expression" dxfId="607" priority="27">
      <formula>_xlfn.ISFORMULA(A111)=TRUE</formula>
    </cfRule>
  </conditionalFormatting>
  <conditionalFormatting sqref="C111:I111 I112">
    <cfRule type="expression" dxfId="606" priority="28">
      <formula>#REF!="無し"</formula>
    </cfRule>
  </conditionalFormatting>
  <conditionalFormatting sqref="I112">
    <cfRule type="containsBlanks" dxfId="605" priority="25">
      <formula>LEN(TRIM(I112))=0</formula>
    </cfRule>
  </conditionalFormatting>
  <conditionalFormatting sqref="A2">
    <cfRule type="containsText" dxfId="604" priority="18" operator="containsText" text="(例)">
      <formula>NOT(ISERROR(SEARCH("(例)",A2)))</formula>
    </cfRule>
    <cfRule type="expression" dxfId="603" priority="19">
      <formula>_xlfn.ISFORMULA(A2)=TRUE</formula>
    </cfRule>
  </conditionalFormatting>
  <conditionalFormatting sqref="C23">
    <cfRule type="containsText" dxfId="602" priority="17" operator="containsText" text="(例)">
      <formula>NOT(ISERROR(SEARCH("(例)",C23)))</formula>
    </cfRule>
  </conditionalFormatting>
  <conditionalFormatting sqref="A143:XFD143">
    <cfRule type="containsText" dxfId="601" priority="9" operator="containsText" text="(例)">
      <formula>NOT(ISERROR(SEARCH("(例)",A143)))</formula>
    </cfRule>
    <cfRule type="expression" dxfId="600" priority="10">
      <formula>_xlfn.ISFORMULA(A143)=TRUE</formula>
    </cfRule>
  </conditionalFormatting>
  <conditionalFormatting sqref="A141:XFD141 A142:B142 I142:J142 L142:XFD142">
    <cfRule type="containsText" dxfId="599" priority="6" operator="containsText" text="(例)">
      <formula>NOT(ISERROR(SEARCH("(例)",A141)))</formula>
    </cfRule>
    <cfRule type="expression" dxfId="598" priority="7">
      <formula>_xlfn.ISFORMULA(A141)=TRUE</formula>
    </cfRule>
  </conditionalFormatting>
  <conditionalFormatting sqref="C141:I141 I142">
    <cfRule type="expression" dxfId="597" priority="8">
      <formula>#REF!="無し"</formula>
    </cfRule>
  </conditionalFormatting>
  <conditionalFormatting sqref="I142">
    <cfRule type="containsBlanks" dxfId="596" priority="5">
      <formula>LEN(TRIM(I142))=0</formula>
    </cfRule>
  </conditionalFormatting>
  <dataValidations count="1">
    <dataValidation type="list" allowBlank="1" showInputMessage="1" showErrorMessage="1" sqref="I83 I53 I112 I142" xr:uid="{CFF20C06-30C8-4F36-AEE5-F36AF2191249}">
      <formula1>"☑"</formula1>
    </dataValidation>
  </dataValidations>
  <printOptions horizontalCentered="1"/>
  <pageMargins left="0.51181102362204722" right="0.11811023622047245" top="0.35433070866141736" bottom="0.35433070866141736" header="0.31496062992125984" footer="0.11811023622047245"/>
  <pageSetup paperSize="9" scale="65" orientation="portrait" r:id="rId1"/>
  <headerFooter scaleWithDoc="0">
    <oddFooter>&amp;R&amp;K00-044R5中層ZEH-M_ver.1.2</oddFooter>
  </headerFooter>
  <rowBreaks count="3" manualBreakCount="3">
    <brk id="55" max="9" man="1"/>
    <brk id="85" max="9" man="1"/>
    <brk id="114" max="9" man="1"/>
  </row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271E0-4397-448A-A5A8-E3A8CA8297BB}">
  <sheetPr codeName="Sheet6">
    <pageSetUpPr fitToPage="1"/>
  </sheetPr>
  <dimension ref="A1:AL65"/>
  <sheetViews>
    <sheetView showGridLines="0" view="pageBreakPreview" zoomScale="70" zoomScaleNormal="70" zoomScaleSheetLayoutView="70" workbookViewId="0">
      <selection activeCell="C13" sqref="C13:D13"/>
    </sheetView>
  </sheetViews>
  <sheetFormatPr defaultColWidth="9" defaultRowHeight="21"/>
  <cols>
    <col min="1" max="1" width="2.625" style="10" customWidth="1"/>
    <col min="2" max="2" width="19.75" style="35" customWidth="1"/>
    <col min="3" max="3" width="6" style="35" bestFit="1" customWidth="1"/>
    <col min="4" max="4" width="5.625" style="35" customWidth="1"/>
    <col min="5" max="5" width="4.625" style="35" bestFit="1" customWidth="1"/>
    <col min="6" max="6" width="2.625" style="35" customWidth="1"/>
    <col min="7" max="7" width="4.75" style="35" bestFit="1" customWidth="1"/>
    <col min="8" max="8" width="4.625" style="35" customWidth="1"/>
    <col min="9" max="9" width="7.75" style="35" customWidth="1"/>
    <col min="10" max="10" width="4.75" style="35" bestFit="1" customWidth="1"/>
    <col min="11" max="11" width="4.625" style="35" bestFit="1" customWidth="1"/>
    <col min="12" max="12" width="13.375" style="35" customWidth="1"/>
    <col min="13" max="15" width="4.625" style="35" customWidth="1"/>
    <col min="16" max="16" width="3.625" style="35" customWidth="1"/>
    <col min="17" max="17" width="8.375" style="35" customWidth="1"/>
    <col min="18" max="18" width="4.625" style="35" customWidth="1"/>
    <col min="19" max="19" width="7.625" style="35" customWidth="1"/>
    <col min="20" max="20" width="4.625" style="35" customWidth="1"/>
    <col min="21" max="21" width="3.625" style="35" customWidth="1"/>
    <col min="22" max="22" width="4.625" style="35" bestFit="1" customWidth="1"/>
    <col min="23" max="23" width="7.75" style="35" customWidth="1"/>
    <col min="24" max="24" width="4.625" style="35" bestFit="1" customWidth="1"/>
    <col min="25" max="25" width="6.625" style="35" customWidth="1"/>
    <col min="26" max="26" width="2.625" style="35" customWidth="1"/>
    <col min="27" max="27" width="10.625" style="35" customWidth="1"/>
    <col min="28" max="28" width="20.625" style="35" customWidth="1"/>
    <col min="29" max="29" width="5.625" style="65" customWidth="1"/>
    <col min="30" max="30" width="20.625" style="35" customWidth="1"/>
    <col min="31" max="31" width="25.25" style="35" customWidth="1"/>
    <col min="32" max="32" width="18.375" style="35" customWidth="1"/>
    <col min="33" max="33" width="18.375" style="65" customWidth="1"/>
    <col min="34" max="34" width="18.375" style="35" customWidth="1"/>
    <col min="35" max="35" width="11.25" style="35" customWidth="1"/>
    <col min="36" max="36" width="7.125" style="35" bestFit="1" customWidth="1"/>
    <col min="37" max="37" width="2.625" style="35" customWidth="1"/>
    <col min="38" max="38" width="14.25" style="13" bestFit="1" customWidth="1"/>
    <col min="39" max="16384" width="9" style="35"/>
  </cols>
  <sheetData>
    <row r="1" spans="1:38" s="261" customFormat="1" ht="17.25">
      <c r="A1" s="260" t="s">
        <v>410</v>
      </c>
      <c r="B1" s="260"/>
      <c r="C1" s="260"/>
      <c r="D1" s="260"/>
      <c r="E1" s="260"/>
      <c r="F1" s="260"/>
      <c r="G1" s="260"/>
      <c r="H1" s="260"/>
      <c r="I1" s="260"/>
      <c r="J1" s="260"/>
      <c r="K1" s="260"/>
      <c r="L1" s="260"/>
      <c r="M1" s="260"/>
      <c r="N1" s="260"/>
      <c r="O1" s="260"/>
      <c r="P1" s="260"/>
      <c r="Q1" s="260"/>
      <c r="R1" s="260"/>
      <c r="S1" s="260"/>
      <c r="T1" s="260"/>
      <c r="U1" s="260"/>
      <c r="V1" s="260"/>
      <c r="W1" s="260"/>
      <c r="X1" s="260"/>
      <c r="Y1" s="260"/>
      <c r="AL1" s="262"/>
    </row>
    <row r="2" spans="1:38" s="261" customFormat="1" ht="17.25">
      <c r="A2" s="260" t="s">
        <v>360</v>
      </c>
      <c r="B2" s="260"/>
      <c r="C2" s="260"/>
      <c r="D2" s="260"/>
      <c r="E2" s="260"/>
      <c r="F2" s="260"/>
      <c r="G2" s="260"/>
      <c r="H2" s="260"/>
      <c r="I2" s="260"/>
      <c r="J2" s="260"/>
      <c r="K2" s="260"/>
      <c r="L2" s="260"/>
      <c r="M2" s="260"/>
      <c r="N2" s="260"/>
      <c r="O2" s="260"/>
      <c r="P2" s="260"/>
      <c r="Q2" s="260"/>
      <c r="R2" s="260"/>
      <c r="S2" s="260"/>
      <c r="T2" s="260"/>
      <c r="U2" s="260"/>
      <c r="V2" s="260"/>
      <c r="W2" s="260"/>
      <c r="X2" s="260"/>
      <c r="Y2" s="260"/>
      <c r="AL2" s="262"/>
    </row>
    <row r="3" spans="1:38" s="261" customFormat="1" ht="20.25">
      <c r="A3" s="260" t="s">
        <v>1221</v>
      </c>
      <c r="B3" s="260"/>
      <c r="C3" s="260"/>
      <c r="D3" s="260"/>
      <c r="E3" s="260"/>
      <c r="F3" s="260"/>
      <c r="G3" s="260"/>
      <c r="H3" s="260"/>
      <c r="I3" s="260"/>
      <c r="J3" s="260"/>
      <c r="K3" s="260"/>
      <c r="L3" s="260"/>
      <c r="M3" s="260"/>
      <c r="N3" s="260"/>
      <c r="O3" s="260"/>
      <c r="P3" s="260"/>
      <c r="Q3" s="260"/>
      <c r="R3" s="260"/>
      <c r="S3" s="260"/>
      <c r="T3" s="260"/>
      <c r="U3" s="260"/>
      <c r="V3" s="260"/>
      <c r="W3" s="260"/>
      <c r="X3" s="260"/>
      <c r="Y3" s="260"/>
      <c r="AL3" s="262"/>
    </row>
    <row r="4" spans="1:38" ht="21" customHeight="1">
      <c r="A4" s="135"/>
      <c r="B4" s="157" t="s">
        <v>36</v>
      </c>
      <c r="C4" s="157"/>
      <c r="D4" s="157"/>
      <c r="E4" s="136"/>
      <c r="F4" s="136"/>
      <c r="G4" s="136"/>
      <c r="H4" s="136"/>
      <c r="I4" s="136"/>
      <c r="J4" s="136"/>
      <c r="K4" s="136"/>
      <c r="L4" s="136"/>
      <c r="M4" s="136"/>
      <c r="N4" s="136"/>
      <c r="O4" s="136"/>
      <c r="P4" s="136"/>
      <c r="Q4" s="136"/>
      <c r="R4" s="136"/>
      <c r="S4" s="136"/>
      <c r="T4" s="136"/>
      <c r="U4" s="136"/>
      <c r="V4" s="136"/>
      <c r="W4" s="136"/>
      <c r="X4" s="136"/>
      <c r="Y4" s="136"/>
      <c r="Z4" s="136"/>
      <c r="AA4" s="136"/>
      <c r="AB4" s="136"/>
      <c r="AC4" s="136"/>
      <c r="AD4" s="136"/>
      <c r="AE4" s="136"/>
      <c r="AF4" s="136"/>
      <c r="AG4" s="136"/>
      <c r="AH4" s="136"/>
      <c r="AI4" s="136"/>
      <c r="AJ4" s="136"/>
    </row>
    <row r="5" spans="1:38" ht="21" customHeight="1" thickBot="1">
      <c r="A5" s="135"/>
      <c r="B5" s="139" t="s">
        <v>37</v>
      </c>
      <c r="C5" s="139"/>
      <c r="D5" s="139"/>
      <c r="E5" s="136"/>
      <c r="F5" s="136"/>
      <c r="G5" s="136"/>
      <c r="H5" s="136"/>
      <c r="I5" s="136"/>
      <c r="J5" s="136"/>
      <c r="K5" s="136"/>
      <c r="L5" s="136"/>
      <c r="M5" s="136"/>
      <c r="N5" s="136"/>
      <c r="O5" s="136"/>
      <c r="P5" s="136"/>
      <c r="Q5" s="136"/>
      <c r="R5" s="136"/>
      <c r="S5" s="136"/>
      <c r="T5" s="136"/>
      <c r="U5" s="136"/>
      <c r="V5" s="136"/>
      <c r="W5" s="136"/>
      <c r="X5" s="136"/>
      <c r="Y5" s="136"/>
      <c r="Z5" s="136"/>
      <c r="AA5" s="219" t="s">
        <v>584</v>
      </c>
      <c r="AB5" s="220"/>
      <c r="AC5" s="220"/>
      <c r="AD5" s="220"/>
      <c r="AE5" s="220"/>
      <c r="AF5" s="220"/>
      <c r="AG5" s="220"/>
      <c r="AH5" s="220"/>
      <c r="AI5" s="220"/>
      <c r="AJ5" s="220"/>
    </row>
    <row r="6" spans="1:38" ht="21" customHeight="1">
      <c r="A6" s="135"/>
      <c r="B6" s="163" t="s">
        <v>38</v>
      </c>
      <c r="C6" s="1632" t="str">
        <f>IF(入力シート!F13="","",入力シート!F13)</f>
        <v/>
      </c>
      <c r="D6" s="1633"/>
      <c r="E6" s="1633"/>
      <c r="F6" s="1633"/>
      <c r="G6" s="1633"/>
      <c r="H6" s="1633"/>
      <c r="I6" s="1633"/>
      <c r="J6" s="1633"/>
      <c r="K6" s="1634"/>
      <c r="L6" s="1635" t="s">
        <v>395</v>
      </c>
      <c r="M6" s="1636"/>
      <c r="N6" s="1636"/>
      <c r="O6" s="1637"/>
      <c r="P6" s="1675" t="str">
        <f>IF(様式第1_交付申請書!H64="","",様式第1_交付申請書!H64)</f>
        <v/>
      </c>
      <c r="Q6" s="1676"/>
      <c r="R6" s="1676"/>
      <c r="S6" s="1676"/>
      <c r="T6" s="1676"/>
      <c r="U6" s="1676"/>
      <c r="V6" s="1676"/>
      <c r="W6" s="1676"/>
      <c r="X6" s="1676"/>
      <c r="Y6" s="1677"/>
      <c r="Z6" s="136"/>
      <c r="AA6" s="1764" t="s">
        <v>415</v>
      </c>
      <c r="AB6" s="1765"/>
      <c r="AC6" s="1765"/>
      <c r="AD6" s="1765"/>
      <c r="AE6" s="1765"/>
      <c r="AF6" s="1765"/>
      <c r="AG6" s="1765"/>
      <c r="AH6" s="1765"/>
      <c r="AI6" s="1765"/>
      <c r="AJ6" s="1766"/>
    </row>
    <row r="7" spans="1:38" ht="21" customHeight="1">
      <c r="A7" s="138"/>
      <c r="B7" s="164" t="s">
        <v>0</v>
      </c>
      <c r="C7" s="1644" t="str">
        <f>IF(様式第1_交付申請書!B51="","",様式第1_交付申請書!B51)</f>
        <v/>
      </c>
      <c r="D7" s="1645"/>
      <c r="E7" s="1645"/>
      <c r="F7" s="1645"/>
      <c r="G7" s="1645"/>
      <c r="H7" s="1645"/>
      <c r="I7" s="1645"/>
      <c r="J7" s="1645"/>
      <c r="K7" s="1645"/>
      <c r="L7" s="1645"/>
      <c r="M7" s="1645"/>
      <c r="N7" s="1645"/>
      <c r="O7" s="1645"/>
      <c r="P7" s="1645"/>
      <c r="Q7" s="1645"/>
      <c r="R7" s="1645"/>
      <c r="S7" s="1645"/>
      <c r="T7" s="1484" t="s">
        <v>902</v>
      </c>
      <c r="U7" s="1484"/>
      <c r="V7" s="1484"/>
      <c r="W7" s="1484"/>
      <c r="X7" s="1484"/>
      <c r="Y7" s="1485"/>
      <c r="Z7" s="136"/>
      <c r="AA7" s="171" t="s">
        <v>248</v>
      </c>
      <c r="AB7" s="1767" t="s">
        <v>405</v>
      </c>
      <c r="AC7" s="1768"/>
      <c r="AD7" s="1768"/>
      <c r="AE7" s="1768"/>
      <c r="AF7" s="1768"/>
      <c r="AG7" s="1768"/>
      <c r="AH7" s="1768"/>
      <c r="AI7" s="1768"/>
      <c r="AJ7" s="1769"/>
    </row>
    <row r="8" spans="1:38" ht="21" customHeight="1" thickBot="1">
      <c r="A8" s="138"/>
      <c r="B8" s="165" t="s">
        <v>39</v>
      </c>
      <c r="C8" s="1669">
        <f>IF(入力シート!F40="",入力シート!F27,IF(入力シート!F53="",入力シート!F27&amp;" / "&amp;入力シート!F40,IF(入力シート!F66="",入力シート!F27&amp;" / "&amp;入力シート!F40&amp;" / "&amp;入力シート!F53,入力シート!F27&amp;" / "&amp;入力シート!F40&amp;" / "&amp;入力シート!F53&amp;" / "&amp;入力シート!F66)))</f>
        <v>0</v>
      </c>
      <c r="D8" s="1670"/>
      <c r="E8" s="1670"/>
      <c r="F8" s="1670"/>
      <c r="G8" s="1670"/>
      <c r="H8" s="1670"/>
      <c r="I8" s="1670"/>
      <c r="J8" s="1670"/>
      <c r="K8" s="1670"/>
      <c r="L8" s="1670"/>
      <c r="M8" s="1670"/>
      <c r="N8" s="1670"/>
      <c r="O8" s="1670"/>
      <c r="P8" s="1670"/>
      <c r="Q8" s="1670"/>
      <c r="R8" s="1670"/>
      <c r="S8" s="1670"/>
      <c r="T8" s="1670"/>
      <c r="U8" s="1670"/>
      <c r="V8" s="1670"/>
      <c r="W8" s="1670"/>
      <c r="X8" s="1670"/>
      <c r="Y8" s="1671"/>
      <c r="Z8" s="136"/>
      <c r="AA8" s="171" t="s">
        <v>248</v>
      </c>
      <c r="AB8" s="1767" t="s">
        <v>406</v>
      </c>
      <c r="AC8" s="1768"/>
      <c r="AD8" s="1768"/>
      <c r="AE8" s="1768"/>
      <c r="AF8" s="1768"/>
      <c r="AG8" s="1768"/>
      <c r="AH8" s="1768"/>
      <c r="AI8" s="1768"/>
      <c r="AJ8" s="1769"/>
    </row>
    <row r="9" spans="1:38" ht="21" customHeight="1" thickBot="1">
      <c r="A9" s="135"/>
      <c r="B9" s="139" t="s">
        <v>361</v>
      </c>
      <c r="C9" s="139"/>
      <c r="D9" s="139"/>
      <c r="E9" s="136"/>
      <c r="F9" s="136"/>
      <c r="G9" s="136"/>
      <c r="H9" s="136"/>
      <c r="I9" s="136"/>
      <c r="J9" s="136"/>
      <c r="K9" s="136"/>
      <c r="L9" s="136"/>
      <c r="M9" s="136"/>
      <c r="N9" s="136"/>
      <c r="O9" s="136"/>
      <c r="P9" s="136"/>
      <c r="Q9" s="136"/>
      <c r="R9" s="136"/>
      <c r="S9" s="136"/>
      <c r="T9" s="136"/>
      <c r="U9" s="136"/>
      <c r="V9" s="136"/>
      <c r="W9" s="136"/>
      <c r="X9" s="136"/>
      <c r="Y9" s="136"/>
      <c r="Z9" s="136"/>
      <c r="AA9" s="1798"/>
      <c r="AB9" s="1799"/>
      <c r="AC9" s="1799"/>
      <c r="AD9" s="1799"/>
      <c r="AE9" s="1799"/>
      <c r="AF9" s="1799"/>
      <c r="AG9" s="1799"/>
      <c r="AH9" s="1799"/>
      <c r="AI9" s="1799"/>
      <c r="AJ9" s="1800"/>
    </row>
    <row r="10" spans="1:38" ht="21" customHeight="1" thickBot="1">
      <c r="A10" s="135"/>
      <c r="B10" s="163" t="s">
        <v>40</v>
      </c>
      <c r="C10" s="1660" t="str">
        <f>IF(入力シート!F79="","",入力シート!F79)</f>
        <v/>
      </c>
      <c r="D10" s="1661"/>
      <c r="E10" s="1661"/>
      <c r="F10" s="1661"/>
      <c r="G10" s="1661"/>
      <c r="H10" s="1661"/>
      <c r="I10" s="1661"/>
      <c r="J10" s="1661"/>
      <c r="K10" s="1662"/>
      <c r="L10" s="167" t="s">
        <v>19</v>
      </c>
      <c r="M10" s="1641" t="str">
        <f>IF(入力シート!F81="","",入力シート!F81)</f>
        <v/>
      </c>
      <c r="N10" s="1642"/>
      <c r="O10" s="1642"/>
      <c r="P10" s="1642"/>
      <c r="Q10" s="1642"/>
      <c r="R10" s="1642"/>
      <c r="S10" s="1642"/>
      <c r="T10" s="1642"/>
      <c r="U10" s="1642"/>
      <c r="V10" s="1642"/>
      <c r="W10" s="1642"/>
      <c r="X10" s="1642"/>
      <c r="Y10" s="1643"/>
      <c r="Z10" s="136"/>
      <c r="AA10" s="1801"/>
      <c r="AB10" s="1802"/>
      <c r="AC10" s="1802"/>
      <c r="AD10" s="1802"/>
      <c r="AE10" s="1802"/>
      <c r="AF10" s="1802"/>
      <c r="AG10" s="1802"/>
      <c r="AH10" s="1802"/>
      <c r="AI10" s="1802"/>
      <c r="AJ10" s="1803"/>
    </row>
    <row r="11" spans="1:38" ht="21" customHeight="1" thickBot="1">
      <c r="A11" s="135"/>
      <c r="B11" s="165" t="s">
        <v>20</v>
      </c>
      <c r="C11" s="1666" t="str">
        <f>IF(入力シート!F80="","",入力シート!F80)</f>
        <v/>
      </c>
      <c r="D11" s="1667"/>
      <c r="E11" s="1667"/>
      <c r="F11" s="1667"/>
      <c r="G11" s="1667"/>
      <c r="H11" s="1667"/>
      <c r="I11" s="1667"/>
      <c r="J11" s="1667"/>
      <c r="K11" s="1668"/>
      <c r="L11" s="1659"/>
      <c r="M11" s="1659"/>
      <c r="N11" s="1659"/>
      <c r="O11" s="1659"/>
      <c r="P11" s="1659"/>
      <c r="Q11" s="1659"/>
      <c r="R11" s="1659"/>
      <c r="S11" s="1659"/>
      <c r="T11" s="1659"/>
      <c r="U11" s="1659"/>
      <c r="V11" s="1659"/>
      <c r="W11" s="1659"/>
      <c r="X11" s="1659"/>
      <c r="Y11" s="1659"/>
      <c r="Z11" s="136"/>
      <c r="AA11" s="1801"/>
      <c r="AB11" s="1802"/>
      <c r="AC11" s="1802"/>
      <c r="AD11" s="1802"/>
      <c r="AE11" s="1802"/>
      <c r="AF11" s="1802"/>
      <c r="AG11" s="1802"/>
      <c r="AH11" s="1802"/>
      <c r="AI11" s="1802"/>
      <c r="AJ11" s="1803"/>
    </row>
    <row r="12" spans="1:38" ht="21" customHeight="1" thickBot="1">
      <c r="A12" s="135"/>
      <c r="B12" s="139" t="s">
        <v>362</v>
      </c>
      <c r="C12" s="139"/>
      <c r="D12" s="139"/>
      <c r="E12" s="136"/>
      <c r="F12" s="136"/>
      <c r="G12" s="136"/>
      <c r="H12" s="136"/>
      <c r="I12" s="136"/>
      <c r="J12" s="136"/>
      <c r="K12" s="136"/>
      <c r="L12" s="136"/>
      <c r="M12" s="136"/>
      <c r="N12" s="136"/>
      <c r="O12" s="136"/>
      <c r="P12" s="136"/>
      <c r="Q12" s="136"/>
      <c r="R12" s="136"/>
      <c r="S12" s="136"/>
      <c r="T12" s="136"/>
      <c r="U12" s="136"/>
      <c r="V12" s="136"/>
      <c r="W12" s="136"/>
      <c r="X12" s="136"/>
      <c r="Y12" s="136"/>
      <c r="Z12" s="136"/>
      <c r="AA12" s="1801"/>
      <c r="AB12" s="1802"/>
      <c r="AC12" s="1802"/>
      <c r="AD12" s="1802"/>
      <c r="AE12" s="1802"/>
      <c r="AF12" s="1802"/>
      <c r="AG12" s="1802"/>
      <c r="AH12" s="1802"/>
      <c r="AI12" s="1802"/>
      <c r="AJ12" s="1803"/>
    </row>
    <row r="13" spans="1:38" ht="21" customHeight="1">
      <c r="A13" s="135"/>
      <c r="B13" s="163" t="s">
        <v>650</v>
      </c>
      <c r="C13" s="1678"/>
      <c r="D13" s="1679"/>
      <c r="E13" s="1047" t="s">
        <v>962</v>
      </c>
      <c r="F13" s="1680"/>
      <c r="G13" s="1680"/>
      <c r="H13" s="1680"/>
      <c r="I13" s="1048" t="s">
        <v>961</v>
      </c>
      <c r="J13" s="1681"/>
      <c r="K13" s="1682"/>
      <c r="L13" s="1682"/>
      <c r="M13" s="1682"/>
      <c r="N13" s="1683"/>
      <c r="O13" s="1776" t="s">
        <v>398</v>
      </c>
      <c r="P13" s="1777"/>
      <c r="Q13" s="1778"/>
      <c r="R13" s="1779"/>
      <c r="S13" s="1780"/>
      <c r="T13" s="1777" t="s">
        <v>615</v>
      </c>
      <c r="U13" s="1777"/>
      <c r="V13" s="1777"/>
      <c r="W13" s="1777"/>
      <c r="X13" s="1781"/>
      <c r="Y13" s="1782"/>
      <c r="Z13" s="136"/>
      <c r="AA13" s="1801"/>
      <c r="AB13" s="1802"/>
      <c r="AC13" s="1802"/>
      <c r="AD13" s="1802"/>
      <c r="AE13" s="1802"/>
      <c r="AF13" s="1802"/>
      <c r="AG13" s="1802"/>
      <c r="AH13" s="1802"/>
      <c r="AI13" s="1802"/>
      <c r="AJ13" s="1803"/>
    </row>
    <row r="14" spans="1:38" ht="21" customHeight="1">
      <c r="A14" s="135"/>
      <c r="B14" s="164" t="s">
        <v>42</v>
      </c>
      <c r="C14" s="1654" t="s">
        <v>771</v>
      </c>
      <c r="D14" s="1655"/>
      <c r="E14" s="1655"/>
      <c r="F14" s="1656" t="s">
        <v>681</v>
      </c>
      <c r="G14" s="1657"/>
      <c r="H14" s="1657"/>
      <c r="I14" s="1657"/>
      <c r="J14" s="1657"/>
      <c r="K14" s="1658"/>
      <c r="L14" s="1651" t="str">
        <f>IF(入力シート!F12="","",入力シート!F12)</f>
        <v/>
      </c>
      <c r="M14" s="1652"/>
      <c r="N14" s="1653"/>
      <c r="O14" s="1650" t="s">
        <v>43</v>
      </c>
      <c r="P14" s="1539"/>
      <c r="Q14" s="1540"/>
      <c r="R14" s="1646"/>
      <c r="S14" s="1647"/>
      <c r="T14" s="1647"/>
      <c r="U14" s="1647"/>
      <c r="V14" s="1647"/>
      <c r="W14" s="1647"/>
      <c r="X14" s="1648"/>
      <c r="Y14" s="1649"/>
      <c r="Z14" s="136"/>
      <c r="AA14" s="1801"/>
      <c r="AB14" s="1802"/>
      <c r="AC14" s="1802"/>
      <c r="AD14" s="1802"/>
      <c r="AE14" s="1802"/>
      <c r="AF14" s="1802"/>
      <c r="AG14" s="1802"/>
      <c r="AH14" s="1802"/>
      <c r="AI14" s="1802"/>
      <c r="AJ14" s="1803"/>
    </row>
    <row r="15" spans="1:38" ht="21" customHeight="1">
      <c r="A15" s="135"/>
      <c r="B15" s="164" t="s">
        <v>44</v>
      </c>
      <c r="C15" s="1639"/>
      <c r="D15" s="1640"/>
      <c r="E15" s="1650" t="s">
        <v>45</v>
      </c>
      <c r="F15" s="1539"/>
      <c r="G15" s="1539"/>
      <c r="H15" s="1540"/>
      <c r="I15" s="1817">
        <f>COUNT('3.住戸情報入力'!$C:$C)</f>
        <v>0</v>
      </c>
      <c r="J15" s="1817"/>
      <c r="K15" s="140" t="s">
        <v>46</v>
      </c>
      <c r="L15" s="1504" t="s">
        <v>47</v>
      </c>
      <c r="M15" s="1822"/>
      <c r="N15" s="1823"/>
      <c r="O15" s="1824"/>
      <c r="P15" s="1495" t="s">
        <v>366</v>
      </c>
      <c r="Q15" s="1496"/>
      <c r="R15" s="1497"/>
      <c r="S15" s="1608">
        <f>SUM('3.住戸情報入力'!F:F)</f>
        <v>0</v>
      </c>
      <c r="T15" s="1609"/>
      <c r="U15" s="141" t="s">
        <v>48</v>
      </c>
      <c r="V15" s="1517" t="s">
        <v>49</v>
      </c>
      <c r="W15" s="1519"/>
      <c r="X15" s="1828">
        <f>IFERROR((IF(OR(S15="",I15=""),0,S15/I15)),0)</f>
        <v>0</v>
      </c>
      <c r="Y15" s="1829"/>
      <c r="Z15" s="136"/>
      <c r="AA15" s="1801"/>
      <c r="AB15" s="1802"/>
      <c r="AC15" s="1802"/>
      <c r="AD15" s="1802"/>
      <c r="AE15" s="1802"/>
      <c r="AF15" s="1802"/>
      <c r="AG15" s="1802"/>
      <c r="AH15" s="1802"/>
      <c r="AI15" s="1802"/>
      <c r="AJ15" s="1803"/>
      <c r="AL15" s="260" t="s">
        <v>422</v>
      </c>
    </row>
    <row r="16" spans="1:38" ht="21" customHeight="1">
      <c r="A16" s="135"/>
      <c r="B16" s="1815" t="s">
        <v>50</v>
      </c>
      <c r="C16" s="1650" t="s">
        <v>51</v>
      </c>
      <c r="D16" s="1540"/>
      <c r="E16" s="1650" t="s">
        <v>52</v>
      </c>
      <c r="F16" s="1539"/>
      <c r="G16" s="142"/>
      <c r="H16" s="141" t="s">
        <v>53</v>
      </c>
      <c r="I16" s="648" t="s">
        <v>54</v>
      </c>
      <c r="J16" s="142"/>
      <c r="K16" s="141" t="s">
        <v>53</v>
      </c>
      <c r="L16" s="1505"/>
      <c r="M16" s="1825"/>
      <c r="N16" s="1826"/>
      <c r="O16" s="1827"/>
      <c r="P16" s="1672" t="s">
        <v>414</v>
      </c>
      <c r="Q16" s="1673"/>
      <c r="R16" s="1674"/>
      <c r="S16" s="1608">
        <f>M15-S15-S17</f>
        <v>0</v>
      </c>
      <c r="T16" s="1609"/>
      <c r="U16" s="141" t="s">
        <v>48</v>
      </c>
      <c r="V16" s="1520"/>
      <c r="W16" s="1522"/>
      <c r="X16" s="1830"/>
      <c r="Y16" s="1831"/>
      <c r="Z16" s="136"/>
      <c r="AA16" s="1801"/>
      <c r="AB16" s="1802"/>
      <c r="AC16" s="1802"/>
      <c r="AD16" s="1802"/>
      <c r="AE16" s="1802"/>
      <c r="AF16" s="1802"/>
      <c r="AG16" s="1802"/>
      <c r="AH16" s="1802"/>
      <c r="AI16" s="1802"/>
      <c r="AJ16" s="1803"/>
    </row>
    <row r="17" spans="1:38" ht="21" customHeight="1" thickBot="1">
      <c r="A17" s="135"/>
      <c r="B17" s="1816"/>
      <c r="C17" s="1638" t="s">
        <v>55</v>
      </c>
      <c r="D17" s="1835"/>
      <c r="E17" s="1638" t="s">
        <v>52</v>
      </c>
      <c r="F17" s="1554"/>
      <c r="G17" s="168"/>
      <c r="H17" s="169" t="s">
        <v>773</v>
      </c>
      <c r="I17" s="647" t="s">
        <v>54</v>
      </c>
      <c r="J17" s="168"/>
      <c r="K17" s="169" t="s">
        <v>56</v>
      </c>
      <c r="L17" s="1834"/>
      <c r="M17" s="1818" t="s">
        <v>48</v>
      </c>
      <c r="N17" s="1820"/>
      <c r="O17" s="1821"/>
      <c r="P17" s="1663" t="s">
        <v>57</v>
      </c>
      <c r="Q17" s="1664"/>
      <c r="R17" s="1665"/>
      <c r="S17" s="1832"/>
      <c r="T17" s="1833"/>
      <c r="U17" s="169" t="s">
        <v>48</v>
      </c>
      <c r="V17" s="1783"/>
      <c r="W17" s="1784"/>
      <c r="X17" s="1818" t="s">
        <v>48</v>
      </c>
      <c r="Y17" s="1819"/>
      <c r="Z17" s="136"/>
      <c r="AA17" s="1804"/>
      <c r="AB17" s="1805"/>
      <c r="AC17" s="1805"/>
      <c r="AD17" s="1805"/>
      <c r="AE17" s="1805"/>
      <c r="AF17" s="1805"/>
      <c r="AG17" s="1805"/>
      <c r="AH17" s="1805"/>
      <c r="AI17" s="1805"/>
      <c r="AJ17" s="1806"/>
    </row>
    <row r="18" spans="1:38" ht="21" customHeight="1" thickBot="1">
      <c r="A18" s="135"/>
      <c r="B18" s="137" t="s">
        <v>363</v>
      </c>
      <c r="C18" s="137"/>
      <c r="D18" s="137"/>
      <c r="E18" s="137"/>
      <c r="F18" s="137"/>
      <c r="G18" s="137"/>
      <c r="H18" s="137"/>
      <c r="I18" s="137"/>
      <c r="J18" s="137"/>
      <c r="K18" s="137"/>
      <c r="L18" s="137"/>
      <c r="M18" s="137"/>
      <c r="N18" s="137"/>
      <c r="O18" s="137"/>
      <c r="P18" s="137"/>
      <c r="Q18" s="137"/>
      <c r="R18" s="137"/>
      <c r="S18" s="137"/>
      <c r="T18" s="137"/>
      <c r="U18" s="137"/>
      <c r="V18" s="137"/>
      <c r="W18" s="137"/>
      <c r="X18" s="137"/>
      <c r="Y18" s="137"/>
      <c r="Z18" s="136"/>
      <c r="AA18" s="139" t="s">
        <v>585</v>
      </c>
      <c r="AB18" s="139"/>
      <c r="AC18" s="139"/>
      <c r="AD18" s="139"/>
      <c r="AE18" s="139"/>
      <c r="AF18" s="139"/>
      <c r="AG18" s="139"/>
      <c r="AH18" s="139"/>
      <c r="AI18" s="139"/>
      <c r="AJ18" s="136"/>
    </row>
    <row r="19" spans="1:38" ht="21" customHeight="1">
      <c r="A19" s="135"/>
      <c r="B19" s="1727" t="s">
        <v>396</v>
      </c>
      <c r="C19" s="1728"/>
      <c r="D19" s="1729"/>
      <c r="E19" s="1630" t="s">
        <v>58</v>
      </c>
      <c r="F19" s="1487"/>
      <c r="G19" s="1487"/>
      <c r="H19" s="1631"/>
      <c r="I19" s="1701">
        <f>IFERROR(ROUNDUP(SUM('3.住戸情報入力'!G13:G313)/COUNT('3.住戸情報入力'!G13:G313),2),0)</f>
        <v>0</v>
      </c>
      <c r="J19" s="1702"/>
      <c r="K19" s="1703"/>
      <c r="L19" s="166" t="s">
        <v>59</v>
      </c>
      <c r="M19" s="1605">
        <f>MAX('3.住戸情報入力'!G:G)</f>
        <v>0</v>
      </c>
      <c r="N19" s="1606"/>
      <c r="O19" s="1606"/>
      <c r="P19" s="1606"/>
      <c r="Q19" s="1606"/>
      <c r="R19" s="1607"/>
      <c r="S19" s="1630" t="s">
        <v>60</v>
      </c>
      <c r="T19" s="1487"/>
      <c r="U19" s="1631"/>
      <c r="V19" s="1605">
        <f>MIN('3.住戸情報入力'!G:G)</f>
        <v>0</v>
      </c>
      <c r="W19" s="1606"/>
      <c r="X19" s="1606"/>
      <c r="Y19" s="1629"/>
      <c r="Z19" s="136"/>
      <c r="AA19" s="1544" t="s">
        <v>403</v>
      </c>
      <c r="AB19" s="1770"/>
      <c r="AC19" s="1770"/>
      <c r="AD19" s="1545"/>
      <c r="AE19" s="1590" t="s">
        <v>966</v>
      </c>
      <c r="AF19" s="1590" t="s">
        <v>737</v>
      </c>
      <c r="AG19" s="1794" t="s">
        <v>401</v>
      </c>
      <c r="AH19" s="1590" t="s">
        <v>404</v>
      </c>
      <c r="AI19" s="1794" t="s">
        <v>402</v>
      </c>
      <c r="AJ19" s="1795"/>
    </row>
    <row r="20" spans="1:38" ht="36" customHeight="1">
      <c r="A20" s="143"/>
      <c r="B20" s="1743" t="s">
        <v>240</v>
      </c>
      <c r="C20" s="1744"/>
      <c r="D20" s="1745"/>
      <c r="E20" s="1594">
        <f>T50</f>
        <v>0</v>
      </c>
      <c r="F20" s="1594"/>
      <c r="G20" s="1594"/>
      <c r="H20" s="137" t="s">
        <v>61</v>
      </c>
      <c r="I20" s="1484"/>
      <c r="J20" s="1484"/>
      <c r="K20" s="1604"/>
      <c r="L20" s="1595" t="s">
        <v>62</v>
      </c>
      <c r="M20" s="1596"/>
      <c r="N20" s="1596"/>
      <c r="O20" s="1596"/>
      <c r="P20" s="1596"/>
      <c r="Q20" s="1596"/>
      <c r="R20" s="1597"/>
      <c r="S20" s="1752"/>
      <c r="T20" s="1753"/>
      <c r="U20" s="1753"/>
      <c r="V20" s="644" t="s">
        <v>61</v>
      </c>
      <c r="W20" s="1484"/>
      <c r="X20" s="1484"/>
      <c r="Y20" s="1485"/>
      <c r="Z20" s="136"/>
      <c r="AA20" s="1771"/>
      <c r="AB20" s="1772"/>
      <c r="AC20" s="1772"/>
      <c r="AD20" s="1773"/>
      <c r="AE20" s="1591"/>
      <c r="AF20" s="1591"/>
      <c r="AG20" s="1796"/>
      <c r="AH20" s="1591"/>
      <c r="AI20" s="1796"/>
      <c r="AJ20" s="1797"/>
    </row>
    <row r="21" spans="1:38" ht="21" customHeight="1">
      <c r="A21" s="135"/>
      <c r="B21" s="1488" t="s">
        <v>63</v>
      </c>
      <c r="C21" s="1489"/>
      <c r="D21" s="1593"/>
      <c r="E21" s="144" t="s">
        <v>248</v>
      </c>
      <c r="F21" s="1742" t="s">
        <v>64</v>
      </c>
      <c r="G21" s="1742"/>
      <c r="H21" s="1742"/>
      <c r="I21" s="1742"/>
      <c r="J21" s="1742"/>
      <c r="K21" s="145" t="s">
        <v>248</v>
      </c>
      <c r="L21" s="1598" t="s">
        <v>65</v>
      </c>
      <c r="M21" s="1598"/>
      <c r="N21" s="1598"/>
      <c r="O21" s="145" t="s">
        <v>248</v>
      </c>
      <c r="P21" s="1598" t="s">
        <v>66</v>
      </c>
      <c r="Q21" s="1598"/>
      <c r="R21" s="1598"/>
      <c r="S21" s="1598"/>
      <c r="T21" s="1598"/>
      <c r="U21" s="145" t="s">
        <v>248</v>
      </c>
      <c r="V21" s="1507" t="s">
        <v>67</v>
      </c>
      <c r="W21" s="1507"/>
      <c r="X21" s="1507"/>
      <c r="Y21" s="1508"/>
      <c r="Z21" s="136"/>
      <c r="AA21" s="1546"/>
      <c r="AB21" s="1774"/>
      <c r="AC21" s="1774"/>
      <c r="AD21" s="1547"/>
      <c r="AE21" s="1592"/>
      <c r="AF21" s="1592"/>
      <c r="AG21" s="1796"/>
      <c r="AH21" s="1592"/>
      <c r="AI21" s="1796"/>
      <c r="AJ21" s="1797"/>
    </row>
    <row r="22" spans="1:38" ht="21" customHeight="1">
      <c r="A22" s="135"/>
      <c r="B22" s="1739"/>
      <c r="C22" s="1740"/>
      <c r="D22" s="1741"/>
      <c r="E22" s="146" t="s">
        <v>248</v>
      </c>
      <c r="F22" s="1763" t="s">
        <v>68</v>
      </c>
      <c r="G22" s="1763"/>
      <c r="H22" s="1763"/>
      <c r="I22" s="1515"/>
      <c r="J22" s="1515"/>
      <c r="K22" s="1515"/>
      <c r="L22" s="1515"/>
      <c r="M22" s="1515"/>
      <c r="N22" s="1515"/>
      <c r="O22" s="1515"/>
      <c r="P22" s="1515"/>
      <c r="Q22" s="1515"/>
      <c r="R22" s="1515"/>
      <c r="S22" s="1515"/>
      <c r="T22" s="1515"/>
      <c r="U22" s="1515"/>
      <c r="V22" s="1515"/>
      <c r="W22" s="1515"/>
      <c r="X22" s="1515"/>
      <c r="Y22" s="1516"/>
      <c r="Z22" s="147"/>
      <c r="AA22" s="1587"/>
      <c r="AB22" s="1588"/>
      <c r="AC22" s="1588"/>
      <c r="AD22" s="1589"/>
      <c r="AE22" s="148"/>
      <c r="AF22" s="217"/>
      <c r="AG22" s="148"/>
      <c r="AH22" s="149"/>
      <c r="AI22" s="1574"/>
      <c r="AJ22" s="1575"/>
    </row>
    <row r="23" spans="1:38" ht="21" customHeight="1">
      <c r="A23" s="135"/>
      <c r="B23" s="1499" t="s">
        <v>69</v>
      </c>
      <c r="C23" s="1746"/>
      <c r="D23" s="1747"/>
      <c r="E23" s="1517" t="s">
        <v>70</v>
      </c>
      <c r="F23" s="1518"/>
      <c r="G23" s="1518"/>
      <c r="H23" s="1519"/>
      <c r="I23" s="1754">
        <f>SUM(V23:X25)</f>
        <v>0</v>
      </c>
      <c r="J23" s="1755"/>
      <c r="K23" s="1756"/>
      <c r="L23" s="1504" t="s">
        <v>71</v>
      </c>
      <c r="M23" s="1492" t="s">
        <v>72</v>
      </c>
      <c r="N23" s="1493"/>
      <c r="O23" s="1493"/>
      <c r="P23" s="1494"/>
      <c r="Q23" s="150"/>
      <c r="R23" s="645" t="s">
        <v>46</v>
      </c>
      <c r="S23" s="1617" t="s">
        <v>73</v>
      </c>
      <c r="T23" s="1618"/>
      <c r="U23" s="1619"/>
      <c r="V23" s="1610"/>
      <c r="W23" s="1611"/>
      <c r="X23" s="1611"/>
      <c r="Y23" s="1502" t="s">
        <v>426</v>
      </c>
      <c r="Z23" s="151"/>
      <c r="AA23" s="1587"/>
      <c r="AB23" s="1588"/>
      <c r="AC23" s="1588"/>
      <c r="AD23" s="1589"/>
      <c r="AE23" s="148"/>
      <c r="AF23" s="217"/>
      <c r="AG23" s="148"/>
      <c r="AH23" s="149"/>
      <c r="AI23" s="1574"/>
      <c r="AJ23" s="1575"/>
    </row>
    <row r="24" spans="1:38" ht="21" customHeight="1">
      <c r="A24" s="135"/>
      <c r="B24" s="1500"/>
      <c r="C24" s="1748"/>
      <c r="D24" s="1749"/>
      <c r="E24" s="1520"/>
      <c r="F24" s="1521"/>
      <c r="G24" s="1521"/>
      <c r="H24" s="1522"/>
      <c r="I24" s="1757"/>
      <c r="J24" s="1758"/>
      <c r="K24" s="1759"/>
      <c r="L24" s="1505"/>
      <c r="M24" s="1495" t="s">
        <v>74</v>
      </c>
      <c r="N24" s="1496"/>
      <c r="O24" s="1496"/>
      <c r="P24" s="1497"/>
      <c r="Q24" s="863">
        <f>IF(OR(Q23="",I15=""),0,Q23/I15*100)</f>
        <v>0</v>
      </c>
      <c r="R24" s="645" t="s">
        <v>61</v>
      </c>
      <c r="S24" s="1620"/>
      <c r="T24" s="1621"/>
      <c r="U24" s="1622"/>
      <c r="V24" s="1612"/>
      <c r="W24" s="1613"/>
      <c r="X24" s="1613"/>
      <c r="Y24" s="1503"/>
      <c r="Z24" s="151"/>
      <c r="AA24" s="1587"/>
      <c r="AB24" s="1588"/>
      <c r="AC24" s="1588"/>
      <c r="AD24" s="1589"/>
      <c r="AE24" s="148"/>
      <c r="AF24" s="217"/>
      <c r="AG24" s="148"/>
      <c r="AH24" s="149"/>
      <c r="AI24" s="1574"/>
      <c r="AJ24" s="1575"/>
    </row>
    <row r="25" spans="1:38" ht="21" customHeight="1">
      <c r="A25" s="135"/>
      <c r="B25" s="1501"/>
      <c r="C25" s="1750"/>
      <c r="D25" s="1751"/>
      <c r="E25" s="1523"/>
      <c r="F25" s="1524"/>
      <c r="G25" s="1524"/>
      <c r="H25" s="1525"/>
      <c r="I25" s="1760" t="s">
        <v>426</v>
      </c>
      <c r="J25" s="1761"/>
      <c r="K25" s="1762"/>
      <c r="L25" s="1506"/>
      <c r="M25" s="1614" t="s">
        <v>75</v>
      </c>
      <c r="N25" s="1615"/>
      <c r="O25" s="1615"/>
      <c r="P25" s="1615"/>
      <c r="Q25" s="1615"/>
      <c r="R25" s="1616"/>
      <c r="S25" s="1614" t="s">
        <v>73</v>
      </c>
      <c r="T25" s="1615"/>
      <c r="U25" s="1616"/>
      <c r="V25" s="1610"/>
      <c r="W25" s="1611"/>
      <c r="X25" s="1611"/>
      <c r="Y25" s="646" t="s">
        <v>426</v>
      </c>
      <c r="Z25" s="151"/>
      <c r="AA25" s="1587"/>
      <c r="AB25" s="1588"/>
      <c r="AC25" s="1588"/>
      <c r="AD25" s="1589"/>
      <c r="AE25" s="148"/>
      <c r="AF25" s="217"/>
      <c r="AG25" s="148"/>
      <c r="AH25" s="149"/>
      <c r="AI25" s="1574"/>
      <c r="AJ25" s="1575"/>
    </row>
    <row r="26" spans="1:38" s="65" customFormat="1" ht="21" customHeight="1">
      <c r="A26" s="135"/>
      <c r="B26" s="1839" t="s">
        <v>556</v>
      </c>
      <c r="C26" s="1840"/>
      <c r="D26" s="675" t="s">
        <v>557</v>
      </c>
      <c r="E26" s="676"/>
      <c r="F26" s="677" t="s">
        <v>558</v>
      </c>
      <c r="G26" s="1841" t="s">
        <v>559</v>
      </c>
      <c r="H26" s="1841"/>
      <c r="I26" s="1841"/>
      <c r="J26" s="1841"/>
      <c r="K26" s="1842"/>
      <c r="L26" s="1843"/>
      <c r="M26" s="1844" t="s">
        <v>560</v>
      </c>
      <c r="N26" s="1844"/>
      <c r="O26" s="1844"/>
      <c r="P26" s="1844"/>
      <c r="Q26" s="1212" t="s">
        <v>557</v>
      </c>
      <c r="R26" s="678"/>
      <c r="S26" s="679" t="s">
        <v>558</v>
      </c>
      <c r="T26" s="1656" t="s">
        <v>559</v>
      </c>
      <c r="U26" s="1657"/>
      <c r="V26" s="1658"/>
      <c r="W26" s="1509" t="str">
        <f>IF(R26&gt;=1,"共用部","")</f>
        <v/>
      </c>
      <c r="X26" s="1510"/>
      <c r="Y26" s="1511"/>
      <c r="Z26" s="151"/>
      <c r="AA26" s="1587"/>
      <c r="AB26" s="1588"/>
      <c r="AC26" s="1588"/>
      <c r="AD26" s="1589"/>
      <c r="AE26" s="148"/>
      <c r="AF26" s="217"/>
      <c r="AG26" s="148"/>
      <c r="AH26" s="149"/>
      <c r="AI26" s="1574"/>
      <c r="AJ26" s="1575"/>
      <c r="AL26" s="13"/>
    </row>
    <row r="27" spans="1:38" ht="21" customHeight="1" thickBot="1">
      <c r="A27" s="135"/>
      <c r="B27" s="1704" t="s">
        <v>561</v>
      </c>
      <c r="C27" s="1514"/>
      <c r="D27" s="1599"/>
      <c r="E27" s="1600"/>
      <c r="F27" s="1601"/>
      <c r="G27" s="1512" t="s">
        <v>562</v>
      </c>
      <c r="H27" s="1512"/>
      <c r="I27" s="1512"/>
      <c r="J27" s="1512"/>
      <c r="K27" s="1512"/>
      <c r="L27" s="680"/>
      <c r="M27" s="1513" t="s">
        <v>563</v>
      </c>
      <c r="N27" s="1513"/>
      <c r="O27" s="1513"/>
      <c r="P27" s="1513"/>
      <c r="Q27" s="1514"/>
      <c r="R27" s="1725"/>
      <c r="S27" s="1775"/>
      <c r="T27" s="1602" t="s">
        <v>732</v>
      </c>
      <c r="U27" s="1603"/>
      <c r="V27" s="1603"/>
      <c r="W27" s="1603"/>
      <c r="X27" s="1725"/>
      <c r="Y27" s="1726"/>
      <c r="Z27" s="151"/>
      <c r="AA27" s="1587"/>
      <c r="AB27" s="1588"/>
      <c r="AC27" s="1588"/>
      <c r="AD27" s="1589"/>
      <c r="AE27" s="148"/>
      <c r="AF27" s="217"/>
      <c r="AG27" s="148"/>
      <c r="AH27" s="149"/>
      <c r="AI27" s="1574"/>
      <c r="AJ27" s="1575"/>
    </row>
    <row r="28" spans="1:38" ht="21" customHeight="1" thickBot="1">
      <c r="A28" s="135"/>
      <c r="B28" s="139" t="s">
        <v>364</v>
      </c>
      <c r="C28" s="139"/>
      <c r="D28" s="139"/>
      <c r="E28" s="136"/>
      <c r="F28" s="136"/>
      <c r="G28" s="136"/>
      <c r="H28" s="136"/>
      <c r="I28" s="136"/>
      <c r="J28" s="136"/>
      <c r="K28" s="136"/>
      <c r="L28" s="136"/>
      <c r="M28" s="136"/>
      <c r="N28" s="136"/>
      <c r="O28" s="136"/>
      <c r="P28" s="136"/>
      <c r="Q28" s="136"/>
      <c r="R28" s="136"/>
      <c r="S28" s="136"/>
      <c r="T28" s="136"/>
      <c r="U28" s="136"/>
      <c r="V28" s="136"/>
      <c r="W28" s="136"/>
      <c r="X28" s="136"/>
      <c r="Y28" s="136"/>
      <c r="Z28" s="151"/>
      <c r="AA28" s="1587"/>
      <c r="AB28" s="1588"/>
      <c r="AC28" s="1588"/>
      <c r="AD28" s="1589"/>
      <c r="AE28" s="148"/>
      <c r="AF28" s="217"/>
      <c r="AG28" s="148"/>
      <c r="AH28" s="149"/>
      <c r="AI28" s="1574"/>
      <c r="AJ28" s="1575"/>
    </row>
    <row r="29" spans="1:38" ht="21" customHeight="1">
      <c r="A29" s="135"/>
      <c r="B29" s="1486" t="s">
        <v>76</v>
      </c>
      <c r="C29" s="1487"/>
      <c r="D29" s="1487"/>
      <c r="E29" s="1487"/>
      <c r="F29" s="1487"/>
      <c r="G29" s="1487"/>
      <c r="H29" s="1487"/>
      <c r="I29" s="1487"/>
      <c r="J29" s="1487" t="s">
        <v>77</v>
      </c>
      <c r="K29" s="1487"/>
      <c r="L29" s="1487"/>
      <c r="M29" s="1487"/>
      <c r="N29" s="1487"/>
      <c r="O29" s="1487"/>
      <c r="P29" s="1487"/>
      <c r="Q29" s="1487"/>
      <c r="R29" s="1487"/>
      <c r="S29" s="1487"/>
      <c r="T29" s="1487"/>
      <c r="U29" s="1487"/>
      <c r="V29" s="1487"/>
      <c r="W29" s="1487"/>
      <c r="X29" s="1487"/>
      <c r="Y29" s="1498"/>
      <c r="Z29" s="136"/>
      <c r="AA29" s="1785"/>
      <c r="AB29" s="1786"/>
      <c r="AC29" s="1786"/>
      <c r="AD29" s="1786"/>
      <c r="AE29" s="1786"/>
      <c r="AF29" s="1786"/>
      <c r="AG29" s="1786"/>
      <c r="AH29" s="1786"/>
      <c r="AI29" s="1786"/>
      <c r="AJ29" s="1787"/>
    </row>
    <row r="30" spans="1:38" ht="21" customHeight="1" thickBot="1">
      <c r="A30" s="135"/>
      <c r="B30" s="1488"/>
      <c r="C30" s="1489"/>
      <c r="D30" s="1489"/>
      <c r="E30" s="1489"/>
      <c r="F30" s="1489"/>
      <c r="G30" s="1489"/>
      <c r="H30" s="1489"/>
      <c r="I30" s="1489"/>
      <c r="J30" s="1490" t="s">
        <v>595</v>
      </c>
      <c r="K30" s="1489"/>
      <c r="L30" s="1489"/>
      <c r="M30" s="1489"/>
      <c r="N30" s="1593"/>
      <c r="O30" s="1490" t="s">
        <v>596</v>
      </c>
      <c r="P30" s="1489"/>
      <c r="Q30" s="1489"/>
      <c r="R30" s="1489"/>
      <c r="S30" s="1593"/>
      <c r="T30" s="1490" t="s">
        <v>365</v>
      </c>
      <c r="U30" s="1489"/>
      <c r="V30" s="1489"/>
      <c r="W30" s="1489"/>
      <c r="X30" s="1489"/>
      <c r="Y30" s="1491"/>
      <c r="Z30" s="136"/>
      <c r="AA30" s="1788"/>
      <c r="AB30" s="1789"/>
      <c r="AC30" s="1789"/>
      <c r="AD30" s="1789"/>
      <c r="AE30" s="1789"/>
      <c r="AF30" s="1789"/>
      <c r="AG30" s="1789"/>
      <c r="AH30" s="1789"/>
      <c r="AI30" s="1789"/>
      <c r="AJ30" s="1790"/>
      <c r="AL30" s="260" t="s">
        <v>971</v>
      </c>
    </row>
    <row r="31" spans="1:38" ht="21" customHeight="1">
      <c r="A31" s="135"/>
      <c r="B31" s="1836" t="s">
        <v>78</v>
      </c>
      <c r="C31" s="1845" t="s">
        <v>241</v>
      </c>
      <c r="D31" s="1846"/>
      <c r="E31" s="1847"/>
      <c r="F31" s="1626" t="s">
        <v>79</v>
      </c>
      <c r="G31" s="1627"/>
      <c r="H31" s="1627"/>
      <c r="I31" s="1628"/>
      <c r="J31" s="1709"/>
      <c r="K31" s="1709"/>
      <c r="L31" s="1709"/>
      <c r="M31" s="1709"/>
      <c r="N31" s="1709"/>
      <c r="O31" s="1623"/>
      <c r="P31" s="1624"/>
      <c r="Q31" s="1624"/>
      <c r="R31" s="1624"/>
      <c r="S31" s="1625"/>
      <c r="T31" s="1529">
        <f t="shared" ref="T31:T48" si="0">-J31+O31</f>
        <v>0</v>
      </c>
      <c r="U31" s="1530"/>
      <c r="V31" s="1530"/>
      <c r="W31" s="1530"/>
      <c r="X31" s="1530"/>
      <c r="Y31" s="1531"/>
      <c r="Z31" s="136"/>
      <c r="AA31" s="1788"/>
      <c r="AB31" s="1789"/>
      <c r="AC31" s="1789"/>
      <c r="AD31" s="1789"/>
      <c r="AE31" s="1789"/>
      <c r="AF31" s="1789"/>
      <c r="AG31" s="1789"/>
      <c r="AH31" s="1789"/>
      <c r="AI31" s="1789"/>
      <c r="AJ31" s="1790"/>
    </row>
    <row r="32" spans="1:38" ht="21" customHeight="1">
      <c r="A32" s="135"/>
      <c r="B32" s="1837"/>
      <c r="C32" s="1848"/>
      <c r="D32" s="1849"/>
      <c r="E32" s="1850"/>
      <c r="F32" s="1526" t="s">
        <v>80</v>
      </c>
      <c r="G32" s="1527"/>
      <c r="H32" s="1527"/>
      <c r="I32" s="1528"/>
      <c r="J32" s="1708"/>
      <c r="K32" s="1708"/>
      <c r="L32" s="1708"/>
      <c r="M32" s="1708"/>
      <c r="N32" s="1708"/>
      <c r="O32" s="1559"/>
      <c r="P32" s="1560"/>
      <c r="Q32" s="1560"/>
      <c r="R32" s="1560"/>
      <c r="S32" s="1561"/>
      <c r="T32" s="1532">
        <f t="shared" si="0"/>
        <v>0</v>
      </c>
      <c r="U32" s="1532"/>
      <c r="V32" s="1532"/>
      <c r="W32" s="1532"/>
      <c r="X32" s="1532"/>
      <c r="Y32" s="1532"/>
      <c r="Z32" s="136"/>
      <c r="AA32" s="1788"/>
      <c r="AB32" s="1789"/>
      <c r="AC32" s="1789"/>
      <c r="AD32" s="1789"/>
      <c r="AE32" s="1789"/>
      <c r="AF32" s="1789"/>
      <c r="AG32" s="1789"/>
      <c r="AH32" s="1789"/>
      <c r="AI32" s="1789"/>
      <c r="AJ32" s="1790"/>
    </row>
    <row r="33" spans="1:38" ht="21" customHeight="1">
      <c r="A33" s="135"/>
      <c r="B33" s="1837"/>
      <c r="C33" s="1685" t="s">
        <v>242</v>
      </c>
      <c r="D33" s="1686"/>
      <c r="E33" s="1686"/>
      <c r="F33" s="1686"/>
      <c r="G33" s="1686"/>
      <c r="H33" s="1686"/>
      <c r="I33" s="1687"/>
      <c r="J33" s="1708"/>
      <c r="K33" s="1708"/>
      <c r="L33" s="1708"/>
      <c r="M33" s="1708"/>
      <c r="N33" s="1708"/>
      <c r="O33" s="1559"/>
      <c r="P33" s="1560"/>
      <c r="Q33" s="1560"/>
      <c r="R33" s="1560"/>
      <c r="S33" s="1561"/>
      <c r="T33" s="1532">
        <f t="shared" si="0"/>
        <v>0</v>
      </c>
      <c r="U33" s="1532"/>
      <c r="V33" s="1532"/>
      <c r="W33" s="1532"/>
      <c r="X33" s="1532"/>
      <c r="Y33" s="1532"/>
      <c r="Z33" s="136"/>
      <c r="AA33" s="1788"/>
      <c r="AB33" s="1789"/>
      <c r="AC33" s="1789"/>
      <c r="AD33" s="1789"/>
      <c r="AE33" s="1789"/>
      <c r="AF33" s="1789"/>
      <c r="AG33" s="1789"/>
      <c r="AH33" s="1789"/>
      <c r="AI33" s="1789"/>
      <c r="AJ33" s="1790"/>
    </row>
    <row r="34" spans="1:38" ht="21" customHeight="1" thickBot="1">
      <c r="A34" s="135"/>
      <c r="B34" s="1837"/>
      <c r="C34" s="1685" t="s">
        <v>243</v>
      </c>
      <c r="D34" s="1686"/>
      <c r="E34" s="1686"/>
      <c r="F34" s="1686"/>
      <c r="G34" s="1686"/>
      <c r="H34" s="1686"/>
      <c r="I34" s="1687"/>
      <c r="J34" s="1708"/>
      <c r="K34" s="1708"/>
      <c r="L34" s="1708"/>
      <c r="M34" s="1708"/>
      <c r="N34" s="1708"/>
      <c r="O34" s="1559"/>
      <c r="P34" s="1560"/>
      <c r="Q34" s="1560"/>
      <c r="R34" s="1560"/>
      <c r="S34" s="1561"/>
      <c r="T34" s="1532">
        <f t="shared" si="0"/>
        <v>0</v>
      </c>
      <c r="U34" s="1532"/>
      <c r="V34" s="1532"/>
      <c r="W34" s="1532"/>
      <c r="X34" s="1532"/>
      <c r="Y34" s="1532"/>
      <c r="Z34" s="136"/>
      <c r="AA34" s="1791"/>
      <c r="AB34" s="1792"/>
      <c r="AC34" s="1792"/>
      <c r="AD34" s="1792"/>
      <c r="AE34" s="1792"/>
      <c r="AF34" s="1792"/>
      <c r="AG34" s="1792"/>
      <c r="AH34" s="1792"/>
      <c r="AI34" s="1792"/>
      <c r="AJ34" s="1793"/>
    </row>
    <row r="35" spans="1:38" ht="21" customHeight="1" thickBot="1">
      <c r="A35" s="135"/>
      <c r="B35" s="1838"/>
      <c r="C35" s="1698" t="s">
        <v>244</v>
      </c>
      <c r="D35" s="1699"/>
      <c r="E35" s="1699"/>
      <c r="F35" s="1699"/>
      <c r="G35" s="1699"/>
      <c r="H35" s="1699"/>
      <c r="I35" s="1700"/>
      <c r="J35" s="1738"/>
      <c r="K35" s="1738"/>
      <c r="L35" s="1738"/>
      <c r="M35" s="1738"/>
      <c r="N35" s="1738"/>
      <c r="O35" s="1717"/>
      <c r="P35" s="1718"/>
      <c r="Q35" s="1718"/>
      <c r="R35" s="1718"/>
      <c r="S35" s="1719"/>
      <c r="T35" s="1562">
        <f t="shared" si="0"/>
        <v>0</v>
      </c>
      <c r="U35" s="1562"/>
      <c r="V35" s="1562"/>
      <c r="W35" s="1562"/>
      <c r="X35" s="1562"/>
      <c r="Y35" s="1562"/>
      <c r="Z35" s="136"/>
      <c r="AA35" s="139" t="s">
        <v>586</v>
      </c>
      <c r="AB35" s="139"/>
      <c r="AC35" s="139"/>
      <c r="AD35" s="139"/>
      <c r="AE35" s="139"/>
      <c r="AF35" s="139"/>
      <c r="AG35" s="139"/>
      <c r="AH35" s="139"/>
      <c r="AI35" s="139"/>
      <c r="AJ35" s="139"/>
    </row>
    <row r="36" spans="1:38" ht="21" customHeight="1">
      <c r="A36" s="135"/>
      <c r="B36" s="1705" t="s">
        <v>81</v>
      </c>
      <c r="C36" s="1720" t="s">
        <v>241</v>
      </c>
      <c r="D36" s="1721"/>
      <c r="E36" s="1721"/>
      <c r="F36" s="1721"/>
      <c r="G36" s="1721"/>
      <c r="H36" s="1721"/>
      <c r="I36" s="1722"/>
      <c r="J36" s="1709"/>
      <c r="K36" s="1709"/>
      <c r="L36" s="1709"/>
      <c r="M36" s="1709"/>
      <c r="N36" s="1709"/>
      <c r="O36" s="1623"/>
      <c r="P36" s="1624"/>
      <c r="Q36" s="1624"/>
      <c r="R36" s="1624"/>
      <c r="S36" s="1625"/>
      <c r="T36" s="1684">
        <f t="shared" si="0"/>
        <v>0</v>
      </c>
      <c r="U36" s="1684"/>
      <c r="V36" s="1684"/>
      <c r="W36" s="1684"/>
      <c r="X36" s="1684"/>
      <c r="Y36" s="1684"/>
      <c r="Z36" s="136"/>
      <c r="AA36" s="1544" t="s">
        <v>82</v>
      </c>
      <c r="AB36" s="1545"/>
      <c r="AC36" s="1548" t="s">
        <v>83</v>
      </c>
      <c r="AD36" s="1545"/>
      <c r="AE36" s="1723" t="s">
        <v>84</v>
      </c>
      <c r="AF36" s="1723"/>
      <c r="AG36" s="1723"/>
      <c r="AH36" s="1723"/>
      <c r="AI36" s="1578" t="s">
        <v>344</v>
      </c>
      <c r="AJ36" s="1576" t="s">
        <v>85</v>
      </c>
      <c r="AK36" s="13"/>
      <c r="AL36" s="35"/>
    </row>
    <row r="37" spans="1:38" ht="21" customHeight="1">
      <c r="A37" s="135"/>
      <c r="B37" s="1706"/>
      <c r="C37" s="1685" t="s">
        <v>242</v>
      </c>
      <c r="D37" s="1686"/>
      <c r="E37" s="1686"/>
      <c r="F37" s="1686"/>
      <c r="G37" s="1686"/>
      <c r="H37" s="1686"/>
      <c r="I37" s="1687"/>
      <c r="J37" s="1708"/>
      <c r="K37" s="1708"/>
      <c r="L37" s="1708"/>
      <c r="M37" s="1708"/>
      <c r="N37" s="1708"/>
      <c r="O37" s="1559"/>
      <c r="P37" s="1560"/>
      <c r="Q37" s="1560"/>
      <c r="R37" s="1560"/>
      <c r="S37" s="1561"/>
      <c r="T37" s="1532">
        <f t="shared" si="0"/>
        <v>0</v>
      </c>
      <c r="U37" s="1532"/>
      <c r="V37" s="1532"/>
      <c r="W37" s="1532"/>
      <c r="X37" s="1532"/>
      <c r="Y37" s="1532"/>
      <c r="Z37" s="136"/>
      <c r="AA37" s="1546"/>
      <c r="AB37" s="1547"/>
      <c r="AC37" s="1549"/>
      <c r="AD37" s="1547"/>
      <c r="AE37" s="1724"/>
      <c r="AF37" s="1724"/>
      <c r="AG37" s="1724"/>
      <c r="AH37" s="1724"/>
      <c r="AI37" s="1579"/>
      <c r="AJ37" s="1577"/>
      <c r="AK37" s="13"/>
      <c r="AL37" s="35"/>
    </row>
    <row r="38" spans="1:38" ht="21" customHeight="1">
      <c r="A38" s="135"/>
      <c r="B38" s="1706"/>
      <c r="C38" s="1685" t="s">
        <v>243</v>
      </c>
      <c r="D38" s="1686"/>
      <c r="E38" s="1686"/>
      <c r="F38" s="1686"/>
      <c r="G38" s="1686"/>
      <c r="H38" s="1686"/>
      <c r="I38" s="1687"/>
      <c r="J38" s="1708"/>
      <c r="K38" s="1708"/>
      <c r="L38" s="1708"/>
      <c r="M38" s="1708"/>
      <c r="N38" s="1708"/>
      <c r="O38" s="1559"/>
      <c r="P38" s="1560"/>
      <c r="Q38" s="1560"/>
      <c r="R38" s="1560"/>
      <c r="S38" s="1561"/>
      <c r="T38" s="1532">
        <f t="shared" si="0"/>
        <v>0</v>
      </c>
      <c r="U38" s="1532"/>
      <c r="V38" s="1532"/>
      <c r="W38" s="1532"/>
      <c r="X38" s="1532"/>
      <c r="Y38" s="1532"/>
      <c r="Z38" s="136"/>
      <c r="AA38" s="1571" t="s">
        <v>86</v>
      </c>
      <c r="AB38" s="1572"/>
      <c r="AC38" s="1573"/>
      <c r="AD38" s="1573"/>
      <c r="AE38" s="1543"/>
      <c r="AF38" s="1543"/>
      <c r="AG38" s="1543"/>
      <c r="AH38" s="1543"/>
      <c r="AI38" s="1580"/>
      <c r="AJ38" s="229"/>
      <c r="AK38" s="13"/>
      <c r="AL38" s="35"/>
    </row>
    <row r="39" spans="1:38" ht="21" customHeight="1">
      <c r="A39" s="135"/>
      <c r="B39" s="1706"/>
      <c r="C39" s="1685" t="s">
        <v>244</v>
      </c>
      <c r="D39" s="1686"/>
      <c r="E39" s="1686"/>
      <c r="F39" s="1686"/>
      <c r="G39" s="1686"/>
      <c r="H39" s="1686"/>
      <c r="I39" s="1687"/>
      <c r="J39" s="1708"/>
      <c r="K39" s="1708"/>
      <c r="L39" s="1708"/>
      <c r="M39" s="1708"/>
      <c r="N39" s="1708"/>
      <c r="O39" s="1559"/>
      <c r="P39" s="1560"/>
      <c r="Q39" s="1560"/>
      <c r="R39" s="1560"/>
      <c r="S39" s="1561"/>
      <c r="T39" s="1532">
        <f t="shared" si="0"/>
        <v>0</v>
      </c>
      <c r="U39" s="1532"/>
      <c r="V39" s="1532"/>
      <c r="W39" s="1532"/>
      <c r="X39" s="1532"/>
      <c r="Y39" s="1532"/>
      <c r="Z39" s="136"/>
      <c r="AA39" s="1571"/>
      <c r="AB39" s="1572"/>
      <c r="AC39" s="1543"/>
      <c r="AD39" s="1543"/>
      <c r="AE39" s="1543"/>
      <c r="AF39" s="1543"/>
      <c r="AG39" s="1543"/>
      <c r="AH39" s="1543"/>
      <c r="AI39" s="1581"/>
      <c r="AJ39" s="229"/>
      <c r="AK39" s="13"/>
      <c r="AL39" s="35"/>
    </row>
    <row r="40" spans="1:38" ht="21" customHeight="1" thickBot="1">
      <c r="A40" s="135"/>
      <c r="B40" s="1707"/>
      <c r="C40" s="1698" t="s">
        <v>245</v>
      </c>
      <c r="D40" s="1699"/>
      <c r="E40" s="1699"/>
      <c r="F40" s="1699"/>
      <c r="G40" s="1699"/>
      <c r="H40" s="1699"/>
      <c r="I40" s="1700"/>
      <c r="J40" s="1738"/>
      <c r="K40" s="1738"/>
      <c r="L40" s="1738"/>
      <c r="M40" s="1738"/>
      <c r="N40" s="1738"/>
      <c r="O40" s="1717"/>
      <c r="P40" s="1718"/>
      <c r="Q40" s="1718"/>
      <c r="R40" s="1718"/>
      <c r="S40" s="1719"/>
      <c r="T40" s="1562">
        <f t="shared" si="0"/>
        <v>0</v>
      </c>
      <c r="U40" s="1562"/>
      <c r="V40" s="1562"/>
      <c r="W40" s="1562"/>
      <c r="X40" s="1562"/>
      <c r="Y40" s="1562"/>
      <c r="Z40" s="136"/>
      <c r="AA40" s="1571"/>
      <c r="AB40" s="1572"/>
      <c r="AC40" s="1543"/>
      <c r="AD40" s="1543"/>
      <c r="AE40" s="1543"/>
      <c r="AF40" s="1543"/>
      <c r="AG40" s="1543"/>
      <c r="AH40" s="1543"/>
      <c r="AI40" s="1581"/>
      <c r="AJ40" s="229"/>
      <c r="AK40" s="13"/>
      <c r="AL40" s="35"/>
    </row>
    <row r="41" spans="1:38" ht="21" customHeight="1">
      <c r="A41" s="135"/>
      <c r="B41" s="1710" t="s">
        <v>574</v>
      </c>
      <c r="C41" s="1688" t="s">
        <v>87</v>
      </c>
      <c r="D41" s="1688"/>
      <c r="E41" s="1688"/>
      <c r="F41" s="1691" t="s">
        <v>575</v>
      </c>
      <c r="G41" s="1691"/>
      <c r="H41" s="1691"/>
      <c r="I41" s="1691"/>
      <c r="J41" s="1623"/>
      <c r="K41" s="1624"/>
      <c r="L41" s="1624"/>
      <c r="M41" s="1624"/>
      <c r="N41" s="1625"/>
      <c r="O41" s="1623">
        <v>0</v>
      </c>
      <c r="P41" s="1624"/>
      <c r="Q41" s="1624"/>
      <c r="R41" s="1624"/>
      <c r="S41" s="1625"/>
      <c r="T41" s="1684">
        <f t="shared" si="0"/>
        <v>0</v>
      </c>
      <c r="U41" s="1684"/>
      <c r="V41" s="1684"/>
      <c r="W41" s="1684"/>
      <c r="X41" s="1684"/>
      <c r="Y41" s="1684"/>
      <c r="Z41" s="136"/>
      <c r="AA41" s="1571"/>
      <c r="AB41" s="1572"/>
      <c r="AC41" s="1543"/>
      <c r="AD41" s="1543"/>
      <c r="AE41" s="1543"/>
      <c r="AF41" s="1543"/>
      <c r="AG41" s="1543"/>
      <c r="AH41" s="1543"/>
      <c r="AI41" s="1581"/>
      <c r="AJ41" s="229"/>
      <c r="AK41" s="13"/>
      <c r="AL41" s="35"/>
    </row>
    <row r="42" spans="1:38" ht="21" customHeight="1">
      <c r="A42" s="135"/>
      <c r="B42" s="1711"/>
      <c r="C42" s="1689"/>
      <c r="D42" s="1689"/>
      <c r="E42" s="1689"/>
      <c r="F42" s="1692" t="s">
        <v>576</v>
      </c>
      <c r="G42" s="1693"/>
      <c r="H42" s="1693"/>
      <c r="I42" s="1694"/>
      <c r="J42" s="1695"/>
      <c r="K42" s="1696"/>
      <c r="L42" s="1696"/>
      <c r="M42" s="1696"/>
      <c r="N42" s="1697"/>
      <c r="O42" s="1559">
        <v>0</v>
      </c>
      <c r="P42" s="1560"/>
      <c r="Q42" s="1560"/>
      <c r="R42" s="1560"/>
      <c r="S42" s="1561"/>
      <c r="T42" s="1532">
        <f t="shared" si="0"/>
        <v>0</v>
      </c>
      <c r="U42" s="1532"/>
      <c r="V42" s="1532"/>
      <c r="W42" s="1532"/>
      <c r="X42" s="1532"/>
      <c r="Y42" s="1532"/>
      <c r="Z42" s="136"/>
      <c r="AA42" s="1571"/>
      <c r="AB42" s="1572"/>
      <c r="AC42" s="1543"/>
      <c r="AD42" s="1543"/>
      <c r="AE42" s="1543"/>
      <c r="AF42" s="1543"/>
      <c r="AG42" s="1543"/>
      <c r="AH42" s="1543"/>
      <c r="AI42" s="1581"/>
      <c r="AJ42" s="229"/>
      <c r="AK42" s="13"/>
      <c r="AL42" s="35"/>
    </row>
    <row r="43" spans="1:38" ht="21" customHeight="1">
      <c r="A43" s="135"/>
      <c r="B43" s="1711"/>
      <c r="C43" s="1689"/>
      <c r="D43" s="1689"/>
      <c r="E43" s="1689"/>
      <c r="F43" s="1558" t="s">
        <v>577</v>
      </c>
      <c r="G43" s="1558"/>
      <c r="H43" s="1558"/>
      <c r="I43" s="1558"/>
      <c r="J43" s="1559"/>
      <c r="K43" s="1560"/>
      <c r="L43" s="1560"/>
      <c r="M43" s="1560"/>
      <c r="N43" s="1561"/>
      <c r="O43" s="1559">
        <v>0</v>
      </c>
      <c r="P43" s="1560"/>
      <c r="Q43" s="1560"/>
      <c r="R43" s="1560"/>
      <c r="S43" s="1561"/>
      <c r="T43" s="1532">
        <f t="shared" si="0"/>
        <v>0</v>
      </c>
      <c r="U43" s="1532"/>
      <c r="V43" s="1532"/>
      <c r="W43" s="1532"/>
      <c r="X43" s="1532"/>
      <c r="Y43" s="1532"/>
      <c r="Z43" s="136"/>
      <c r="AA43" s="1571"/>
      <c r="AB43" s="1572"/>
      <c r="AC43" s="1543"/>
      <c r="AD43" s="1543"/>
      <c r="AE43" s="1543"/>
      <c r="AF43" s="1543"/>
      <c r="AG43" s="1543"/>
      <c r="AH43" s="1543"/>
      <c r="AI43" s="1581"/>
      <c r="AJ43" s="229"/>
      <c r="AK43" s="13"/>
      <c r="AL43" s="35"/>
    </row>
    <row r="44" spans="1:38" ht="21" customHeight="1">
      <c r="A44" s="135"/>
      <c r="B44" s="1711"/>
      <c r="C44" s="1689"/>
      <c r="D44" s="1689"/>
      <c r="E44" s="1689"/>
      <c r="F44" s="1558" t="s">
        <v>578</v>
      </c>
      <c r="G44" s="1558"/>
      <c r="H44" s="1558"/>
      <c r="I44" s="1558"/>
      <c r="J44" s="1559"/>
      <c r="K44" s="1560"/>
      <c r="L44" s="1560"/>
      <c r="M44" s="1560"/>
      <c r="N44" s="1561"/>
      <c r="O44" s="1559">
        <v>0</v>
      </c>
      <c r="P44" s="1560"/>
      <c r="Q44" s="1560"/>
      <c r="R44" s="1560"/>
      <c r="S44" s="1561"/>
      <c r="T44" s="1532">
        <f t="shared" si="0"/>
        <v>0</v>
      </c>
      <c r="U44" s="1532"/>
      <c r="V44" s="1532"/>
      <c r="W44" s="1532"/>
      <c r="X44" s="1532"/>
      <c r="Y44" s="1532"/>
      <c r="Z44" s="136"/>
      <c r="AA44" s="1571"/>
      <c r="AB44" s="1572"/>
      <c r="AC44" s="1543"/>
      <c r="AD44" s="1543"/>
      <c r="AE44" s="1543"/>
      <c r="AF44" s="1543"/>
      <c r="AG44" s="1543"/>
      <c r="AH44" s="1543"/>
      <c r="AI44" s="1581"/>
      <c r="AJ44" s="229"/>
      <c r="AK44" s="13"/>
      <c r="AL44" s="35"/>
    </row>
    <row r="45" spans="1:38" ht="21" customHeight="1" thickBot="1">
      <c r="A45" s="135"/>
      <c r="B45" s="1711"/>
      <c r="C45" s="1690"/>
      <c r="D45" s="1690"/>
      <c r="E45" s="1690"/>
      <c r="F45" s="1713" t="s">
        <v>579</v>
      </c>
      <c r="G45" s="1713"/>
      <c r="H45" s="1713"/>
      <c r="I45" s="1713"/>
      <c r="J45" s="1714">
        <f>J41-J42-J43</f>
        <v>0</v>
      </c>
      <c r="K45" s="1715"/>
      <c r="L45" s="1715"/>
      <c r="M45" s="1715"/>
      <c r="N45" s="1716"/>
      <c r="O45" s="1717">
        <v>0</v>
      </c>
      <c r="P45" s="1718"/>
      <c r="Q45" s="1718"/>
      <c r="R45" s="1718"/>
      <c r="S45" s="1719"/>
      <c r="T45" s="1562">
        <f t="shared" si="0"/>
        <v>0</v>
      </c>
      <c r="U45" s="1562"/>
      <c r="V45" s="1562"/>
      <c r="W45" s="1562"/>
      <c r="X45" s="1562"/>
      <c r="Y45" s="1562"/>
      <c r="Z45" s="136"/>
      <c r="AA45" s="1571"/>
      <c r="AB45" s="1572"/>
      <c r="AC45" s="1543"/>
      <c r="AD45" s="1543"/>
      <c r="AE45" s="1543"/>
      <c r="AF45" s="1543"/>
      <c r="AG45" s="1543"/>
      <c r="AH45" s="1543"/>
      <c r="AI45" s="1581"/>
      <c r="AJ45" s="229"/>
      <c r="AK45" s="13"/>
      <c r="AL45" s="35"/>
    </row>
    <row r="46" spans="1:38" ht="21" customHeight="1" thickBot="1">
      <c r="A46" s="135"/>
      <c r="B46" s="1712"/>
      <c r="C46" s="1563" t="s">
        <v>580</v>
      </c>
      <c r="D46" s="1563"/>
      <c r="E46" s="1563"/>
      <c r="F46" s="1564" t="s">
        <v>575</v>
      </c>
      <c r="G46" s="1564"/>
      <c r="H46" s="1564"/>
      <c r="I46" s="1564"/>
      <c r="J46" s="1565"/>
      <c r="K46" s="1566"/>
      <c r="L46" s="1566"/>
      <c r="M46" s="1566"/>
      <c r="N46" s="1567"/>
      <c r="O46" s="1568">
        <v>0</v>
      </c>
      <c r="P46" s="1569"/>
      <c r="Q46" s="1569"/>
      <c r="R46" s="1569"/>
      <c r="S46" s="1570"/>
      <c r="T46" s="1562">
        <f t="shared" si="0"/>
        <v>0</v>
      </c>
      <c r="U46" s="1562"/>
      <c r="V46" s="1562"/>
      <c r="W46" s="1562"/>
      <c r="X46" s="1562"/>
      <c r="Y46" s="1562"/>
      <c r="Z46" s="136"/>
      <c r="AA46" s="1571"/>
      <c r="AB46" s="1572"/>
      <c r="AC46" s="1543"/>
      <c r="AD46" s="1543"/>
      <c r="AE46" s="1543"/>
      <c r="AF46" s="1543"/>
      <c r="AG46" s="1543"/>
      <c r="AH46" s="1543"/>
      <c r="AI46" s="1581"/>
      <c r="AJ46" s="229"/>
      <c r="AK46" s="13"/>
      <c r="AL46" s="35"/>
    </row>
    <row r="47" spans="1:38" ht="21" customHeight="1" thickBot="1">
      <c r="A47" s="135"/>
      <c r="B47" s="1477" t="s">
        <v>635</v>
      </c>
      <c r="C47" s="1478"/>
      <c r="D47" s="1478"/>
      <c r="E47" s="1478"/>
      <c r="F47" s="1478"/>
      <c r="G47" s="1478"/>
      <c r="H47" s="1478"/>
      <c r="I47" s="1478"/>
      <c r="J47" s="1479"/>
      <c r="K47" s="1480"/>
      <c r="L47" s="1480"/>
      <c r="M47" s="1480"/>
      <c r="N47" s="1481"/>
      <c r="O47" s="1583">
        <f>J47</f>
        <v>0</v>
      </c>
      <c r="P47" s="1584"/>
      <c r="Q47" s="1584"/>
      <c r="R47" s="1584"/>
      <c r="S47" s="1585"/>
      <c r="T47" s="1562">
        <f t="shared" si="0"/>
        <v>0</v>
      </c>
      <c r="U47" s="1562"/>
      <c r="V47" s="1562"/>
      <c r="W47" s="1562"/>
      <c r="X47" s="1562"/>
      <c r="Y47" s="1562"/>
      <c r="Z47" s="137"/>
      <c r="AA47" s="1571"/>
      <c r="AB47" s="1572"/>
      <c r="AC47" s="1543"/>
      <c r="AD47" s="1543"/>
      <c r="AE47" s="1543"/>
      <c r="AF47" s="1543"/>
      <c r="AG47" s="1543"/>
      <c r="AH47" s="1543"/>
      <c r="AI47" s="1581"/>
      <c r="AJ47" s="229"/>
      <c r="AK47" s="13"/>
      <c r="AL47" s="35"/>
    </row>
    <row r="48" spans="1:38" ht="21" customHeight="1" thickBot="1">
      <c r="A48" s="135"/>
      <c r="B48" s="1472" t="s">
        <v>88</v>
      </c>
      <c r="C48" s="1473"/>
      <c r="D48" s="1473"/>
      <c r="E48" s="1473"/>
      <c r="F48" s="1473"/>
      <c r="G48" s="1473"/>
      <c r="H48" s="1473"/>
      <c r="I48" s="1473"/>
      <c r="J48" s="1734">
        <f>SUM(J31:N41,J46)</f>
        <v>0</v>
      </c>
      <c r="K48" s="1734"/>
      <c r="L48" s="1734"/>
      <c r="M48" s="1734"/>
      <c r="N48" s="1734"/>
      <c r="O48" s="1735">
        <f>SUM(O31:S46)</f>
        <v>0</v>
      </c>
      <c r="P48" s="1736"/>
      <c r="Q48" s="1736"/>
      <c r="R48" s="1736"/>
      <c r="S48" s="1737"/>
      <c r="T48" s="1474">
        <f t="shared" si="0"/>
        <v>0</v>
      </c>
      <c r="U48" s="1475"/>
      <c r="V48" s="1475"/>
      <c r="W48" s="1475"/>
      <c r="X48" s="1475"/>
      <c r="Y48" s="1476"/>
      <c r="Z48" s="153"/>
      <c r="AA48" s="1571"/>
      <c r="AB48" s="1572"/>
      <c r="AC48" s="1543"/>
      <c r="AD48" s="1543"/>
      <c r="AE48" s="1543"/>
      <c r="AF48" s="1543"/>
      <c r="AG48" s="1543"/>
      <c r="AH48" s="1543"/>
      <c r="AI48" s="1581"/>
      <c r="AJ48" s="229"/>
      <c r="AK48" s="13"/>
      <c r="AL48" s="35"/>
    </row>
    <row r="49" spans="1:38" ht="21" customHeight="1" thickTop="1">
      <c r="A49" s="135"/>
      <c r="B49" s="1535" t="s">
        <v>89</v>
      </c>
      <c r="C49" s="1536"/>
      <c r="D49" s="1536"/>
      <c r="E49" s="1536"/>
      <c r="F49" s="1536"/>
      <c r="G49" s="1536"/>
      <c r="H49" s="1536"/>
      <c r="I49" s="1536"/>
      <c r="J49" s="1536"/>
      <c r="K49" s="1536"/>
      <c r="L49" s="1536"/>
      <c r="M49" s="1536"/>
      <c r="N49" s="1536"/>
      <c r="O49" s="1536"/>
      <c r="P49" s="1536"/>
      <c r="Q49" s="1536"/>
      <c r="R49" s="1536"/>
      <c r="S49" s="1537"/>
      <c r="T49" s="1541">
        <f>IF(SUM(O31:S40,J31:N40)=0,0,ROUNDDOWN(1-SUM(J31:N41,-J45)/SUM(O31:S40),2)*100)</f>
        <v>0</v>
      </c>
      <c r="U49" s="1542"/>
      <c r="V49" s="1542"/>
      <c r="W49" s="1542"/>
      <c r="X49" s="1586" t="s">
        <v>246</v>
      </c>
      <c r="Y49" s="1503"/>
      <c r="Z49" s="153"/>
      <c r="AA49" s="1571"/>
      <c r="AB49" s="1572"/>
      <c r="AC49" s="1543"/>
      <c r="AD49" s="1543"/>
      <c r="AE49" s="1543"/>
      <c r="AF49" s="1543"/>
      <c r="AG49" s="1543"/>
      <c r="AH49" s="1543"/>
      <c r="AI49" s="1582"/>
      <c r="AJ49" s="229"/>
      <c r="AK49" s="13"/>
      <c r="AL49" s="35"/>
    </row>
    <row r="50" spans="1:38" ht="21" customHeight="1">
      <c r="A50" s="135"/>
      <c r="B50" s="1538" t="s">
        <v>90</v>
      </c>
      <c r="C50" s="1539"/>
      <c r="D50" s="1539"/>
      <c r="E50" s="1539"/>
      <c r="F50" s="1539"/>
      <c r="G50" s="1539"/>
      <c r="H50" s="1539"/>
      <c r="I50" s="1539"/>
      <c r="J50" s="1539"/>
      <c r="K50" s="1539"/>
      <c r="L50" s="1539"/>
      <c r="M50" s="1539"/>
      <c r="N50" s="1539"/>
      <c r="O50" s="1539"/>
      <c r="P50" s="1539"/>
      <c r="Q50" s="1539"/>
      <c r="R50" s="1539"/>
      <c r="S50" s="1540"/>
      <c r="T50" s="1482">
        <f>IF(O48=0,0,ROUNDDOWN(1-SUM(J31:N41,J46)/SUM(O31:S40),2)*100)</f>
        <v>0</v>
      </c>
      <c r="U50" s="1483"/>
      <c r="V50" s="1483"/>
      <c r="W50" s="1483"/>
      <c r="X50" s="1484" t="s">
        <v>246</v>
      </c>
      <c r="Y50" s="1485"/>
      <c r="Z50" s="156"/>
      <c r="AA50" s="231" t="s">
        <v>247</v>
      </c>
      <c r="AB50" s="148"/>
      <c r="AC50" s="1543"/>
      <c r="AD50" s="1543"/>
      <c r="AE50" s="1543"/>
      <c r="AF50" s="1543"/>
      <c r="AG50" s="1543"/>
      <c r="AH50" s="1543"/>
      <c r="AI50" s="152"/>
      <c r="AJ50" s="229"/>
      <c r="AK50" s="13"/>
      <c r="AL50" s="35"/>
    </row>
    <row r="51" spans="1:38" ht="21" customHeight="1">
      <c r="A51" s="361"/>
      <c r="B51" s="1538" t="s">
        <v>581</v>
      </c>
      <c r="C51" s="1539"/>
      <c r="D51" s="1539"/>
      <c r="E51" s="1539"/>
      <c r="F51" s="1539"/>
      <c r="G51" s="1539"/>
      <c r="H51" s="1539"/>
      <c r="I51" s="1539"/>
      <c r="J51" s="1539"/>
      <c r="K51" s="1539"/>
      <c r="L51" s="1539"/>
      <c r="M51" s="1539"/>
      <c r="N51" s="1539"/>
      <c r="O51" s="1539"/>
      <c r="P51" s="1539"/>
      <c r="Q51" s="1539"/>
      <c r="R51" s="1539"/>
      <c r="S51" s="1540"/>
      <c r="T51" s="1482">
        <f>IFERROR(ROUNDDOWN((J45+J46)/O48*100,0),0)*-1</f>
        <v>0</v>
      </c>
      <c r="U51" s="1483"/>
      <c r="V51" s="1483"/>
      <c r="W51" s="1483"/>
      <c r="X51" s="1484" t="s">
        <v>246</v>
      </c>
      <c r="Y51" s="1485"/>
      <c r="Z51" s="156"/>
      <c r="AA51" s="231"/>
      <c r="AB51" s="148"/>
      <c r="AC51" s="1543"/>
      <c r="AD51" s="1543"/>
      <c r="AE51" s="1543"/>
      <c r="AF51" s="1543"/>
      <c r="AG51" s="1543"/>
      <c r="AH51" s="1543"/>
      <c r="AI51" s="152"/>
      <c r="AJ51" s="229"/>
      <c r="AK51" s="13"/>
      <c r="AL51" s="35"/>
    </row>
    <row r="52" spans="1:38" ht="21" customHeight="1">
      <c r="A52" s="361"/>
      <c r="B52" s="1538" t="s">
        <v>582</v>
      </c>
      <c r="C52" s="1539"/>
      <c r="D52" s="1539"/>
      <c r="E52" s="1539"/>
      <c r="F52" s="1539"/>
      <c r="G52" s="1539"/>
      <c r="H52" s="1539"/>
      <c r="I52" s="1539"/>
      <c r="J52" s="1539"/>
      <c r="K52" s="1539"/>
      <c r="L52" s="1539"/>
      <c r="M52" s="1539"/>
      <c r="N52" s="1539"/>
      <c r="O52" s="1539"/>
      <c r="P52" s="1539"/>
      <c r="Q52" s="1539"/>
      <c r="R52" s="1539"/>
      <c r="S52" s="1540"/>
      <c r="T52" s="1533">
        <f>IFERROR(ROUNDDOWN(J46/O48*100,1),0)*-1</f>
        <v>0</v>
      </c>
      <c r="U52" s="1534"/>
      <c r="V52" s="1534"/>
      <c r="W52" s="1534"/>
      <c r="X52" s="1484" t="s">
        <v>246</v>
      </c>
      <c r="Y52" s="1485"/>
      <c r="Z52" s="156"/>
      <c r="AA52" s="231"/>
      <c r="AB52" s="148"/>
      <c r="AC52" s="1543"/>
      <c r="AD52" s="1543"/>
      <c r="AE52" s="1543"/>
      <c r="AF52" s="1543"/>
      <c r="AG52" s="1543"/>
      <c r="AH52" s="1543"/>
      <c r="AI52" s="152"/>
      <c r="AJ52" s="229"/>
      <c r="AK52" s="13"/>
      <c r="AL52" s="35"/>
    </row>
    <row r="53" spans="1:38" ht="21" customHeight="1" thickBot="1">
      <c r="A53" s="135"/>
      <c r="B53" s="1553" t="s">
        <v>91</v>
      </c>
      <c r="C53" s="1554"/>
      <c r="D53" s="1554"/>
      <c r="E53" s="1554"/>
      <c r="F53" s="1554"/>
      <c r="G53" s="1554"/>
      <c r="H53" s="1554"/>
      <c r="I53" s="1554"/>
      <c r="J53" s="1554"/>
      <c r="K53" s="1554"/>
      <c r="L53" s="1554"/>
      <c r="M53" s="1554"/>
      <c r="N53" s="1554"/>
      <c r="O53" s="1554"/>
      <c r="P53" s="1554"/>
      <c r="Q53" s="1554"/>
      <c r="R53" s="1554"/>
      <c r="S53" s="1554"/>
      <c r="T53" s="1555"/>
      <c r="U53" s="1556"/>
      <c r="V53" s="1556"/>
      <c r="W53" s="1556"/>
      <c r="X53" s="1556"/>
      <c r="Y53" s="1557"/>
      <c r="Z53" s="156"/>
      <c r="AA53" s="231"/>
      <c r="AB53" s="148"/>
      <c r="AC53" s="1543"/>
      <c r="AD53" s="1543"/>
      <c r="AE53" s="1543"/>
      <c r="AF53" s="1543"/>
      <c r="AG53" s="1543"/>
      <c r="AH53" s="1543"/>
      <c r="AI53" s="152"/>
      <c r="AJ53" s="229"/>
      <c r="AK53" s="13"/>
      <c r="AL53" s="35"/>
    </row>
    <row r="54" spans="1:38" ht="21" customHeight="1" thickBot="1">
      <c r="A54" s="135"/>
      <c r="B54" s="436" t="s">
        <v>400</v>
      </c>
      <c r="C54" s="436"/>
      <c r="D54" s="436"/>
      <c r="E54" s="436"/>
      <c r="F54" s="436"/>
      <c r="G54" s="436"/>
      <c r="H54" s="436"/>
      <c r="I54" s="436"/>
      <c r="J54" s="436"/>
      <c r="K54" s="436"/>
      <c r="L54" s="436"/>
      <c r="M54" s="436"/>
      <c r="N54" s="436"/>
      <c r="O54" s="436"/>
      <c r="P54" s="436"/>
      <c r="Q54" s="436"/>
      <c r="R54" s="436"/>
      <c r="S54" s="436"/>
      <c r="T54" s="436"/>
      <c r="U54" s="436"/>
      <c r="V54" s="436"/>
      <c r="W54" s="436"/>
      <c r="X54" s="436"/>
      <c r="Y54" s="436"/>
      <c r="Z54" s="156"/>
      <c r="AA54" s="231"/>
      <c r="AB54" s="148"/>
      <c r="AC54" s="1543"/>
      <c r="AD54" s="1543"/>
      <c r="AE54" s="1543"/>
      <c r="AF54" s="1543"/>
      <c r="AG54" s="1543"/>
      <c r="AH54" s="1543"/>
      <c r="AI54" s="152"/>
      <c r="AJ54" s="229"/>
      <c r="AK54" s="13"/>
      <c r="AL54" s="35"/>
    </row>
    <row r="55" spans="1:38" ht="21" customHeight="1">
      <c r="A55" s="135"/>
      <c r="B55" s="1731" t="s">
        <v>583</v>
      </c>
      <c r="C55" s="1732"/>
      <c r="D55" s="1732"/>
      <c r="E55" s="1732"/>
      <c r="F55" s="1732"/>
      <c r="G55" s="1732"/>
      <c r="H55" s="1732"/>
      <c r="I55" s="1732"/>
      <c r="J55" s="1732"/>
      <c r="K55" s="1732"/>
      <c r="L55" s="1732"/>
      <c r="M55" s="1732"/>
      <c r="N55" s="1732"/>
      <c r="O55" s="1732"/>
      <c r="P55" s="1732"/>
      <c r="Q55" s="1732"/>
      <c r="R55" s="1732"/>
      <c r="S55" s="1732"/>
      <c r="T55" s="1732"/>
      <c r="U55" s="1732"/>
      <c r="V55" s="1732"/>
      <c r="W55" s="1732"/>
      <c r="X55" s="1732"/>
      <c r="Y55" s="1733"/>
      <c r="Z55" s="156"/>
      <c r="AA55" s="231"/>
      <c r="AB55" s="148"/>
      <c r="AC55" s="1543"/>
      <c r="AD55" s="1543"/>
      <c r="AE55" s="1543"/>
      <c r="AF55" s="1543"/>
      <c r="AG55" s="1543"/>
      <c r="AH55" s="1543"/>
      <c r="AI55" s="152"/>
      <c r="AJ55" s="229"/>
      <c r="AK55" s="13"/>
      <c r="AL55" s="35"/>
    </row>
    <row r="56" spans="1:38" ht="21" customHeight="1">
      <c r="A56" s="135"/>
      <c r="B56" s="1550" t="s">
        <v>735</v>
      </c>
      <c r="C56" s="1551"/>
      <c r="D56" s="1551"/>
      <c r="E56" s="1551"/>
      <c r="F56" s="1551"/>
      <c r="G56" s="1551"/>
      <c r="H56" s="1551"/>
      <c r="I56" s="1551"/>
      <c r="J56" s="1551"/>
      <c r="K56" s="1551"/>
      <c r="L56" s="1551"/>
      <c r="M56" s="1551"/>
      <c r="N56" s="1551"/>
      <c r="O56" s="1551"/>
      <c r="P56" s="1551"/>
      <c r="Q56" s="1551"/>
      <c r="R56" s="1551"/>
      <c r="S56" s="1551"/>
      <c r="T56" s="1551"/>
      <c r="U56" s="1551"/>
      <c r="V56" s="1551"/>
      <c r="W56" s="1551"/>
      <c r="X56" s="1551"/>
      <c r="Y56" s="1552" t="s">
        <v>248</v>
      </c>
      <c r="Z56" s="156"/>
      <c r="AA56" s="231"/>
      <c r="AB56" s="148"/>
      <c r="AC56" s="1543"/>
      <c r="AD56" s="1543"/>
      <c r="AE56" s="1543"/>
      <c r="AF56" s="1543"/>
      <c r="AG56" s="1543"/>
      <c r="AH56" s="1543"/>
      <c r="AI56" s="152"/>
      <c r="AJ56" s="229"/>
      <c r="AK56" s="13"/>
      <c r="AL56" s="35"/>
    </row>
    <row r="57" spans="1:38" ht="21" customHeight="1">
      <c r="A57" s="135"/>
      <c r="B57" s="1550"/>
      <c r="C57" s="1551"/>
      <c r="D57" s="1551"/>
      <c r="E57" s="1551"/>
      <c r="F57" s="1551"/>
      <c r="G57" s="1551"/>
      <c r="H57" s="1551"/>
      <c r="I57" s="1551"/>
      <c r="J57" s="1551"/>
      <c r="K57" s="1551"/>
      <c r="L57" s="1551"/>
      <c r="M57" s="1551"/>
      <c r="N57" s="1551"/>
      <c r="O57" s="1551"/>
      <c r="P57" s="1551"/>
      <c r="Q57" s="1551"/>
      <c r="R57" s="1551"/>
      <c r="S57" s="1551"/>
      <c r="T57" s="1551"/>
      <c r="U57" s="1551"/>
      <c r="V57" s="1551"/>
      <c r="W57" s="1551"/>
      <c r="X57" s="1551"/>
      <c r="Y57" s="1552"/>
      <c r="Z57" s="230"/>
      <c r="AA57" s="231"/>
      <c r="AB57" s="148"/>
      <c r="AC57" s="1543"/>
      <c r="AD57" s="1543"/>
      <c r="AE57" s="1543"/>
      <c r="AF57" s="1543"/>
      <c r="AG57" s="1543"/>
      <c r="AH57" s="1543"/>
      <c r="AI57" s="152"/>
      <c r="AJ57" s="229"/>
      <c r="AK57" s="13"/>
      <c r="AL57" s="35"/>
    </row>
    <row r="58" spans="1:38" ht="21" customHeight="1">
      <c r="A58" s="135"/>
      <c r="B58" s="1811" t="s">
        <v>736</v>
      </c>
      <c r="C58" s="1812"/>
      <c r="D58" s="1812"/>
      <c r="E58" s="1812"/>
      <c r="F58" s="1812"/>
      <c r="G58" s="1812"/>
      <c r="H58" s="1812"/>
      <c r="I58" s="1812"/>
      <c r="J58" s="1812"/>
      <c r="K58" s="1812"/>
      <c r="L58" s="1812"/>
      <c r="M58" s="1812"/>
      <c r="N58" s="1812"/>
      <c r="O58" s="1812"/>
      <c r="P58" s="1812"/>
      <c r="Q58" s="1812"/>
      <c r="R58" s="1812"/>
      <c r="S58" s="1812"/>
      <c r="T58" s="1812"/>
      <c r="U58" s="1812"/>
      <c r="V58" s="1812"/>
      <c r="W58" s="1812"/>
      <c r="X58" s="1812"/>
      <c r="Y58" s="1809" t="s">
        <v>248</v>
      </c>
      <c r="Z58" s="230"/>
      <c r="AA58" s="231"/>
      <c r="AB58" s="148"/>
      <c r="AC58" s="1543"/>
      <c r="AD58" s="1543"/>
      <c r="AE58" s="1543"/>
      <c r="AF58" s="1543"/>
      <c r="AG58" s="1543"/>
      <c r="AH58" s="1543"/>
      <c r="AI58" s="152"/>
      <c r="AJ58" s="229"/>
      <c r="AK58" s="13"/>
      <c r="AL58" s="35"/>
    </row>
    <row r="59" spans="1:38" ht="21" customHeight="1" thickBot="1">
      <c r="A59" s="135"/>
      <c r="B59" s="1813"/>
      <c r="C59" s="1814"/>
      <c r="D59" s="1814"/>
      <c r="E59" s="1814"/>
      <c r="F59" s="1814"/>
      <c r="G59" s="1814"/>
      <c r="H59" s="1814"/>
      <c r="I59" s="1814"/>
      <c r="J59" s="1814"/>
      <c r="K59" s="1814"/>
      <c r="L59" s="1814"/>
      <c r="M59" s="1814"/>
      <c r="N59" s="1814"/>
      <c r="O59" s="1814"/>
      <c r="P59" s="1814"/>
      <c r="Q59" s="1814"/>
      <c r="R59" s="1814"/>
      <c r="S59" s="1814"/>
      <c r="T59" s="1814"/>
      <c r="U59" s="1814"/>
      <c r="V59" s="1814"/>
      <c r="W59" s="1814"/>
      <c r="X59" s="1814"/>
      <c r="Y59" s="1810"/>
      <c r="Z59" s="153"/>
      <c r="AA59" s="231"/>
      <c r="AB59" s="148"/>
      <c r="AC59" s="1543"/>
      <c r="AD59" s="1543"/>
      <c r="AE59" s="1543"/>
      <c r="AF59" s="1543"/>
      <c r="AG59" s="1543"/>
      <c r="AH59" s="1543"/>
      <c r="AI59" s="152"/>
      <c r="AJ59" s="229"/>
      <c r="AK59" s="13"/>
      <c r="AL59" s="35"/>
    </row>
    <row r="60" spans="1:38" ht="21" customHeight="1">
      <c r="A60" s="135"/>
      <c r="B60" s="436"/>
      <c r="C60" s="436"/>
      <c r="D60" s="436"/>
      <c r="E60" s="436"/>
      <c r="F60" s="436"/>
      <c r="G60" s="436"/>
      <c r="H60" s="436"/>
      <c r="I60" s="436"/>
      <c r="J60" s="436"/>
      <c r="K60" s="436"/>
      <c r="L60" s="436"/>
      <c r="M60" s="436"/>
      <c r="N60" s="436"/>
      <c r="O60" s="436"/>
      <c r="P60" s="436"/>
      <c r="Q60" s="436"/>
      <c r="R60" s="436"/>
      <c r="S60" s="436"/>
      <c r="T60" s="436"/>
      <c r="U60" s="436"/>
      <c r="V60" s="436"/>
      <c r="W60" s="436"/>
      <c r="X60" s="436"/>
      <c r="Y60" s="436"/>
      <c r="Z60" s="153"/>
      <c r="AA60" s="231"/>
      <c r="AB60" s="148"/>
      <c r="AC60" s="1543"/>
      <c r="AD60" s="1543"/>
      <c r="AE60" s="1543"/>
      <c r="AF60" s="1543"/>
      <c r="AG60" s="1543"/>
      <c r="AH60" s="1543"/>
      <c r="AI60" s="152"/>
      <c r="AJ60" s="229"/>
      <c r="AK60" s="13"/>
      <c r="AL60" s="35"/>
    </row>
    <row r="61" spans="1:38" ht="21" customHeight="1">
      <c r="A61" s="135"/>
      <c r="B61" s="139"/>
      <c r="C61" s="137"/>
      <c r="D61" s="137"/>
      <c r="E61" s="137"/>
      <c r="F61" s="137"/>
      <c r="G61" s="137"/>
      <c r="H61" s="137"/>
      <c r="I61" s="137"/>
      <c r="J61" s="137"/>
      <c r="K61" s="137"/>
      <c r="L61" s="137"/>
      <c r="M61" s="137"/>
      <c r="N61" s="137"/>
      <c r="O61" s="137"/>
      <c r="P61" s="137"/>
      <c r="Q61" s="137"/>
      <c r="R61" s="137"/>
      <c r="S61" s="137"/>
      <c r="T61" s="137"/>
      <c r="U61" s="137"/>
      <c r="V61" s="137"/>
      <c r="W61" s="137"/>
      <c r="X61" s="137"/>
      <c r="Y61" s="65"/>
      <c r="Z61" s="153"/>
      <c r="AA61" s="231"/>
      <c r="AB61" s="148"/>
      <c r="AC61" s="1543"/>
      <c r="AD61" s="1543"/>
      <c r="AE61" s="1543"/>
      <c r="AF61" s="1543"/>
      <c r="AG61" s="1543"/>
      <c r="AH61" s="1543"/>
      <c r="AI61" s="152"/>
      <c r="AJ61" s="229"/>
      <c r="AK61" s="13"/>
      <c r="AL61" s="35"/>
    </row>
    <row r="62" spans="1:38" ht="21" customHeight="1">
      <c r="A62" s="135"/>
      <c r="B62" s="1807"/>
      <c r="C62" s="1807"/>
      <c r="D62" s="1807"/>
      <c r="E62" s="1807"/>
      <c r="F62" s="1807"/>
      <c r="G62" s="1807"/>
      <c r="H62" s="1807"/>
      <c r="I62" s="1807"/>
      <c r="J62" s="1807"/>
      <c r="K62" s="1807"/>
      <c r="L62" s="1807"/>
      <c r="M62" s="1807"/>
      <c r="N62" s="1807"/>
      <c r="O62" s="1807"/>
      <c r="P62" s="1807"/>
      <c r="Q62" s="1807"/>
      <c r="R62" s="1807"/>
      <c r="S62" s="1807"/>
      <c r="T62" s="1807"/>
      <c r="U62" s="1807"/>
      <c r="V62" s="1807"/>
      <c r="W62" s="1807"/>
      <c r="X62" s="1807"/>
      <c r="Y62" s="1808"/>
      <c r="Z62" s="153"/>
      <c r="AA62" s="231"/>
      <c r="AB62" s="148"/>
      <c r="AC62" s="1543"/>
      <c r="AD62" s="1543"/>
      <c r="AE62" s="1543"/>
      <c r="AF62" s="1543"/>
      <c r="AG62" s="1543"/>
      <c r="AH62" s="1543"/>
      <c r="AI62" s="152"/>
      <c r="AJ62" s="229"/>
      <c r="AK62" s="13"/>
      <c r="AL62" s="35"/>
    </row>
    <row r="63" spans="1:38" ht="21" customHeight="1">
      <c r="A63" s="135"/>
      <c r="B63" s="1807"/>
      <c r="C63" s="1807"/>
      <c r="D63" s="1807"/>
      <c r="E63" s="1807"/>
      <c r="F63" s="1807"/>
      <c r="G63" s="1807"/>
      <c r="H63" s="1807"/>
      <c r="I63" s="1807"/>
      <c r="J63" s="1807"/>
      <c r="K63" s="1807"/>
      <c r="L63" s="1807"/>
      <c r="M63" s="1807"/>
      <c r="N63" s="1807"/>
      <c r="O63" s="1807"/>
      <c r="P63" s="1807"/>
      <c r="Q63" s="1807"/>
      <c r="R63" s="1807"/>
      <c r="S63" s="1807"/>
      <c r="T63" s="1807"/>
      <c r="U63" s="1807"/>
      <c r="V63" s="1807"/>
      <c r="W63" s="1807"/>
      <c r="X63" s="1807"/>
      <c r="Y63" s="1808"/>
      <c r="Z63" s="153"/>
      <c r="AA63" s="231"/>
      <c r="AB63" s="148"/>
      <c r="AC63" s="1543"/>
      <c r="AD63" s="1543"/>
      <c r="AE63" s="1543"/>
      <c r="AF63" s="1543"/>
      <c r="AG63" s="1543"/>
      <c r="AH63" s="1543"/>
      <c r="AI63" s="152"/>
      <c r="AJ63" s="229"/>
      <c r="AK63" s="13"/>
      <c r="AL63" s="35"/>
    </row>
    <row r="64" spans="1:38" ht="21" customHeight="1" thickBot="1">
      <c r="A64" s="135"/>
      <c r="B64" s="487"/>
      <c r="C64" s="487"/>
      <c r="D64" s="487"/>
      <c r="E64" s="487"/>
      <c r="F64" s="487"/>
      <c r="G64" s="487"/>
      <c r="H64" s="487"/>
      <c r="I64" s="487"/>
      <c r="J64" s="487"/>
      <c r="K64" s="487"/>
      <c r="L64" s="487"/>
      <c r="M64" s="487"/>
      <c r="N64" s="487"/>
      <c r="O64" s="487"/>
      <c r="P64" s="487"/>
      <c r="Q64" s="487"/>
      <c r="R64" s="487"/>
      <c r="S64" s="487"/>
      <c r="T64" s="487"/>
      <c r="U64" s="487"/>
      <c r="V64" s="487"/>
      <c r="W64" s="487"/>
      <c r="X64" s="487"/>
      <c r="Y64" s="487"/>
      <c r="Z64" s="153"/>
      <c r="AA64" s="232"/>
      <c r="AB64" s="233"/>
      <c r="AC64" s="1730"/>
      <c r="AD64" s="1730"/>
      <c r="AE64" s="1730"/>
      <c r="AF64" s="1730"/>
      <c r="AG64" s="1730"/>
      <c r="AH64" s="1730"/>
      <c r="AI64" s="234"/>
      <c r="AJ64" s="235"/>
      <c r="AK64" s="13"/>
      <c r="AL64" s="35"/>
    </row>
    <row r="65" spans="1:1">
      <c r="A65" s="135"/>
    </row>
  </sheetData>
  <sheetProtection algorithmName="SHA-512" hashValue="3qJ1wFHHG1Pn0vlC3VCHMhtm17lF28/kBATOavQ9NzEBQcITASHKOchfCQyPuLDJAO6akGZSqJHmTrZ2WtzIUQ==" saltValue="3qurfeQrBVzwxoTg1oICdQ==" spinCount="100000" sheet="1" formatCells="0" formatRows="0" insertRows="0" deleteRows="0" selectLockedCells="1" autoFilter="0" pivotTables="0"/>
  <mergeCells count="278">
    <mergeCell ref="AA9:AJ17"/>
    <mergeCell ref="B62:X63"/>
    <mergeCell ref="Y62:Y63"/>
    <mergeCell ref="Y58:Y59"/>
    <mergeCell ref="B58:X59"/>
    <mergeCell ref="B16:B17"/>
    <mergeCell ref="E15:H15"/>
    <mergeCell ref="I15:J15"/>
    <mergeCell ref="X17:Y17"/>
    <mergeCell ref="M17:O17"/>
    <mergeCell ref="M15:O16"/>
    <mergeCell ref="X15:Y16"/>
    <mergeCell ref="S17:T17"/>
    <mergeCell ref="L15:L17"/>
    <mergeCell ref="C16:D16"/>
    <mergeCell ref="C17:D17"/>
    <mergeCell ref="B31:B35"/>
    <mergeCell ref="B26:C26"/>
    <mergeCell ref="G26:J26"/>
    <mergeCell ref="K26:L26"/>
    <mergeCell ref="M26:P26"/>
    <mergeCell ref="J33:N33"/>
    <mergeCell ref="C31:E32"/>
    <mergeCell ref="C33:I33"/>
    <mergeCell ref="O35:S35"/>
    <mergeCell ref="J35:N35"/>
    <mergeCell ref="J34:N34"/>
    <mergeCell ref="O32:S32"/>
    <mergeCell ref="AA6:AJ6"/>
    <mergeCell ref="AB7:AJ7"/>
    <mergeCell ref="AA22:AD22"/>
    <mergeCell ref="AA23:AD23"/>
    <mergeCell ref="AA24:AD24"/>
    <mergeCell ref="AA25:AD25"/>
    <mergeCell ref="AA19:AD21"/>
    <mergeCell ref="AB8:AJ8"/>
    <mergeCell ref="AA28:AD28"/>
    <mergeCell ref="R27:S27"/>
    <mergeCell ref="T26:V26"/>
    <mergeCell ref="O33:S33"/>
    <mergeCell ref="O13:Q13"/>
    <mergeCell ref="R13:S13"/>
    <mergeCell ref="T13:W13"/>
    <mergeCell ref="X13:Y13"/>
    <mergeCell ref="V15:W17"/>
    <mergeCell ref="AA29:AJ34"/>
    <mergeCell ref="AI19:AJ21"/>
    <mergeCell ref="AG19:AG21"/>
    <mergeCell ref="AE59:AH59"/>
    <mergeCell ref="AE60:AH60"/>
    <mergeCell ref="AE61:AH61"/>
    <mergeCell ref="B55:Y55"/>
    <mergeCell ref="J48:N48"/>
    <mergeCell ref="O48:S48"/>
    <mergeCell ref="J40:N40"/>
    <mergeCell ref="E19:H19"/>
    <mergeCell ref="O36:S36"/>
    <mergeCell ref="T36:Y36"/>
    <mergeCell ref="P21:T21"/>
    <mergeCell ref="B21:D22"/>
    <mergeCell ref="F21:J21"/>
    <mergeCell ref="B20:D20"/>
    <mergeCell ref="C23:D25"/>
    <mergeCell ref="S20:U20"/>
    <mergeCell ref="M25:R25"/>
    <mergeCell ref="I23:K24"/>
    <mergeCell ref="I25:K25"/>
    <mergeCell ref="T37:Y37"/>
    <mergeCell ref="T33:Y33"/>
    <mergeCell ref="F22:H22"/>
    <mergeCell ref="AE58:AH58"/>
    <mergeCell ref="AE54:AH54"/>
    <mergeCell ref="AE36:AH37"/>
    <mergeCell ref="E16:F16"/>
    <mergeCell ref="X27:Y27"/>
    <mergeCell ref="B19:D19"/>
    <mergeCell ref="AC64:AD64"/>
    <mergeCell ref="AE64:AH64"/>
    <mergeCell ref="AC58:AD58"/>
    <mergeCell ref="AC51:AD51"/>
    <mergeCell ref="AC52:AD52"/>
    <mergeCell ref="AC57:AD57"/>
    <mergeCell ref="AC59:AD59"/>
    <mergeCell ref="AC60:AD60"/>
    <mergeCell ref="AC61:AD61"/>
    <mergeCell ref="AC62:AD62"/>
    <mergeCell ref="AE55:AH55"/>
    <mergeCell ref="AE56:AH56"/>
    <mergeCell ref="AC63:AD63"/>
    <mergeCell ref="AC56:AD56"/>
    <mergeCell ref="AC53:AD53"/>
    <mergeCell ref="AC54:AD54"/>
    <mergeCell ref="J32:N32"/>
    <mergeCell ref="J31:N31"/>
    <mergeCell ref="AC55:AD55"/>
    <mergeCell ref="AE63:AH63"/>
    <mergeCell ref="C34:I34"/>
    <mergeCell ref="C35:I35"/>
    <mergeCell ref="T35:Y35"/>
    <mergeCell ref="I19:K19"/>
    <mergeCell ref="T34:Y34"/>
    <mergeCell ref="B27:C27"/>
    <mergeCell ref="AE62:AH62"/>
    <mergeCell ref="AE51:AH51"/>
    <mergeCell ref="AE52:AH52"/>
    <mergeCell ref="B36:B40"/>
    <mergeCell ref="J37:N37"/>
    <mergeCell ref="J36:N36"/>
    <mergeCell ref="J39:N39"/>
    <mergeCell ref="B41:B46"/>
    <mergeCell ref="F45:I45"/>
    <mergeCell ref="J45:N45"/>
    <mergeCell ref="O45:S45"/>
    <mergeCell ref="J43:N43"/>
    <mergeCell ref="O43:S43"/>
    <mergeCell ref="C37:I37"/>
    <mergeCell ref="C36:I36"/>
    <mergeCell ref="J38:N38"/>
    <mergeCell ref="O40:S40"/>
    <mergeCell ref="C38:I38"/>
    <mergeCell ref="T41:Y41"/>
    <mergeCell ref="O42:S42"/>
    <mergeCell ref="C39:I39"/>
    <mergeCell ref="O37:S37"/>
    <mergeCell ref="O39:S39"/>
    <mergeCell ref="O38:S38"/>
    <mergeCell ref="C41:E45"/>
    <mergeCell ref="F41:I41"/>
    <mergeCell ref="J41:N41"/>
    <mergeCell ref="F42:I42"/>
    <mergeCell ref="J42:N42"/>
    <mergeCell ref="T42:Y42"/>
    <mergeCell ref="F43:I43"/>
    <mergeCell ref="C40:I40"/>
    <mergeCell ref="T38:Y38"/>
    <mergeCell ref="T39:Y39"/>
    <mergeCell ref="O41:S41"/>
    <mergeCell ref="C6:K6"/>
    <mergeCell ref="L6:O6"/>
    <mergeCell ref="E17:F17"/>
    <mergeCell ref="C15:D15"/>
    <mergeCell ref="M10:Y10"/>
    <mergeCell ref="C7:S7"/>
    <mergeCell ref="T7:Y7"/>
    <mergeCell ref="R14:Y14"/>
    <mergeCell ref="O14:Q14"/>
    <mergeCell ref="L14:N14"/>
    <mergeCell ref="C14:E14"/>
    <mergeCell ref="F14:K14"/>
    <mergeCell ref="L11:Y11"/>
    <mergeCell ref="C10:K10"/>
    <mergeCell ref="P17:R17"/>
    <mergeCell ref="C11:K11"/>
    <mergeCell ref="C8:Y8"/>
    <mergeCell ref="P15:R15"/>
    <mergeCell ref="P16:R16"/>
    <mergeCell ref="P6:Y6"/>
    <mergeCell ref="S15:T15"/>
    <mergeCell ref="C13:D13"/>
    <mergeCell ref="F13:H13"/>
    <mergeCell ref="J13:N13"/>
    <mergeCell ref="S16:T16"/>
    <mergeCell ref="V25:X25"/>
    <mergeCell ref="V23:X24"/>
    <mergeCell ref="S25:U25"/>
    <mergeCell ref="S23:U24"/>
    <mergeCell ref="O31:S31"/>
    <mergeCell ref="F31:I31"/>
    <mergeCell ref="V19:Y19"/>
    <mergeCell ref="S19:U19"/>
    <mergeCell ref="AH19:AH21"/>
    <mergeCell ref="AF19:AF21"/>
    <mergeCell ref="J30:N30"/>
    <mergeCell ref="O30:S30"/>
    <mergeCell ref="E20:G20"/>
    <mergeCell ref="L20:R20"/>
    <mergeCell ref="L21:N21"/>
    <mergeCell ref="AE19:AE21"/>
    <mergeCell ref="D27:F27"/>
    <mergeCell ref="T27:W27"/>
    <mergeCell ref="I20:K20"/>
    <mergeCell ref="M19:R19"/>
    <mergeCell ref="AI22:AJ22"/>
    <mergeCell ref="AJ36:AJ37"/>
    <mergeCell ref="AI36:AI37"/>
    <mergeCell ref="AI38:AI49"/>
    <mergeCell ref="AI23:AJ23"/>
    <mergeCell ref="AI24:AJ24"/>
    <mergeCell ref="T40:Y40"/>
    <mergeCell ref="O34:S34"/>
    <mergeCell ref="AI25:AJ25"/>
    <mergeCell ref="AI27:AJ27"/>
    <mergeCell ref="AI28:AJ28"/>
    <mergeCell ref="O47:S47"/>
    <mergeCell ref="T47:Y47"/>
    <mergeCell ref="X49:Y49"/>
    <mergeCell ref="AA26:AD26"/>
    <mergeCell ref="AA27:AD27"/>
    <mergeCell ref="AE47:AH47"/>
    <mergeCell ref="AI26:AJ26"/>
    <mergeCell ref="AE40:AH40"/>
    <mergeCell ref="AE38:AH38"/>
    <mergeCell ref="AE39:AH39"/>
    <mergeCell ref="AE43:AH43"/>
    <mergeCell ref="AE44:AH44"/>
    <mergeCell ref="AE45:AH45"/>
    <mergeCell ref="AC50:AD50"/>
    <mergeCell ref="AE50:AH50"/>
    <mergeCell ref="AA38:AB49"/>
    <mergeCell ref="AC41:AD41"/>
    <mergeCell ref="AC44:AD44"/>
    <mergeCell ref="AC45:AD45"/>
    <mergeCell ref="AC38:AD38"/>
    <mergeCell ref="AC39:AD39"/>
    <mergeCell ref="AC40:AD40"/>
    <mergeCell ref="AC47:AD47"/>
    <mergeCell ref="AC48:AD48"/>
    <mergeCell ref="AC43:AD43"/>
    <mergeCell ref="AE48:AH48"/>
    <mergeCell ref="AE49:AH49"/>
    <mergeCell ref="AC46:AD46"/>
    <mergeCell ref="AE57:AH57"/>
    <mergeCell ref="AA36:AB37"/>
    <mergeCell ref="AE46:AH46"/>
    <mergeCell ref="AC36:AD37"/>
    <mergeCell ref="AC42:AD42"/>
    <mergeCell ref="B56:X57"/>
    <mergeCell ref="Y56:Y57"/>
    <mergeCell ref="B53:S53"/>
    <mergeCell ref="T53:Y53"/>
    <mergeCell ref="AE53:AH53"/>
    <mergeCell ref="AC49:AD49"/>
    <mergeCell ref="AE41:AH41"/>
    <mergeCell ref="AE42:AH42"/>
    <mergeCell ref="T43:Y43"/>
    <mergeCell ref="F44:I44"/>
    <mergeCell ref="J44:N44"/>
    <mergeCell ref="O44:S44"/>
    <mergeCell ref="T44:Y44"/>
    <mergeCell ref="T45:Y45"/>
    <mergeCell ref="C46:E46"/>
    <mergeCell ref="F46:I46"/>
    <mergeCell ref="J46:N46"/>
    <mergeCell ref="O46:S46"/>
    <mergeCell ref="T46:Y46"/>
    <mergeCell ref="T51:W51"/>
    <mergeCell ref="X51:Y51"/>
    <mergeCell ref="T52:W52"/>
    <mergeCell ref="B49:S49"/>
    <mergeCell ref="B50:S50"/>
    <mergeCell ref="B51:S51"/>
    <mergeCell ref="B52:S52"/>
    <mergeCell ref="X52:Y52"/>
    <mergeCell ref="T49:W49"/>
    <mergeCell ref="B48:I48"/>
    <mergeCell ref="T48:Y48"/>
    <mergeCell ref="B47:I47"/>
    <mergeCell ref="J47:N47"/>
    <mergeCell ref="T50:W50"/>
    <mergeCell ref="X50:Y50"/>
    <mergeCell ref="W20:Y20"/>
    <mergeCell ref="B29:I30"/>
    <mergeCell ref="T30:Y30"/>
    <mergeCell ref="M23:P23"/>
    <mergeCell ref="M24:P24"/>
    <mergeCell ref="J29:Y29"/>
    <mergeCell ref="B23:B25"/>
    <mergeCell ref="Y23:Y24"/>
    <mergeCell ref="L23:L25"/>
    <mergeCell ref="V21:Y21"/>
    <mergeCell ref="W26:Y26"/>
    <mergeCell ref="G27:K27"/>
    <mergeCell ref="M27:Q27"/>
    <mergeCell ref="I22:Y22"/>
    <mergeCell ref="E23:H25"/>
    <mergeCell ref="F32:I32"/>
    <mergeCell ref="T31:Y31"/>
    <mergeCell ref="T32:Y32"/>
  </mergeCells>
  <phoneticPr fontId="16"/>
  <conditionalFormatting sqref="AA50:AA64">
    <cfRule type="expression" dxfId="595" priority="199">
      <formula>AA50="共用部"</formula>
    </cfRule>
    <cfRule type="expression" dxfId="594" priority="200">
      <formula>AA50="専有部"</formula>
    </cfRule>
  </conditionalFormatting>
  <conditionalFormatting sqref="B15:Y17 B19:Y19 B8:Y8 B10:B11 B20:H20 B21:Y25 L10 L6:O6 L20:V20 B13 B14:K14 O14:Y14 B6:B7 T7:Y7">
    <cfRule type="containsBlanks" dxfId="593" priority="206">
      <formula>LEN(TRIM(B6))=0</formula>
    </cfRule>
  </conditionalFormatting>
  <conditionalFormatting sqref="E22:Y22 E21:P21 U21:Y21">
    <cfRule type="expression" dxfId="592" priority="196">
      <formula>$C$15&lt;&gt;8</formula>
    </cfRule>
  </conditionalFormatting>
  <conditionalFormatting sqref="I22:Y22">
    <cfRule type="expression" priority="203" stopIfTrue="1">
      <formula>AND($E$22="□",$I$22="")</formula>
    </cfRule>
  </conditionalFormatting>
  <conditionalFormatting sqref="A19:AA19 A20:H20 AC36 AA38:AC64 AE36 AI38:AJ38 AE38:AE64 AI50:AJ64 AJ39:AJ49 A14:K14 AN19:XFD34 AK37:XFD64 AI36:XFD36 A18:XFD18 A12:Z12 Z20 A21:P21 U21:Z21 A10:B11 Z10:Z11 L10 A8:Z9 L6:O6 L20:V20 A5:Z5 A13:B13 Z13:Z14 A22:Z25 AH19:AJ21 A15:Z17 AK5:XFD14 A1:XFD4 AK16:XFD17 AK15 AM15:XFD15 Z36:AA36 Z35:XFD35 Z26:Z34 A28:Y28 A26:A27 B65:XFD1048576 Z37:Z47 A29:A1048576 O14:R14 Z6 A6:B7 T7:Z7">
    <cfRule type="expression" dxfId="591" priority="195">
      <formula>_xlfn.ISFORMULA(A1)=TRUE</formula>
    </cfRule>
  </conditionalFormatting>
  <conditionalFormatting sqref="E23:Y25">
    <cfRule type="expression" dxfId="590" priority="191">
      <formula>$C$23="無し"</formula>
    </cfRule>
  </conditionalFormatting>
  <conditionalFormatting sqref="R14:Y14">
    <cfRule type="expression" dxfId="589" priority="175">
      <formula>$R$14&lt;&gt;""</formula>
    </cfRule>
  </conditionalFormatting>
  <conditionalFormatting sqref="C13 T13">
    <cfRule type="containsBlanks" dxfId="588" priority="163">
      <formula>LEN(TRIM(C13))=0</formula>
    </cfRule>
  </conditionalFormatting>
  <conditionalFormatting sqref="C6 C8">
    <cfRule type="containsText" dxfId="587" priority="194" operator="containsText" text="(例)">
      <formula>NOT(ISERROR(SEARCH("(例)",C6)))</formula>
    </cfRule>
  </conditionalFormatting>
  <conditionalFormatting sqref="AG19">
    <cfRule type="expression" dxfId="586" priority="143">
      <formula>_xlfn.ISFORMULA(AG19)=TRUE</formula>
    </cfRule>
  </conditionalFormatting>
  <conditionalFormatting sqref="AF19">
    <cfRule type="expression" dxfId="585" priority="142">
      <formula>_xlfn.ISFORMULA(AF19)=TRUE</formula>
    </cfRule>
  </conditionalFormatting>
  <conditionalFormatting sqref="AE22:AE28">
    <cfRule type="notContainsBlanks" dxfId="584" priority="138">
      <formula>LEN(TRIM(AE22))&gt;0</formula>
    </cfRule>
    <cfRule type="expression" dxfId="583" priority="139">
      <formula>AA22&lt;&gt;""</formula>
    </cfRule>
  </conditionalFormatting>
  <conditionalFormatting sqref="AF22:AJ22">
    <cfRule type="expression" dxfId="582" priority="135">
      <formula>$AE22="無し"</formula>
    </cfRule>
    <cfRule type="notContainsBlanks" dxfId="581" priority="136">
      <formula>LEN(TRIM(AF22))&gt;0</formula>
    </cfRule>
    <cfRule type="expression" dxfId="580" priority="137">
      <formula>$AE22="有り"</formula>
    </cfRule>
  </conditionalFormatting>
  <conditionalFormatting sqref="AF23:AJ23">
    <cfRule type="expression" dxfId="579" priority="132">
      <formula>$AE23="無し"</formula>
    </cfRule>
    <cfRule type="notContainsBlanks" dxfId="578" priority="133">
      <formula>LEN(TRIM(AF23))&gt;0</formula>
    </cfRule>
    <cfRule type="expression" dxfId="577" priority="134">
      <formula>$AE23="有り"</formula>
    </cfRule>
  </conditionalFormatting>
  <conditionalFormatting sqref="AF24:AJ24">
    <cfRule type="expression" dxfId="576" priority="129">
      <formula>$AE24="無し"</formula>
    </cfRule>
    <cfRule type="notContainsBlanks" dxfId="575" priority="130">
      <formula>LEN(TRIM(AF24))&gt;0</formula>
    </cfRule>
    <cfRule type="expression" dxfId="574" priority="131">
      <formula>$AE24="有り"</formula>
    </cfRule>
  </conditionalFormatting>
  <conditionalFormatting sqref="AF25:AJ28">
    <cfRule type="expression" dxfId="573" priority="126">
      <formula>$AE25="無し"</formula>
    </cfRule>
    <cfRule type="notContainsBlanks" dxfId="572" priority="127">
      <formula>LEN(TRIM(AF25))&gt;0</formula>
    </cfRule>
    <cfRule type="expression" dxfId="571" priority="128">
      <formula>$AE25="有り"</formula>
    </cfRule>
  </conditionalFormatting>
  <conditionalFormatting sqref="AA6">
    <cfRule type="expression" dxfId="570" priority="125">
      <formula>_xlfn.ISFORMULA(AA6)=TRUE</formula>
    </cfRule>
  </conditionalFormatting>
  <conditionalFormatting sqref="AA5">
    <cfRule type="expression" dxfId="569" priority="120">
      <formula>_xlfn.ISFORMULA(AA5)=TRUE</formula>
    </cfRule>
  </conditionalFormatting>
  <conditionalFormatting sqref="AL15">
    <cfRule type="expression" dxfId="568" priority="90">
      <formula>_xlfn.ISFORMULA(AL15)=TRUE</formula>
    </cfRule>
  </conditionalFormatting>
  <conditionalFormatting sqref="AA29:AJ34">
    <cfRule type="notContainsBlanks" dxfId="567" priority="81">
      <formula>LEN(TRIM(AA29))&gt;0</formula>
    </cfRule>
    <cfRule type="expression" dxfId="566" priority="82">
      <formula>$AA$28="その他評価すべき媒体（新聞折込、交通広告等）"</formula>
    </cfRule>
    <cfRule type="expression" dxfId="565" priority="83">
      <formula>$AA$27="その他評価すべき媒体（新聞折込、交通広告等））"</formula>
    </cfRule>
    <cfRule type="expression" dxfId="564" priority="84">
      <formula>$AA$26="その他評価すべき媒体（新聞折込、交通広告等）"</formula>
    </cfRule>
    <cfRule type="expression" dxfId="563" priority="85">
      <formula>$AA$25="その他評価すべき媒体（新聞折込、交通広告等）"</formula>
    </cfRule>
    <cfRule type="expression" dxfId="562" priority="86">
      <formula>$AA$24="その他評価すべき媒体（新聞折込、交通広告等）"</formula>
    </cfRule>
    <cfRule type="expression" dxfId="561" priority="87">
      <formula>$AA$23="その他評価すべき媒体（新聞折込、交通広告等）"</formula>
    </cfRule>
    <cfRule type="expression" dxfId="560" priority="88">
      <formula>$AA$22="その他評価すべき媒体（新聞折込、交通広告等）"</formula>
    </cfRule>
    <cfRule type="containsBlanks" dxfId="559" priority="89">
      <formula>LEN(TRIM(AA29))=0</formula>
    </cfRule>
  </conditionalFormatting>
  <conditionalFormatting sqref="R26 E26 L27 R27:S27">
    <cfRule type="containsBlanks" dxfId="558" priority="71">
      <formula>LEN(TRIM(E26))=0</formula>
    </cfRule>
  </conditionalFormatting>
  <conditionalFormatting sqref="K26:L26">
    <cfRule type="expression" dxfId="557" priority="70">
      <formula>$E$26&lt;=0</formula>
    </cfRule>
  </conditionalFormatting>
  <conditionalFormatting sqref="W26:Y26">
    <cfRule type="expression" dxfId="556" priority="69">
      <formula>$R$26&lt;=0</formula>
    </cfRule>
  </conditionalFormatting>
  <conditionalFormatting sqref="D27:F27">
    <cfRule type="containsBlanks" dxfId="555" priority="67">
      <formula>LEN(TRIM(D27))=0</formula>
    </cfRule>
  </conditionalFormatting>
  <conditionalFormatting sqref="X27:Y27">
    <cfRule type="containsBlanks" dxfId="554" priority="66">
      <formula>LEN(TRIM(X27))=0</formula>
    </cfRule>
  </conditionalFormatting>
  <conditionalFormatting sqref="O13">
    <cfRule type="containsBlanks" dxfId="553" priority="43">
      <formula>LEN(TRIM(O13))=0</formula>
    </cfRule>
  </conditionalFormatting>
  <conditionalFormatting sqref="R13:S13">
    <cfRule type="containsBlanks" dxfId="552" priority="41">
      <formula>LEN(TRIM(R13))=0</formula>
    </cfRule>
  </conditionalFormatting>
  <conditionalFormatting sqref="X13:Y13">
    <cfRule type="containsBlanks" dxfId="551" priority="42">
      <formula>LEN(TRIM(X13))=0</formula>
    </cfRule>
  </conditionalFormatting>
  <conditionalFormatting sqref="T53:Y53">
    <cfRule type="expression" dxfId="550" priority="5">
      <formula>AND($T$50&gt;=100,$T$53="『ＺＥＨ－Ｍ』")</formula>
    </cfRule>
    <cfRule type="expression" dxfId="549" priority="6">
      <formula>AND(AND($T$50&gt;=75,$T$50&lt;=99),$T$53="Ｎｅａｒｌｙ ＺＥＨ－Ｍ")</formula>
    </cfRule>
    <cfRule type="expression" dxfId="548" priority="7">
      <formula>AND(AND($T$50&lt;=74,$T$50&gt;=50),$T$53="ＺＥＨ－Ｍ Ｒｅａｄｙ")</formula>
    </cfRule>
    <cfRule type="expression" dxfId="547" priority="9">
      <formula>AND(AND($T$50&lt;=49,$T$50&gt;=20),$T$53="ＺＥＨ－Ｍ Ｏｒｉｅｎｔｅｄ")</formula>
    </cfRule>
    <cfRule type="containsBlanks" dxfId="546" priority="25">
      <formula>LEN(TRIM(T53))=0</formula>
    </cfRule>
  </conditionalFormatting>
  <conditionalFormatting sqref="B29:Y30 B48:I48 B60:Y60 B31:C31 B32 F31:F32 B33:C40 B64:Y64">
    <cfRule type="expression" dxfId="545" priority="38">
      <formula>_xlfn.ISFORMULA(B29)=TRUE</formula>
    </cfRule>
  </conditionalFormatting>
  <conditionalFormatting sqref="B41 F41:F42 F45:F46">
    <cfRule type="expression" dxfId="544" priority="36">
      <formula>_xlfn.ISFORMULA(B41)=TRUE</formula>
    </cfRule>
  </conditionalFormatting>
  <conditionalFormatting sqref="F43:F44">
    <cfRule type="expression" dxfId="543" priority="34">
      <formula>_xlfn.ISFORMULA(F43)=TRUE</formula>
    </cfRule>
  </conditionalFormatting>
  <conditionalFormatting sqref="C41">
    <cfRule type="expression" dxfId="542" priority="33">
      <formula>_xlfn.ISFORMULA(C41)=TRUE</formula>
    </cfRule>
  </conditionalFormatting>
  <conditionalFormatting sqref="B53:S53 B49:B52 T49:Y52">
    <cfRule type="expression" dxfId="541" priority="32">
      <formula>_xlfn.ISFORMULA(B49)=TRUE</formula>
    </cfRule>
  </conditionalFormatting>
  <conditionalFormatting sqref="B54">
    <cfRule type="containsText" dxfId="540" priority="30" operator="containsText" text="(例)">
      <formula>NOT(ISERROR(SEARCH("(例)",B54)))</formula>
    </cfRule>
    <cfRule type="expression" dxfId="539" priority="31">
      <formula>_xlfn.ISFORMULA(B54)=TRUE</formula>
    </cfRule>
  </conditionalFormatting>
  <conditionalFormatting sqref="Y56:Y57">
    <cfRule type="expression" dxfId="538" priority="29">
      <formula>$Y$56="□"</formula>
    </cfRule>
  </conditionalFormatting>
  <conditionalFormatting sqref="W26:Y26 K26:L26">
    <cfRule type="notContainsBlanks" dxfId="537" priority="24">
      <formula>LEN(TRIM(K26))&gt;0</formula>
    </cfRule>
  </conditionalFormatting>
  <conditionalFormatting sqref="C61:Y61">
    <cfRule type="expression" dxfId="536" priority="21">
      <formula>_xlfn.ISFORMULA(C61)=TRUE</formula>
    </cfRule>
  </conditionalFormatting>
  <conditionalFormatting sqref="B61">
    <cfRule type="containsText" dxfId="535" priority="19" operator="containsText" text="(例)">
      <formula>NOT(ISERROR(SEARCH("(例)",B61)))</formula>
    </cfRule>
    <cfRule type="expression" dxfId="534" priority="20">
      <formula>_xlfn.ISFORMULA(B61)=TRUE</formula>
    </cfRule>
  </conditionalFormatting>
  <conditionalFormatting sqref="AE19">
    <cfRule type="expression" dxfId="533" priority="18">
      <formula>_xlfn.ISFORMULA(AE19)=TRUE</formula>
    </cfRule>
  </conditionalFormatting>
  <conditionalFormatting sqref="F13:H13">
    <cfRule type="containsBlanks" dxfId="532" priority="15">
      <formula>LEN(TRIM(F13))=0</formula>
    </cfRule>
  </conditionalFormatting>
  <conditionalFormatting sqref="J13:N13">
    <cfRule type="containsBlanks" dxfId="531" priority="14">
      <formula>LEN(TRIM(J13))=0</formula>
    </cfRule>
  </conditionalFormatting>
  <conditionalFormatting sqref="J31:S40 J41:N44">
    <cfRule type="containsBlanks" dxfId="530" priority="13">
      <formula>LEN(TRIM(J31))=0</formula>
    </cfRule>
  </conditionalFormatting>
  <conditionalFormatting sqref="J46:N47">
    <cfRule type="containsBlanks" dxfId="529" priority="12">
      <formula>LEN(TRIM(J46))=0</formula>
    </cfRule>
  </conditionalFormatting>
  <conditionalFormatting sqref="AL30">
    <cfRule type="expression" dxfId="528" priority="11">
      <formula>_xlfn.ISFORMULA(AL30)=TRUE</formula>
    </cfRule>
  </conditionalFormatting>
  <conditionalFormatting sqref="AA9:AJ17">
    <cfRule type="notContainsBlanks" dxfId="527" priority="1">
      <formula>LEN(TRIM(AA9))&gt;0</formula>
    </cfRule>
    <cfRule type="expression" dxfId="526" priority="2">
      <formula>$AA$8="☑"</formula>
    </cfRule>
    <cfRule type="expression" dxfId="525" priority="207">
      <formula>$AA$8="□"</formula>
    </cfRule>
  </conditionalFormatting>
  <dataValidations xWindow="526" yWindow="606" count="21">
    <dataValidation imeMode="off" allowBlank="1" showInputMessage="1" showErrorMessage="1" sqref="P15:R17 AI50:AI64 M17:O17 S15:T16 K31:N46 J15 K15:L17 P31:S46 O31:O47 J31:J47 E15:F17 G15 H15:I17" xr:uid="{33945460-4E79-47A6-A99E-A1EA502740FB}"/>
    <dataValidation type="custom" imeMode="off" allowBlank="1" showInputMessage="1" showErrorMessage="1" prompt="・建築基準法上の延べ面積を記入_x000a_・住宅の専有部分は「4.住戸情報入力」より自動転記" sqref="M15:O16" xr:uid="{C4E68CCC-0E0B-454D-83AE-4DA4D8A5505C}">
      <formula1>INT(M15)&gt;=0</formula1>
    </dataValidation>
    <dataValidation type="list" allowBlank="1" showInputMessage="1" showErrorMessage="1" sqref="AA50:AA64" xr:uid="{859520AC-6950-440C-BDDE-9382AB337EDF}">
      <formula1>"専有部,共用部"</formula1>
    </dataValidation>
    <dataValidation type="list" allowBlank="1" showInputMessage="1" showErrorMessage="1" sqref="AB50:AB64" xr:uid="{9155EC34-AE70-49D9-A1EE-65CA243695F7}">
      <formula1>"空調設備,給湯設備,換気設備,照明設備,昇降設備（エレベータ）,その他"</formula1>
    </dataValidation>
    <dataValidation type="list" allowBlank="1" showInputMessage="1" showErrorMessage="1" sqref="AJ38:AJ64" xr:uid="{5A4ED04A-FF82-4BD9-9E64-69C9D57C2C00}">
      <formula1>"●"</formula1>
    </dataValidation>
    <dataValidation type="list" imeMode="off" allowBlank="1" showInputMessage="1" showErrorMessage="1" sqref="C15:D15" xr:uid="{777B8E8F-E985-46C7-AF1A-4372513C2DA7}">
      <formula1>"１,２,３,４,５,６,７,８"</formula1>
    </dataValidation>
    <dataValidation imeMode="hiragana" allowBlank="1" showInputMessage="1" showErrorMessage="1" sqref="AA6 AB5:AJ5 AB7:AB8 AA9" xr:uid="{8D9108F9-B32B-49E7-BE5D-3565BCE82012}"/>
    <dataValidation type="list" allowBlank="1" showInputMessage="1" showErrorMessage="1" sqref="R14:Y14" xr:uid="{88CFE0C2-12DB-4F5E-84E8-D7A17F2CABCD}">
      <formula1>"鉄骨造（S造）,鉄筋コンクリート造（ＲＣ造）,鉄筋鉄骨コンクリート造（ＳＲＣ造）,木造"</formula1>
    </dataValidation>
    <dataValidation type="list" allowBlank="1" showInputMessage="1" showErrorMessage="1" sqref="E21:E22 K21 O21 U21" xr:uid="{EE5F27D7-0FE2-4B69-8841-C70B2BC6541E}">
      <formula1>"□,■"</formula1>
    </dataValidation>
    <dataValidation type="list" allowBlank="1" showInputMessage="1" showErrorMessage="1" sqref="AE22:AE28 C23:D25 AG22:AJ28 D27:F27 L27 R27:S27 X27:Y27 X13:Y13" xr:uid="{64F02713-B00F-4F42-8C16-625F27FBDE2B}">
      <formula1>"有り,無し"</formula1>
    </dataValidation>
    <dataValidation type="list" allowBlank="1" showInputMessage="1" showErrorMessage="1" sqref="R13" xr:uid="{732C192F-EED1-4C47-ABDB-85231531CAB7}">
      <formula1>"中廊下型,外廊下型"</formula1>
    </dataValidation>
    <dataValidation type="list" imeMode="hiragana" allowBlank="1" showInputMessage="1" showErrorMessage="1" sqref="AA7:AA8" xr:uid="{0C1CAF8A-3683-4A26-BAC4-850E2F3DC3F3}">
      <formula1>"□,☑"</formula1>
    </dataValidation>
    <dataValidation type="list" allowBlank="1" showInputMessage="1" showErrorMessage="1" sqref="Y56:Y58 Y62" xr:uid="{CC01072B-6679-43BF-ACE9-5FEEF1A1E3EB}">
      <formula1>"□,☑"</formula1>
    </dataValidation>
    <dataValidation type="list" allowBlank="1" showInputMessage="1" sqref="T53:Y53" xr:uid="{77200BBB-36E5-485F-B3CB-6CD382885D2B}">
      <formula1>"『ＺＥＨ－Ｍ』,Ｎｅａｒｌｙ ＺＥＨ－Ｍ,ＺＥＨ－Ｍ Ｒｅａｄｙ,ＺＥＨ－Ｍ Ｏｒｉｅｎｔｅｄ"</formula1>
    </dataValidation>
    <dataValidation type="list" allowBlank="1" showInputMessage="1" showErrorMessage="1" sqref="K26:L26" xr:uid="{B4850DA6-C23B-4FDE-94F7-F4C49409BF21}">
      <formula1>"専有部,共用部,専有部・共用部"</formula1>
    </dataValidation>
    <dataValidation type="list" allowBlank="1" showInputMessage="1" showErrorMessage="1" sqref="AA22:AD28" xr:uid="{E16B6F8B-9650-4455-8C9D-7F92468AB0D4}">
      <formula1>"不動産情報媒体（ＷＥＢサイト・住宅情報誌など）掲載,店舗掲示物やモデルルーム内の掲示、工事現場の仮囲い等,その他評価すべき媒体（新聞折込、交通広告等）"</formula1>
    </dataValidation>
    <dataValidation type="list" imeMode="hiragana" allowBlank="1" showInputMessage="1" showErrorMessage="1" sqref="E13" xr:uid="{D3341355-704A-4EE6-9990-5D778F459F6C}">
      <formula1>"県,都,府,道"</formula1>
    </dataValidation>
    <dataValidation type="list" imeMode="hiragana" allowBlank="1" showInputMessage="1" showErrorMessage="1" sqref="I13" xr:uid="{3C1334C5-4530-4CEB-8F57-FAA9ECAE0304}">
      <formula1>"市,区,町,村"</formula1>
    </dataValidation>
    <dataValidation type="custom" imeMode="off" allowBlank="1" showInputMessage="1" showErrorMessage="1" sqref="G16:G17 J16:J17 S17:T17 S20:U20 Q23 V23:X25" xr:uid="{9994BE2E-021C-4A5A-8458-CC9A5586AFB1}">
      <formula1>INT(G16)&gt;=0</formula1>
    </dataValidation>
    <dataValidation type="custom" allowBlank="1" showInputMessage="1" showErrorMessage="1" sqref="E26 R26" xr:uid="{53E0EB06-3932-4CDD-94EA-9A98226C63EE}">
      <formula1>INT(E26)&gt;=0</formula1>
    </dataValidation>
    <dataValidation imeMode="disabled" allowBlank="1" showInputMessage="1" showErrorMessage="1" sqref="AF22:AF28" xr:uid="{B3AA3521-B427-4E45-BF82-F9D7000D4714}"/>
  </dataValidations>
  <printOptions horizontalCentered="1"/>
  <pageMargins left="0.51181102362204722" right="0.11811023622047245" top="0.35433070866141736" bottom="0.35433070866141736" header="0.31496062992125984" footer="0.11811023622047245"/>
  <pageSetup paperSize="8" scale="61" orientation="landscape" r:id="rId1"/>
  <headerFooter scaleWithDoc="0">
    <oddFooter>&amp;R&amp;K00-044R5中層ZEH-M_ver.1.2</oddFoot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75CDA-8FDD-49F3-A6DA-49AE1976296C}">
  <sheetPr codeName="Sheet10"/>
  <dimension ref="A1:BL314"/>
  <sheetViews>
    <sheetView showGridLines="0" view="pageBreakPreview" zoomScale="85" zoomScaleNormal="80" zoomScaleSheetLayoutView="85" workbookViewId="0">
      <pane ySplit="12" topLeftCell="A13" activePane="bottomLeft" state="frozen"/>
      <selection pane="bottomLeft" activeCell="C13" sqref="C13"/>
    </sheetView>
  </sheetViews>
  <sheetFormatPr defaultColWidth="9" defaultRowHeight="45.75"/>
  <cols>
    <col min="1" max="1" width="1.625" style="93" customWidth="1"/>
    <col min="2" max="2" width="5.625" style="36" bestFit="1" customWidth="1"/>
    <col min="3" max="3" width="5.625" style="107" bestFit="1" customWidth="1"/>
    <col min="4" max="4" width="5.625" style="23" bestFit="1" customWidth="1"/>
    <col min="5" max="5" width="6.875" style="96" bestFit="1" customWidth="1"/>
    <col min="6" max="6" width="8.625" style="96" customWidth="1"/>
    <col min="7" max="7" width="9.25" style="96" bestFit="1" customWidth="1"/>
    <col min="8" max="9" width="7.5" style="22" bestFit="1" customWidth="1"/>
    <col min="10" max="10" width="11.125" style="22" bestFit="1" customWidth="1"/>
    <col min="11" max="11" width="7.5" style="22" bestFit="1" customWidth="1"/>
    <col min="12" max="12" width="8.5" style="22" bestFit="1" customWidth="1"/>
    <col min="13" max="13" width="7.375" style="22" bestFit="1" customWidth="1"/>
    <col min="14" max="14" width="13.375" style="46" bestFit="1" customWidth="1"/>
    <col min="15" max="15" width="4.625" style="90" customWidth="1"/>
    <col min="16" max="16" width="9.625" style="22" customWidth="1"/>
    <col min="17" max="17" width="5.625" style="22" bestFit="1" customWidth="1"/>
    <col min="18" max="18" width="4.625" style="90" customWidth="1"/>
    <col min="19" max="19" width="9.625" style="22" customWidth="1"/>
    <col min="20" max="20" width="5.625" style="22" bestFit="1" customWidth="1"/>
    <col min="21" max="21" width="4.625" style="90" customWidth="1"/>
    <col min="22" max="22" width="9.625" style="22" customWidth="1"/>
    <col min="23" max="23" width="5.625" style="22" bestFit="1" customWidth="1"/>
    <col min="24" max="24" width="4.625" style="90" customWidth="1"/>
    <col min="25" max="25" width="9.625" style="22" customWidth="1"/>
    <col min="26" max="26" width="5.625" style="22" bestFit="1" customWidth="1"/>
    <col min="27" max="27" width="4.625" style="90" customWidth="1"/>
    <col min="28" max="28" width="10.375" style="22" customWidth="1"/>
    <col min="29" max="29" width="4.625" style="90" customWidth="1"/>
    <col min="30" max="30" width="18.625" style="22" customWidth="1"/>
    <col min="31" max="31" width="4.625" style="90" customWidth="1"/>
    <col min="32" max="32" width="18.625" style="22" customWidth="1"/>
    <col min="33" max="33" width="4.625" style="90" customWidth="1"/>
    <col min="34" max="34" width="15.625" style="22" customWidth="1"/>
    <col min="35" max="35" width="4.625" style="90" customWidth="1"/>
    <col min="36" max="36" width="18.625" style="22" customWidth="1"/>
    <col min="37" max="37" width="4.625" style="90" customWidth="1"/>
    <col min="38" max="38" width="13.875" style="22" customWidth="1"/>
    <col min="39" max="39" width="4.625" style="90" customWidth="1"/>
    <col min="40" max="40" width="9.625" style="22" customWidth="1"/>
    <col min="41" max="41" width="4.625" style="90" customWidth="1"/>
    <col min="42" max="42" width="15.625" style="44" customWidth="1"/>
    <col min="43" max="43" width="4.625" style="90" customWidth="1"/>
    <col min="44" max="44" width="15.625" style="22" customWidth="1"/>
    <col min="45" max="45" width="5.625" style="22" bestFit="1" customWidth="1"/>
    <col min="46" max="46" width="4.625" style="90" customWidth="1"/>
    <col min="47" max="47" width="5.625" style="22" customWidth="1"/>
    <col min="48" max="48" width="15.625" style="22" customWidth="1"/>
    <col min="49" max="49" width="4.625" style="90" customWidth="1"/>
    <col min="50" max="51" width="15.625" style="22" customWidth="1"/>
    <col min="52" max="52" width="4.625" style="90" customWidth="1"/>
    <col min="53" max="53" width="1.625" style="36" customWidth="1"/>
    <col min="54" max="54" width="9" style="36" customWidth="1"/>
    <col min="55" max="55" width="6.875" style="36" hidden="1" customWidth="1"/>
    <col min="56" max="56" width="5.875" style="36" hidden="1" customWidth="1"/>
    <col min="57" max="57" width="1.625" style="66" hidden="1" customWidth="1"/>
    <col min="58" max="59" width="5.625" style="36" hidden="1" customWidth="1"/>
    <col min="60" max="60" width="1.625" style="66" hidden="1" customWidth="1"/>
    <col min="61" max="61" width="13.375" style="36" hidden="1" customWidth="1"/>
    <col min="62" max="62" width="9.375" style="36" hidden="1" customWidth="1"/>
    <col min="63" max="63" width="5.875" style="36" hidden="1" customWidth="1"/>
    <col min="64" max="64" width="10" style="36" hidden="1" customWidth="1"/>
    <col min="65" max="16384" width="9" style="36"/>
  </cols>
  <sheetData>
    <row r="1" spans="1:64" s="267" customFormat="1" ht="18.75">
      <c r="A1" s="264" t="s">
        <v>410</v>
      </c>
      <c r="B1" s="264"/>
      <c r="C1" s="265"/>
      <c r="D1" s="266"/>
      <c r="N1" s="268"/>
      <c r="O1" s="269"/>
      <c r="R1" s="269"/>
      <c r="U1" s="269"/>
      <c r="X1" s="269"/>
      <c r="AA1" s="269"/>
      <c r="AC1" s="269"/>
      <c r="AE1" s="269"/>
      <c r="AG1" s="269"/>
      <c r="AI1" s="269"/>
      <c r="AK1" s="269"/>
      <c r="AM1" s="269"/>
      <c r="AO1" s="269"/>
      <c r="AP1" s="270"/>
      <c r="AQ1" s="269"/>
      <c r="AT1" s="269"/>
      <c r="AW1" s="269"/>
      <c r="AZ1" s="269"/>
      <c r="BE1" s="271"/>
      <c r="BH1" s="271"/>
    </row>
    <row r="2" spans="1:64" s="267" customFormat="1" ht="18.75">
      <c r="A2" s="264" t="s">
        <v>423</v>
      </c>
      <c r="C2" s="265"/>
      <c r="D2" s="266"/>
      <c r="N2" s="268"/>
      <c r="O2" s="269"/>
      <c r="R2" s="269"/>
      <c r="U2" s="269"/>
      <c r="X2" s="269"/>
      <c r="AA2" s="269"/>
      <c r="AC2" s="269"/>
      <c r="AE2" s="269"/>
      <c r="AG2" s="269"/>
      <c r="AI2" s="269"/>
      <c r="AK2" s="269"/>
      <c r="AM2" s="269"/>
      <c r="AO2" s="269"/>
      <c r="AP2" s="270"/>
      <c r="AQ2" s="269"/>
      <c r="AT2" s="269"/>
      <c r="AW2" s="269"/>
      <c r="AZ2" s="269"/>
      <c r="BE2" s="271"/>
      <c r="BH2" s="271"/>
    </row>
    <row r="3" spans="1:64" s="267" customFormat="1" ht="18.75">
      <c r="A3" s="264" t="s">
        <v>424</v>
      </c>
      <c r="B3" s="264"/>
      <c r="C3" s="265"/>
      <c r="D3" s="266"/>
      <c r="N3" s="268"/>
      <c r="O3" s="269"/>
      <c r="R3" s="269"/>
      <c r="U3" s="269"/>
      <c r="X3" s="269"/>
      <c r="AA3" s="269"/>
      <c r="AC3" s="269"/>
      <c r="AE3" s="269"/>
      <c r="AG3" s="269"/>
      <c r="AI3" s="269"/>
      <c r="AK3" s="269"/>
      <c r="AM3" s="269"/>
      <c r="AO3" s="269"/>
      <c r="AP3" s="270"/>
      <c r="AQ3" s="269"/>
      <c r="AT3" s="269"/>
      <c r="AW3" s="269"/>
      <c r="AZ3" s="269"/>
      <c r="BE3" s="271"/>
      <c r="BH3" s="271"/>
    </row>
    <row r="4" spans="1:64" s="79" customFormat="1" ht="13.5">
      <c r="C4" s="103" t="s">
        <v>249</v>
      </c>
      <c r="D4" s="80"/>
      <c r="H4" s="82"/>
      <c r="I4" s="82"/>
      <c r="J4" s="82"/>
      <c r="K4" s="82"/>
      <c r="L4" s="82"/>
      <c r="M4" s="82"/>
      <c r="N4" s="83"/>
      <c r="O4" s="86"/>
      <c r="P4" s="82"/>
      <c r="Q4" s="82"/>
      <c r="R4" s="86"/>
      <c r="S4" s="82"/>
      <c r="T4" s="82"/>
      <c r="U4" s="86"/>
      <c r="V4" s="82"/>
      <c r="W4" s="82"/>
      <c r="X4" s="86"/>
      <c r="Y4" s="82"/>
      <c r="Z4" s="82"/>
      <c r="AA4" s="86"/>
      <c r="AB4" s="84"/>
      <c r="AC4" s="86"/>
      <c r="AD4" s="84"/>
      <c r="AE4" s="86"/>
      <c r="AF4" s="84"/>
      <c r="AG4" s="86"/>
      <c r="AH4" s="84"/>
      <c r="AI4" s="86"/>
      <c r="AJ4" s="84"/>
      <c r="AK4" s="86"/>
      <c r="AL4" s="82"/>
      <c r="AM4" s="86"/>
      <c r="AN4" s="82"/>
      <c r="AO4" s="86"/>
      <c r="AP4" s="85"/>
      <c r="AQ4" s="86"/>
      <c r="AR4" s="84"/>
      <c r="AS4" s="84"/>
      <c r="AT4" s="86"/>
      <c r="AU4" s="84"/>
      <c r="AV4" s="84"/>
      <c r="AW4" s="86"/>
      <c r="AX4" s="82"/>
      <c r="AY4" s="82"/>
      <c r="AZ4" s="86"/>
      <c r="BE4" s="81"/>
      <c r="BH4" s="81"/>
    </row>
    <row r="5" spans="1:64" s="79" customFormat="1" ht="18.75">
      <c r="B5" s="1854" t="s">
        <v>1028</v>
      </c>
      <c r="C5" s="1854"/>
      <c r="D5" s="1854"/>
      <c r="E5" s="1854"/>
      <c r="F5" s="1854"/>
      <c r="G5" s="1854"/>
      <c r="H5" s="82"/>
      <c r="I5" s="82"/>
      <c r="J5" s="82"/>
      <c r="K5" s="82"/>
      <c r="L5" s="82"/>
      <c r="M5" s="82"/>
      <c r="N5" s="83"/>
      <c r="O5" s="86"/>
      <c r="P5" s="82"/>
      <c r="Q5" s="82"/>
      <c r="R5" s="86"/>
      <c r="S5" s="82"/>
      <c r="T5" s="82"/>
      <c r="U5" s="86"/>
      <c r="V5" s="82"/>
      <c r="W5" s="82"/>
      <c r="X5" s="86"/>
      <c r="Y5" s="82"/>
      <c r="Z5" s="82"/>
      <c r="AA5" s="86"/>
      <c r="AB5" s="84"/>
      <c r="AC5" s="86"/>
      <c r="AD5" s="84"/>
      <c r="AE5" s="86"/>
      <c r="AF5" s="84"/>
      <c r="AG5" s="86"/>
      <c r="AH5" s="82"/>
      <c r="AI5" s="86"/>
      <c r="AJ5" s="84"/>
      <c r="AK5" s="86"/>
      <c r="AL5" s="82"/>
      <c r="AM5" s="86"/>
      <c r="AN5" s="84"/>
      <c r="AO5" s="86"/>
      <c r="AP5" s="85"/>
      <c r="AQ5" s="86"/>
      <c r="AR5" s="84"/>
      <c r="AS5" s="84"/>
      <c r="AT5" s="86"/>
      <c r="AU5" s="84"/>
      <c r="AV5" s="84"/>
      <c r="AW5" s="86"/>
      <c r="AX5" s="82"/>
      <c r="AY5" s="82"/>
      <c r="AZ5" s="86"/>
      <c r="BE5" s="81"/>
      <c r="BH5" s="81"/>
    </row>
    <row r="6" spans="1:64" ht="13.5">
      <c r="A6" s="36"/>
      <c r="C6" s="104" t="s">
        <v>249</v>
      </c>
      <c r="D6" s="15"/>
      <c r="E6" s="36"/>
      <c r="F6" s="36"/>
      <c r="G6" s="36"/>
      <c r="H6" s="82"/>
      <c r="I6" s="82"/>
      <c r="J6" s="82"/>
      <c r="K6" s="17"/>
      <c r="L6" s="17"/>
      <c r="M6" s="36"/>
      <c r="N6" s="38"/>
      <c r="O6" s="92"/>
      <c r="P6" s="36"/>
      <c r="Q6" s="17"/>
      <c r="R6" s="87"/>
      <c r="S6" s="17"/>
      <c r="T6" s="17"/>
      <c r="U6" s="87"/>
      <c r="V6" s="51"/>
      <c r="W6" s="17"/>
      <c r="X6" s="87"/>
      <c r="Y6" s="17"/>
      <c r="Z6" s="17"/>
      <c r="AA6" s="87"/>
      <c r="AB6" s="84"/>
      <c r="AC6" s="87"/>
      <c r="AD6" s="84"/>
      <c r="AE6" s="87"/>
      <c r="AF6" s="84"/>
      <c r="AG6" s="87"/>
      <c r="AH6" s="82"/>
      <c r="AI6" s="87"/>
      <c r="AJ6" s="18"/>
      <c r="AK6" s="87"/>
      <c r="AL6" s="17"/>
      <c r="AM6" s="87"/>
      <c r="AN6" s="82"/>
      <c r="AO6" s="87"/>
      <c r="AP6" s="40"/>
      <c r="AQ6" s="87"/>
      <c r="AR6" s="84"/>
      <c r="AS6" s="84"/>
      <c r="AT6" s="87"/>
      <c r="AU6" s="84"/>
      <c r="AV6" s="84"/>
      <c r="AW6" s="87"/>
      <c r="AX6" s="17"/>
      <c r="AY6" s="17"/>
      <c r="AZ6" s="87"/>
    </row>
    <row r="7" spans="1:64" ht="43.5" customHeight="1">
      <c r="A7" s="19"/>
      <c r="B7" s="1851" t="s">
        <v>250</v>
      </c>
      <c r="C7" s="1852"/>
      <c r="D7" s="1852"/>
      <c r="E7" s="1853"/>
      <c r="F7" s="1888" t="str">
        <f>'2.全体概要'!C7</f>
        <v/>
      </c>
      <c r="G7" s="1889"/>
      <c r="H7" s="1889"/>
      <c r="I7" s="1889"/>
      <c r="J7" s="1889"/>
      <c r="K7" s="1889"/>
      <c r="L7" s="1889"/>
      <c r="M7" s="1890" t="s">
        <v>901</v>
      </c>
      <c r="N7" s="1890"/>
      <c r="O7" s="1890"/>
      <c r="P7" s="1891"/>
      <c r="Q7" s="17"/>
      <c r="R7" s="87"/>
      <c r="S7" s="17"/>
      <c r="T7" s="17"/>
      <c r="U7" s="87"/>
      <c r="V7" s="87"/>
      <c r="W7" s="17"/>
      <c r="X7" s="87"/>
      <c r="Y7" s="17"/>
      <c r="Z7" s="17"/>
      <c r="AA7" s="87"/>
      <c r="AB7" s="82"/>
      <c r="AC7" s="87"/>
      <c r="AD7" s="82"/>
      <c r="AE7" s="87"/>
      <c r="AF7" s="82"/>
      <c r="AG7" s="87"/>
      <c r="AH7" s="82"/>
      <c r="AI7" s="87"/>
      <c r="AJ7" s="18"/>
      <c r="AK7" s="87"/>
      <c r="AL7" s="17"/>
      <c r="AM7" s="87"/>
      <c r="AN7" s="17"/>
      <c r="AO7" s="87"/>
      <c r="AP7" s="40"/>
      <c r="AQ7" s="87"/>
      <c r="AR7" s="82"/>
      <c r="AS7" s="82"/>
      <c r="AT7" s="87"/>
      <c r="AU7" s="82"/>
      <c r="AV7" s="82"/>
      <c r="AW7" s="87"/>
      <c r="AX7" s="17"/>
      <c r="AY7" s="17"/>
      <c r="AZ7" s="87"/>
    </row>
    <row r="8" spans="1:64" ht="13.5" customHeight="1" thickBot="1">
      <c r="A8" s="36"/>
      <c r="C8" s="104" t="s">
        <v>249</v>
      </c>
      <c r="D8" s="15"/>
      <c r="E8" s="36"/>
      <c r="F8" s="36"/>
      <c r="G8" s="36"/>
      <c r="H8" s="36"/>
      <c r="I8" s="36"/>
      <c r="J8" s="36"/>
      <c r="K8" s="36"/>
      <c r="L8" s="36"/>
      <c r="M8" s="36"/>
      <c r="N8" s="38"/>
      <c r="O8" s="92"/>
      <c r="P8" s="16"/>
      <c r="Q8" s="16"/>
      <c r="R8" s="88"/>
      <c r="S8" s="16"/>
      <c r="T8" s="16"/>
      <c r="U8" s="88"/>
      <c r="V8" s="16"/>
      <c r="W8" s="16"/>
      <c r="X8" s="88"/>
      <c r="Y8" s="16"/>
      <c r="Z8" s="16"/>
      <c r="AA8" s="88"/>
      <c r="AB8" s="16"/>
      <c r="AC8" s="88"/>
      <c r="AD8" s="16"/>
      <c r="AE8" s="88"/>
      <c r="AF8" s="16"/>
      <c r="AG8" s="88"/>
      <c r="AH8" s="16"/>
      <c r="AI8" s="88"/>
      <c r="AJ8" s="20"/>
      <c r="AK8" s="88"/>
      <c r="AL8" s="16"/>
      <c r="AM8" s="88"/>
      <c r="AN8" s="16"/>
      <c r="AO8" s="88"/>
      <c r="AP8" s="41"/>
      <c r="AQ8" s="88"/>
      <c r="AR8" s="681"/>
      <c r="AS8" s="681"/>
      <c r="AT8" s="682"/>
      <c r="AU8" s="681"/>
      <c r="AV8" s="681"/>
      <c r="AW8" s="682"/>
      <c r="AX8" s="16"/>
      <c r="AY8" s="16"/>
      <c r="AZ8" s="88"/>
      <c r="BC8" s="907"/>
      <c r="BD8" s="907"/>
      <c r="BE8" s="908"/>
      <c r="BF8" s="1855" t="s">
        <v>251</v>
      </c>
      <c r="BG8" s="1855"/>
      <c r="BH8" s="908"/>
      <c r="BI8" s="1855" t="s">
        <v>194</v>
      </c>
      <c r="BJ8" s="1855"/>
      <c r="BK8" s="1855"/>
      <c r="BL8" s="1855"/>
    </row>
    <row r="9" spans="1:64" ht="21" customHeight="1">
      <c r="A9" s="108"/>
      <c r="B9" s="1865" t="s">
        <v>252</v>
      </c>
      <c r="C9" s="1871" t="s">
        <v>253</v>
      </c>
      <c r="D9" s="1865" t="s">
        <v>254</v>
      </c>
      <c r="E9" s="1865" t="s">
        <v>255</v>
      </c>
      <c r="F9" s="1865" t="s">
        <v>256</v>
      </c>
      <c r="G9" s="1865" t="s">
        <v>257</v>
      </c>
      <c r="H9" s="1859" t="s">
        <v>258</v>
      </c>
      <c r="I9" s="1860"/>
      <c r="J9" s="1859" t="s">
        <v>259</v>
      </c>
      <c r="K9" s="1892"/>
      <c r="L9" s="1892"/>
      <c r="M9" s="1892"/>
      <c r="N9" s="1892"/>
      <c r="O9" s="1860"/>
      <c r="P9" s="1856" t="s">
        <v>1225</v>
      </c>
      <c r="Q9" s="1857"/>
      <c r="R9" s="1857"/>
      <c r="S9" s="1857"/>
      <c r="T9" s="1857"/>
      <c r="U9" s="1858"/>
      <c r="V9" s="1856" t="s">
        <v>1226</v>
      </c>
      <c r="W9" s="1857"/>
      <c r="X9" s="1857"/>
      <c r="Y9" s="1857"/>
      <c r="Z9" s="1857"/>
      <c r="AA9" s="1858"/>
      <c r="AB9" s="1886" t="s">
        <v>495</v>
      </c>
      <c r="AC9" s="1887"/>
      <c r="AD9" s="1894" t="s">
        <v>1171</v>
      </c>
      <c r="AE9" s="1895"/>
      <c r="AF9" s="1898" t="s">
        <v>1170</v>
      </c>
      <c r="AG9" s="1899"/>
      <c r="AH9" s="1859" t="s">
        <v>260</v>
      </c>
      <c r="AI9" s="1860"/>
      <c r="AJ9" s="1859" t="s">
        <v>261</v>
      </c>
      <c r="AK9" s="1863"/>
      <c r="AL9" s="1865" t="s">
        <v>566</v>
      </c>
      <c r="AM9" s="1865"/>
      <c r="AN9" s="1865" t="s">
        <v>1230</v>
      </c>
      <c r="AO9" s="1865"/>
      <c r="AP9" s="1865" t="s">
        <v>294</v>
      </c>
      <c r="AQ9" s="1865"/>
      <c r="AR9" s="1874" t="s">
        <v>487</v>
      </c>
      <c r="AS9" s="1875"/>
      <c r="AT9" s="1876"/>
      <c r="AU9" s="1874" t="s">
        <v>488</v>
      </c>
      <c r="AV9" s="1875"/>
      <c r="AW9" s="1876"/>
      <c r="AX9" s="1865" t="s">
        <v>775</v>
      </c>
      <c r="AY9" s="1865"/>
      <c r="AZ9" s="1865"/>
      <c r="BC9" s="907"/>
      <c r="BD9" s="907"/>
      <c r="BE9" s="908"/>
      <c r="BF9" s="1855"/>
      <c r="BG9" s="1855"/>
      <c r="BH9" s="908"/>
      <c r="BI9" s="1855" t="s">
        <v>262</v>
      </c>
      <c r="BJ9" s="1855" t="s">
        <v>263</v>
      </c>
      <c r="BK9" s="1855"/>
      <c r="BL9" s="1855"/>
    </row>
    <row r="10" spans="1:64" ht="34.5" customHeight="1">
      <c r="A10" s="109"/>
      <c r="B10" s="1866"/>
      <c r="C10" s="1872"/>
      <c r="D10" s="1866"/>
      <c r="E10" s="1866"/>
      <c r="F10" s="1866"/>
      <c r="G10" s="1866"/>
      <c r="H10" s="1861"/>
      <c r="I10" s="1862"/>
      <c r="J10" s="1861"/>
      <c r="K10" s="1867"/>
      <c r="L10" s="1867"/>
      <c r="M10" s="1867"/>
      <c r="N10" s="1867"/>
      <c r="O10" s="1862"/>
      <c r="P10" s="1861" t="s">
        <v>489</v>
      </c>
      <c r="Q10" s="1867"/>
      <c r="R10" s="1867"/>
      <c r="S10" s="1867" t="s">
        <v>490</v>
      </c>
      <c r="T10" s="1867"/>
      <c r="U10" s="1862"/>
      <c r="V10" s="1861" t="s">
        <v>489</v>
      </c>
      <c r="W10" s="1867"/>
      <c r="X10" s="1867"/>
      <c r="Y10" s="1867" t="s">
        <v>490</v>
      </c>
      <c r="Z10" s="1867"/>
      <c r="AA10" s="1862"/>
      <c r="AB10" s="1877"/>
      <c r="AC10" s="1879"/>
      <c r="AD10" s="1896"/>
      <c r="AE10" s="1897"/>
      <c r="AF10" s="1900"/>
      <c r="AG10" s="1901"/>
      <c r="AH10" s="1861"/>
      <c r="AI10" s="1862"/>
      <c r="AJ10" s="1861"/>
      <c r="AK10" s="1864"/>
      <c r="AL10" s="1866"/>
      <c r="AM10" s="1866"/>
      <c r="AN10" s="1866"/>
      <c r="AO10" s="1866"/>
      <c r="AP10" s="1866"/>
      <c r="AQ10" s="1866"/>
      <c r="AR10" s="1877"/>
      <c r="AS10" s="1878"/>
      <c r="AT10" s="1879"/>
      <c r="AU10" s="1877"/>
      <c r="AV10" s="1878"/>
      <c r="AW10" s="1879"/>
      <c r="AX10" s="1866"/>
      <c r="AY10" s="1866"/>
      <c r="AZ10" s="1866"/>
      <c r="BC10" s="1855" t="s">
        <v>193</v>
      </c>
      <c r="BD10" s="1855"/>
      <c r="BE10" s="908"/>
      <c r="BF10" s="1855"/>
      <c r="BG10" s="1855"/>
      <c r="BH10" s="908"/>
      <c r="BI10" s="1855"/>
      <c r="BJ10" s="1855" t="s">
        <v>264</v>
      </c>
      <c r="BK10" s="1855" t="s">
        <v>195</v>
      </c>
      <c r="BL10" s="1855"/>
    </row>
    <row r="11" spans="1:64" ht="18.75" customHeight="1">
      <c r="A11" s="21"/>
      <c r="B11" s="1866"/>
      <c r="C11" s="1872"/>
      <c r="D11" s="1866"/>
      <c r="E11" s="1866"/>
      <c r="F11" s="1866"/>
      <c r="G11" s="1866"/>
      <c r="H11" s="1861" t="s">
        <v>265</v>
      </c>
      <c r="I11" s="1862" t="s">
        <v>266</v>
      </c>
      <c r="J11" s="1861" t="s">
        <v>355</v>
      </c>
      <c r="K11" s="1867" t="s">
        <v>267</v>
      </c>
      <c r="L11" s="1867"/>
      <c r="M11" s="1867"/>
      <c r="N11" s="1893" t="s">
        <v>268</v>
      </c>
      <c r="O11" s="1869" t="s">
        <v>269</v>
      </c>
      <c r="P11" s="1861" t="s">
        <v>270</v>
      </c>
      <c r="Q11" s="1867" t="s">
        <v>271</v>
      </c>
      <c r="R11" s="1868" t="s">
        <v>269</v>
      </c>
      <c r="S11" s="1867" t="s">
        <v>270</v>
      </c>
      <c r="T11" s="1867" t="s">
        <v>271</v>
      </c>
      <c r="U11" s="1869" t="s">
        <v>269</v>
      </c>
      <c r="V11" s="1861" t="s">
        <v>270</v>
      </c>
      <c r="W11" s="1867" t="s">
        <v>271</v>
      </c>
      <c r="X11" s="1868" t="s">
        <v>269</v>
      </c>
      <c r="Y11" s="1867" t="s">
        <v>270</v>
      </c>
      <c r="Z11" s="1867" t="s">
        <v>271</v>
      </c>
      <c r="AA11" s="1869" t="s">
        <v>269</v>
      </c>
      <c r="AB11" s="1884" t="s">
        <v>491</v>
      </c>
      <c r="AC11" s="1882" t="s">
        <v>269</v>
      </c>
      <c r="AD11" s="1861" t="s">
        <v>272</v>
      </c>
      <c r="AE11" s="1869" t="s">
        <v>269</v>
      </c>
      <c r="AF11" s="1861" t="s">
        <v>272</v>
      </c>
      <c r="AG11" s="1869" t="s">
        <v>269</v>
      </c>
      <c r="AH11" s="1861" t="s">
        <v>273</v>
      </c>
      <c r="AI11" s="1869" t="s">
        <v>269</v>
      </c>
      <c r="AJ11" s="1861" t="s">
        <v>274</v>
      </c>
      <c r="AK11" s="1870" t="s">
        <v>269</v>
      </c>
      <c r="AL11" s="1873" t="s">
        <v>496</v>
      </c>
      <c r="AM11" s="1869" t="s">
        <v>269</v>
      </c>
      <c r="AN11" s="1873" t="s">
        <v>356</v>
      </c>
      <c r="AO11" s="1869" t="s">
        <v>269</v>
      </c>
      <c r="AP11" s="1885" t="s">
        <v>416</v>
      </c>
      <c r="AQ11" s="1869" t="s">
        <v>269</v>
      </c>
      <c r="AR11" s="1884" t="s">
        <v>492</v>
      </c>
      <c r="AS11" s="1880" t="s">
        <v>493</v>
      </c>
      <c r="AT11" s="1882" t="s">
        <v>269</v>
      </c>
      <c r="AU11" s="1884" t="s">
        <v>620</v>
      </c>
      <c r="AV11" s="1883" t="s">
        <v>494</v>
      </c>
      <c r="AW11" s="1882" t="s">
        <v>269</v>
      </c>
      <c r="AX11" s="1873" t="s">
        <v>657</v>
      </c>
      <c r="AY11" s="1864" t="s">
        <v>684</v>
      </c>
      <c r="AZ11" s="1869" t="s">
        <v>269</v>
      </c>
      <c r="BC11" s="1855"/>
      <c r="BD11" s="1855"/>
      <c r="BE11" s="908"/>
      <c r="BF11" s="1855"/>
      <c r="BG11" s="1855"/>
      <c r="BH11" s="908"/>
      <c r="BI11" s="1855"/>
      <c r="BJ11" s="1855"/>
      <c r="BK11" s="1855" t="s">
        <v>275</v>
      </c>
      <c r="BL11" s="1855" t="s">
        <v>276</v>
      </c>
    </row>
    <row r="12" spans="1:64">
      <c r="B12" s="1866"/>
      <c r="C12" s="1872"/>
      <c r="D12" s="1866"/>
      <c r="E12" s="1866"/>
      <c r="F12" s="1866"/>
      <c r="G12" s="1866"/>
      <c r="H12" s="1861"/>
      <c r="I12" s="1862"/>
      <c r="J12" s="1861"/>
      <c r="K12" s="221" t="s">
        <v>277</v>
      </c>
      <c r="L12" s="990" t="s">
        <v>278</v>
      </c>
      <c r="M12" s="221" t="s">
        <v>279</v>
      </c>
      <c r="N12" s="1893"/>
      <c r="O12" s="1869"/>
      <c r="P12" s="1861"/>
      <c r="Q12" s="1867"/>
      <c r="R12" s="1868"/>
      <c r="S12" s="1867"/>
      <c r="T12" s="1867"/>
      <c r="U12" s="1869"/>
      <c r="V12" s="1861"/>
      <c r="W12" s="1867"/>
      <c r="X12" s="1868"/>
      <c r="Y12" s="1867"/>
      <c r="Z12" s="1867"/>
      <c r="AA12" s="1869"/>
      <c r="AB12" s="1884"/>
      <c r="AC12" s="1882"/>
      <c r="AD12" s="1861"/>
      <c r="AE12" s="1869"/>
      <c r="AF12" s="1861"/>
      <c r="AG12" s="1869"/>
      <c r="AH12" s="1861"/>
      <c r="AI12" s="1869"/>
      <c r="AJ12" s="1861"/>
      <c r="AK12" s="1870"/>
      <c r="AL12" s="1873"/>
      <c r="AM12" s="1869"/>
      <c r="AN12" s="1873"/>
      <c r="AO12" s="1869"/>
      <c r="AP12" s="1885"/>
      <c r="AQ12" s="1869"/>
      <c r="AR12" s="1884"/>
      <c r="AS12" s="1881"/>
      <c r="AT12" s="1882"/>
      <c r="AU12" s="1884"/>
      <c r="AV12" s="1883"/>
      <c r="AW12" s="1882"/>
      <c r="AX12" s="1873"/>
      <c r="AY12" s="1864"/>
      <c r="AZ12" s="1869"/>
      <c r="BC12" s="907" t="s">
        <v>280</v>
      </c>
      <c r="BD12" s="907" t="s">
        <v>263</v>
      </c>
      <c r="BE12" s="908"/>
      <c r="BF12" s="907" t="s">
        <v>281</v>
      </c>
      <c r="BG12" s="907" t="s">
        <v>263</v>
      </c>
      <c r="BH12" s="908"/>
      <c r="BI12" s="1855"/>
      <c r="BJ12" s="1855"/>
      <c r="BK12" s="1855"/>
      <c r="BL12" s="1855"/>
    </row>
    <row r="13" spans="1:64">
      <c r="B13" s="68">
        <v>1</v>
      </c>
      <c r="C13" s="105"/>
      <c r="D13" s="69"/>
      <c r="E13" s="94"/>
      <c r="F13" s="798"/>
      <c r="G13" s="798"/>
      <c r="H13" s="72"/>
      <c r="I13" s="73"/>
      <c r="J13" s="72"/>
      <c r="K13" s="800" t="str">
        <f t="shared" ref="K13:K76" si="0">IF($F13="","",VLOOKUP($F13,$BC$13:$BD$17,2,TRUE))</f>
        <v/>
      </c>
      <c r="L13" s="800" t="str">
        <f>IF($G13="","",IF(OR('2.全体概要'!$C$15=1,'2.全体概要'!$C$15=2),INDEX($BG$15:$BG$16,MATCH($G13,$BF$15:$BF$16,-1)),IF('2.全体概要'!$C$15=3,INDEX($BG$14:$BG$15,MATCH($G13,$BF$14:$BF$15,-1)),INDEX($BG$13:$BG$14,MATCH($G13,$BF$13:$BF$14,-1)))))</f>
        <v/>
      </c>
      <c r="M13" s="800" t="str">
        <f t="shared" ref="M13:M76" si="1">IF(OR($F13="",$H13="",$I13=""),"",VLOOKUP($H13&amp;$I13,$BI$13:$BL$18,IF($F13&lt;50,2,IF(AND($J13="該当",$H13="角住戸"),4,3)),FALSE))</f>
        <v/>
      </c>
      <c r="N13" s="801">
        <f>IF(OR(K13="",L13="",M13=""),0,(700000*K13*L13*M13))</f>
        <v>0</v>
      </c>
      <c r="O13" s="91"/>
      <c r="P13" s="161"/>
      <c r="Q13" s="162"/>
      <c r="R13" s="237"/>
      <c r="S13" s="162"/>
      <c r="T13" s="67"/>
      <c r="U13" s="237"/>
      <c r="V13" s="161"/>
      <c r="W13" s="162"/>
      <c r="X13" s="237"/>
      <c r="Y13" s="162"/>
      <c r="Z13" s="67"/>
      <c r="AA13" s="237"/>
      <c r="AB13" s="72"/>
      <c r="AC13" s="91"/>
      <c r="AD13" s="161"/>
      <c r="AE13" s="91"/>
      <c r="AF13" s="161"/>
      <c r="AG13" s="91"/>
      <c r="AH13" s="72"/>
      <c r="AI13" s="91"/>
      <c r="AJ13" s="161"/>
      <c r="AK13" s="91"/>
      <c r="AL13" s="75"/>
      <c r="AM13" s="91"/>
      <c r="AN13" s="75"/>
      <c r="AO13" s="91"/>
      <c r="AP13" s="77"/>
      <c r="AQ13" s="91"/>
      <c r="AR13" s="72"/>
      <c r="AS13" s="359"/>
      <c r="AT13" s="91"/>
      <c r="AU13" s="72"/>
      <c r="AV13" s="804" t="str">
        <f>IF(AU13="","",IF(AU13="A",'11.パネルラジエーター設備費用算出シート'!$G$13,IF(AU13="B",'11.パネルラジエーター設備費用算出シート'!$N$13,IF(AU13="C",'11.パネルラジエーター設備費用算出シート'!$G$23,IF(AU13="D",'11.パネルラジエーター設備費用算出シート'!$N$23,IF(AU13="E",'11.パネルラジエーター設備費用算出シート'!$G$33,IF(AU13="F",'11.パネルラジエーター設備費用算出シート'!$N$33,IF(AU13="G",'11.パネルラジエーター設備費用算出シート'!$G$43,IF(AU13="H",'11.パネルラジエーター設備費用算出シート'!$N$43,IF(AU13="I",'11.パネルラジエーター設備費用算出シート'!$G$54,'11.パネルラジエーター設備費用算出シート'!$N$54))))))))))</f>
        <v/>
      </c>
      <c r="AW13" s="91"/>
      <c r="AX13" s="75"/>
      <c r="AY13" s="805"/>
      <c r="AZ13" s="91"/>
      <c r="BC13" s="909">
        <v>0</v>
      </c>
      <c r="BD13" s="909">
        <v>0.4</v>
      </c>
      <c r="BE13" s="908"/>
      <c r="BF13" s="909">
        <v>0.6</v>
      </c>
      <c r="BG13" s="909">
        <v>1</v>
      </c>
      <c r="BH13" s="908"/>
      <c r="BI13" s="907" t="s">
        <v>196</v>
      </c>
      <c r="BJ13" s="909">
        <v>1</v>
      </c>
      <c r="BK13" s="909">
        <v>1</v>
      </c>
      <c r="BL13" s="909"/>
    </row>
    <row r="14" spans="1:64">
      <c r="B14" s="68">
        <v>2</v>
      </c>
      <c r="C14" s="105"/>
      <c r="D14" s="69"/>
      <c r="E14" s="94"/>
      <c r="F14" s="798"/>
      <c r="G14" s="798"/>
      <c r="H14" s="72"/>
      <c r="I14" s="73"/>
      <c r="J14" s="72"/>
      <c r="K14" s="800" t="str">
        <f t="shared" si="0"/>
        <v/>
      </c>
      <c r="L14" s="800" t="str">
        <f>IF($G14="","",IF(OR('2.全体概要'!$C$15=1,'2.全体概要'!$C$15=2),INDEX($BG$15:$BG$16,MATCH($G14,$BF$15:$BF$16,-1)),IF('2.全体概要'!$C$15=3,INDEX($BG$14:$BG$15,MATCH($G14,$BF$14:$BF$15,-1)),INDEX($BG$13:$BG$14,MATCH($G14,$BF$13:$BF$14,-1)))))</f>
        <v/>
      </c>
      <c r="M14" s="800" t="str">
        <f t="shared" si="1"/>
        <v/>
      </c>
      <c r="N14" s="801">
        <f>IF(OR(K14="",L14="",M14=""),0,(700000*K14*L14*M14))</f>
        <v>0</v>
      </c>
      <c r="O14" s="91"/>
      <c r="P14" s="161"/>
      <c r="Q14" s="162"/>
      <c r="R14" s="237"/>
      <c r="S14" s="162"/>
      <c r="T14" s="67"/>
      <c r="U14" s="237"/>
      <c r="V14" s="161"/>
      <c r="W14" s="67"/>
      <c r="X14" s="237"/>
      <c r="Y14" s="162"/>
      <c r="Z14" s="67"/>
      <c r="AA14" s="237"/>
      <c r="AB14" s="72"/>
      <c r="AC14" s="91"/>
      <c r="AD14" s="161"/>
      <c r="AE14" s="91"/>
      <c r="AF14" s="161"/>
      <c r="AG14" s="91"/>
      <c r="AH14" s="72"/>
      <c r="AI14" s="91"/>
      <c r="AJ14" s="161"/>
      <c r="AK14" s="91"/>
      <c r="AL14" s="75"/>
      <c r="AM14" s="91"/>
      <c r="AN14" s="75"/>
      <c r="AO14" s="91"/>
      <c r="AP14" s="77"/>
      <c r="AQ14" s="91"/>
      <c r="AR14" s="72"/>
      <c r="AS14" s="359"/>
      <c r="AT14" s="91"/>
      <c r="AU14" s="72"/>
      <c r="AV14" s="804" t="str">
        <f>IF(AU14="","",IF(AU14="A",'11.パネルラジエーター設備費用算出シート'!$G$13,IF(AU14="B",'11.パネルラジエーター設備費用算出シート'!$N$13,IF(AU14="C",'11.パネルラジエーター設備費用算出シート'!$G$23,IF(AU14="D",'11.パネルラジエーター設備費用算出シート'!$N$23,IF(AU14="E",'11.パネルラジエーター設備費用算出シート'!$G$33,IF(AU14="F",'11.パネルラジエーター設備費用算出シート'!$N$33,IF(AU14="G",'11.パネルラジエーター設備費用算出シート'!$G$43,IF(AU14="H",'11.パネルラジエーター設備費用算出シート'!$N$43,IF(AU14="I",'11.パネルラジエーター設備費用算出シート'!$G$54,'11.パネルラジエーター設備費用算出シート'!$N$54))))))))))</f>
        <v/>
      </c>
      <c r="AW14" s="91"/>
      <c r="AX14" s="75"/>
      <c r="AY14" s="805"/>
      <c r="AZ14" s="91"/>
      <c r="BC14" s="909">
        <v>35</v>
      </c>
      <c r="BD14" s="909">
        <v>0.6</v>
      </c>
      <c r="BE14" s="908"/>
      <c r="BF14" s="909">
        <v>0.5</v>
      </c>
      <c r="BG14" s="909">
        <v>1.1499999999999999</v>
      </c>
      <c r="BH14" s="908"/>
      <c r="BI14" s="907" t="s">
        <v>197</v>
      </c>
      <c r="BJ14" s="909">
        <v>1.2</v>
      </c>
      <c r="BK14" s="909">
        <v>1.1000000000000001</v>
      </c>
      <c r="BL14" s="909"/>
    </row>
    <row r="15" spans="1:64">
      <c r="B15" s="68">
        <v>3</v>
      </c>
      <c r="C15" s="105"/>
      <c r="D15" s="69"/>
      <c r="E15" s="94"/>
      <c r="F15" s="798"/>
      <c r="G15" s="798"/>
      <c r="H15" s="72"/>
      <c r="I15" s="73"/>
      <c r="J15" s="72"/>
      <c r="K15" s="800" t="str">
        <f t="shared" si="0"/>
        <v/>
      </c>
      <c r="L15" s="800" t="str">
        <f>IF($G15="","",IF(OR('2.全体概要'!$C$15=1,'2.全体概要'!$C$15=2),INDEX($BG$15:$BG$16,MATCH($G15,$BF$15:$BF$16,-1)),IF('2.全体概要'!$C$15=3,INDEX($BG$14:$BG$15,MATCH($G15,$BF$14:$BF$15,-1)),INDEX($BG$13:$BG$14,MATCH($G15,$BF$13:$BF$14,-1)))))</f>
        <v/>
      </c>
      <c r="M15" s="800" t="str">
        <f t="shared" si="1"/>
        <v/>
      </c>
      <c r="N15" s="801">
        <f>IF(OR(K15="",L15="",M15=""),0,(700000*K15*L15*M15))</f>
        <v>0</v>
      </c>
      <c r="O15" s="91"/>
      <c r="P15" s="161"/>
      <c r="Q15" s="162"/>
      <c r="R15" s="237"/>
      <c r="S15" s="162"/>
      <c r="T15" s="67"/>
      <c r="U15" s="237"/>
      <c r="V15" s="161"/>
      <c r="W15" s="67"/>
      <c r="X15" s="237"/>
      <c r="Y15" s="162"/>
      <c r="Z15" s="67"/>
      <c r="AA15" s="237"/>
      <c r="AB15" s="72"/>
      <c r="AC15" s="91"/>
      <c r="AD15" s="161"/>
      <c r="AE15" s="91"/>
      <c r="AF15" s="161"/>
      <c r="AG15" s="91"/>
      <c r="AH15" s="72"/>
      <c r="AI15" s="91"/>
      <c r="AJ15" s="161"/>
      <c r="AK15" s="91"/>
      <c r="AL15" s="75"/>
      <c r="AM15" s="91"/>
      <c r="AN15" s="75"/>
      <c r="AO15" s="91"/>
      <c r="AP15" s="77"/>
      <c r="AQ15" s="91"/>
      <c r="AR15" s="72"/>
      <c r="AS15" s="359"/>
      <c r="AT15" s="91"/>
      <c r="AU15" s="72"/>
      <c r="AV15" s="804" t="str">
        <f>IF(AU15="","",IF(AU15="A",'11.パネルラジエーター設備費用算出シート'!$G$13,IF(AU15="B",'11.パネルラジエーター設備費用算出シート'!$N$13,IF(AU15="C",'11.パネルラジエーター設備費用算出シート'!$G$23,IF(AU15="D",'11.パネルラジエーター設備費用算出シート'!$N$23,IF(AU15="E",'11.パネルラジエーター設備費用算出シート'!$G$33,IF(AU15="F",'11.パネルラジエーター設備費用算出シート'!$N$33,IF(AU15="G",'11.パネルラジエーター設備費用算出シート'!$G$43,IF(AU15="H",'11.パネルラジエーター設備費用算出シート'!$N$43,IF(AU15="I",'11.パネルラジエーター設備費用算出シート'!$G$54,'11.パネルラジエーター設備費用算出シート'!$N$54))))))))))</f>
        <v/>
      </c>
      <c r="AW15" s="91"/>
      <c r="AX15" s="75"/>
      <c r="AY15" s="805"/>
      <c r="AZ15" s="91"/>
      <c r="BC15" s="909">
        <v>50</v>
      </c>
      <c r="BD15" s="909">
        <v>0.8</v>
      </c>
      <c r="BE15" s="908"/>
      <c r="BF15" s="909">
        <v>0.4</v>
      </c>
      <c r="BG15" s="909">
        <v>1.5</v>
      </c>
      <c r="BH15" s="908"/>
      <c r="BI15" s="907" t="s">
        <v>198</v>
      </c>
      <c r="BJ15" s="909">
        <v>1.5</v>
      </c>
      <c r="BK15" s="909">
        <v>1.4</v>
      </c>
      <c r="BL15" s="909"/>
    </row>
    <row r="16" spans="1:64">
      <c r="B16" s="68">
        <v>4</v>
      </c>
      <c r="C16" s="105"/>
      <c r="D16" s="69"/>
      <c r="E16" s="94"/>
      <c r="F16" s="798"/>
      <c r="G16" s="798"/>
      <c r="H16" s="72"/>
      <c r="I16" s="73"/>
      <c r="J16" s="72"/>
      <c r="K16" s="800" t="str">
        <f t="shared" si="0"/>
        <v/>
      </c>
      <c r="L16" s="800" t="str">
        <f>IF($G16="","",IF(OR('2.全体概要'!$C$15=1,'2.全体概要'!$C$15=2),INDEX($BG$15:$BG$16,MATCH($G16,$BF$15:$BF$16,-1)),IF('2.全体概要'!$C$15=3,INDEX($BG$14:$BG$15,MATCH($G16,$BF$14:$BF$15,-1)),INDEX($BG$13:$BG$14,MATCH($G16,$BF$13:$BF$14,-1)))))</f>
        <v/>
      </c>
      <c r="M16" s="800" t="str">
        <f t="shared" si="1"/>
        <v/>
      </c>
      <c r="N16" s="801">
        <f>IF(OR(K16="",L16="",M16=""),0,(700000*K16*L16*M16))</f>
        <v>0</v>
      </c>
      <c r="O16" s="91"/>
      <c r="P16" s="161"/>
      <c r="Q16" s="162"/>
      <c r="R16" s="237"/>
      <c r="S16" s="162"/>
      <c r="T16" s="67"/>
      <c r="U16" s="237"/>
      <c r="V16" s="161"/>
      <c r="W16" s="67"/>
      <c r="X16" s="237"/>
      <c r="Y16" s="162"/>
      <c r="Z16" s="67"/>
      <c r="AA16" s="237"/>
      <c r="AB16" s="72"/>
      <c r="AC16" s="91"/>
      <c r="AD16" s="161"/>
      <c r="AE16" s="91"/>
      <c r="AF16" s="161"/>
      <c r="AG16" s="91"/>
      <c r="AH16" s="72"/>
      <c r="AI16" s="91"/>
      <c r="AJ16" s="161"/>
      <c r="AK16" s="91"/>
      <c r="AL16" s="75"/>
      <c r="AM16" s="91"/>
      <c r="AN16" s="75"/>
      <c r="AO16" s="91"/>
      <c r="AP16" s="77"/>
      <c r="AQ16" s="91"/>
      <c r="AR16" s="72"/>
      <c r="AS16" s="359"/>
      <c r="AT16" s="91"/>
      <c r="AU16" s="72"/>
      <c r="AV16" s="804" t="str">
        <f>IF(AU16="","",IF(AU16="A",'11.パネルラジエーター設備費用算出シート'!$G$13,IF(AU16="B",'11.パネルラジエーター設備費用算出シート'!$N$13,IF(AU16="C",'11.パネルラジエーター設備費用算出シート'!$G$23,IF(AU16="D",'11.パネルラジエーター設備費用算出シート'!$N$23,IF(AU16="E",'11.パネルラジエーター設備費用算出シート'!$G$33,IF(AU16="F",'11.パネルラジエーター設備費用算出シート'!$N$33,IF(AU16="G",'11.パネルラジエーター設備費用算出シート'!$G$43,IF(AU16="H",'11.パネルラジエーター設備費用算出シート'!$N$43,IF(AU16="I",'11.パネルラジエーター設備費用算出シート'!$G$54,'11.パネルラジエーター設備費用算出シート'!$N$54))))))))))</f>
        <v/>
      </c>
      <c r="AW16" s="91"/>
      <c r="AX16" s="75"/>
      <c r="AY16" s="805"/>
      <c r="AZ16" s="91"/>
      <c r="BC16" s="909">
        <v>65</v>
      </c>
      <c r="BD16" s="909">
        <v>1</v>
      </c>
      <c r="BE16" s="908"/>
      <c r="BF16" s="909">
        <v>0.3</v>
      </c>
      <c r="BG16" s="909">
        <v>2</v>
      </c>
      <c r="BH16" s="908"/>
      <c r="BI16" s="907" t="s">
        <v>199</v>
      </c>
      <c r="BJ16" s="909">
        <v>1.7</v>
      </c>
      <c r="BK16" s="909">
        <v>1.55</v>
      </c>
      <c r="BL16" s="909">
        <v>1.8</v>
      </c>
    </row>
    <row r="17" spans="1:64">
      <c r="B17" s="68">
        <v>5</v>
      </c>
      <c r="C17" s="105"/>
      <c r="D17" s="69"/>
      <c r="E17" s="94"/>
      <c r="F17" s="798"/>
      <c r="G17" s="798"/>
      <c r="H17" s="72"/>
      <c r="I17" s="73"/>
      <c r="J17" s="72"/>
      <c r="K17" s="800" t="str">
        <f t="shared" si="0"/>
        <v/>
      </c>
      <c r="L17" s="800" t="str">
        <f>IF($G17="","",IF(OR('2.全体概要'!$C$15=1,'2.全体概要'!$C$15=2),INDEX($BG$15:$BG$16,MATCH($G17,$BF$15:$BF$16,-1)),IF('2.全体概要'!$C$15=3,INDEX($BG$14:$BG$15,MATCH($G17,$BF$14:$BF$15,-1)),INDEX($BG$13:$BG$14,MATCH($G17,$BF$13:$BF$14,-1)))))</f>
        <v/>
      </c>
      <c r="M17" s="800" t="str">
        <f t="shared" si="1"/>
        <v/>
      </c>
      <c r="N17" s="801">
        <f>IF(OR(K17="",L17="",M17=""),0,(700000*K17*L17*M17))</f>
        <v>0</v>
      </c>
      <c r="O17" s="91"/>
      <c r="P17" s="161"/>
      <c r="Q17" s="162"/>
      <c r="R17" s="237"/>
      <c r="S17" s="162"/>
      <c r="T17" s="67"/>
      <c r="U17" s="91"/>
      <c r="V17" s="161"/>
      <c r="W17" s="67"/>
      <c r="X17" s="89"/>
      <c r="Y17" s="162"/>
      <c r="Z17" s="67"/>
      <c r="AA17" s="91"/>
      <c r="AB17" s="72"/>
      <c r="AC17" s="91"/>
      <c r="AD17" s="161"/>
      <c r="AE17" s="91"/>
      <c r="AF17" s="161"/>
      <c r="AG17" s="91"/>
      <c r="AH17" s="72"/>
      <c r="AI17" s="91"/>
      <c r="AJ17" s="161"/>
      <c r="AK17" s="91"/>
      <c r="AL17" s="75"/>
      <c r="AM17" s="91"/>
      <c r="AN17" s="75"/>
      <c r="AO17" s="91"/>
      <c r="AP17" s="77"/>
      <c r="AQ17" s="91"/>
      <c r="AR17" s="72"/>
      <c r="AS17" s="359"/>
      <c r="AT17" s="91"/>
      <c r="AU17" s="72"/>
      <c r="AV17" s="804" t="str">
        <f>IF(AU17="","",IF(AU17="A",'11.パネルラジエーター設備費用算出シート'!$G$13,IF(AU17="B",'11.パネルラジエーター設備費用算出シート'!$N$13,IF(AU17="C",'11.パネルラジエーター設備費用算出シート'!$G$23,IF(AU17="D",'11.パネルラジエーター設備費用算出シート'!$N$23,IF(AU17="E",'11.パネルラジエーター設備費用算出シート'!$G$33,IF(AU17="F",'11.パネルラジエーター設備費用算出シート'!$N$33,IF(AU17="G",'11.パネルラジエーター設備費用算出シート'!$G$43,IF(AU17="H",'11.パネルラジエーター設備費用算出シート'!$N$43,IF(AU17="I",'11.パネルラジエーター設備費用算出シート'!$G$54,'11.パネルラジエーター設備費用算出シート'!$N$54))))))))))</f>
        <v/>
      </c>
      <c r="AW17" s="91"/>
      <c r="AX17" s="75"/>
      <c r="AY17" s="805"/>
      <c r="AZ17" s="91"/>
      <c r="BC17" s="909">
        <v>80</v>
      </c>
      <c r="BD17" s="909">
        <v>1.1499999999999999</v>
      </c>
      <c r="BE17" s="908"/>
      <c r="BF17" s="907"/>
      <c r="BG17" s="907"/>
      <c r="BH17" s="908"/>
      <c r="BI17" s="907" t="s">
        <v>200</v>
      </c>
      <c r="BJ17" s="909">
        <v>1.8</v>
      </c>
      <c r="BK17" s="909">
        <v>1.65</v>
      </c>
      <c r="BL17" s="909">
        <v>1.9</v>
      </c>
    </row>
    <row r="18" spans="1:64">
      <c r="B18" s="68">
        <v>6</v>
      </c>
      <c r="C18" s="105"/>
      <c r="D18" s="69"/>
      <c r="E18" s="94"/>
      <c r="F18" s="798"/>
      <c r="G18" s="798"/>
      <c r="H18" s="72"/>
      <c r="I18" s="73"/>
      <c r="J18" s="72"/>
      <c r="K18" s="800" t="str">
        <f t="shared" si="0"/>
        <v/>
      </c>
      <c r="L18" s="800" t="str">
        <f>IF($G18="","",IF(OR('2.全体概要'!$C$15=1,'2.全体概要'!$C$15=2),INDEX($BG$15:$BG$16,MATCH($G18,$BF$15:$BF$16,-1)),IF('2.全体概要'!$C$15=3,INDEX($BG$14:$BG$15,MATCH($G18,$BF$14:$BF$15,-1)),INDEX($BG$13:$BG$14,MATCH($G18,$BF$13:$BF$14,-1)))))</f>
        <v/>
      </c>
      <c r="M18" s="800" t="str">
        <f t="shared" si="1"/>
        <v/>
      </c>
      <c r="N18" s="801">
        <f t="shared" ref="N18:N81" si="2">IF(OR(K18="",L18="",M18=""),0,(700000*K18*L18*M18))</f>
        <v>0</v>
      </c>
      <c r="O18" s="91"/>
      <c r="P18" s="161"/>
      <c r="Q18" s="162"/>
      <c r="R18" s="237"/>
      <c r="S18" s="162"/>
      <c r="T18" s="67"/>
      <c r="U18" s="91"/>
      <c r="V18" s="161"/>
      <c r="W18" s="67"/>
      <c r="X18" s="89"/>
      <c r="Y18" s="162"/>
      <c r="Z18" s="67"/>
      <c r="AA18" s="91"/>
      <c r="AB18" s="72"/>
      <c r="AC18" s="91"/>
      <c r="AD18" s="161"/>
      <c r="AE18" s="91"/>
      <c r="AF18" s="161"/>
      <c r="AG18" s="91"/>
      <c r="AH18" s="72"/>
      <c r="AI18" s="91"/>
      <c r="AJ18" s="161"/>
      <c r="AK18" s="91"/>
      <c r="AL18" s="75"/>
      <c r="AM18" s="91"/>
      <c r="AN18" s="75"/>
      <c r="AO18" s="91"/>
      <c r="AP18" s="77"/>
      <c r="AQ18" s="91"/>
      <c r="AR18" s="72"/>
      <c r="AS18" s="359"/>
      <c r="AT18" s="91"/>
      <c r="AU18" s="72"/>
      <c r="AV18" s="804" t="str">
        <f>IF(AU18="","",IF(AU18="A",'11.パネルラジエーター設備費用算出シート'!$G$13,IF(AU18="B",'11.パネルラジエーター設備費用算出シート'!$N$13,IF(AU18="C",'11.パネルラジエーター設備費用算出シート'!$G$23,IF(AU18="D",'11.パネルラジエーター設備費用算出シート'!$N$23,IF(AU18="E",'11.パネルラジエーター設備費用算出シート'!$G$33,IF(AU18="F",'11.パネルラジエーター設備費用算出シート'!$N$33,IF(AU18="G",'11.パネルラジエーター設備費用算出シート'!$G$43,IF(AU18="H",'11.パネルラジエーター設備費用算出シート'!$N$43,IF(AU18="I",'11.パネルラジエーター設備費用算出シート'!$G$54,'11.パネルラジエーター設備費用算出シート'!$N$54))))))))))</f>
        <v/>
      </c>
      <c r="AW18" s="91"/>
      <c r="AX18" s="75"/>
      <c r="AY18" s="805"/>
      <c r="AZ18" s="91"/>
      <c r="BC18" s="907"/>
      <c r="BD18" s="907"/>
      <c r="BE18" s="908"/>
      <c r="BF18" s="907"/>
      <c r="BG18" s="907"/>
      <c r="BH18" s="908"/>
      <c r="BI18" s="907" t="s">
        <v>201</v>
      </c>
      <c r="BJ18" s="909">
        <v>2.1</v>
      </c>
      <c r="BK18" s="909">
        <v>1.95</v>
      </c>
      <c r="BL18" s="909">
        <v>2.2000000000000002</v>
      </c>
    </row>
    <row r="19" spans="1:64" s="16" customFormat="1">
      <c r="A19" s="93"/>
      <c r="B19" s="68">
        <v>7</v>
      </c>
      <c r="C19" s="105"/>
      <c r="D19" s="69"/>
      <c r="E19" s="94"/>
      <c r="F19" s="798"/>
      <c r="G19" s="798"/>
      <c r="H19" s="72"/>
      <c r="I19" s="73"/>
      <c r="J19" s="72"/>
      <c r="K19" s="800" t="str">
        <f t="shared" si="0"/>
        <v/>
      </c>
      <c r="L19" s="800" t="str">
        <f>IF($G19="","",IF(OR('2.全体概要'!$C$15=1,'2.全体概要'!$C$15=2),INDEX($BG$15:$BG$16,MATCH($G19,$BF$15:$BF$16,-1)),IF('2.全体概要'!$C$15=3,INDEX($BG$14:$BG$15,MATCH($G19,$BF$14:$BF$15,-1)),INDEX($BG$13:$BG$14,MATCH($G19,$BF$13:$BF$14,-1)))))</f>
        <v/>
      </c>
      <c r="M19" s="800" t="str">
        <f t="shared" si="1"/>
        <v/>
      </c>
      <c r="N19" s="801">
        <f t="shared" si="2"/>
        <v>0</v>
      </c>
      <c r="O19" s="91"/>
      <c r="P19" s="161"/>
      <c r="Q19" s="162"/>
      <c r="R19" s="237"/>
      <c r="S19" s="162"/>
      <c r="T19" s="67"/>
      <c r="U19" s="91"/>
      <c r="V19" s="161"/>
      <c r="W19" s="67"/>
      <c r="X19" s="237"/>
      <c r="Y19" s="162"/>
      <c r="Z19" s="67"/>
      <c r="AA19" s="91"/>
      <c r="AB19" s="72"/>
      <c r="AC19" s="91"/>
      <c r="AD19" s="161"/>
      <c r="AE19" s="91"/>
      <c r="AF19" s="161"/>
      <c r="AG19" s="91"/>
      <c r="AH19" s="72"/>
      <c r="AI19" s="91"/>
      <c r="AJ19" s="161"/>
      <c r="AK19" s="91"/>
      <c r="AL19" s="75"/>
      <c r="AM19" s="91"/>
      <c r="AN19" s="75"/>
      <c r="AO19" s="91"/>
      <c r="AP19" s="77"/>
      <c r="AQ19" s="91"/>
      <c r="AR19" s="72"/>
      <c r="AS19" s="359"/>
      <c r="AT19" s="91"/>
      <c r="AU19" s="72"/>
      <c r="AV19" s="804" t="str">
        <f>IF(AU19="","",IF(AU19="A",'11.パネルラジエーター設備費用算出シート'!$G$13,IF(AU19="B",'11.パネルラジエーター設備費用算出シート'!$N$13,IF(AU19="C",'11.パネルラジエーター設備費用算出シート'!$G$23,IF(AU19="D",'11.パネルラジエーター設備費用算出シート'!$N$23,IF(AU19="E",'11.パネルラジエーター設備費用算出シート'!$G$33,IF(AU19="F",'11.パネルラジエーター設備費用算出シート'!$N$33,IF(AU19="G",'11.パネルラジエーター設備費用算出シート'!$G$43,IF(AU19="H",'11.パネルラジエーター設備費用算出シート'!$N$43,IF(AU19="I",'11.パネルラジエーター設備費用算出シート'!$G$54,'11.パネルラジエーター設備費用算出シート'!$N$54))))))))))</f>
        <v/>
      </c>
      <c r="AW19" s="91"/>
      <c r="AX19" s="75"/>
      <c r="AY19" s="805"/>
      <c r="AZ19" s="91"/>
      <c r="BA19" s="36"/>
      <c r="BB19" s="36"/>
      <c r="BC19" s="907"/>
      <c r="BD19" s="907"/>
      <c r="BE19" s="908"/>
      <c r="BF19" s="907"/>
      <c r="BG19" s="907"/>
      <c r="BH19" s="908"/>
      <c r="BI19" s="907"/>
      <c r="BJ19" s="907"/>
      <c r="BK19" s="907"/>
      <c r="BL19" s="907"/>
    </row>
    <row r="20" spans="1:64" s="16" customFormat="1">
      <c r="A20" s="93"/>
      <c r="B20" s="68">
        <v>8</v>
      </c>
      <c r="C20" s="105"/>
      <c r="D20" s="69"/>
      <c r="E20" s="94"/>
      <c r="F20" s="798"/>
      <c r="G20" s="798"/>
      <c r="H20" s="72"/>
      <c r="I20" s="73"/>
      <c r="J20" s="72"/>
      <c r="K20" s="800" t="str">
        <f t="shared" si="0"/>
        <v/>
      </c>
      <c r="L20" s="800" t="str">
        <f>IF($G20="","",IF(OR('2.全体概要'!$C$15=1,'2.全体概要'!$C$15=2),INDEX($BG$15:$BG$16,MATCH($G20,$BF$15:$BF$16,-1)),IF('2.全体概要'!$C$15=3,INDEX($BG$14:$BG$15,MATCH($G20,$BF$14:$BF$15,-1)),INDEX($BG$13:$BG$14,MATCH($G20,$BF$13:$BF$14,-1)))))</f>
        <v/>
      </c>
      <c r="M20" s="800" t="str">
        <f t="shared" si="1"/>
        <v/>
      </c>
      <c r="N20" s="801">
        <f t="shared" si="2"/>
        <v>0</v>
      </c>
      <c r="O20" s="91"/>
      <c r="P20" s="161"/>
      <c r="Q20" s="162"/>
      <c r="R20" s="237"/>
      <c r="S20" s="162"/>
      <c r="T20" s="67"/>
      <c r="U20" s="91"/>
      <c r="V20" s="161"/>
      <c r="W20" s="67"/>
      <c r="X20" s="89"/>
      <c r="Y20" s="162"/>
      <c r="Z20" s="67"/>
      <c r="AA20" s="91"/>
      <c r="AB20" s="72"/>
      <c r="AC20" s="91"/>
      <c r="AD20" s="161"/>
      <c r="AE20" s="91"/>
      <c r="AF20" s="161"/>
      <c r="AG20" s="91"/>
      <c r="AH20" s="72"/>
      <c r="AI20" s="91"/>
      <c r="AJ20" s="161"/>
      <c r="AK20" s="91"/>
      <c r="AL20" s="75"/>
      <c r="AM20" s="91"/>
      <c r="AN20" s="75"/>
      <c r="AO20" s="91"/>
      <c r="AP20" s="77"/>
      <c r="AQ20" s="91"/>
      <c r="AR20" s="72"/>
      <c r="AS20" s="359"/>
      <c r="AT20" s="91"/>
      <c r="AU20" s="72"/>
      <c r="AV20" s="804" t="str">
        <f>IF(AU20="","",IF(AU20="A",'11.パネルラジエーター設備費用算出シート'!$G$13,IF(AU20="B",'11.パネルラジエーター設備費用算出シート'!$N$13,IF(AU20="C",'11.パネルラジエーター設備費用算出シート'!$G$23,IF(AU20="D",'11.パネルラジエーター設備費用算出シート'!$N$23,IF(AU20="E",'11.パネルラジエーター設備費用算出シート'!$G$33,IF(AU20="F",'11.パネルラジエーター設備費用算出シート'!$N$33,IF(AU20="G",'11.パネルラジエーター設備費用算出シート'!$G$43,IF(AU20="H",'11.パネルラジエーター設備費用算出シート'!$N$43,IF(AU20="I",'11.パネルラジエーター設備費用算出シート'!$G$54,'11.パネルラジエーター設備費用算出シート'!$N$54))))))))))</f>
        <v/>
      </c>
      <c r="AW20" s="91"/>
      <c r="AX20" s="75"/>
      <c r="AY20" s="805"/>
      <c r="AZ20" s="91"/>
      <c r="BA20" s="36"/>
      <c r="BB20" s="36"/>
      <c r="BC20" s="907"/>
      <c r="BD20" s="907"/>
      <c r="BE20" s="908"/>
      <c r="BF20" s="907"/>
      <c r="BG20" s="907"/>
      <c r="BH20" s="908"/>
      <c r="BI20" s="907"/>
      <c r="BJ20" s="907"/>
      <c r="BK20" s="907"/>
      <c r="BL20" s="907"/>
    </row>
    <row r="21" spans="1:64" s="16" customFormat="1">
      <c r="A21" s="93"/>
      <c r="B21" s="68">
        <v>9</v>
      </c>
      <c r="C21" s="105"/>
      <c r="D21" s="69"/>
      <c r="E21" s="94"/>
      <c r="F21" s="798"/>
      <c r="G21" s="798"/>
      <c r="H21" s="72"/>
      <c r="I21" s="73"/>
      <c r="J21" s="72"/>
      <c r="K21" s="800" t="str">
        <f t="shared" si="0"/>
        <v/>
      </c>
      <c r="L21" s="800" t="str">
        <f>IF($G21="","",IF(OR('2.全体概要'!$C$15=1,'2.全体概要'!$C$15=2),INDEX($BG$15:$BG$16,MATCH($G21,$BF$15:$BF$16,-1)),IF('2.全体概要'!$C$15=3,INDEX($BG$14:$BG$15,MATCH($G21,$BF$14:$BF$15,-1)),INDEX($BG$13:$BG$14,MATCH($G21,$BF$13:$BF$14,-1)))))</f>
        <v/>
      </c>
      <c r="M21" s="800" t="str">
        <f t="shared" si="1"/>
        <v/>
      </c>
      <c r="N21" s="801">
        <f t="shared" si="2"/>
        <v>0</v>
      </c>
      <c r="O21" s="91"/>
      <c r="P21" s="161"/>
      <c r="Q21" s="67"/>
      <c r="R21" s="89"/>
      <c r="S21" s="162"/>
      <c r="T21" s="67"/>
      <c r="U21" s="91"/>
      <c r="V21" s="161"/>
      <c r="W21" s="67"/>
      <c r="X21" s="89"/>
      <c r="Y21" s="162"/>
      <c r="Z21" s="67"/>
      <c r="AA21" s="91"/>
      <c r="AB21" s="72"/>
      <c r="AC21" s="91"/>
      <c r="AD21" s="161"/>
      <c r="AE21" s="91"/>
      <c r="AF21" s="161"/>
      <c r="AG21" s="91"/>
      <c r="AH21" s="72"/>
      <c r="AI21" s="91"/>
      <c r="AJ21" s="161"/>
      <c r="AK21" s="91"/>
      <c r="AL21" s="75"/>
      <c r="AM21" s="91"/>
      <c r="AN21" s="75"/>
      <c r="AO21" s="91"/>
      <c r="AP21" s="77"/>
      <c r="AQ21" s="91"/>
      <c r="AR21" s="72"/>
      <c r="AS21" s="359"/>
      <c r="AT21" s="91"/>
      <c r="AU21" s="72"/>
      <c r="AV21" s="804" t="str">
        <f>IF(AU21="","",IF(AU21="A",'11.パネルラジエーター設備費用算出シート'!$G$13,IF(AU21="B",'11.パネルラジエーター設備費用算出シート'!$N$13,IF(AU21="C",'11.パネルラジエーター設備費用算出シート'!$G$23,IF(AU21="D",'11.パネルラジエーター設備費用算出シート'!$N$23,IF(AU21="E",'11.パネルラジエーター設備費用算出シート'!$G$33,IF(AU21="F",'11.パネルラジエーター設備費用算出シート'!$N$33,IF(AU21="G",'11.パネルラジエーター設備費用算出シート'!$G$43,IF(AU21="H",'11.パネルラジエーター設備費用算出シート'!$N$43,IF(AU21="I",'11.パネルラジエーター設備費用算出シート'!$G$54,'11.パネルラジエーター設備費用算出シート'!$N$54))))))))))</f>
        <v/>
      </c>
      <c r="AW21" s="91"/>
      <c r="AX21" s="75"/>
      <c r="AY21" s="805"/>
      <c r="AZ21" s="91"/>
      <c r="BA21" s="36"/>
      <c r="BB21" s="36"/>
      <c r="BC21" s="907"/>
      <c r="BD21" s="907"/>
      <c r="BE21" s="908"/>
      <c r="BF21" s="907"/>
      <c r="BG21" s="907"/>
      <c r="BH21" s="908"/>
      <c r="BI21" s="907"/>
      <c r="BJ21" s="907"/>
      <c r="BK21" s="907"/>
      <c r="BL21" s="907"/>
    </row>
    <row r="22" spans="1:64" s="16" customFormat="1">
      <c r="A22" s="93"/>
      <c r="B22" s="68">
        <v>10</v>
      </c>
      <c r="C22" s="105"/>
      <c r="D22" s="69"/>
      <c r="E22" s="94"/>
      <c r="F22" s="798"/>
      <c r="G22" s="798"/>
      <c r="H22" s="72"/>
      <c r="I22" s="73"/>
      <c r="J22" s="72"/>
      <c r="K22" s="800" t="str">
        <f t="shared" si="0"/>
        <v/>
      </c>
      <c r="L22" s="800" t="str">
        <f>IF($G22="","",IF(OR('2.全体概要'!$C$15=1,'2.全体概要'!$C$15=2),INDEX($BG$15:$BG$16,MATCH($G22,$BF$15:$BF$16,-1)),IF('2.全体概要'!$C$15=3,INDEX($BG$14:$BG$15,MATCH($G22,$BF$14:$BF$15,-1)),INDEX($BG$13:$BG$14,MATCH($G22,$BF$13:$BF$14,-1)))))</f>
        <v/>
      </c>
      <c r="M22" s="800" t="str">
        <f t="shared" si="1"/>
        <v/>
      </c>
      <c r="N22" s="801">
        <f t="shared" si="2"/>
        <v>0</v>
      </c>
      <c r="O22" s="91"/>
      <c r="P22" s="161"/>
      <c r="Q22" s="67"/>
      <c r="R22" s="89"/>
      <c r="S22" s="162"/>
      <c r="T22" s="67"/>
      <c r="U22" s="91"/>
      <c r="V22" s="161"/>
      <c r="W22" s="67"/>
      <c r="X22" s="89"/>
      <c r="Y22" s="162"/>
      <c r="Z22" s="67"/>
      <c r="AA22" s="91"/>
      <c r="AB22" s="72"/>
      <c r="AC22" s="91"/>
      <c r="AD22" s="161"/>
      <c r="AE22" s="91"/>
      <c r="AF22" s="161"/>
      <c r="AG22" s="91"/>
      <c r="AH22" s="72"/>
      <c r="AI22" s="91"/>
      <c r="AJ22" s="161"/>
      <c r="AK22" s="91"/>
      <c r="AL22" s="75"/>
      <c r="AM22" s="91"/>
      <c r="AN22" s="75"/>
      <c r="AO22" s="91"/>
      <c r="AP22" s="77"/>
      <c r="AQ22" s="91"/>
      <c r="AR22" s="72"/>
      <c r="AS22" s="359"/>
      <c r="AT22" s="91"/>
      <c r="AU22" s="72"/>
      <c r="AV22" s="804" t="str">
        <f>IF(AU22="","",IF(AU22="A",'11.パネルラジエーター設備費用算出シート'!$G$13,IF(AU22="B",'11.パネルラジエーター設備費用算出シート'!$N$13,IF(AU22="C",'11.パネルラジエーター設備費用算出シート'!$G$23,IF(AU22="D",'11.パネルラジエーター設備費用算出シート'!$N$23,IF(AU22="E",'11.パネルラジエーター設備費用算出シート'!$G$33,IF(AU22="F",'11.パネルラジエーター設備費用算出シート'!$N$33,IF(AU22="G",'11.パネルラジエーター設備費用算出シート'!$G$43,IF(AU22="H",'11.パネルラジエーター設備費用算出シート'!$N$43,IF(AU22="I",'11.パネルラジエーター設備費用算出シート'!$G$54,'11.パネルラジエーター設備費用算出シート'!$N$54))))))))))</f>
        <v/>
      </c>
      <c r="AW22" s="91"/>
      <c r="AX22" s="75"/>
      <c r="AY22" s="805"/>
      <c r="AZ22" s="91"/>
      <c r="BA22" s="36"/>
      <c r="BB22" s="36"/>
      <c r="BC22" s="36"/>
      <c r="BD22" s="36"/>
      <c r="BE22" s="66"/>
      <c r="BF22" s="36"/>
      <c r="BG22" s="36"/>
      <c r="BH22" s="66"/>
      <c r="BI22" s="36"/>
      <c r="BJ22" s="36"/>
      <c r="BK22" s="36"/>
      <c r="BL22" s="36"/>
    </row>
    <row r="23" spans="1:64" s="16" customFormat="1">
      <c r="A23" s="93"/>
      <c r="B23" s="68">
        <v>11</v>
      </c>
      <c r="C23" s="105"/>
      <c r="D23" s="69"/>
      <c r="E23" s="94"/>
      <c r="F23" s="798"/>
      <c r="G23" s="798"/>
      <c r="H23" s="72"/>
      <c r="I23" s="73"/>
      <c r="J23" s="72"/>
      <c r="K23" s="800" t="str">
        <f t="shared" si="0"/>
        <v/>
      </c>
      <c r="L23" s="800" t="str">
        <f>IF($G23="","",IF(OR('2.全体概要'!$C$15=1,'2.全体概要'!$C$15=2),INDEX($BG$15:$BG$16,MATCH($G23,$BF$15:$BF$16,-1)),IF('2.全体概要'!$C$15=3,INDEX($BG$14:$BG$15,MATCH($G23,$BF$14:$BF$15,-1)),INDEX($BG$13:$BG$14,MATCH($G23,$BF$13:$BF$14,-1)))))</f>
        <v/>
      </c>
      <c r="M23" s="800" t="str">
        <f t="shared" si="1"/>
        <v/>
      </c>
      <c r="N23" s="801">
        <f t="shared" si="2"/>
        <v>0</v>
      </c>
      <c r="O23" s="91"/>
      <c r="P23" s="161"/>
      <c r="Q23" s="67"/>
      <c r="R23" s="89"/>
      <c r="S23" s="162"/>
      <c r="T23" s="67"/>
      <c r="U23" s="91"/>
      <c r="V23" s="161"/>
      <c r="W23" s="67"/>
      <c r="X23" s="89"/>
      <c r="Y23" s="162"/>
      <c r="Z23" s="67"/>
      <c r="AA23" s="91"/>
      <c r="AB23" s="72"/>
      <c r="AC23" s="91"/>
      <c r="AD23" s="161"/>
      <c r="AE23" s="91"/>
      <c r="AF23" s="161"/>
      <c r="AG23" s="91"/>
      <c r="AH23" s="72"/>
      <c r="AI23" s="91"/>
      <c r="AJ23" s="161"/>
      <c r="AK23" s="91"/>
      <c r="AL23" s="75"/>
      <c r="AM23" s="91"/>
      <c r="AN23" s="75"/>
      <c r="AO23" s="91"/>
      <c r="AP23" s="77"/>
      <c r="AQ23" s="91"/>
      <c r="AR23" s="72"/>
      <c r="AS23" s="359"/>
      <c r="AT23" s="91"/>
      <c r="AU23" s="72"/>
      <c r="AV23" s="804" t="str">
        <f>IF(AU23="","",IF(AU23="A",'11.パネルラジエーター設備費用算出シート'!$G$13,IF(AU23="B",'11.パネルラジエーター設備費用算出シート'!$N$13,IF(AU23="C",'11.パネルラジエーター設備費用算出シート'!$G$23,IF(AU23="D",'11.パネルラジエーター設備費用算出シート'!$N$23,IF(AU23="E",'11.パネルラジエーター設備費用算出シート'!$G$33,IF(AU23="F",'11.パネルラジエーター設備費用算出シート'!$N$33,IF(AU23="G",'11.パネルラジエーター設備費用算出シート'!$G$43,IF(AU23="H",'11.パネルラジエーター設備費用算出シート'!$N$43,IF(AU23="I",'11.パネルラジエーター設備費用算出シート'!$G$54,'11.パネルラジエーター設備費用算出シート'!$N$54))))))))))</f>
        <v/>
      </c>
      <c r="AW23" s="91"/>
      <c r="AX23" s="75"/>
      <c r="AY23" s="805"/>
      <c r="AZ23" s="91"/>
      <c r="BA23" s="36"/>
      <c r="BB23" s="36"/>
      <c r="BC23" s="36"/>
      <c r="BD23" s="36"/>
      <c r="BE23" s="66"/>
      <c r="BF23" s="36"/>
      <c r="BG23" s="36"/>
      <c r="BH23" s="66"/>
      <c r="BI23" s="36"/>
      <c r="BJ23" s="36"/>
      <c r="BK23" s="36"/>
      <c r="BL23" s="36"/>
    </row>
    <row r="24" spans="1:64" s="16" customFormat="1">
      <c r="A24" s="93"/>
      <c r="B24" s="68">
        <v>12</v>
      </c>
      <c r="C24" s="105"/>
      <c r="D24" s="69"/>
      <c r="E24" s="94"/>
      <c r="F24" s="798"/>
      <c r="G24" s="798"/>
      <c r="H24" s="72"/>
      <c r="I24" s="73"/>
      <c r="J24" s="72"/>
      <c r="K24" s="800" t="str">
        <f t="shared" si="0"/>
        <v/>
      </c>
      <c r="L24" s="800" t="str">
        <f>IF($G24="","",IF(OR('2.全体概要'!$C$15=1,'2.全体概要'!$C$15=2),INDEX($BG$15:$BG$16,MATCH($G24,$BF$15:$BF$16,-1)),IF('2.全体概要'!$C$15=3,INDEX($BG$14:$BG$15,MATCH($G24,$BF$14:$BF$15,-1)),INDEX($BG$13:$BG$14,MATCH($G24,$BF$13:$BF$14,-1)))))</f>
        <v/>
      </c>
      <c r="M24" s="800" t="str">
        <f t="shared" si="1"/>
        <v/>
      </c>
      <c r="N24" s="801">
        <f t="shared" si="2"/>
        <v>0</v>
      </c>
      <c r="O24" s="91"/>
      <c r="P24" s="161"/>
      <c r="Q24" s="67"/>
      <c r="R24" s="89"/>
      <c r="S24" s="162"/>
      <c r="T24" s="67"/>
      <c r="U24" s="91"/>
      <c r="V24" s="161"/>
      <c r="W24" s="67"/>
      <c r="X24" s="89"/>
      <c r="Y24" s="162"/>
      <c r="Z24" s="67"/>
      <c r="AA24" s="91"/>
      <c r="AB24" s="72"/>
      <c r="AC24" s="91"/>
      <c r="AD24" s="161"/>
      <c r="AE24" s="91"/>
      <c r="AF24" s="161"/>
      <c r="AG24" s="91"/>
      <c r="AH24" s="72"/>
      <c r="AI24" s="91"/>
      <c r="AJ24" s="161"/>
      <c r="AK24" s="91"/>
      <c r="AL24" s="75"/>
      <c r="AM24" s="91"/>
      <c r="AN24" s="75"/>
      <c r="AO24" s="91"/>
      <c r="AP24" s="77"/>
      <c r="AQ24" s="91"/>
      <c r="AR24" s="72"/>
      <c r="AS24" s="359"/>
      <c r="AT24" s="91"/>
      <c r="AU24" s="72"/>
      <c r="AV24" s="804" t="str">
        <f>IF(AU24="","",IF(AU24="A",'11.パネルラジエーター設備費用算出シート'!$G$13,IF(AU24="B",'11.パネルラジエーター設備費用算出シート'!$N$13,IF(AU24="C",'11.パネルラジエーター設備費用算出シート'!$G$23,IF(AU24="D",'11.パネルラジエーター設備費用算出シート'!$N$23,IF(AU24="E",'11.パネルラジエーター設備費用算出シート'!$G$33,IF(AU24="F",'11.パネルラジエーター設備費用算出シート'!$N$33,IF(AU24="G",'11.パネルラジエーター設備費用算出シート'!$G$43,IF(AU24="H",'11.パネルラジエーター設備費用算出シート'!$N$43,IF(AU24="I",'11.パネルラジエーター設備費用算出シート'!$G$54,'11.パネルラジエーター設備費用算出シート'!$N$54))))))))))</f>
        <v/>
      </c>
      <c r="AW24" s="91"/>
      <c r="AX24" s="75"/>
      <c r="AY24" s="805"/>
      <c r="AZ24" s="91"/>
      <c r="BA24" s="36"/>
      <c r="BB24" s="36"/>
      <c r="BC24" s="36"/>
      <c r="BD24" s="36"/>
      <c r="BE24" s="66"/>
      <c r="BF24" s="36"/>
      <c r="BG24" s="36"/>
      <c r="BH24" s="66"/>
      <c r="BI24" s="36"/>
      <c r="BJ24" s="36"/>
      <c r="BK24" s="36"/>
      <c r="BL24" s="36"/>
    </row>
    <row r="25" spans="1:64" s="16" customFormat="1">
      <c r="A25" s="93"/>
      <c r="B25" s="68">
        <v>13</v>
      </c>
      <c r="C25" s="105"/>
      <c r="D25" s="69"/>
      <c r="E25" s="94"/>
      <c r="F25" s="798"/>
      <c r="G25" s="798"/>
      <c r="H25" s="72"/>
      <c r="I25" s="73"/>
      <c r="J25" s="72"/>
      <c r="K25" s="800" t="str">
        <f t="shared" si="0"/>
        <v/>
      </c>
      <c r="L25" s="800" t="str">
        <f>IF($G25="","",IF(OR('2.全体概要'!$C$15=1,'2.全体概要'!$C$15=2),INDEX($BG$15:$BG$16,MATCH($G25,$BF$15:$BF$16,-1)),IF('2.全体概要'!$C$15=3,INDEX($BG$14:$BG$15,MATCH($G25,$BF$14:$BF$15,-1)),INDEX($BG$13:$BG$14,MATCH($G25,$BF$13:$BF$14,-1)))))</f>
        <v/>
      </c>
      <c r="M25" s="800" t="str">
        <f t="shared" si="1"/>
        <v/>
      </c>
      <c r="N25" s="801">
        <f t="shared" si="2"/>
        <v>0</v>
      </c>
      <c r="O25" s="91"/>
      <c r="P25" s="161"/>
      <c r="Q25" s="67"/>
      <c r="R25" s="89"/>
      <c r="S25" s="162"/>
      <c r="T25" s="67"/>
      <c r="U25" s="91"/>
      <c r="V25" s="161"/>
      <c r="W25" s="67"/>
      <c r="X25" s="89"/>
      <c r="Y25" s="162"/>
      <c r="Z25" s="67"/>
      <c r="AA25" s="91"/>
      <c r="AB25" s="72"/>
      <c r="AC25" s="91"/>
      <c r="AD25" s="161"/>
      <c r="AE25" s="91"/>
      <c r="AF25" s="161"/>
      <c r="AG25" s="91"/>
      <c r="AH25" s="72"/>
      <c r="AI25" s="91"/>
      <c r="AJ25" s="161"/>
      <c r="AK25" s="91"/>
      <c r="AL25" s="75"/>
      <c r="AM25" s="91"/>
      <c r="AN25" s="75"/>
      <c r="AO25" s="91"/>
      <c r="AP25" s="77"/>
      <c r="AQ25" s="91"/>
      <c r="AR25" s="72"/>
      <c r="AS25" s="359"/>
      <c r="AT25" s="91"/>
      <c r="AU25" s="72"/>
      <c r="AV25" s="804" t="str">
        <f>IF(AU25="","",IF(AU25="A",'11.パネルラジエーター設備費用算出シート'!$G$13,IF(AU25="B",'11.パネルラジエーター設備費用算出シート'!$N$13,IF(AU25="C",'11.パネルラジエーター設備費用算出シート'!$G$23,IF(AU25="D",'11.パネルラジエーター設備費用算出シート'!$N$23,IF(AU25="E",'11.パネルラジエーター設備費用算出シート'!$G$33,IF(AU25="F",'11.パネルラジエーター設備費用算出シート'!$N$33,IF(AU25="G",'11.パネルラジエーター設備費用算出シート'!$G$43,IF(AU25="H",'11.パネルラジエーター設備費用算出シート'!$N$43,IF(AU25="I",'11.パネルラジエーター設備費用算出シート'!$G$54,'11.パネルラジエーター設備費用算出シート'!$N$54))))))))))</f>
        <v/>
      </c>
      <c r="AW25" s="91"/>
      <c r="AX25" s="75"/>
      <c r="AY25" s="805"/>
      <c r="AZ25" s="91"/>
      <c r="BA25" s="36"/>
      <c r="BB25" s="36"/>
      <c r="BC25" s="36"/>
      <c r="BD25" s="36"/>
      <c r="BE25" s="66"/>
      <c r="BF25" s="36"/>
      <c r="BG25" s="36"/>
      <c r="BH25" s="66"/>
      <c r="BI25" s="36"/>
      <c r="BJ25" s="36"/>
      <c r="BK25" s="36"/>
      <c r="BL25" s="36"/>
    </row>
    <row r="26" spans="1:64" s="16" customFormat="1">
      <c r="A26" s="93"/>
      <c r="B26" s="68">
        <v>14</v>
      </c>
      <c r="C26" s="105"/>
      <c r="D26" s="69"/>
      <c r="E26" s="94"/>
      <c r="F26" s="798"/>
      <c r="G26" s="798"/>
      <c r="H26" s="72"/>
      <c r="I26" s="73"/>
      <c r="J26" s="72"/>
      <c r="K26" s="800" t="str">
        <f t="shared" si="0"/>
        <v/>
      </c>
      <c r="L26" s="800" t="str">
        <f>IF($G26="","",IF(OR('2.全体概要'!$C$15=1,'2.全体概要'!$C$15=2),INDEX($BG$15:$BG$16,MATCH($G26,$BF$15:$BF$16,-1)),IF('2.全体概要'!$C$15=3,INDEX($BG$14:$BG$15,MATCH($G26,$BF$14:$BF$15,-1)),INDEX($BG$13:$BG$14,MATCH($G26,$BF$13:$BF$14,-1)))))</f>
        <v/>
      </c>
      <c r="M26" s="800" t="str">
        <f t="shared" si="1"/>
        <v/>
      </c>
      <c r="N26" s="801">
        <f t="shared" si="2"/>
        <v>0</v>
      </c>
      <c r="O26" s="91"/>
      <c r="P26" s="161"/>
      <c r="Q26" s="67"/>
      <c r="R26" s="89"/>
      <c r="S26" s="162"/>
      <c r="T26" s="67"/>
      <c r="U26" s="91"/>
      <c r="V26" s="161"/>
      <c r="W26" s="67"/>
      <c r="X26" s="89"/>
      <c r="Y26" s="162"/>
      <c r="Z26" s="67"/>
      <c r="AA26" s="91"/>
      <c r="AB26" s="72"/>
      <c r="AC26" s="91"/>
      <c r="AD26" s="161"/>
      <c r="AE26" s="91"/>
      <c r="AF26" s="161"/>
      <c r="AG26" s="91"/>
      <c r="AH26" s="72"/>
      <c r="AI26" s="91"/>
      <c r="AJ26" s="161"/>
      <c r="AK26" s="91"/>
      <c r="AL26" s="75"/>
      <c r="AM26" s="91"/>
      <c r="AN26" s="75"/>
      <c r="AO26" s="91"/>
      <c r="AP26" s="77"/>
      <c r="AQ26" s="91"/>
      <c r="AR26" s="72"/>
      <c r="AS26" s="359"/>
      <c r="AT26" s="91"/>
      <c r="AU26" s="72"/>
      <c r="AV26" s="804" t="str">
        <f>IF(AU26="","",IF(AU26="A",'11.パネルラジエーター設備費用算出シート'!$G$13,IF(AU26="B",'11.パネルラジエーター設備費用算出シート'!$N$13,IF(AU26="C",'11.パネルラジエーター設備費用算出シート'!$G$23,IF(AU26="D",'11.パネルラジエーター設備費用算出シート'!$N$23,IF(AU26="E",'11.パネルラジエーター設備費用算出シート'!$G$33,IF(AU26="F",'11.パネルラジエーター設備費用算出シート'!$N$33,IF(AU26="G",'11.パネルラジエーター設備費用算出シート'!$G$43,IF(AU26="H",'11.パネルラジエーター設備費用算出シート'!$N$43,IF(AU26="I",'11.パネルラジエーター設備費用算出シート'!$G$54,'11.パネルラジエーター設備費用算出シート'!$N$54))))))))))</f>
        <v/>
      </c>
      <c r="AW26" s="91"/>
      <c r="AX26" s="75"/>
      <c r="AY26" s="805"/>
      <c r="AZ26" s="91"/>
      <c r="BA26" s="36"/>
      <c r="BB26" s="36"/>
      <c r="BC26" s="36"/>
      <c r="BD26" s="36"/>
      <c r="BE26" s="66"/>
      <c r="BF26" s="36"/>
      <c r="BG26" s="36"/>
      <c r="BH26" s="66"/>
      <c r="BI26" s="36"/>
      <c r="BJ26" s="36"/>
      <c r="BK26" s="36"/>
      <c r="BL26" s="36"/>
    </row>
    <row r="27" spans="1:64" s="16" customFormat="1">
      <c r="A27" s="93"/>
      <c r="B27" s="68">
        <v>15</v>
      </c>
      <c r="C27" s="105"/>
      <c r="D27" s="69"/>
      <c r="E27" s="94"/>
      <c r="F27" s="798"/>
      <c r="G27" s="798"/>
      <c r="H27" s="72"/>
      <c r="I27" s="73"/>
      <c r="J27" s="72"/>
      <c r="K27" s="800" t="str">
        <f t="shared" si="0"/>
        <v/>
      </c>
      <c r="L27" s="800" t="str">
        <f>IF($G27="","",IF(OR('2.全体概要'!$C$15=1,'2.全体概要'!$C$15=2),INDEX($BG$15:$BG$16,MATCH($G27,$BF$15:$BF$16,-1)),IF('2.全体概要'!$C$15=3,INDEX($BG$14:$BG$15,MATCH($G27,$BF$14:$BF$15,-1)),INDEX($BG$13:$BG$14,MATCH($G27,$BF$13:$BF$14,-1)))))</f>
        <v/>
      </c>
      <c r="M27" s="800" t="str">
        <f t="shared" si="1"/>
        <v/>
      </c>
      <c r="N27" s="801">
        <f t="shared" si="2"/>
        <v>0</v>
      </c>
      <c r="O27" s="91"/>
      <c r="P27" s="161"/>
      <c r="Q27" s="67"/>
      <c r="R27" s="89"/>
      <c r="S27" s="162"/>
      <c r="T27" s="67"/>
      <c r="U27" s="91"/>
      <c r="V27" s="161"/>
      <c r="W27" s="67"/>
      <c r="X27" s="89"/>
      <c r="Y27" s="162"/>
      <c r="Z27" s="67"/>
      <c r="AA27" s="91"/>
      <c r="AB27" s="72"/>
      <c r="AC27" s="91"/>
      <c r="AD27" s="161"/>
      <c r="AE27" s="91"/>
      <c r="AF27" s="161"/>
      <c r="AG27" s="91"/>
      <c r="AH27" s="72"/>
      <c r="AI27" s="91"/>
      <c r="AJ27" s="161"/>
      <c r="AK27" s="91"/>
      <c r="AL27" s="75"/>
      <c r="AM27" s="91"/>
      <c r="AN27" s="75"/>
      <c r="AO27" s="91"/>
      <c r="AP27" s="77"/>
      <c r="AQ27" s="91"/>
      <c r="AR27" s="72"/>
      <c r="AS27" s="359"/>
      <c r="AT27" s="91"/>
      <c r="AU27" s="72"/>
      <c r="AV27" s="804" t="str">
        <f>IF(AU27="","",IF(AU27="A",'11.パネルラジエーター設備費用算出シート'!$G$13,IF(AU27="B",'11.パネルラジエーター設備費用算出シート'!$N$13,IF(AU27="C",'11.パネルラジエーター設備費用算出シート'!$G$23,IF(AU27="D",'11.パネルラジエーター設備費用算出シート'!$N$23,IF(AU27="E",'11.パネルラジエーター設備費用算出シート'!$G$33,IF(AU27="F",'11.パネルラジエーター設備費用算出シート'!$N$33,IF(AU27="G",'11.パネルラジエーター設備費用算出シート'!$G$43,IF(AU27="H",'11.パネルラジエーター設備費用算出シート'!$N$43,IF(AU27="I",'11.パネルラジエーター設備費用算出シート'!$G$54,'11.パネルラジエーター設備費用算出シート'!$N$54))))))))))</f>
        <v/>
      </c>
      <c r="AW27" s="91"/>
      <c r="AX27" s="75"/>
      <c r="AY27" s="805"/>
      <c r="AZ27" s="91"/>
      <c r="BA27" s="36"/>
      <c r="BB27" s="36"/>
      <c r="BC27" s="36"/>
      <c r="BD27" s="36"/>
      <c r="BE27" s="66"/>
      <c r="BF27" s="36"/>
      <c r="BG27" s="36"/>
      <c r="BH27" s="66"/>
      <c r="BI27" s="36"/>
      <c r="BJ27" s="36"/>
      <c r="BK27" s="36"/>
      <c r="BL27" s="36"/>
    </row>
    <row r="28" spans="1:64" s="16" customFormat="1">
      <c r="A28" s="93"/>
      <c r="B28" s="68">
        <v>16</v>
      </c>
      <c r="C28" s="105"/>
      <c r="D28" s="69"/>
      <c r="E28" s="94"/>
      <c r="F28" s="798"/>
      <c r="G28" s="798"/>
      <c r="H28" s="72"/>
      <c r="I28" s="73"/>
      <c r="J28" s="72"/>
      <c r="K28" s="800" t="str">
        <f t="shared" si="0"/>
        <v/>
      </c>
      <c r="L28" s="800" t="str">
        <f>IF($G28="","",IF(OR('2.全体概要'!$C$15=1,'2.全体概要'!$C$15=2),INDEX($BG$15:$BG$16,MATCH($G28,$BF$15:$BF$16,-1)),IF('2.全体概要'!$C$15=3,INDEX($BG$14:$BG$15,MATCH($G28,$BF$14:$BF$15,-1)),INDEX($BG$13:$BG$14,MATCH($G28,$BF$13:$BF$14,-1)))))</f>
        <v/>
      </c>
      <c r="M28" s="800" t="str">
        <f t="shared" si="1"/>
        <v/>
      </c>
      <c r="N28" s="801">
        <f t="shared" si="2"/>
        <v>0</v>
      </c>
      <c r="O28" s="91"/>
      <c r="P28" s="161"/>
      <c r="Q28" s="67"/>
      <c r="R28" s="89"/>
      <c r="S28" s="162"/>
      <c r="T28" s="67"/>
      <c r="U28" s="91"/>
      <c r="V28" s="161"/>
      <c r="W28" s="67"/>
      <c r="X28" s="89"/>
      <c r="Y28" s="162"/>
      <c r="Z28" s="67"/>
      <c r="AA28" s="91"/>
      <c r="AB28" s="72"/>
      <c r="AC28" s="91"/>
      <c r="AD28" s="161"/>
      <c r="AE28" s="91"/>
      <c r="AF28" s="161"/>
      <c r="AG28" s="91"/>
      <c r="AH28" s="72"/>
      <c r="AI28" s="91"/>
      <c r="AJ28" s="161"/>
      <c r="AK28" s="91"/>
      <c r="AL28" s="75"/>
      <c r="AM28" s="91"/>
      <c r="AN28" s="75"/>
      <c r="AO28" s="91"/>
      <c r="AP28" s="77"/>
      <c r="AQ28" s="91"/>
      <c r="AR28" s="72"/>
      <c r="AS28" s="359"/>
      <c r="AT28" s="91"/>
      <c r="AU28" s="72"/>
      <c r="AV28" s="804" t="str">
        <f>IF(AU28="","",IF(AU28="A",'11.パネルラジエーター設備費用算出シート'!$G$13,IF(AU28="B",'11.パネルラジエーター設備費用算出シート'!$N$13,IF(AU28="C",'11.パネルラジエーター設備費用算出シート'!$G$23,IF(AU28="D",'11.パネルラジエーター設備費用算出シート'!$N$23,IF(AU28="E",'11.パネルラジエーター設備費用算出シート'!$G$33,IF(AU28="F",'11.パネルラジエーター設備費用算出シート'!$N$33,IF(AU28="G",'11.パネルラジエーター設備費用算出シート'!$G$43,IF(AU28="H",'11.パネルラジエーター設備費用算出シート'!$N$43,IF(AU28="I",'11.パネルラジエーター設備費用算出シート'!$G$54,'11.パネルラジエーター設備費用算出シート'!$N$54))))))))))</f>
        <v/>
      </c>
      <c r="AW28" s="91"/>
      <c r="AX28" s="75"/>
      <c r="AY28" s="805"/>
      <c r="AZ28" s="91"/>
      <c r="BA28" s="36"/>
      <c r="BB28" s="36"/>
      <c r="BC28" s="36"/>
      <c r="BD28" s="36"/>
      <c r="BE28" s="66"/>
      <c r="BF28" s="36"/>
      <c r="BG28" s="36"/>
      <c r="BH28" s="66"/>
      <c r="BI28" s="36"/>
      <c r="BJ28" s="36"/>
      <c r="BK28" s="36"/>
      <c r="BL28" s="36"/>
    </row>
    <row r="29" spans="1:64" s="16" customFormat="1">
      <c r="A29" s="93"/>
      <c r="B29" s="68">
        <v>17</v>
      </c>
      <c r="C29" s="105"/>
      <c r="D29" s="69"/>
      <c r="E29" s="94"/>
      <c r="F29" s="798"/>
      <c r="G29" s="798"/>
      <c r="H29" s="72"/>
      <c r="I29" s="73"/>
      <c r="J29" s="72"/>
      <c r="K29" s="800" t="str">
        <f t="shared" si="0"/>
        <v/>
      </c>
      <c r="L29" s="800" t="str">
        <f>IF($G29="","",IF(OR('2.全体概要'!$C$15=1,'2.全体概要'!$C$15=2),INDEX($BG$15:$BG$16,MATCH($G29,$BF$15:$BF$16,-1)),IF('2.全体概要'!$C$15=3,INDEX($BG$14:$BG$15,MATCH($G29,$BF$14:$BF$15,-1)),INDEX($BG$13:$BG$14,MATCH($G29,$BF$13:$BF$14,-1)))))</f>
        <v/>
      </c>
      <c r="M29" s="800" t="str">
        <f t="shared" si="1"/>
        <v/>
      </c>
      <c r="N29" s="801">
        <f t="shared" si="2"/>
        <v>0</v>
      </c>
      <c r="O29" s="91"/>
      <c r="P29" s="161"/>
      <c r="Q29" s="67"/>
      <c r="R29" s="89"/>
      <c r="S29" s="162"/>
      <c r="T29" s="67"/>
      <c r="U29" s="91"/>
      <c r="V29" s="161"/>
      <c r="W29" s="67"/>
      <c r="X29" s="89"/>
      <c r="Y29" s="162"/>
      <c r="Z29" s="67"/>
      <c r="AA29" s="91"/>
      <c r="AB29" s="72"/>
      <c r="AC29" s="91"/>
      <c r="AD29" s="161"/>
      <c r="AE29" s="91"/>
      <c r="AF29" s="161"/>
      <c r="AG29" s="91"/>
      <c r="AH29" s="72"/>
      <c r="AI29" s="91"/>
      <c r="AJ29" s="161"/>
      <c r="AK29" s="91"/>
      <c r="AL29" s="75"/>
      <c r="AM29" s="91"/>
      <c r="AN29" s="75"/>
      <c r="AO29" s="91"/>
      <c r="AP29" s="77"/>
      <c r="AQ29" s="91"/>
      <c r="AR29" s="72"/>
      <c r="AS29" s="359"/>
      <c r="AT29" s="91"/>
      <c r="AU29" s="72"/>
      <c r="AV29" s="804" t="str">
        <f>IF(AU29="","",IF(AU29="A",'11.パネルラジエーター設備費用算出シート'!$G$13,IF(AU29="B",'11.パネルラジエーター設備費用算出シート'!$N$13,IF(AU29="C",'11.パネルラジエーター設備費用算出シート'!$G$23,IF(AU29="D",'11.パネルラジエーター設備費用算出シート'!$N$23,IF(AU29="E",'11.パネルラジエーター設備費用算出シート'!$G$33,IF(AU29="F",'11.パネルラジエーター設備費用算出シート'!$N$33,IF(AU29="G",'11.パネルラジエーター設備費用算出シート'!$G$43,IF(AU29="H",'11.パネルラジエーター設備費用算出シート'!$N$43,IF(AU29="I",'11.パネルラジエーター設備費用算出シート'!$G$54,'11.パネルラジエーター設備費用算出シート'!$N$54))))))))))</f>
        <v/>
      </c>
      <c r="AW29" s="91"/>
      <c r="AX29" s="75"/>
      <c r="AY29" s="805"/>
      <c r="AZ29" s="91"/>
      <c r="BA29" s="36"/>
      <c r="BB29" s="36"/>
      <c r="BC29" s="36"/>
      <c r="BD29" s="36"/>
      <c r="BE29" s="66"/>
      <c r="BF29" s="36"/>
      <c r="BG29" s="36"/>
      <c r="BH29" s="66"/>
      <c r="BI29" s="36"/>
      <c r="BJ29" s="36"/>
      <c r="BK29" s="36"/>
      <c r="BL29" s="36"/>
    </row>
    <row r="30" spans="1:64" s="16" customFormat="1">
      <c r="A30" s="93"/>
      <c r="B30" s="68">
        <v>18</v>
      </c>
      <c r="C30" s="105"/>
      <c r="D30" s="69"/>
      <c r="E30" s="94"/>
      <c r="F30" s="798"/>
      <c r="G30" s="798"/>
      <c r="H30" s="72"/>
      <c r="I30" s="73"/>
      <c r="J30" s="72"/>
      <c r="K30" s="800" t="str">
        <f t="shared" si="0"/>
        <v/>
      </c>
      <c r="L30" s="800" t="str">
        <f>IF($G30="","",IF(OR('2.全体概要'!$C$15=1,'2.全体概要'!$C$15=2),INDEX($BG$15:$BG$16,MATCH($G30,$BF$15:$BF$16,-1)),IF('2.全体概要'!$C$15=3,INDEX($BG$14:$BG$15,MATCH($G30,$BF$14:$BF$15,-1)),INDEX($BG$13:$BG$14,MATCH($G30,$BF$13:$BF$14,-1)))))</f>
        <v/>
      </c>
      <c r="M30" s="800" t="str">
        <f t="shared" si="1"/>
        <v/>
      </c>
      <c r="N30" s="801">
        <f t="shared" si="2"/>
        <v>0</v>
      </c>
      <c r="O30" s="91"/>
      <c r="P30" s="161"/>
      <c r="Q30" s="67"/>
      <c r="R30" s="89"/>
      <c r="S30" s="162"/>
      <c r="T30" s="67"/>
      <c r="U30" s="91"/>
      <c r="V30" s="161"/>
      <c r="W30" s="67"/>
      <c r="X30" s="89"/>
      <c r="Y30" s="162"/>
      <c r="Z30" s="67"/>
      <c r="AA30" s="91"/>
      <c r="AB30" s="72"/>
      <c r="AC30" s="91"/>
      <c r="AD30" s="161"/>
      <c r="AE30" s="91"/>
      <c r="AF30" s="161"/>
      <c r="AG30" s="91"/>
      <c r="AH30" s="72"/>
      <c r="AI30" s="91"/>
      <c r="AJ30" s="161"/>
      <c r="AK30" s="91"/>
      <c r="AL30" s="75"/>
      <c r="AM30" s="91"/>
      <c r="AN30" s="75"/>
      <c r="AO30" s="91"/>
      <c r="AP30" s="77"/>
      <c r="AQ30" s="91"/>
      <c r="AR30" s="72"/>
      <c r="AS30" s="359"/>
      <c r="AT30" s="91"/>
      <c r="AU30" s="72"/>
      <c r="AV30" s="804" t="str">
        <f>IF(AU30="","",IF(AU30="A",'11.パネルラジエーター設備費用算出シート'!$G$13,IF(AU30="B",'11.パネルラジエーター設備費用算出シート'!$N$13,IF(AU30="C",'11.パネルラジエーター設備費用算出シート'!$G$23,IF(AU30="D",'11.パネルラジエーター設備費用算出シート'!$N$23,IF(AU30="E",'11.パネルラジエーター設備費用算出シート'!$G$33,IF(AU30="F",'11.パネルラジエーター設備費用算出シート'!$N$33,IF(AU30="G",'11.パネルラジエーター設備費用算出シート'!$G$43,IF(AU30="H",'11.パネルラジエーター設備費用算出シート'!$N$43,IF(AU30="I",'11.パネルラジエーター設備費用算出シート'!$G$54,'11.パネルラジエーター設備費用算出シート'!$N$54))))))))))</f>
        <v/>
      </c>
      <c r="AW30" s="91"/>
      <c r="AX30" s="75"/>
      <c r="AY30" s="805"/>
      <c r="AZ30" s="91"/>
      <c r="BA30" s="36"/>
      <c r="BB30" s="36"/>
      <c r="BC30" s="36"/>
      <c r="BD30" s="36"/>
      <c r="BE30" s="66"/>
      <c r="BF30" s="36"/>
      <c r="BG30" s="36"/>
      <c r="BH30" s="66"/>
      <c r="BI30" s="36"/>
      <c r="BJ30" s="36"/>
      <c r="BK30" s="36"/>
      <c r="BL30" s="36"/>
    </row>
    <row r="31" spans="1:64" s="16" customFormat="1">
      <c r="A31" s="93"/>
      <c r="B31" s="68">
        <v>19</v>
      </c>
      <c r="C31" s="105"/>
      <c r="D31" s="69"/>
      <c r="E31" s="94"/>
      <c r="F31" s="798"/>
      <c r="G31" s="798"/>
      <c r="H31" s="72"/>
      <c r="I31" s="73"/>
      <c r="J31" s="72"/>
      <c r="K31" s="800" t="str">
        <f t="shared" si="0"/>
        <v/>
      </c>
      <c r="L31" s="800" t="str">
        <f>IF($G31="","",IF(OR('2.全体概要'!$C$15=1,'2.全体概要'!$C$15=2),INDEX($BG$15:$BG$16,MATCH($G31,$BF$15:$BF$16,-1)),IF('2.全体概要'!$C$15=3,INDEX($BG$14:$BG$15,MATCH($G31,$BF$14:$BF$15,-1)),INDEX($BG$13:$BG$14,MATCH($G31,$BF$13:$BF$14,-1)))))</f>
        <v/>
      </c>
      <c r="M31" s="800" t="str">
        <f t="shared" si="1"/>
        <v/>
      </c>
      <c r="N31" s="801">
        <f t="shared" si="2"/>
        <v>0</v>
      </c>
      <c r="O31" s="91"/>
      <c r="P31" s="161"/>
      <c r="Q31" s="67"/>
      <c r="R31" s="89"/>
      <c r="S31" s="162"/>
      <c r="T31" s="67"/>
      <c r="U31" s="91"/>
      <c r="V31" s="161"/>
      <c r="W31" s="67"/>
      <c r="X31" s="89"/>
      <c r="Y31" s="162"/>
      <c r="Z31" s="67"/>
      <c r="AA31" s="91"/>
      <c r="AB31" s="72"/>
      <c r="AC31" s="91"/>
      <c r="AD31" s="161"/>
      <c r="AE31" s="91"/>
      <c r="AF31" s="161"/>
      <c r="AG31" s="91"/>
      <c r="AH31" s="72"/>
      <c r="AI31" s="91"/>
      <c r="AJ31" s="161"/>
      <c r="AK31" s="91"/>
      <c r="AL31" s="75"/>
      <c r="AM31" s="91"/>
      <c r="AN31" s="75"/>
      <c r="AO31" s="91"/>
      <c r="AP31" s="77"/>
      <c r="AQ31" s="91"/>
      <c r="AR31" s="72"/>
      <c r="AS31" s="359"/>
      <c r="AT31" s="91"/>
      <c r="AU31" s="72"/>
      <c r="AV31" s="804" t="str">
        <f>IF(AU31="","",IF(AU31="A",'11.パネルラジエーター設備費用算出シート'!$G$13,IF(AU31="B",'11.パネルラジエーター設備費用算出シート'!$N$13,IF(AU31="C",'11.パネルラジエーター設備費用算出シート'!$G$23,IF(AU31="D",'11.パネルラジエーター設備費用算出シート'!$N$23,IF(AU31="E",'11.パネルラジエーター設備費用算出シート'!$G$33,IF(AU31="F",'11.パネルラジエーター設備費用算出シート'!$N$33,IF(AU31="G",'11.パネルラジエーター設備費用算出シート'!$G$43,IF(AU31="H",'11.パネルラジエーター設備費用算出シート'!$N$43,IF(AU31="I",'11.パネルラジエーター設備費用算出シート'!$G$54,'11.パネルラジエーター設備費用算出シート'!$N$54))))))))))</f>
        <v/>
      </c>
      <c r="AW31" s="91"/>
      <c r="AX31" s="75"/>
      <c r="AY31" s="805"/>
      <c r="AZ31" s="91"/>
      <c r="BA31" s="36"/>
      <c r="BB31" s="36"/>
      <c r="BC31" s="36"/>
      <c r="BD31" s="36"/>
      <c r="BE31" s="66"/>
      <c r="BF31" s="36"/>
      <c r="BG31" s="36"/>
      <c r="BH31" s="66"/>
      <c r="BI31" s="36"/>
      <c r="BJ31" s="36"/>
      <c r="BK31" s="36"/>
      <c r="BL31" s="36"/>
    </row>
    <row r="32" spans="1:64" s="16" customFormat="1">
      <c r="A32" s="93"/>
      <c r="B32" s="68">
        <v>20</v>
      </c>
      <c r="C32" s="105"/>
      <c r="D32" s="69"/>
      <c r="E32" s="94"/>
      <c r="F32" s="798"/>
      <c r="G32" s="798"/>
      <c r="H32" s="72"/>
      <c r="I32" s="73"/>
      <c r="J32" s="72"/>
      <c r="K32" s="800" t="str">
        <f t="shared" si="0"/>
        <v/>
      </c>
      <c r="L32" s="800" t="str">
        <f>IF($G32="","",IF(OR('2.全体概要'!$C$15=1,'2.全体概要'!$C$15=2),INDEX($BG$15:$BG$16,MATCH($G32,$BF$15:$BF$16,-1)),IF('2.全体概要'!$C$15=3,INDEX($BG$14:$BG$15,MATCH($G32,$BF$14:$BF$15,-1)),INDEX($BG$13:$BG$14,MATCH($G32,$BF$13:$BF$14,-1)))))</f>
        <v/>
      </c>
      <c r="M32" s="800" t="str">
        <f t="shared" si="1"/>
        <v/>
      </c>
      <c r="N32" s="801">
        <f t="shared" si="2"/>
        <v>0</v>
      </c>
      <c r="O32" s="91"/>
      <c r="P32" s="161"/>
      <c r="Q32" s="67"/>
      <c r="R32" s="89"/>
      <c r="S32" s="162"/>
      <c r="T32" s="67"/>
      <c r="U32" s="91"/>
      <c r="V32" s="161"/>
      <c r="W32" s="67"/>
      <c r="X32" s="89"/>
      <c r="Y32" s="162"/>
      <c r="Z32" s="67"/>
      <c r="AA32" s="91"/>
      <c r="AB32" s="72"/>
      <c r="AC32" s="91"/>
      <c r="AD32" s="161"/>
      <c r="AE32" s="91"/>
      <c r="AF32" s="161"/>
      <c r="AG32" s="91"/>
      <c r="AH32" s="72"/>
      <c r="AI32" s="91"/>
      <c r="AJ32" s="161"/>
      <c r="AK32" s="91"/>
      <c r="AL32" s="75"/>
      <c r="AM32" s="91"/>
      <c r="AN32" s="75"/>
      <c r="AO32" s="91"/>
      <c r="AP32" s="77"/>
      <c r="AQ32" s="91"/>
      <c r="AR32" s="72"/>
      <c r="AS32" s="359"/>
      <c r="AT32" s="91"/>
      <c r="AU32" s="72"/>
      <c r="AV32" s="804" t="str">
        <f>IF(AU32="","",IF(AU32="A",'11.パネルラジエーター設備費用算出シート'!$G$13,IF(AU32="B",'11.パネルラジエーター設備費用算出シート'!$N$13,IF(AU32="C",'11.パネルラジエーター設備費用算出シート'!$G$23,IF(AU32="D",'11.パネルラジエーター設備費用算出シート'!$N$23,IF(AU32="E",'11.パネルラジエーター設備費用算出シート'!$G$33,IF(AU32="F",'11.パネルラジエーター設備費用算出シート'!$N$33,IF(AU32="G",'11.パネルラジエーター設備費用算出シート'!$G$43,IF(AU32="H",'11.パネルラジエーター設備費用算出シート'!$N$43,IF(AU32="I",'11.パネルラジエーター設備費用算出シート'!$G$54,'11.パネルラジエーター設備費用算出シート'!$N$54))))))))))</f>
        <v/>
      </c>
      <c r="AW32" s="91"/>
      <c r="AX32" s="75"/>
      <c r="AY32" s="805"/>
      <c r="AZ32" s="91"/>
      <c r="BA32" s="36"/>
      <c r="BB32" s="36"/>
      <c r="BC32" s="36"/>
      <c r="BD32" s="36"/>
      <c r="BE32" s="66"/>
      <c r="BF32" s="36"/>
      <c r="BG32" s="36"/>
      <c r="BH32" s="66"/>
      <c r="BI32" s="36"/>
      <c r="BJ32" s="36"/>
      <c r="BK32" s="36"/>
      <c r="BL32" s="36"/>
    </row>
    <row r="33" spans="1:64" s="16" customFormat="1">
      <c r="A33" s="93"/>
      <c r="B33" s="68">
        <v>21</v>
      </c>
      <c r="C33" s="105"/>
      <c r="D33" s="69"/>
      <c r="E33" s="94"/>
      <c r="F33" s="798"/>
      <c r="G33" s="798"/>
      <c r="H33" s="72"/>
      <c r="I33" s="73"/>
      <c r="J33" s="72"/>
      <c r="K33" s="800" t="str">
        <f t="shared" si="0"/>
        <v/>
      </c>
      <c r="L33" s="800" t="str">
        <f>IF($G33="","",IF(OR('2.全体概要'!$C$15=1,'2.全体概要'!$C$15=2),INDEX($BG$15:$BG$16,MATCH($G33,$BF$15:$BF$16,-1)),IF('2.全体概要'!$C$15=3,INDEX($BG$14:$BG$15,MATCH($G33,$BF$14:$BF$15,-1)),INDEX($BG$13:$BG$14,MATCH($G33,$BF$13:$BF$14,-1)))))</f>
        <v/>
      </c>
      <c r="M33" s="800" t="str">
        <f t="shared" si="1"/>
        <v/>
      </c>
      <c r="N33" s="801">
        <f t="shared" si="2"/>
        <v>0</v>
      </c>
      <c r="O33" s="91"/>
      <c r="P33" s="161"/>
      <c r="Q33" s="67"/>
      <c r="R33" s="89"/>
      <c r="S33" s="162"/>
      <c r="T33" s="67"/>
      <c r="U33" s="91"/>
      <c r="V33" s="161"/>
      <c r="W33" s="67"/>
      <c r="X33" s="89"/>
      <c r="Y33" s="162"/>
      <c r="Z33" s="67"/>
      <c r="AA33" s="91"/>
      <c r="AB33" s="72"/>
      <c r="AC33" s="91"/>
      <c r="AD33" s="161"/>
      <c r="AE33" s="91"/>
      <c r="AF33" s="161"/>
      <c r="AG33" s="91"/>
      <c r="AH33" s="72"/>
      <c r="AI33" s="91"/>
      <c r="AJ33" s="161"/>
      <c r="AK33" s="91"/>
      <c r="AL33" s="75"/>
      <c r="AM33" s="91"/>
      <c r="AN33" s="75"/>
      <c r="AO33" s="91"/>
      <c r="AP33" s="77"/>
      <c r="AQ33" s="91"/>
      <c r="AR33" s="72"/>
      <c r="AS33" s="359"/>
      <c r="AT33" s="91"/>
      <c r="AU33" s="72"/>
      <c r="AV33" s="804" t="str">
        <f>IF(AU33="","",IF(AU33="A",'11.パネルラジエーター設備費用算出シート'!$G$13,IF(AU33="B",'11.パネルラジエーター設備費用算出シート'!$N$13,IF(AU33="C",'11.パネルラジエーター設備費用算出シート'!$G$23,IF(AU33="D",'11.パネルラジエーター設備費用算出シート'!$N$23,IF(AU33="E",'11.パネルラジエーター設備費用算出シート'!$G$33,IF(AU33="F",'11.パネルラジエーター設備費用算出シート'!$N$33,IF(AU33="G",'11.パネルラジエーター設備費用算出シート'!$G$43,IF(AU33="H",'11.パネルラジエーター設備費用算出シート'!$N$43,IF(AU33="I",'11.パネルラジエーター設備費用算出シート'!$G$54,'11.パネルラジエーター設備費用算出シート'!$N$54))))))))))</f>
        <v/>
      </c>
      <c r="AW33" s="91"/>
      <c r="AX33" s="75"/>
      <c r="AY33" s="805"/>
      <c r="AZ33" s="91"/>
      <c r="BA33" s="36"/>
      <c r="BB33" s="36"/>
      <c r="BC33" s="36"/>
      <c r="BD33" s="36"/>
      <c r="BE33" s="66"/>
      <c r="BF33" s="36"/>
      <c r="BG33" s="36"/>
      <c r="BH33" s="66"/>
      <c r="BI33" s="36"/>
      <c r="BJ33" s="36"/>
      <c r="BK33" s="36"/>
      <c r="BL33" s="36"/>
    </row>
    <row r="34" spans="1:64" s="16" customFormat="1">
      <c r="A34" s="93"/>
      <c r="B34" s="68">
        <v>22</v>
      </c>
      <c r="C34" s="105"/>
      <c r="D34" s="69"/>
      <c r="E34" s="94"/>
      <c r="F34" s="798"/>
      <c r="G34" s="798"/>
      <c r="H34" s="72"/>
      <c r="I34" s="73"/>
      <c r="J34" s="72"/>
      <c r="K34" s="800" t="str">
        <f t="shared" si="0"/>
        <v/>
      </c>
      <c r="L34" s="800" t="str">
        <f>IF($G34="","",IF(OR('2.全体概要'!$C$15=1,'2.全体概要'!$C$15=2),INDEX($BG$15:$BG$16,MATCH($G34,$BF$15:$BF$16,-1)),IF('2.全体概要'!$C$15=3,INDEX($BG$14:$BG$15,MATCH($G34,$BF$14:$BF$15,-1)),INDEX($BG$13:$BG$14,MATCH($G34,$BF$13:$BF$14,-1)))))</f>
        <v/>
      </c>
      <c r="M34" s="800" t="str">
        <f t="shared" si="1"/>
        <v/>
      </c>
      <c r="N34" s="801">
        <f t="shared" si="2"/>
        <v>0</v>
      </c>
      <c r="O34" s="91"/>
      <c r="P34" s="161"/>
      <c r="Q34" s="67"/>
      <c r="R34" s="89"/>
      <c r="S34" s="162"/>
      <c r="T34" s="67"/>
      <c r="U34" s="91"/>
      <c r="V34" s="161"/>
      <c r="W34" s="67"/>
      <c r="X34" s="89"/>
      <c r="Y34" s="162"/>
      <c r="Z34" s="67"/>
      <c r="AA34" s="91"/>
      <c r="AB34" s="72"/>
      <c r="AC34" s="91"/>
      <c r="AD34" s="161"/>
      <c r="AE34" s="91"/>
      <c r="AF34" s="161"/>
      <c r="AG34" s="91"/>
      <c r="AH34" s="72"/>
      <c r="AI34" s="91"/>
      <c r="AJ34" s="161"/>
      <c r="AK34" s="91"/>
      <c r="AL34" s="75"/>
      <c r="AM34" s="91"/>
      <c r="AN34" s="75"/>
      <c r="AO34" s="91"/>
      <c r="AP34" s="77"/>
      <c r="AQ34" s="91"/>
      <c r="AR34" s="72"/>
      <c r="AS34" s="359"/>
      <c r="AT34" s="91"/>
      <c r="AU34" s="72"/>
      <c r="AV34" s="804" t="str">
        <f>IF(AU34="","",IF(AU34="A",'11.パネルラジエーター設備費用算出シート'!$G$13,IF(AU34="B",'11.パネルラジエーター設備費用算出シート'!$N$13,IF(AU34="C",'11.パネルラジエーター設備費用算出シート'!$G$23,IF(AU34="D",'11.パネルラジエーター設備費用算出シート'!$N$23,IF(AU34="E",'11.パネルラジエーター設備費用算出シート'!$G$33,IF(AU34="F",'11.パネルラジエーター設備費用算出シート'!$N$33,IF(AU34="G",'11.パネルラジエーター設備費用算出シート'!$G$43,IF(AU34="H",'11.パネルラジエーター設備費用算出シート'!$N$43,IF(AU34="I",'11.パネルラジエーター設備費用算出シート'!$G$54,'11.パネルラジエーター設備費用算出シート'!$N$54))))))))))</f>
        <v/>
      </c>
      <c r="AW34" s="91"/>
      <c r="AX34" s="75"/>
      <c r="AY34" s="805"/>
      <c r="AZ34" s="91"/>
      <c r="BA34" s="36"/>
      <c r="BB34" s="36"/>
      <c r="BC34" s="36"/>
      <c r="BD34" s="36"/>
      <c r="BE34" s="66"/>
      <c r="BF34" s="36"/>
      <c r="BG34" s="36"/>
      <c r="BH34" s="66"/>
      <c r="BI34" s="36"/>
      <c r="BJ34" s="36"/>
      <c r="BK34" s="36"/>
      <c r="BL34" s="36"/>
    </row>
    <row r="35" spans="1:64" s="37" customFormat="1">
      <c r="A35" s="93"/>
      <c r="B35" s="68">
        <v>23</v>
      </c>
      <c r="C35" s="105"/>
      <c r="D35" s="69"/>
      <c r="E35" s="94"/>
      <c r="F35" s="798"/>
      <c r="G35" s="798"/>
      <c r="H35" s="72"/>
      <c r="I35" s="73"/>
      <c r="J35" s="72"/>
      <c r="K35" s="800" t="str">
        <f t="shared" si="0"/>
        <v/>
      </c>
      <c r="L35" s="800" t="str">
        <f>IF($G35="","",IF(OR('2.全体概要'!$C$15=1,'2.全体概要'!$C$15=2),INDEX($BG$15:$BG$16,MATCH($G35,$BF$15:$BF$16,-1)),IF('2.全体概要'!$C$15=3,INDEX($BG$14:$BG$15,MATCH($G35,$BF$14:$BF$15,-1)),INDEX($BG$13:$BG$14,MATCH($G35,$BF$13:$BF$14,-1)))))</f>
        <v/>
      </c>
      <c r="M35" s="800" t="str">
        <f t="shared" si="1"/>
        <v/>
      </c>
      <c r="N35" s="801">
        <f t="shared" si="2"/>
        <v>0</v>
      </c>
      <c r="O35" s="91"/>
      <c r="P35" s="161"/>
      <c r="Q35" s="67"/>
      <c r="R35" s="89"/>
      <c r="S35" s="162"/>
      <c r="T35" s="67"/>
      <c r="U35" s="91"/>
      <c r="V35" s="161"/>
      <c r="W35" s="67"/>
      <c r="X35" s="89"/>
      <c r="Y35" s="162"/>
      <c r="Z35" s="67"/>
      <c r="AA35" s="91"/>
      <c r="AB35" s="72"/>
      <c r="AC35" s="91"/>
      <c r="AD35" s="161"/>
      <c r="AE35" s="91"/>
      <c r="AF35" s="161"/>
      <c r="AG35" s="91"/>
      <c r="AH35" s="72"/>
      <c r="AI35" s="91"/>
      <c r="AJ35" s="161"/>
      <c r="AK35" s="91"/>
      <c r="AL35" s="75"/>
      <c r="AM35" s="91"/>
      <c r="AN35" s="75"/>
      <c r="AO35" s="91"/>
      <c r="AP35" s="77"/>
      <c r="AQ35" s="91"/>
      <c r="AR35" s="72"/>
      <c r="AS35" s="359"/>
      <c r="AT35" s="91"/>
      <c r="AU35" s="72"/>
      <c r="AV35" s="804" t="str">
        <f>IF(AU35="","",IF(AU35="A",'11.パネルラジエーター設備費用算出シート'!$G$13,IF(AU35="B",'11.パネルラジエーター設備費用算出シート'!$N$13,IF(AU35="C",'11.パネルラジエーター設備費用算出シート'!$G$23,IF(AU35="D",'11.パネルラジエーター設備費用算出シート'!$N$23,IF(AU35="E",'11.パネルラジエーター設備費用算出シート'!$G$33,IF(AU35="F",'11.パネルラジエーター設備費用算出シート'!$N$33,IF(AU35="G",'11.パネルラジエーター設備費用算出シート'!$G$43,IF(AU35="H",'11.パネルラジエーター設備費用算出シート'!$N$43,IF(AU35="I",'11.パネルラジエーター設備費用算出シート'!$G$54,'11.パネルラジエーター設備費用算出シート'!$N$54))))))))))</f>
        <v/>
      </c>
      <c r="AW35" s="91"/>
      <c r="AX35" s="75"/>
      <c r="AY35" s="805"/>
      <c r="AZ35" s="91"/>
      <c r="BA35" s="36"/>
      <c r="BB35" s="36"/>
      <c r="BC35" s="36"/>
      <c r="BD35" s="36"/>
      <c r="BE35" s="66"/>
      <c r="BF35" s="36"/>
      <c r="BG35" s="36"/>
      <c r="BH35" s="66"/>
      <c r="BI35" s="36"/>
      <c r="BJ35" s="36"/>
      <c r="BK35" s="36"/>
      <c r="BL35" s="36"/>
    </row>
    <row r="36" spans="1:64" s="37" customFormat="1">
      <c r="A36" s="93"/>
      <c r="B36" s="68">
        <v>24</v>
      </c>
      <c r="C36" s="105"/>
      <c r="D36" s="69"/>
      <c r="E36" s="94"/>
      <c r="F36" s="798"/>
      <c r="G36" s="798"/>
      <c r="H36" s="72"/>
      <c r="I36" s="73"/>
      <c r="J36" s="72"/>
      <c r="K36" s="800" t="str">
        <f t="shared" si="0"/>
        <v/>
      </c>
      <c r="L36" s="800" t="str">
        <f>IF($G36="","",IF(OR('2.全体概要'!$C$15=1,'2.全体概要'!$C$15=2),INDEX($BG$15:$BG$16,MATCH($G36,$BF$15:$BF$16,-1)),IF('2.全体概要'!$C$15=3,INDEX($BG$14:$BG$15,MATCH($G36,$BF$14:$BF$15,-1)),INDEX($BG$13:$BG$14,MATCH($G36,$BF$13:$BF$14,-1)))))</f>
        <v/>
      </c>
      <c r="M36" s="800" t="str">
        <f t="shared" si="1"/>
        <v/>
      </c>
      <c r="N36" s="801">
        <f t="shared" si="2"/>
        <v>0</v>
      </c>
      <c r="O36" s="91"/>
      <c r="P36" s="161"/>
      <c r="Q36" s="67"/>
      <c r="R36" s="89"/>
      <c r="S36" s="162"/>
      <c r="T36" s="67"/>
      <c r="U36" s="91"/>
      <c r="V36" s="161"/>
      <c r="W36" s="67"/>
      <c r="X36" s="89"/>
      <c r="Y36" s="162"/>
      <c r="Z36" s="67"/>
      <c r="AA36" s="91"/>
      <c r="AB36" s="72"/>
      <c r="AC36" s="91"/>
      <c r="AD36" s="161"/>
      <c r="AE36" s="91"/>
      <c r="AF36" s="161"/>
      <c r="AG36" s="91"/>
      <c r="AH36" s="72"/>
      <c r="AI36" s="91"/>
      <c r="AJ36" s="161"/>
      <c r="AK36" s="91"/>
      <c r="AL36" s="75"/>
      <c r="AM36" s="91"/>
      <c r="AN36" s="75"/>
      <c r="AO36" s="91"/>
      <c r="AP36" s="77"/>
      <c r="AQ36" s="91"/>
      <c r="AR36" s="72"/>
      <c r="AS36" s="359"/>
      <c r="AT36" s="91"/>
      <c r="AU36" s="72"/>
      <c r="AV36" s="804" t="str">
        <f>IF(AU36="","",IF(AU36="A",'11.パネルラジエーター設備費用算出シート'!$G$13,IF(AU36="B",'11.パネルラジエーター設備費用算出シート'!$N$13,IF(AU36="C",'11.パネルラジエーター設備費用算出シート'!$G$23,IF(AU36="D",'11.パネルラジエーター設備費用算出シート'!$N$23,IF(AU36="E",'11.パネルラジエーター設備費用算出シート'!$G$33,IF(AU36="F",'11.パネルラジエーター設備費用算出シート'!$N$33,IF(AU36="G",'11.パネルラジエーター設備費用算出シート'!$G$43,IF(AU36="H",'11.パネルラジエーター設備費用算出シート'!$N$43,IF(AU36="I",'11.パネルラジエーター設備費用算出シート'!$G$54,'11.パネルラジエーター設備費用算出シート'!$N$54))))))))))</f>
        <v/>
      </c>
      <c r="AW36" s="91"/>
      <c r="AX36" s="75"/>
      <c r="AY36" s="805"/>
      <c r="AZ36" s="91"/>
      <c r="BA36" s="36"/>
      <c r="BB36" s="36"/>
      <c r="BC36" s="36"/>
      <c r="BD36" s="36"/>
      <c r="BE36" s="66"/>
      <c r="BF36" s="36"/>
      <c r="BG36" s="36"/>
      <c r="BH36" s="66"/>
      <c r="BI36" s="36"/>
      <c r="BJ36" s="36"/>
      <c r="BK36" s="36"/>
      <c r="BL36" s="36"/>
    </row>
    <row r="37" spans="1:64" s="37" customFormat="1">
      <c r="A37" s="93"/>
      <c r="B37" s="68">
        <v>25</v>
      </c>
      <c r="C37" s="105"/>
      <c r="D37" s="69"/>
      <c r="E37" s="94"/>
      <c r="F37" s="798"/>
      <c r="G37" s="798"/>
      <c r="H37" s="72"/>
      <c r="I37" s="73"/>
      <c r="J37" s="72"/>
      <c r="K37" s="800" t="str">
        <f t="shared" si="0"/>
        <v/>
      </c>
      <c r="L37" s="800" t="str">
        <f>IF($G37="","",IF(OR('2.全体概要'!$C$15=1,'2.全体概要'!$C$15=2),INDEX($BG$15:$BG$16,MATCH($G37,$BF$15:$BF$16,-1)),IF('2.全体概要'!$C$15=3,INDEX($BG$14:$BG$15,MATCH($G37,$BF$14:$BF$15,-1)),INDEX($BG$13:$BG$14,MATCH($G37,$BF$13:$BF$14,-1)))))</f>
        <v/>
      </c>
      <c r="M37" s="800" t="str">
        <f t="shared" si="1"/>
        <v/>
      </c>
      <c r="N37" s="801">
        <f t="shared" si="2"/>
        <v>0</v>
      </c>
      <c r="O37" s="91"/>
      <c r="P37" s="161"/>
      <c r="Q37" s="67"/>
      <c r="R37" s="89"/>
      <c r="S37" s="162"/>
      <c r="T37" s="67"/>
      <c r="U37" s="91"/>
      <c r="V37" s="161"/>
      <c r="W37" s="67"/>
      <c r="X37" s="89"/>
      <c r="Y37" s="162"/>
      <c r="Z37" s="67"/>
      <c r="AA37" s="91"/>
      <c r="AB37" s="72"/>
      <c r="AC37" s="91"/>
      <c r="AD37" s="161"/>
      <c r="AE37" s="91"/>
      <c r="AF37" s="161"/>
      <c r="AG37" s="91"/>
      <c r="AH37" s="72"/>
      <c r="AI37" s="91"/>
      <c r="AJ37" s="161"/>
      <c r="AK37" s="91"/>
      <c r="AL37" s="75"/>
      <c r="AM37" s="91"/>
      <c r="AN37" s="75"/>
      <c r="AO37" s="91"/>
      <c r="AP37" s="77"/>
      <c r="AQ37" s="91"/>
      <c r="AR37" s="72"/>
      <c r="AS37" s="359"/>
      <c r="AT37" s="91"/>
      <c r="AU37" s="72"/>
      <c r="AV37" s="804" t="str">
        <f>IF(AU37="","",IF(AU37="A",'11.パネルラジエーター設備費用算出シート'!$G$13,IF(AU37="B",'11.パネルラジエーター設備費用算出シート'!$N$13,IF(AU37="C",'11.パネルラジエーター設備費用算出シート'!$G$23,IF(AU37="D",'11.パネルラジエーター設備費用算出シート'!$N$23,IF(AU37="E",'11.パネルラジエーター設備費用算出シート'!$G$33,IF(AU37="F",'11.パネルラジエーター設備費用算出シート'!$N$33,IF(AU37="G",'11.パネルラジエーター設備費用算出シート'!$G$43,IF(AU37="H",'11.パネルラジエーター設備費用算出シート'!$N$43,IF(AU37="I",'11.パネルラジエーター設備費用算出シート'!$G$54,'11.パネルラジエーター設備費用算出シート'!$N$54))))))))))</f>
        <v/>
      </c>
      <c r="AW37" s="91"/>
      <c r="AX37" s="75"/>
      <c r="AY37" s="805"/>
      <c r="AZ37" s="91"/>
      <c r="BA37" s="36"/>
      <c r="BB37" s="36"/>
      <c r="BC37" s="36"/>
      <c r="BD37" s="36"/>
      <c r="BE37" s="66"/>
      <c r="BF37" s="36"/>
      <c r="BG37" s="36"/>
      <c r="BH37" s="66"/>
      <c r="BI37" s="36"/>
      <c r="BJ37" s="36"/>
      <c r="BK37" s="36"/>
      <c r="BL37" s="36"/>
    </row>
    <row r="38" spans="1:64" s="37" customFormat="1">
      <c r="A38" s="93"/>
      <c r="B38" s="68">
        <v>26</v>
      </c>
      <c r="C38" s="105"/>
      <c r="D38" s="69"/>
      <c r="E38" s="94"/>
      <c r="F38" s="798"/>
      <c r="G38" s="798"/>
      <c r="H38" s="72"/>
      <c r="I38" s="73"/>
      <c r="J38" s="72"/>
      <c r="K38" s="800" t="str">
        <f t="shared" si="0"/>
        <v/>
      </c>
      <c r="L38" s="800" t="str">
        <f>IF($G38="","",IF(OR('2.全体概要'!$C$15=1,'2.全体概要'!$C$15=2),INDEX($BG$15:$BG$16,MATCH($G38,$BF$15:$BF$16,-1)),IF('2.全体概要'!$C$15=3,INDEX($BG$14:$BG$15,MATCH($G38,$BF$14:$BF$15,-1)),INDEX($BG$13:$BG$14,MATCH($G38,$BF$13:$BF$14,-1)))))</f>
        <v/>
      </c>
      <c r="M38" s="800" t="str">
        <f t="shared" si="1"/>
        <v/>
      </c>
      <c r="N38" s="801">
        <f t="shared" si="2"/>
        <v>0</v>
      </c>
      <c r="O38" s="91"/>
      <c r="P38" s="161"/>
      <c r="Q38" s="67"/>
      <c r="R38" s="89"/>
      <c r="S38" s="162"/>
      <c r="T38" s="67"/>
      <c r="U38" s="91"/>
      <c r="V38" s="161"/>
      <c r="W38" s="67"/>
      <c r="X38" s="89"/>
      <c r="Y38" s="162"/>
      <c r="Z38" s="67"/>
      <c r="AA38" s="91"/>
      <c r="AB38" s="72"/>
      <c r="AC38" s="91"/>
      <c r="AD38" s="161"/>
      <c r="AE38" s="91"/>
      <c r="AF38" s="161"/>
      <c r="AG38" s="91"/>
      <c r="AH38" s="72"/>
      <c r="AI38" s="91"/>
      <c r="AJ38" s="161"/>
      <c r="AK38" s="91"/>
      <c r="AL38" s="75"/>
      <c r="AM38" s="91"/>
      <c r="AN38" s="75"/>
      <c r="AO38" s="91"/>
      <c r="AP38" s="77"/>
      <c r="AQ38" s="91"/>
      <c r="AR38" s="72"/>
      <c r="AS38" s="359"/>
      <c r="AT38" s="91"/>
      <c r="AU38" s="72"/>
      <c r="AV38" s="804" t="str">
        <f>IF(AU38="","",IF(AU38="A",'11.パネルラジエーター設備費用算出シート'!$G$13,IF(AU38="B",'11.パネルラジエーター設備費用算出シート'!$N$13,IF(AU38="C",'11.パネルラジエーター設備費用算出シート'!$G$23,IF(AU38="D",'11.パネルラジエーター設備費用算出シート'!$N$23,IF(AU38="E",'11.パネルラジエーター設備費用算出シート'!$G$33,IF(AU38="F",'11.パネルラジエーター設備費用算出シート'!$N$33,IF(AU38="G",'11.パネルラジエーター設備費用算出シート'!$G$43,IF(AU38="H",'11.パネルラジエーター設備費用算出シート'!$N$43,IF(AU38="I",'11.パネルラジエーター設備費用算出シート'!$G$54,'11.パネルラジエーター設備費用算出シート'!$N$54))))))))))</f>
        <v/>
      </c>
      <c r="AW38" s="91"/>
      <c r="AX38" s="75"/>
      <c r="AY38" s="805"/>
      <c r="AZ38" s="91"/>
      <c r="BA38" s="36"/>
      <c r="BB38" s="36"/>
      <c r="BC38" s="36"/>
      <c r="BD38" s="36"/>
      <c r="BE38" s="66"/>
      <c r="BF38" s="36"/>
      <c r="BG38" s="36"/>
      <c r="BH38" s="66"/>
      <c r="BI38" s="36"/>
      <c r="BJ38" s="36"/>
      <c r="BK38" s="36"/>
      <c r="BL38" s="36"/>
    </row>
    <row r="39" spans="1:64" s="37" customFormat="1">
      <c r="A39" s="93"/>
      <c r="B39" s="68">
        <v>27</v>
      </c>
      <c r="C39" s="105"/>
      <c r="D39" s="69"/>
      <c r="E39" s="94"/>
      <c r="F39" s="798"/>
      <c r="G39" s="798"/>
      <c r="H39" s="72"/>
      <c r="I39" s="73"/>
      <c r="J39" s="72"/>
      <c r="K39" s="800" t="str">
        <f t="shared" si="0"/>
        <v/>
      </c>
      <c r="L39" s="800" t="str">
        <f>IF($G39="","",IF(OR('2.全体概要'!$C$15=1,'2.全体概要'!$C$15=2),INDEX($BG$15:$BG$16,MATCH($G39,$BF$15:$BF$16,-1)),IF('2.全体概要'!$C$15=3,INDEX($BG$14:$BG$15,MATCH($G39,$BF$14:$BF$15,-1)),INDEX($BG$13:$BG$14,MATCH($G39,$BF$13:$BF$14,-1)))))</f>
        <v/>
      </c>
      <c r="M39" s="800" t="str">
        <f t="shared" si="1"/>
        <v/>
      </c>
      <c r="N39" s="801">
        <f t="shared" si="2"/>
        <v>0</v>
      </c>
      <c r="O39" s="91"/>
      <c r="P39" s="161"/>
      <c r="Q39" s="67"/>
      <c r="R39" s="89"/>
      <c r="S39" s="162"/>
      <c r="T39" s="67"/>
      <c r="U39" s="91"/>
      <c r="V39" s="161"/>
      <c r="W39" s="67"/>
      <c r="X39" s="89"/>
      <c r="Y39" s="162"/>
      <c r="Z39" s="67"/>
      <c r="AA39" s="91"/>
      <c r="AB39" s="72"/>
      <c r="AC39" s="91"/>
      <c r="AD39" s="161"/>
      <c r="AE39" s="91"/>
      <c r="AF39" s="161"/>
      <c r="AG39" s="91"/>
      <c r="AH39" s="72"/>
      <c r="AI39" s="91"/>
      <c r="AJ39" s="161"/>
      <c r="AK39" s="91"/>
      <c r="AL39" s="75"/>
      <c r="AM39" s="91"/>
      <c r="AN39" s="75"/>
      <c r="AO39" s="91"/>
      <c r="AP39" s="77"/>
      <c r="AQ39" s="91"/>
      <c r="AR39" s="72"/>
      <c r="AS39" s="359"/>
      <c r="AT39" s="91"/>
      <c r="AU39" s="72"/>
      <c r="AV39" s="804" t="str">
        <f>IF(AU39="","",IF(AU39="A",'11.パネルラジエーター設備費用算出シート'!$G$13,IF(AU39="B",'11.パネルラジエーター設備費用算出シート'!$N$13,IF(AU39="C",'11.パネルラジエーター設備費用算出シート'!$G$23,IF(AU39="D",'11.パネルラジエーター設備費用算出シート'!$N$23,IF(AU39="E",'11.パネルラジエーター設備費用算出シート'!$G$33,IF(AU39="F",'11.パネルラジエーター設備費用算出シート'!$N$33,IF(AU39="G",'11.パネルラジエーター設備費用算出シート'!$G$43,IF(AU39="H",'11.パネルラジエーター設備費用算出シート'!$N$43,IF(AU39="I",'11.パネルラジエーター設備費用算出シート'!$G$54,'11.パネルラジエーター設備費用算出シート'!$N$54))))))))))</f>
        <v/>
      </c>
      <c r="AW39" s="91"/>
      <c r="AX39" s="75"/>
      <c r="AY39" s="805"/>
      <c r="AZ39" s="91"/>
      <c r="BA39" s="36"/>
      <c r="BB39" s="36"/>
      <c r="BC39" s="36"/>
      <c r="BD39" s="36"/>
      <c r="BE39" s="66"/>
      <c r="BF39" s="36"/>
      <c r="BG39" s="36"/>
      <c r="BH39" s="66"/>
      <c r="BI39" s="36"/>
      <c r="BJ39" s="36"/>
      <c r="BK39" s="36"/>
      <c r="BL39" s="36"/>
    </row>
    <row r="40" spans="1:64" s="37" customFormat="1">
      <c r="A40" s="93"/>
      <c r="B40" s="68">
        <v>28</v>
      </c>
      <c r="C40" s="105"/>
      <c r="D40" s="69"/>
      <c r="E40" s="94"/>
      <c r="F40" s="798"/>
      <c r="G40" s="798"/>
      <c r="H40" s="72"/>
      <c r="I40" s="73"/>
      <c r="J40" s="72"/>
      <c r="K40" s="800" t="str">
        <f t="shared" si="0"/>
        <v/>
      </c>
      <c r="L40" s="800" t="str">
        <f>IF($G40="","",IF(OR('2.全体概要'!$C$15=1,'2.全体概要'!$C$15=2),INDEX($BG$15:$BG$16,MATCH($G40,$BF$15:$BF$16,-1)),IF('2.全体概要'!$C$15=3,INDEX($BG$14:$BG$15,MATCH($G40,$BF$14:$BF$15,-1)),INDEX($BG$13:$BG$14,MATCH($G40,$BF$13:$BF$14,-1)))))</f>
        <v/>
      </c>
      <c r="M40" s="800" t="str">
        <f t="shared" si="1"/>
        <v/>
      </c>
      <c r="N40" s="801">
        <f t="shared" si="2"/>
        <v>0</v>
      </c>
      <c r="O40" s="91"/>
      <c r="P40" s="161"/>
      <c r="Q40" s="67"/>
      <c r="R40" s="89"/>
      <c r="S40" s="162"/>
      <c r="T40" s="67"/>
      <c r="U40" s="91"/>
      <c r="V40" s="161"/>
      <c r="W40" s="67"/>
      <c r="X40" s="89"/>
      <c r="Y40" s="162"/>
      <c r="Z40" s="67"/>
      <c r="AA40" s="91"/>
      <c r="AB40" s="72"/>
      <c r="AC40" s="91"/>
      <c r="AD40" s="161"/>
      <c r="AE40" s="91"/>
      <c r="AF40" s="161"/>
      <c r="AG40" s="91"/>
      <c r="AH40" s="72"/>
      <c r="AI40" s="91"/>
      <c r="AJ40" s="161"/>
      <c r="AK40" s="91"/>
      <c r="AL40" s="75"/>
      <c r="AM40" s="91"/>
      <c r="AN40" s="75"/>
      <c r="AO40" s="91"/>
      <c r="AP40" s="77"/>
      <c r="AQ40" s="91"/>
      <c r="AR40" s="72"/>
      <c r="AS40" s="359"/>
      <c r="AT40" s="91"/>
      <c r="AU40" s="72"/>
      <c r="AV40" s="804" t="str">
        <f>IF(AU40="","",IF(AU40="A",'11.パネルラジエーター設備費用算出シート'!$G$13,IF(AU40="B",'11.パネルラジエーター設備費用算出シート'!$N$13,IF(AU40="C",'11.パネルラジエーター設備費用算出シート'!$G$23,IF(AU40="D",'11.パネルラジエーター設備費用算出シート'!$N$23,IF(AU40="E",'11.パネルラジエーター設備費用算出シート'!$G$33,IF(AU40="F",'11.パネルラジエーター設備費用算出シート'!$N$33,IF(AU40="G",'11.パネルラジエーター設備費用算出シート'!$G$43,IF(AU40="H",'11.パネルラジエーター設備費用算出シート'!$N$43,IF(AU40="I",'11.パネルラジエーター設備費用算出シート'!$G$54,'11.パネルラジエーター設備費用算出シート'!$N$54))))))))))</f>
        <v/>
      </c>
      <c r="AW40" s="91"/>
      <c r="AX40" s="75"/>
      <c r="AY40" s="805"/>
      <c r="AZ40" s="91"/>
      <c r="BA40" s="36"/>
      <c r="BB40" s="36"/>
      <c r="BC40" s="36"/>
      <c r="BD40" s="36"/>
      <c r="BE40" s="66"/>
      <c r="BF40" s="36"/>
      <c r="BG40" s="36"/>
      <c r="BH40" s="66"/>
      <c r="BI40" s="36"/>
      <c r="BJ40" s="36"/>
      <c r="BK40" s="36"/>
      <c r="BL40" s="36"/>
    </row>
    <row r="41" spans="1:64" s="37" customFormat="1">
      <c r="A41" s="93"/>
      <c r="B41" s="68">
        <v>29</v>
      </c>
      <c r="C41" s="105"/>
      <c r="D41" s="69"/>
      <c r="E41" s="94"/>
      <c r="F41" s="798"/>
      <c r="G41" s="798"/>
      <c r="H41" s="72"/>
      <c r="I41" s="73"/>
      <c r="J41" s="72"/>
      <c r="K41" s="800" t="str">
        <f t="shared" si="0"/>
        <v/>
      </c>
      <c r="L41" s="800" t="str">
        <f>IF($G41="","",IF(OR('2.全体概要'!$C$15=1,'2.全体概要'!$C$15=2),INDEX($BG$15:$BG$16,MATCH($G41,$BF$15:$BF$16,-1)),IF('2.全体概要'!$C$15=3,INDEX($BG$14:$BG$15,MATCH($G41,$BF$14:$BF$15,-1)),INDEX($BG$13:$BG$14,MATCH($G41,$BF$13:$BF$14,-1)))))</f>
        <v/>
      </c>
      <c r="M41" s="800" t="str">
        <f t="shared" si="1"/>
        <v/>
      </c>
      <c r="N41" s="801">
        <f t="shared" si="2"/>
        <v>0</v>
      </c>
      <c r="O41" s="91"/>
      <c r="P41" s="161"/>
      <c r="Q41" s="67"/>
      <c r="R41" s="89"/>
      <c r="S41" s="162"/>
      <c r="T41" s="67"/>
      <c r="U41" s="91"/>
      <c r="V41" s="161"/>
      <c r="W41" s="67"/>
      <c r="X41" s="89"/>
      <c r="Y41" s="162"/>
      <c r="Z41" s="67"/>
      <c r="AA41" s="91"/>
      <c r="AB41" s="72"/>
      <c r="AC41" s="91"/>
      <c r="AD41" s="161"/>
      <c r="AE41" s="91"/>
      <c r="AF41" s="161"/>
      <c r="AG41" s="91"/>
      <c r="AH41" s="72"/>
      <c r="AI41" s="91"/>
      <c r="AJ41" s="161"/>
      <c r="AK41" s="91"/>
      <c r="AL41" s="75"/>
      <c r="AM41" s="91"/>
      <c r="AN41" s="75"/>
      <c r="AO41" s="91"/>
      <c r="AP41" s="77"/>
      <c r="AQ41" s="91"/>
      <c r="AR41" s="72"/>
      <c r="AS41" s="359"/>
      <c r="AT41" s="91"/>
      <c r="AU41" s="72"/>
      <c r="AV41" s="804" t="str">
        <f>IF(AU41="","",IF(AU41="A",'11.パネルラジエーター設備費用算出シート'!$G$13,IF(AU41="B",'11.パネルラジエーター設備費用算出シート'!$N$13,IF(AU41="C",'11.パネルラジエーター設備費用算出シート'!$G$23,IF(AU41="D",'11.パネルラジエーター設備費用算出シート'!$N$23,IF(AU41="E",'11.パネルラジエーター設備費用算出シート'!$G$33,IF(AU41="F",'11.パネルラジエーター設備費用算出シート'!$N$33,IF(AU41="G",'11.パネルラジエーター設備費用算出シート'!$G$43,IF(AU41="H",'11.パネルラジエーター設備費用算出シート'!$N$43,IF(AU41="I",'11.パネルラジエーター設備費用算出シート'!$G$54,'11.パネルラジエーター設備費用算出シート'!$N$54))))))))))</f>
        <v/>
      </c>
      <c r="AW41" s="91"/>
      <c r="AX41" s="75"/>
      <c r="AY41" s="805"/>
      <c r="AZ41" s="91"/>
      <c r="BA41" s="36"/>
      <c r="BB41" s="36"/>
      <c r="BC41" s="36"/>
      <c r="BD41" s="36"/>
      <c r="BE41" s="66"/>
      <c r="BF41" s="36"/>
      <c r="BG41" s="36"/>
      <c r="BH41" s="66"/>
      <c r="BI41" s="36"/>
      <c r="BJ41" s="36"/>
      <c r="BK41" s="36"/>
      <c r="BL41" s="36"/>
    </row>
    <row r="42" spans="1:64" s="37" customFormat="1">
      <c r="A42" s="93"/>
      <c r="B42" s="68">
        <v>30</v>
      </c>
      <c r="C42" s="105"/>
      <c r="D42" s="69"/>
      <c r="E42" s="94"/>
      <c r="F42" s="798"/>
      <c r="G42" s="798"/>
      <c r="H42" s="72"/>
      <c r="I42" s="73"/>
      <c r="J42" s="72"/>
      <c r="K42" s="800" t="str">
        <f t="shared" si="0"/>
        <v/>
      </c>
      <c r="L42" s="800" t="str">
        <f>IF($G42="","",IF(OR('2.全体概要'!$C$15=1,'2.全体概要'!$C$15=2),INDEX($BG$15:$BG$16,MATCH($G42,$BF$15:$BF$16,-1)),IF('2.全体概要'!$C$15=3,INDEX($BG$14:$BG$15,MATCH($G42,$BF$14:$BF$15,-1)),INDEX($BG$13:$BG$14,MATCH($G42,$BF$13:$BF$14,-1)))))</f>
        <v/>
      </c>
      <c r="M42" s="800" t="str">
        <f t="shared" si="1"/>
        <v/>
      </c>
      <c r="N42" s="801">
        <f t="shared" si="2"/>
        <v>0</v>
      </c>
      <c r="O42" s="91"/>
      <c r="P42" s="161"/>
      <c r="Q42" s="67"/>
      <c r="R42" s="89"/>
      <c r="S42" s="162"/>
      <c r="T42" s="67"/>
      <c r="U42" s="91"/>
      <c r="V42" s="161"/>
      <c r="W42" s="67"/>
      <c r="X42" s="89"/>
      <c r="Y42" s="162"/>
      <c r="Z42" s="67"/>
      <c r="AA42" s="91"/>
      <c r="AB42" s="72"/>
      <c r="AC42" s="91"/>
      <c r="AD42" s="161"/>
      <c r="AE42" s="91"/>
      <c r="AF42" s="161"/>
      <c r="AG42" s="91"/>
      <c r="AH42" s="72"/>
      <c r="AI42" s="91"/>
      <c r="AJ42" s="161"/>
      <c r="AK42" s="91"/>
      <c r="AL42" s="75"/>
      <c r="AM42" s="91"/>
      <c r="AN42" s="75"/>
      <c r="AO42" s="91"/>
      <c r="AP42" s="77"/>
      <c r="AQ42" s="91"/>
      <c r="AR42" s="72"/>
      <c r="AS42" s="359"/>
      <c r="AT42" s="91"/>
      <c r="AU42" s="72"/>
      <c r="AV42" s="804" t="str">
        <f>IF(AU42="","",IF(AU42="A",'11.パネルラジエーター設備費用算出シート'!$G$13,IF(AU42="B",'11.パネルラジエーター設備費用算出シート'!$N$13,IF(AU42="C",'11.パネルラジエーター設備費用算出シート'!$G$23,IF(AU42="D",'11.パネルラジエーター設備費用算出シート'!$N$23,IF(AU42="E",'11.パネルラジエーター設備費用算出シート'!$G$33,IF(AU42="F",'11.パネルラジエーター設備費用算出シート'!$N$33,IF(AU42="G",'11.パネルラジエーター設備費用算出シート'!$G$43,IF(AU42="H",'11.パネルラジエーター設備費用算出シート'!$N$43,IF(AU42="I",'11.パネルラジエーター設備費用算出シート'!$G$54,'11.パネルラジエーター設備費用算出シート'!$N$54))))))))))</f>
        <v/>
      </c>
      <c r="AW42" s="91"/>
      <c r="AX42" s="75"/>
      <c r="AY42" s="805"/>
      <c r="AZ42" s="91"/>
      <c r="BA42" s="36"/>
      <c r="BB42" s="36"/>
      <c r="BC42" s="36"/>
      <c r="BD42" s="36"/>
      <c r="BE42" s="66"/>
      <c r="BF42" s="36"/>
      <c r="BG42" s="36"/>
      <c r="BH42" s="66"/>
      <c r="BI42" s="36"/>
      <c r="BJ42" s="36"/>
      <c r="BK42" s="36"/>
      <c r="BL42" s="36"/>
    </row>
    <row r="43" spans="1:64" s="37" customFormat="1">
      <c r="A43" s="93"/>
      <c r="B43" s="68">
        <v>31</v>
      </c>
      <c r="C43" s="105"/>
      <c r="D43" s="69"/>
      <c r="E43" s="94"/>
      <c r="F43" s="798"/>
      <c r="G43" s="798"/>
      <c r="H43" s="72"/>
      <c r="I43" s="73"/>
      <c r="J43" s="72"/>
      <c r="K43" s="800" t="str">
        <f t="shared" si="0"/>
        <v/>
      </c>
      <c r="L43" s="800" t="str">
        <f>IF($G43="","",IF(OR('2.全体概要'!$C$15=1,'2.全体概要'!$C$15=2),INDEX($BG$15:$BG$16,MATCH($G43,$BF$15:$BF$16,-1)),IF('2.全体概要'!$C$15=3,INDEX($BG$14:$BG$15,MATCH($G43,$BF$14:$BF$15,-1)),INDEX($BG$13:$BG$14,MATCH($G43,$BF$13:$BF$14,-1)))))</f>
        <v/>
      </c>
      <c r="M43" s="800" t="str">
        <f t="shared" si="1"/>
        <v/>
      </c>
      <c r="N43" s="801">
        <f t="shared" si="2"/>
        <v>0</v>
      </c>
      <c r="O43" s="91"/>
      <c r="P43" s="161"/>
      <c r="Q43" s="67"/>
      <c r="R43" s="89"/>
      <c r="S43" s="162"/>
      <c r="T43" s="67"/>
      <c r="U43" s="91"/>
      <c r="V43" s="161"/>
      <c r="W43" s="67"/>
      <c r="X43" s="89"/>
      <c r="Y43" s="162"/>
      <c r="Z43" s="67"/>
      <c r="AA43" s="91"/>
      <c r="AB43" s="72"/>
      <c r="AC43" s="91"/>
      <c r="AD43" s="161"/>
      <c r="AE43" s="91"/>
      <c r="AF43" s="161"/>
      <c r="AG43" s="91"/>
      <c r="AH43" s="72"/>
      <c r="AI43" s="91"/>
      <c r="AJ43" s="161"/>
      <c r="AK43" s="91"/>
      <c r="AL43" s="75"/>
      <c r="AM43" s="91"/>
      <c r="AN43" s="75"/>
      <c r="AO43" s="91"/>
      <c r="AP43" s="77"/>
      <c r="AQ43" s="91"/>
      <c r="AR43" s="72"/>
      <c r="AS43" s="359"/>
      <c r="AT43" s="91"/>
      <c r="AU43" s="72"/>
      <c r="AV43" s="804" t="str">
        <f>IF(AU43="","",IF(AU43="A",'11.パネルラジエーター設備費用算出シート'!$G$13,IF(AU43="B",'11.パネルラジエーター設備費用算出シート'!$N$13,IF(AU43="C",'11.パネルラジエーター設備費用算出シート'!$G$23,IF(AU43="D",'11.パネルラジエーター設備費用算出シート'!$N$23,IF(AU43="E",'11.パネルラジエーター設備費用算出シート'!$G$33,IF(AU43="F",'11.パネルラジエーター設備費用算出シート'!$N$33,IF(AU43="G",'11.パネルラジエーター設備費用算出シート'!$G$43,IF(AU43="H",'11.パネルラジエーター設備費用算出シート'!$N$43,IF(AU43="I",'11.パネルラジエーター設備費用算出シート'!$G$54,'11.パネルラジエーター設備費用算出シート'!$N$54))))))))))</f>
        <v/>
      </c>
      <c r="AW43" s="91"/>
      <c r="AX43" s="75"/>
      <c r="AY43" s="805"/>
      <c r="AZ43" s="91"/>
      <c r="BA43" s="36"/>
      <c r="BB43" s="36"/>
      <c r="BC43" s="36"/>
      <c r="BD43" s="36"/>
      <c r="BE43" s="66"/>
      <c r="BF43" s="36"/>
      <c r="BG43" s="36"/>
      <c r="BH43" s="66"/>
      <c r="BI43" s="36"/>
      <c r="BJ43" s="36"/>
      <c r="BK43" s="36"/>
      <c r="BL43" s="36"/>
    </row>
    <row r="44" spans="1:64" s="37" customFormat="1">
      <c r="A44" s="93"/>
      <c r="B44" s="68">
        <v>32</v>
      </c>
      <c r="C44" s="105"/>
      <c r="D44" s="69"/>
      <c r="E44" s="94"/>
      <c r="F44" s="798"/>
      <c r="G44" s="798"/>
      <c r="H44" s="72"/>
      <c r="I44" s="73"/>
      <c r="J44" s="72"/>
      <c r="K44" s="800" t="str">
        <f t="shared" si="0"/>
        <v/>
      </c>
      <c r="L44" s="800" t="str">
        <f>IF($G44="","",IF(OR('2.全体概要'!$C$15=1,'2.全体概要'!$C$15=2),INDEX($BG$15:$BG$16,MATCH($G44,$BF$15:$BF$16,-1)),IF('2.全体概要'!$C$15=3,INDEX($BG$14:$BG$15,MATCH($G44,$BF$14:$BF$15,-1)),INDEX($BG$13:$BG$14,MATCH($G44,$BF$13:$BF$14,-1)))))</f>
        <v/>
      </c>
      <c r="M44" s="800" t="str">
        <f t="shared" si="1"/>
        <v/>
      </c>
      <c r="N44" s="801">
        <f t="shared" si="2"/>
        <v>0</v>
      </c>
      <c r="O44" s="91"/>
      <c r="P44" s="161"/>
      <c r="Q44" s="67"/>
      <c r="R44" s="89"/>
      <c r="S44" s="162"/>
      <c r="T44" s="67"/>
      <c r="U44" s="91"/>
      <c r="V44" s="161"/>
      <c r="W44" s="67"/>
      <c r="X44" s="89"/>
      <c r="Y44" s="162"/>
      <c r="Z44" s="67"/>
      <c r="AA44" s="91"/>
      <c r="AB44" s="72"/>
      <c r="AC44" s="91"/>
      <c r="AD44" s="161"/>
      <c r="AE44" s="91"/>
      <c r="AF44" s="161"/>
      <c r="AG44" s="91"/>
      <c r="AH44" s="72"/>
      <c r="AI44" s="91"/>
      <c r="AJ44" s="161"/>
      <c r="AK44" s="91"/>
      <c r="AL44" s="75"/>
      <c r="AM44" s="91"/>
      <c r="AN44" s="75"/>
      <c r="AO44" s="91"/>
      <c r="AP44" s="77"/>
      <c r="AQ44" s="91"/>
      <c r="AR44" s="72"/>
      <c r="AS44" s="359"/>
      <c r="AT44" s="91"/>
      <c r="AU44" s="72"/>
      <c r="AV44" s="804" t="str">
        <f>IF(AU44="","",IF(AU44="A",'11.パネルラジエーター設備費用算出シート'!$G$13,IF(AU44="B",'11.パネルラジエーター設備費用算出シート'!$N$13,IF(AU44="C",'11.パネルラジエーター設備費用算出シート'!$G$23,IF(AU44="D",'11.パネルラジエーター設備費用算出シート'!$N$23,IF(AU44="E",'11.パネルラジエーター設備費用算出シート'!$G$33,IF(AU44="F",'11.パネルラジエーター設備費用算出シート'!$N$33,IF(AU44="G",'11.パネルラジエーター設備費用算出シート'!$G$43,IF(AU44="H",'11.パネルラジエーター設備費用算出シート'!$N$43,IF(AU44="I",'11.パネルラジエーター設備費用算出シート'!$G$54,'11.パネルラジエーター設備費用算出シート'!$N$54))))))))))</f>
        <v/>
      </c>
      <c r="AW44" s="91"/>
      <c r="AX44" s="75"/>
      <c r="AY44" s="805"/>
      <c r="AZ44" s="91"/>
      <c r="BA44" s="36"/>
      <c r="BB44" s="36"/>
      <c r="BC44" s="36"/>
      <c r="BD44" s="36"/>
      <c r="BE44" s="66"/>
      <c r="BF44" s="36"/>
      <c r="BG44" s="36"/>
      <c r="BH44" s="66"/>
      <c r="BI44" s="36"/>
      <c r="BJ44" s="36"/>
      <c r="BK44" s="36"/>
      <c r="BL44" s="36"/>
    </row>
    <row r="45" spans="1:64" s="37" customFormat="1">
      <c r="A45" s="93"/>
      <c r="B45" s="68">
        <v>33</v>
      </c>
      <c r="C45" s="105"/>
      <c r="D45" s="69"/>
      <c r="E45" s="94"/>
      <c r="F45" s="798"/>
      <c r="G45" s="798"/>
      <c r="H45" s="72"/>
      <c r="I45" s="73"/>
      <c r="J45" s="72"/>
      <c r="K45" s="800" t="str">
        <f t="shared" si="0"/>
        <v/>
      </c>
      <c r="L45" s="800" t="str">
        <f>IF($G45="","",IF(OR('2.全体概要'!$C$15=1,'2.全体概要'!$C$15=2),INDEX($BG$15:$BG$16,MATCH($G45,$BF$15:$BF$16,-1)),IF('2.全体概要'!$C$15=3,INDEX($BG$14:$BG$15,MATCH($G45,$BF$14:$BF$15,-1)),INDEX($BG$13:$BG$14,MATCH($G45,$BF$13:$BF$14,-1)))))</f>
        <v/>
      </c>
      <c r="M45" s="800" t="str">
        <f t="shared" si="1"/>
        <v/>
      </c>
      <c r="N45" s="801">
        <f t="shared" si="2"/>
        <v>0</v>
      </c>
      <c r="O45" s="91"/>
      <c r="P45" s="161"/>
      <c r="Q45" s="67"/>
      <c r="R45" s="89"/>
      <c r="S45" s="162"/>
      <c r="T45" s="67"/>
      <c r="U45" s="91"/>
      <c r="V45" s="161"/>
      <c r="W45" s="67"/>
      <c r="X45" s="89"/>
      <c r="Y45" s="162"/>
      <c r="Z45" s="67"/>
      <c r="AA45" s="91"/>
      <c r="AB45" s="72"/>
      <c r="AC45" s="91"/>
      <c r="AD45" s="161"/>
      <c r="AE45" s="91"/>
      <c r="AF45" s="161"/>
      <c r="AG45" s="91"/>
      <c r="AH45" s="72"/>
      <c r="AI45" s="91"/>
      <c r="AJ45" s="161"/>
      <c r="AK45" s="91"/>
      <c r="AL45" s="75"/>
      <c r="AM45" s="91"/>
      <c r="AN45" s="75"/>
      <c r="AO45" s="91"/>
      <c r="AP45" s="77"/>
      <c r="AQ45" s="91"/>
      <c r="AR45" s="72"/>
      <c r="AS45" s="359"/>
      <c r="AT45" s="91"/>
      <c r="AU45" s="72"/>
      <c r="AV45" s="804" t="str">
        <f>IF(AU45="","",IF(AU45="A",'11.パネルラジエーター設備費用算出シート'!$G$13,IF(AU45="B",'11.パネルラジエーター設備費用算出シート'!$N$13,IF(AU45="C",'11.パネルラジエーター設備費用算出シート'!$G$23,IF(AU45="D",'11.パネルラジエーター設備費用算出シート'!$N$23,IF(AU45="E",'11.パネルラジエーター設備費用算出シート'!$G$33,IF(AU45="F",'11.パネルラジエーター設備費用算出シート'!$N$33,IF(AU45="G",'11.パネルラジエーター設備費用算出シート'!$G$43,IF(AU45="H",'11.パネルラジエーター設備費用算出シート'!$N$43,IF(AU45="I",'11.パネルラジエーター設備費用算出シート'!$G$54,'11.パネルラジエーター設備費用算出シート'!$N$54))))))))))</f>
        <v/>
      </c>
      <c r="AW45" s="91"/>
      <c r="AX45" s="75"/>
      <c r="AY45" s="805"/>
      <c r="AZ45" s="91"/>
      <c r="BA45" s="36"/>
      <c r="BB45" s="36"/>
      <c r="BC45" s="36"/>
      <c r="BD45" s="36"/>
      <c r="BE45" s="66"/>
      <c r="BF45" s="36"/>
      <c r="BG45" s="36"/>
      <c r="BH45" s="66"/>
      <c r="BI45" s="36"/>
      <c r="BJ45" s="36"/>
      <c r="BK45" s="36"/>
      <c r="BL45" s="36"/>
    </row>
    <row r="46" spans="1:64" s="37" customFormat="1">
      <c r="A46" s="93"/>
      <c r="B46" s="68">
        <v>34</v>
      </c>
      <c r="C46" s="105"/>
      <c r="D46" s="69"/>
      <c r="E46" s="94"/>
      <c r="F46" s="798"/>
      <c r="G46" s="798"/>
      <c r="H46" s="72"/>
      <c r="I46" s="73"/>
      <c r="J46" s="72"/>
      <c r="K46" s="800" t="str">
        <f t="shared" si="0"/>
        <v/>
      </c>
      <c r="L46" s="800" t="str">
        <f>IF($G46="","",IF(OR('2.全体概要'!$C$15=1,'2.全体概要'!$C$15=2),INDEX($BG$15:$BG$16,MATCH($G46,$BF$15:$BF$16,-1)),IF('2.全体概要'!$C$15=3,INDEX($BG$14:$BG$15,MATCH($G46,$BF$14:$BF$15,-1)),INDEX($BG$13:$BG$14,MATCH($G46,$BF$13:$BF$14,-1)))))</f>
        <v/>
      </c>
      <c r="M46" s="800" t="str">
        <f t="shared" si="1"/>
        <v/>
      </c>
      <c r="N46" s="801">
        <f t="shared" si="2"/>
        <v>0</v>
      </c>
      <c r="O46" s="91"/>
      <c r="P46" s="161"/>
      <c r="Q46" s="67"/>
      <c r="R46" s="89"/>
      <c r="S46" s="162"/>
      <c r="T46" s="67"/>
      <c r="U46" s="91"/>
      <c r="V46" s="161"/>
      <c r="W46" s="67"/>
      <c r="X46" s="89"/>
      <c r="Y46" s="162"/>
      <c r="Z46" s="67"/>
      <c r="AA46" s="91"/>
      <c r="AB46" s="72"/>
      <c r="AC46" s="91"/>
      <c r="AD46" s="161"/>
      <c r="AE46" s="91"/>
      <c r="AF46" s="161"/>
      <c r="AG46" s="91"/>
      <c r="AH46" s="72"/>
      <c r="AI46" s="91"/>
      <c r="AJ46" s="161"/>
      <c r="AK46" s="91"/>
      <c r="AL46" s="75"/>
      <c r="AM46" s="91"/>
      <c r="AN46" s="75"/>
      <c r="AO46" s="91"/>
      <c r="AP46" s="77"/>
      <c r="AQ46" s="91"/>
      <c r="AR46" s="72"/>
      <c r="AS46" s="359"/>
      <c r="AT46" s="91"/>
      <c r="AU46" s="72"/>
      <c r="AV46" s="804" t="str">
        <f>IF(AU46="","",IF(AU46="A",'11.パネルラジエーター設備費用算出シート'!$G$13,IF(AU46="B",'11.パネルラジエーター設備費用算出シート'!$N$13,IF(AU46="C",'11.パネルラジエーター設備費用算出シート'!$G$23,IF(AU46="D",'11.パネルラジエーター設備費用算出シート'!$N$23,IF(AU46="E",'11.パネルラジエーター設備費用算出シート'!$G$33,IF(AU46="F",'11.パネルラジエーター設備費用算出シート'!$N$33,IF(AU46="G",'11.パネルラジエーター設備費用算出シート'!$G$43,IF(AU46="H",'11.パネルラジエーター設備費用算出シート'!$N$43,IF(AU46="I",'11.パネルラジエーター設備費用算出シート'!$G$54,'11.パネルラジエーター設備費用算出シート'!$N$54))))))))))</f>
        <v/>
      </c>
      <c r="AW46" s="91"/>
      <c r="AX46" s="75"/>
      <c r="AY46" s="805"/>
      <c r="AZ46" s="91"/>
      <c r="BA46" s="36"/>
      <c r="BB46" s="36"/>
      <c r="BC46" s="36"/>
      <c r="BD46" s="36"/>
      <c r="BE46" s="66"/>
      <c r="BF46" s="36"/>
      <c r="BG46" s="36"/>
      <c r="BH46" s="66"/>
      <c r="BI46" s="36"/>
      <c r="BJ46" s="36"/>
      <c r="BK46" s="36"/>
      <c r="BL46" s="36"/>
    </row>
    <row r="47" spans="1:64" s="37" customFormat="1">
      <c r="A47" s="93"/>
      <c r="B47" s="68">
        <v>35</v>
      </c>
      <c r="C47" s="105"/>
      <c r="D47" s="69"/>
      <c r="E47" s="94"/>
      <c r="F47" s="798"/>
      <c r="G47" s="798"/>
      <c r="H47" s="72"/>
      <c r="I47" s="73"/>
      <c r="J47" s="72"/>
      <c r="K47" s="800" t="str">
        <f t="shared" si="0"/>
        <v/>
      </c>
      <c r="L47" s="800" t="str">
        <f>IF($G47="","",IF(OR('2.全体概要'!$C$15=1,'2.全体概要'!$C$15=2),INDEX($BG$15:$BG$16,MATCH($G47,$BF$15:$BF$16,-1)),IF('2.全体概要'!$C$15=3,INDEX($BG$14:$BG$15,MATCH($G47,$BF$14:$BF$15,-1)),INDEX($BG$13:$BG$14,MATCH($G47,$BF$13:$BF$14,-1)))))</f>
        <v/>
      </c>
      <c r="M47" s="800" t="str">
        <f t="shared" si="1"/>
        <v/>
      </c>
      <c r="N47" s="801">
        <f t="shared" si="2"/>
        <v>0</v>
      </c>
      <c r="O47" s="91"/>
      <c r="P47" s="161"/>
      <c r="Q47" s="67"/>
      <c r="R47" s="89"/>
      <c r="S47" s="162"/>
      <c r="T47" s="67"/>
      <c r="U47" s="91"/>
      <c r="V47" s="161"/>
      <c r="W47" s="67"/>
      <c r="X47" s="89"/>
      <c r="Y47" s="162"/>
      <c r="Z47" s="67"/>
      <c r="AA47" s="91"/>
      <c r="AB47" s="72"/>
      <c r="AC47" s="91"/>
      <c r="AD47" s="161"/>
      <c r="AE47" s="91"/>
      <c r="AF47" s="161"/>
      <c r="AG47" s="91"/>
      <c r="AH47" s="72"/>
      <c r="AI47" s="91"/>
      <c r="AJ47" s="161"/>
      <c r="AK47" s="91"/>
      <c r="AL47" s="75"/>
      <c r="AM47" s="91"/>
      <c r="AN47" s="75"/>
      <c r="AO47" s="91"/>
      <c r="AP47" s="77"/>
      <c r="AQ47" s="91"/>
      <c r="AR47" s="72"/>
      <c r="AS47" s="359"/>
      <c r="AT47" s="91"/>
      <c r="AU47" s="72"/>
      <c r="AV47" s="804" t="str">
        <f>IF(AU47="","",IF(AU47="A",'11.パネルラジエーター設備費用算出シート'!$G$13,IF(AU47="B",'11.パネルラジエーター設備費用算出シート'!$N$13,IF(AU47="C",'11.パネルラジエーター設備費用算出シート'!$G$23,IF(AU47="D",'11.パネルラジエーター設備費用算出シート'!$N$23,IF(AU47="E",'11.パネルラジエーター設備費用算出シート'!$G$33,IF(AU47="F",'11.パネルラジエーター設備費用算出シート'!$N$33,IF(AU47="G",'11.パネルラジエーター設備費用算出シート'!$G$43,IF(AU47="H",'11.パネルラジエーター設備費用算出シート'!$N$43,IF(AU47="I",'11.パネルラジエーター設備費用算出シート'!$G$54,'11.パネルラジエーター設備費用算出シート'!$N$54))))))))))</f>
        <v/>
      </c>
      <c r="AW47" s="91"/>
      <c r="AX47" s="75"/>
      <c r="AY47" s="805"/>
      <c r="AZ47" s="91"/>
      <c r="BA47" s="36"/>
      <c r="BB47" s="36"/>
      <c r="BC47" s="36"/>
      <c r="BD47" s="36"/>
      <c r="BE47" s="66"/>
      <c r="BF47" s="36"/>
      <c r="BG47" s="36"/>
      <c r="BH47" s="66"/>
      <c r="BI47" s="36"/>
      <c r="BJ47" s="36"/>
      <c r="BK47" s="36"/>
      <c r="BL47" s="36"/>
    </row>
    <row r="48" spans="1:64" s="37" customFormat="1">
      <c r="A48" s="93"/>
      <c r="B48" s="68">
        <v>36</v>
      </c>
      <c r="C48" s="105"/>
      <c r="D48" s="69"/>
      <c r="E48" s="94"/>
      <c r="F48" s="798"/>
      <c r="G48" s="798"/>
      <c r="H48" s="72"/>
      <c r="I48" s="73"/>
      <c r="J48" s="72"/>
      <c r="K48" s="800" t="str">
        <f t="shared" si="0"/>
        <v/>
      </c>
      <c r="L48" s="800" t="str">
        <f>IF($G48="","",IF(OR('2.全体概要'!$C$15=1,'2.全体概要'!$C$15=2),INDEX($BG$15:$BG$16,MATCH($G48,$BF$15:$BF$16,-1)),IF('2.全体概要'!$C$15=3,INDEX($BG$14:$BG$15,MATCH($G48,$BF$14:$BF$15,-1)),INDEX($BG$13:$BG$14,MATCH($G48,$BF$13:$BF$14,-1)))))</f>
        <v/>
      </c>
      <c r="M48" s="800" t="str">
        <f t="shared" si="1"/>
        <v/>
      </c>
      <c r="N48" s="801">
        <f t="shared" si="2"/>
        <v>0</v>
      </c>
      <c r="O48" s="91"/>
      <c r="P48" s="161"/>
      <c r="Q48" s="67"/>
      <c r="R48" s="89"/>
      <c r="S48" s="162"/>
      <c r="T48" s="67"/>
      <c r="U48" s="91"/>
      <c r="V48" s="161"/>
      <c r="W48" s="67"/>
      <c r="X48" s="89"/>
      <c r="Y48" s="162"/>
      <c r="Z48" s="67"/>
      <c r="AA48" s="91"/>
      <c r="AB48" s="72"/>
      <c r="AC48" s="91"/>
      <c r="AD48" s="161"/>
      <c r="AE48" s="91"/>
      <c r="AF48" s="161"/>
      <c r="AG48" s="91"/>
      <c r="AH48" s="72"/>
      <c r="AI48" s="91"/>
      <c r="AJ48" s="161"/>
      <c r="AK48" s="91"/>
      <c r="AL48" s="75"/>
      <c r="AM48" s="91"/>
      <c r="AN48" s="75"/>
      <c r="AO48" s="91"/>
      <c r="AP48" s="77"/>
      <c r="AQ48" s="91"/>
      <c r="AR48" s="72"/>
      <c r="AS48" s="359"/>
      <c r="AT48" s="91"/>
      <c r="AU48" s="72"/>
      <c r="AV48" s="804" t="str">
        <f>IF(AU48="","",IF(AU48="A",'11.パネルラジエーター設備費用算出シート'!$G$13,IF(AU48="B",'11.パネルラジエーター設備費用算出シート'!$N$13,IF(AU48="C",'11.パネルラジエーター設備費用算出シート'!$G$23,IF(AU48="D",'11.パネルラジエーター設備費用算出シート'!$N$23,IF(AU48="E",'11.パネルラジエーター設備費用算出シート'!$G$33,IF(AU48="F",'11.パネルラジエーター設備費用算出シート'!$N$33,IF(AU48="G",'11.パネルラジエーター設備費用算出シート'!$G$43,IF(AU48="H",'11.パネルラジエーター設備費用算出シート'!$N$43,IF(AU48="I",'11.パネルラジエーター設備費用算出シート'!$G$54,'11.パネルラジエーター設備費用算出シート'!$N$54))))))))))</f>
        <v/>
      </c>
      <c r="AW48" s="91"/>
      <c r="AX48" s="75"/>
      <c r="AY48" s="805"/>
      <c r="AZ48" s="91"/>
      <c r="BA48" s="36"/>
      <c r="BB48" s="36"/>
      <c r="BC48" s="36"/>
      <c r="BD48" s="36"/>
      <c r="BE48" s="66"/>
      <c r="BF48" s="36"/>
      <c r="BG48" s="36"/>
      <c r="BH48" s="66"/>
      <c r="BI48" s="36"/>
      <c r="BJ48" s="36"/>
      <c r="BK48" s="36"/>
      <c r="BL48" s="36"/>
    </row>
    <row r="49" spans="1:64" s="37" customFormat="1">
      <c r="A49" s="93"/>
      <c r="B49" s="68">
        <v>37</v>
      </c>
      <c r="C49" s="105"/>
      <c r="D49" s="69"/>
      <c r="E49" s="94"/>
      <c r="F49" s="798"/>
      <c r="G49" s="798"/>
      <c r="H49" s="72"/>
      <c r="I49" s="73"/>
      <c r="J49" s="72"/>
      <c r="K49" s="800" t="str">
        <f t="shared" si="0"/>
        <v/>
      </c>
      <c r="L49" s="800" t="str">
        <f>IF($G49="","",IF(OR('2.全体概要'!$C$15=1,'2.全体概要'!$C$15=2),INDEX($BG$15:$BG$16,MATCH($G49,$BF$15:$BF$16,-1)),IF('2.全体概要'!$C$15=3,INDEX($BG$14:$BG$15,MATCH($G49,$BF$14:$BF$15,-1)),INDEX($BG$13:$BG$14,MATCH($G49,$BF$13:$BF$14,-1)))))</f>
        <v/>
      </c>
      <c r="M49" s="800" t="str">
        <f t="shared" si="1"/>
        <v/>
      </c>
      <c r="N49" s="801">
        <f t="shared" si="2"/>
        <v>0</v>
      </c>
      <c r="O49" s="91"/>
      <c r="P49" s="161"/>
      <c r="Q49" s="67"/>
      <c r="R49" s="89"/>
      <c r="S49" s="162"/>
      <c r="T49" s="67"/>
      <c r="U49" s="91"/>
      <c r="V49" s="161"/>
      <c r="W49" s="67"/>
      <c r="X49" s="89"/>
      <c r="Y49" s="162"/>
      <c r="Z49" s="67"/>
      <c r="AA49" s="91"/>
      <c r="AB49" s="72"/>
      <c r="AC49" s="91"/>
      <c r="AD49" s="161"/>
      <c r="AE49" s="91"/>
      <c r="AF49" s="161"/>
      <c r="AG49" s="91"/>
      <c r="AH49" s="72"/>
      <c r="AI49" s="91"/>
      <c r="AJ49" s="161"/>
      <c r="AK49" s="91"/>
      <c r="AL49" s="75"/>
      <c r="AM49" s="91"/>
      <c r="AN49" s="75"/>
      <c r="AO49" s="91"/>
      <c r="AP49" s="77"/>
      <c r="AQ49" s="91"/>
      <c r="AR49" s="72"/>
      <c r="AS49" s="359"/>
      <c r="AT49" s="91"/>
      <c r="AU49" s="72"/>
      <c r="AV49" s="804" t="str">
        <f>IF(AU49="","",IF(AU49="A",'11.パネルラジエーター設備費用算出シート'!$G$13,IF(AU49="B",'11.パネルラジエーター設備費用算出シート'!$N$13,IF(AU49="C",'11.パネルラジエーター設備費用算出シート'!$G$23,IF(AU49="D",'11.パネルラジエーター設備費用算出シート'!$N$23,IF(AU49="E",'11.パネルラジエーター設備費用算出シート'!$G$33,IF(AU49="F",'11.パネルラジエーター設備費用算出シート'!$N$33,IF(AU49="G",'11.パネルラジエーター設備費用算出シート'!$G$43,IF(AU49="H",'11.パネルラジエーター設備費用算出シート'!$N$43,IF(AU49="I",'11.パネルラジエーター設備費用算出シート'!$G$54,'11.パネルラジエーター設備費用算出シート'!$N$54))))))))))</f>
        <v/>
      </c>
      <c r="AW49" s="91"/>
      <c r="AX49" s="75"/>
      <c r="AY49" s="805"/>
      <c r="AZ49" s="91"/>
      <c r="BA49" s="36"/>
      <c r="BB49" s="36"/>
      <c r="BC49" s="36"/>
      <c r="BD49" s="36"/>
      <c r="BE49" s="66"/>
      <c r="BF49" s="36"/>
      <c r="BG49" s="36"/>
      <c r="BH49" s="66"/>
      <c r="BI49" s="36"/>
      <c r="BJ49" s="36"/>
      <c r="BK49" s="36"/>
      <c r="BL49" s="36"/>
    </row>
    <row r="50" spans="1:64" s="37" customFormat="1">
      <c r="A50" s="93"/>
      <c r="B50" s="68">
        <v>38</v>
      </c>
      <c r="C50" s="105"/>
      <c r="D50" s="69"/>
      <c r="E50" s="94"/>
      <c r="F50" s="798"/>
      <c r="G50" s="798"/>
      <c r="H50" s="72"/>
      <c r="I50" s="73"/>
      <c r="J50" s="72"/>
      <c r="K50" s="800" t="str">
        <f t="shared" si="0"/>
        <v/>
      </c>
      <c r="L50" s="800" t="str">
        <f>IF($G50="","",IF(OR('2.全体概要'!$C$15=1,'2.全体概要'!$C$15=2),INDEX($BG$15:$BG$16,MATCH($G50,$BF$15:$BF$16,-1)),IF('2.全体概要'!$C$15=3,INDEX($BG$14:$BG$15,MATCH($G50,$BF$14:$BF$15,-1)),INDEX($BG$13:$BG$14,MATCH($G50,$BF$13:$BF$14,-1)))))</f>
        <v/>
      </c>
      <c r="M50" s="800" t="str">
        <f t="shared" si="1"/>
        <v/>
      </c>
      <c r="N50" s="801">
        <f t="shared" si="2"/>
        <v>0</v>
      </c>
      <c r="O50" s="91"/>
      <c r="P50" s="161"/>
      <c r="Q50" s="67"/>
      <c r="R50" s="89"/>
      <c r="S50" s="162"/>
      <c r="T50" s="67"/>
      <c r="U50" s="91"/>
      <c r="V50" s="161"/>
      <c r="W50" s="67"/>
      <c r="X50" s="89"/>
      <c r="Y50" s="162"/>
      <c r="Z50" s="67"/>
      <c r="AA50" s="91"/>
      <c r="AB50" s="72"/>
      <c r="AC50" s="91"/>
      <c r="AD50" s="161"/>
      <c r="AE50" s="91"/>
      <c r="AF50" s="161"/>
      <c r="AG50" s="91"/>
      <c r="AH50" s="72"/>
      <c r="AI50" s="91"/>
      <c r="AJ50" s="161"/>
      <c r="AK50" s="91"/>
      <c r="AL50" s="75"/>
      <c r="AM50" s="91"/>
      <c r="AN50" s="75"/>
      <c r="AO50" s="91"/>
      <c r="AP50" s="77"/>
      <c r="AQ50" s="91"/>
      <c r="AR50" s="72"/>
      <c r="AS50" s="359"/>
      <c r="AT50" s="91"/>
      <c r="AU50" s="72"/>
      <c r="AV50" s="804" t="str">
        <f>IF(AU50="","",IF(AU50="A",'11.パネルラジエーター設備費用算出シート'!$G$13,IF(AU50="B",'11.パネルラジエーター設備費用算出シート'!$N$13,IF(AU50="C",'11.パネルラジエーター設備費用算出シート'!$G$23,IF(AU50="D",'11.パネルラジエーター設備費用算出シート'!$N$23,IF(AU50="E",'11.パネルラジエーター設備費用算出シート'!$G$33,IF(AU50="F",'11.パネルラジエーター設備費用算出シート'!$N$33,IF(AU50="G",'11.パネルラジエーター設備費用算出シート'!$G$43,IF(AU50="H",'11.パネルラジエーター設備費用算出シート'!$N$43,IF(AU50="I",'11.パネルラジエーター設備費用算出シート'!$G$54,'11.パネルラジエーター設備費用算出シート'!$N$54))))))))))</f>
        <v/>
      </c>
      <c r="AW50" s="91"/>
      <c r="AX50" s="75"/>
      <c r="AY50" s="805"/>
      <c r="AZ50" s="91"/>
      <c r="BA50" s="36"/>
      <c r="BB50" s="36"/>
      <c r="BC50" s="36"/>
      <c r="BD50" s="36"/>
      <c r="BE50" s="66"/>
      <c r="BF50" s="36"/>
      <c r="BG50" s="36"/>
      <c r="BH50" s="66"/>
      <c r="BI50" s="36"/>
      <c r="BJ50" s="36"/>
      <c r="BK50" s="36"/>
      <c r="BL50" s="36"/>
    </row>
    <row r="51" spans="1:64" s="37" customFormat="1">
      <c r="A51" s="93"/>
      <c r="B51" s="68">
        <v>39</v>
      </c>
      <c r="C51" s="105"/>
      <c r="D51" s="69"/>
      <c r="E51" s="94"/>
      <c r="F51" s="798"/>
      <c r="G51" s="798"/>
      <c r="H51" s="72"/>
      <c r="I51" s="73"/>
      <c r="J51" s="72"/>
      <c r="K51" s="800" t="str">
        <f t="shared" si="0"/>
        <v/>
      </c>
      <c r="L51" s="800" t="str">
        <f>IF($G51="","",IF(OR('2.全体概要'!$C$15=1,'2.全体概要'!$C$15=2),INDEX($BG$15:$BG$16,MATCH($G51,$BF$15:$BF$16,-1)),IF('2.全体概要'!$C$15=3,INDEX($BG$14:$BG$15,MATCH($G51,$BF$14:$BF$15,-1)),INDEX($BG$13:$BG$14,MATCH($G51,$BF$13:$BF$14,-1)))))</f>
        <v/>
      </c>
      <c r="M51" s="800" t="str">
        <f t="shared" si="1"/>
        <v/>
      </c>
      <c r="N51" s="801">
        <f t="shared" si="2"/>
        <v>0</v>
      </c>
      <c r="O51" s="91"/>
      <c r="P51" s="161"/>
      <c r="Q51" s="67"/>
      <c r="R51" s="89"/>
      <c r="S51" s="162"/>
      <c r="T51" s="67"/>
      <c r="U51" s="91"/>
      <c r="V51" s="161"/>
      <c r="W51" s="67"/>
      <c r="X51" s="89"/>
      <c r="Y51" s="162"/>
      <c r="Z51" s="67"/>
      <c r="AA51" s="91"/>
      <c r="AB51" s="72"/>
      <c r="AC51" s="91"/>
      <c r="AD51" s="161"/>
      <c r="AE51" s="91"/>
      <c r="AF51" s="161"/>
      <c r="AG51" s="91"/>
      <c r="AH51" s="72"/>
      <c r="AI51" s="91"/>
      <c r="AJ51" s="161"/>
      <c r="AK51" s="91"/>
      <c r="AL51" s="75"/>
      <c r="AM51" s="91"/>
      <c r="AN51" s="75"/>
      <c r="AO51" s="91"/>
      <c r="AP51" s="77"/>
      <c r="AQ51" s="91"/>
      <c r="AR51" s="72"/>
      <c r="AS51" s="359"/>
      <c r="AT51" s="91"/>
      <c r="AU51" s="72"/>
      <c r="AV51" s="804" t="str">
        <f>IF(AU51="","",IF(AU51="A",'11.パネルラジエーター設備費用算出シート'!$G$13,IF(AU51="B",'11.パネルラジエーター設備費用算出シート'!$N$13,IF(AU51="C",'11.パネルラジエーター設備費用算出シート'!$G$23,IF(AU51="D",'11.パネルラジエーター設備費用算出シート'!$N$23,IF(AU51="E",'11.パネルラジエーター設備費用算出シート'!$G$33,IF(AU51="F",'11.パネルラジエーター設備費用算出シート'!$N$33,IF(AU51="G",'11.パネルラジエーター設備費用算出シート'!$G$43,IF(AU51="H",'11.パネルラジエーター設備費用算出シート'!$N$43,IF(AU51="I",'11.パネルラジエーター設備費用算出シート'!$G$54,'11.パネルラジエーター設備費用算出シート'!$N$54))))))))))</f>
        <v/>
      </c>
      <c r="AW51" s="91"/>
      <c r="AX51" s="75"/>
      <c r="AY51" s="805"/>
      <c r="AZ51" s="91"/>
      <c r="BA51" s="36"/>
      <c r="BB51" s="36"/>
      <c r="BC51" s="36"/>
      <c r="BD51" s="36"/>
      <c r="BE51" s="66"/>
      <c r="BF51" s="36"/>
      <c r="BG51" s="36"/>
      <c r="BH51" s="66"/>
      <c r="BI51" s="36"/>
      <c r="BJ51" s="36"/>
      <c r="BK51" s="36"/>
      <c r="BL51" s="36"/>
    </row>
    <row r="52" spans="1:64" s="37" customFormat="1">
      <c r="A52" s="93"/>
      <c r="B52" s="68">
        <v>40</v>
      </c>
      <c r="C52" s="105"/>
      <c r="D52" s="69"/>
      <c r="E52" s="94"/>
      <c r="F52" s="798"/>
      <c r="G52" s="798"/>
      <c r="H52" s="72"/>
      <c r="I52" s="73"/>
      <c r="J52" s="72"/>
      <c r="K52" s="800" t="str">
        <f t="shared" si="0"/>
        <v/>
      </c>
      <c r="L52" s="800" t="str">
        <f>IF($G52="","",IF(OR('2.全体概要'!$C$15=1,'2.全体概要'!$C$15=2),INDEX($BG$15:$BG$16,MATCH($G52,$BF$15:$BF$16,-1)),IF('2.全体概要'!$C$15=3,INDEX($BG$14:$BG$15,MATCH($G52,$BF$14:$BF$15,-1)),INDEX($BG$13:$BG$14,MATCH($G52,$BF$13:$BF$14,-1)))))</f>
        <v/>
      </c>
      <c r="M52" s="800" t="str">
        <f t="shared" si="1"/>
        <v/>
      </c>
      <c r="N52" s="801">
        <f t="shared" si="2"/>
        <v>0</v>
      </c>
      <c r="O52" s="91"/>
      <c r="P52" s="161"/>
      <c r="Q52" s="67"/>
      <c r="R52" s="89"/>
      <c r="S52" s="162"/>
      <c r="T52" s="67"/>
      <c r="U52" s="91"/>
      <c r="V52" s="161"/>
      <c r="W52" s="67"/>
      <c r="X52" s="89"/>
      <c r="Y52" s="162"/>
      <c r="Z52" s="67"/>
      <c r="AA52" s="91"/>
      <c r="AB52" s="72"/>
      <c r="AC52" s="91"/>
      <c r="AD52" s="161"/>
      <c r="AE52" s="91"/>
      <c r="AF52" s="161"/>
      <c r="AG52" s="91"/>
      <c r="AH52" s="72"/>
      <c r="AI52" s="91"/>
      <c r="AJ52" s="161"/>
      <c r="AK52" s="91"/>
      <c r="AL52" s="75"/>
      <c r="AM52" s="91"/>
      <c r="AN52" s="75"/>
      <c r="AO52" s="91"/>
      <c r="AP52" s="77"/>
      <c r="AQ52" s="91"/>
      <c r="AR52" s="72"/>
      <c r="AS52" s="359"/>
      <c r="AT52" s="91"/>
      <c r="AU52" s="72"/>
      <c r="AV52" s="804" t="str">
        <f>IF(AU52="","",IF(AU52="A",'11.パネルラジエーター設備費用算出シート'!$G$13,IF(AU52="B",'11.パネルラジエーター設備費用算出シート'!$N$13,IF(AU52="C",'11.パネルラジエーター設備費用算出シート'!$G$23,IF(AU52="D",'11.パネルラジエーター設備費用算出シート'!$N$23,IF(AU52="E",'11.パネルラジエーター設備費用算出シート'!$G$33,IF(AU52="F",'11.パネルラジエーター設備費用算出シート'!$N$33,IF(AU52="G",'11.パネルラジエーター設備費用算出シート'!$G$43,IF(AU52="H",'11.パネルラジエーター設備費用算出シート'!$N$43,IF(AU52="I",'11.パネルラジエーター設備費用算出シート'!$G$54,'11.パネルラジエーター設備費用算出シート'!$N$54))))))))))</f>
        <v/>
      </c>
      <c r="AW52" s="91"/>
      <c r="AX52" s="75"/>
      <c r="AY52" s="805"/>
      <c r="AZ52" s="91"/>
      <c r="BA52" s="36"/>
      <c r="BB52" s="36"/>
      <c r="BC52" s="36"/>
      <c r="BD52" s="36"/>
      <c r="BE52" s="66"/>
      <c r="BF52" s="36"/>
      <c r="BG52" s="36"/>
      <c r="BH52" s="66"/>
      <c r="BI52" s="36"/>
      <c r="BJ52" s="36"/>
      <c r="BK52" s="36"/>
      <c r="BL52" s="36"/>
    </row>
    <row r="53" spans="1:64" s="37" customFormat="1">
      <c r="A53" s="93"/>
      <c r="B53" s="68">
        <v>41</v>
      </c>
      <c r="C53" s="105"/>
      <c r="D53" s="69"/>
      <c r="E53" s="94"/>
      <c r="F53" s="798"/>
      <c r="G53" s="798"/>
      <c r="H53" s="72"/>
      <c r="I53" s="73"/>
      <c r="J53" s="72"/>
      <c r="K53" s="800" t="str">
        <f t="shared" si="0"/>
        <v/>
      </c>
      <c r="L53" s="800" t="str">
        <f>IF($G53="","",IF(OR('2.全体概要'!$C$15=1,'2.全体概要'!$C$15=2),INDEX($BG$15:$BG$16,MATCH($G53,$BF$15:$BF$16,-1)),IF('2.全体概要'!$C$15=3,INDEX($BG$14:$BG$15,MATCH($G53,$BF$14:$BF$15,-1)),INDEX($BG$13:$BG$14,MATCH($G53,$BF$13:$BF$14,-1)))))</f>
        <v/>
      </c>
      <c r="M53" s="800" t="str">
        <f t="shared" si="1"/>
        <v/>
      </c>
      <c r="N53" s="801">
        <f t="shared" si="2"/>
        <v>0</v>
      </c>
      <c r="O53" s="91"/>
      <c r="P53" s="161"/>
      <c r="Q53" s="67"/>
      <c r="R53" s="89"/>
      <c r="S53" s="162"/>
      <c r="T53" s="67"/>
      <c r="U53" s="91"/>
      <c r="V53" s="161"/>
      <c r="W53" s="67"/>
      <c r="X53" s="89"/>
      <c r="Y53" s="162"/>
      <c r="Z53" s="67"/>
      <c r="AA53" s="91"/>
      <c r="AB53" s="72"/>
      <c r="AC53" s="91"/>
      <c r="AD53" s="161"/>
      <c r="AE53" s="91"/>
      <c r="AF53" s="161"/>
      <c r="AG53" s="91"/>
      <c r="AH53" s="72"/>
      <c r="AI53" s="91"/>
      <c r="AJ53" s="161"/>
      <c r="AK53" s="91"/>
      <c r="AL53" s="75"/>
      <c r="AM53" s="91"/>
      <c r="AN53" s="75"/>
      <c r="AO53" s="91"/>
      <c r="AP53" s="77"/>
      <c r="AQ53" s="91"/>
      <c r="AR53" s="72"/>
      <c r="AS53" s="359"/>
      <c r="AT53" s="91"/>
      <c r="AU53" s="72"/>
      <c r="AV53" s="804" t="str">
        <f>IF(AU53="","",IF(AU53="A",'11.パネルラジエーター設備費用算出シート'!$G$13,IF(AU53="B",'11.パネルラジエーター設備費用算出シート'!$N$13,IF(AU53="C",'11.パネルラジエーター設備費用算出シート'!$G$23,IF(AU53="D",'11.パネルラジエーター設備費用算出シート'!$N$23,IF(AU53="E",'11.パネルラジエーター設備費用算出シート'!$G$33,IF(AU53="F",'11.パネルラジエーター設備費用算出シート'!$N$33,IF(AU53="G",'11.パネルラジエーター設備費用算出シート'!$G$43,IF(AU53="H",'11.パネルラジエーター設備費用算出シート'!$N$43,IF(AU53="I",'11.パネルラジエーター設備費用算出シート'!$G$54,'11.パネルラジエーター設備費用算出シート'!$N$54))))))))))</f>
        <v/>
      </c>
      <c r="AW53" s="91"/>
      <c r="AX53" s="75"/>
      <c r="AY53" s="805"/>
      <c r="AZ53" s="91"/>
      <c r="BA53" s="36"/>
      <c r="BB53" s="36"/>
      <c r="BC53" s="36"/>
      <c r="BD53" s="36"/>
      <c r="BE53" s="66"/>
      <c r="BF53" s="36"/>
      <c r="BG53" s="36"/>
      <c r="BH53" s="66"/>
      <c r="BI53" s="36"/>
      <c r="BJ53" s="36"/>
      <c r="BK53" s="36"/>
      <c r="BL53" s="36"/>
    </row>
    <row r="54" spans="1:64" s="37" customFormat="1">
      <c r="A54" s="93"/>
      <c r="B54" s="68">
        <v>42</v>
      </c>
      <c r="C54" s="105"/>
      <c r="D54" s="69"/>
      <c r="E54" s="94"/>
      <c r="F54" s="798"/>
      <c r="G54" s="798"/>
      <c r="H54" s="72"/>
      <c r="I54" s="73"/>
      <c r="J54" s="72"/>
      <c r="K54" s="800" t="str">
        <f t="shared" si="0"/>
        <v/>
      </c>
      <c r="L54" s="800" t="str">
        <f>IF($G54="","",IF(OR('2.全体概要'!$C$15=1,'2.全体概要'!$C$15=2),INDEX($BG$15:$BG$16,MATCH($G54,$BF$15:$BF$16,-1)),IF('2.全体概要'!$C$15=3,INDEX($BG$14:$BG$15,MATCH($G54,$BF$14:$BF$15,-1)),INDEX($BG$13:$BG$14,MATCH($G54,$BF$13:$BF$14,-1)))))</f>
        <v/>
      </c>
      <c r="M54" s="800" t="str">
        <f t="shared" si="1"/>
        <v/>
      </c>
      <c r="N54" s="801">
        <f t="shared" si="2"/>
        <v>0</v>
      </c>
      <c r="O54" s="91"/>
      <c r="P54" s="161"/>
      <c r="Q54" s="67"/>
      <c r="R54" s="89"/>
      <c r="S54" s="162"/>
      <c r="T54" s="67"/>
      <c r="U54" s="91"/>
      <c r="V54" s="161"/>
      <c r="W54" s="67"/>
      <c r="X54" s="89"/>
      <c r="Y54" s="162"/>
      <c r="Z54" s="67"/>
      <c r="AA54" s="91"/>
      <c r="AB54" s="72"/>
      <c r="AC54" s="91"/>
      <c r="AD54" s="161"/>
      <c r="AE54" s="91"/>
      <c r="AF54" s="161"/>
      <c r="AG54" s="91"/>
      <c r="AH54" s="72"/>
      <c r="AI54" s="91"/>
      <c r="AJ54" s="161"/>
      <c r="AK54" s="91"/>
      <c r="AL54" s="75"/>
      <c r="AM54" s="91"/>
      <c r="AN54" s="75"/>
      <c r="AO54" s="91"/>
      <c r="AP54" s="77"/>
      <c r="AQ54" s="91"/>
      <c r="AR54" s="72"/>
      <c r="AS54" s="359"/>
      <c r="AT54" s="91"/>
      <c r="AU54" s="72"/>
      <c r="AV54" s="804" t="str">
        <f>IF(AU54="","",IF(AU54="A",'11.パネルラジエーター設備費用算出シート'!$G$13,IF(AU54="B",'11.パネルラジエーター設備費用算出シート'!$N$13,IF(AU54="C",'11.パネルラジエーター設備費用算出シート'!$G$23,IF(AU54="D",'11.パネルラジエーター設備費用算出シート'!$N$23,IF(AU54="E",'11.パネルラジエーター設備費用算出シート'!$G$33,IF(AU54="F",'11.パネルラジエーター設備費用算出シート'!$N$33,IF(AU54="G",'11.パネルラジエーター設備費用算出シート'!$G$43,IF(AU54="H",'11.パネルラジエーター設備費用算出シート'!$N$43,IF(AU54="I",'11.パネルラジエーター設備費用算出シート'!$G$54,'11.パネルラジエーター設備費用算出シート'!$N$54))))))))))</f>
        <v/>
      </c>
      <c r="AW54" s="91"/>
      <c r="AX54" s="75"/>
      <c r="AY54" s="805"/>
      <c r="AZ54" s="91"/>
      <c r="BA54" s="36"/>
      <c r="BB54" s="36"/>
      <c r="BC54" s="36"/>
      <c r="BD54" s="36"/>
      <c r="BE54" s="66"/>
      <c r="BF54" s="36"/>
      <c r="BG54" s="36"/>
      <c r="BH54" s="66"/>
      <c r="BI54" s="36"/>
      <c r="BJ54" s="36"/>
      <c r="BK54" s="36"/>
      <c r="BL54" s="36"/>
    </row>
    <row r="55" spans="1:64" s="37" customFormat="1">
      <c r="A55" s="93"/>
      <c r="B55" s="68">
        <v>43</v>
      </c>
      <c r="C55" s="105"/>
      <c r="D55" s="69"/>
      <c r="E55" s="94"/>
      <c r="F55" s="798"/>
      <c r="G55" s="798"/>
      <c r="H55" s="72"/>
      <c r="I55" s="73"/>
      <c r="J55" s="72"/>
      <c r="K55" s="800" t="str">
        <f t="shared" si="0"/>
        <v/>
      </c>
      <c r="L55" s="800" t="str">
        <f>IF($G55="","",IF(OR('2.全体概要'!$C$15=1,'2.全体概要'!$C$15=2),INDEX($BG$15:$BG$16,MATCH($G55,$BF$15:$BF$16,-1)),IF('2.全体概要'!$C$15=3,INDEX($BG$14:$BG$15,MATCH($G55,$BF$14:$BF$15,-1)),INDEX($BG$13:$BG$14,MATCH($G55,$BF$13:$BF$14,-1)))))</f>
        <v/>
      </c>
      <c r="M55" s="800" t="str">
        <f t="shared" si="1"/>
        <v/>
      </c>
      <c r="N55" s="801">
        <f t="shared" si="2"/>
        <v>0</v>
      </c>
      <c r="O55" s="91"/>
      <c r="P55" s="161"/>
      <c r="Q55" s="67"/>
      <c r="R55" s="89"/>
      <c r="S55" s="162"/>
      <c r="T55" s="67"/>
      <c r="U55" s="91"/>
      <c r="V55" s="161"/>
      <c r="W55" s="67"/>
      <c r="X55" s="89"/>
      <c r="Y55" s="162"/>
      <c r="Z55" s="67"/>
      <c r="AA55" s="91"/>
      <c r="AB55" s="72"/>
      <c r="AC55" s="91"/>
      <c r="AD55" s="161"/>
      <c r="AE55" s="91"/>
      <c r="AF55" s="161"/>
      <c r="AG55" s="91"/>
      <c r="AH55" s="72"/>
      <c r="AI55" s="91"/>
      <c r="AJ55" s="161"/>
      <c r="AK55" s="91"/>
      <c r="AL55" s="75"/>
      <c r="AM55" s="91"/>
      <c r="AN55" s="75"/>
      <c r="AO55" s="91"/>
      <c r="AP55" s="77"/>
      <c r="AQ55" s="91"/>
      <c r="AR55" s="72"/>
      <c r="AS55" s="359"/>
      <c r="AT55" s="91"/>
      <c r="AU55" s="72"/>
      <c r="AV55" s="804" t="str">
        <f>IF(AU55="","",IF(AU55="A",'11.パネルラジエーター設備費用算出シート'!$G$13,IF(AU55="B",'11.パネルラジエーター設備費用算出シート'!$N$13,IF(AU55="C",'11.パネルラジエーター設備費用算出シート'!$G$23,IF(AU55="D",'11.パネルラジエーター設備費用算出シート'!$N$23,IF(AU55="E",'11.パネルラジエーター設備費用算出シート'!$G$33,IF(AU55="F",'11.パネルラジエーター設備費用算出シート'!$N$33,IF(AU55="G",'11.パネルラジエーター設備費用算出シート'!$G$43,IF(AU55="H",'11.パネルラジエーター設備費用算出シート'!$N$43,IF(AU55="I",'11.パネルラジエーター設備費用算出シート'!$G$54,'11.パネルラジエーター設備費用算出シート'!$N$54))))))))))</f>
        <v/>
      </c>
      <c r="AW55" s="91"/>
      <c r="AX55" s="75"/>
      <c r="AY55" s="805"/>
      <c r="AZ55" s="91"/>
      <c r="BA55" s="36"/>
      <c r="BB55" s="36"/>
      <c r="BC55" s="36"/>
      <c r="BD55" s="36"/>
      <c r="BE55" s="66"/>
      <c r="BF55" s="36"/>
      <c r="BG55" s="36"/>
      <c r="BH55" s="66"/>
      <c r="BI55" s="36"/>
      <c r="BJ55" s="36"/>
      <c r="BK55" s="36"/>
      <c r="BL55" s="36"/>
    </row>
    <row r="56" spans="1:64" s="37" customFormat="1">
      <c r="A56" s="93"/>
      <c r="B56" s="68">
        <v>44</v>
      </c>
      <c r="C56" s="105"/>
      <c r="D56" s="69"/>
      <c r="E56" s="94"/>
      <c r="F56" s="798"/>
      <c r="G56" s="798"/>
      <c r="H56" s="72"/>
      <c r="I56" s="73"/>
      <c r="J56" s="72"/>
      <c r="K56" s="800" t="str">
        <f t="shared" si="0"/>
        <v/>
      </c>
      <c r="L56" s="800" t="str">
        <f>IF($G56="","",IF(OR('2.全体概要'!$C$15=1,'2.全体概要'!$C$15=2),INDEX($BG$15:$BG$16,MATCH($G56,$BF$15:$BF$16,-1)),IF('2.全体概要'!$C$15=3,INDEX($BG$14:$BG$15,MATCH($G56,$BF$14:$BF$15,-1)),INDEX($BG$13:$BG$14,MATCH($G56,$BF$13:$BF$14,-1)))))</f>
        <v/>
      </c>
      <c r="M56" s="800" t="str">
        <f t="shared" si="1"/>
        <v/>
      </c>
      <c r="N56" s="801">
        <f t="shared" si="2"/>
        <v>0</v>
      </c>
      <c r="O56" s="91"/>
      <c r="P56" s="161"/>
      <c r="Q56" s="67"/>
      <c r="R56" s="89"/>
      <c r="S56" s="162"/>
      <c r="T56" s="67"/>
      <c r="U56" s="91"/>
      <c r="V56" s="161"/>
      <c r="W56" s="67"/>
      <c r="X56" s="89"/>
      <c r="Y56" s="162"/>
      <c r="Z56" s="67"/>
      <c r="AA56" s="91"/>
      <c r="AB56" s="72"/>
      <c r="AC56" s="91"/>
      <c r="AD56" s="161"/>
      <c r="AE56" s="91"/>
      <c r="AF56" s="161"/>
      <c r="AG56" s="91"/>
      <c r="AH56" s="72"/>
      <c r="AI56" s="91"/>
      <c r="AJ56" s="161"/>
      <c r="AK56" s="91"/>
      <c r="AL56" s="75"/>
      <c r="AM56" s="91"/>
      <c r="AN56" s="75"/>
      <c r="AO56" s="91"/>
      <c r="AP56" s="77"/>
      <c r="AQ56" s="91"/>
      <c r="AR56" s="72"/>
      <c r="AS56" s="359"/>
      <c r="AT56" s="91"/>
      <c r="AU56" s="72"/>
      <c r="AV56" s="804" t="str">
        <f>IF(AU56="","",IF(AU56="A",'11.パネルラジエーター設備費用算出シート'!$G$13,IF(AU56="B",'11.パネルラジエーター設備費用算出シート'!$N$13,IF(AU56="C",'11.パネルラジエーター設備費用算出シート'!$G$23,IF(AU56="D",'11.パネルラジエーター設備費用算出シート'!$N$23,IF(AU56="E",'11.パネルラジエーター設備費用算出シート'!$G$33,IF(AU56="F",'11.パネルラジエーター設備費用算出シート'!$N$33,IF(AU56="G",'11.パネルラジエーター設備費用算出シート'!$G$43,IF(AU56="H",'11.パネルラジエーター設備費用算出シート'!$N$43,IF(AU56="I",'11.パネルラジエーター設備費用算出シート'!$G$54,'11.パネルラジエーター設備費用算出シート'!$N$54))))))))))</f>
        <v/>
      </c>
      <c r="AW56" s="91"/>
      <c r="AX56" s="75"/>
      <c r="AY56" s="805"/>
      <c r="AZ56" s="91"/>
      <c r="BA56" s="36"/>
      <c r="BB56" s="36"/>
      <c r="BC56" s="36"/>
      <c r="BD56" s="36"/>
      <c r="BE56" s="66"/>
      <c r="BF56" s="36"/>
      <c r="BG56" s="36"/>
      <c r="BH56" s="66"/>
      <c r="BI56" s="36"/>
      <c r="BJ56" s="36"/>
      <c r="BK56" s="36"/>
      <c r="BL56" s="36"/>
    </row>
    <row r="57" spans="1:64" s="37" customFormat="1">
      <c r="A57" s="93"/>
      <c r="B57" s="68">
        <v>45</v>
      </c>
      <c r="C57" s="105"/>
      <c r="D57" s="69"/>
      <c r="E57" s="94"/>
      <c r="F57" s="798"/>
      <c r="G57" s="798"/>
      <c r="H57" s="72"/>
      <c r="I57" s="73"/>
      <c r="J57" s="72"/>
      <c r="K57" s="800" t="str">
        <f t="shared" si="0"/>
        <v/>
      </c>
      <c r="L57" s="800" t="str">
        <f>IF($G57="","",IF(OR('2.全体概要'!$C$15=1,'2.全体概要'!$C$15=2),INDEX($BG$15:$BG$16,MATCH($G57,$BF$15:$BF$16,-1)),IF('2.全体概要'!$C$15=3,INDEX($BG$14:$BG$15,MATCH($G57,$BF$14:$BF$15,-1)),INDEX($BG$13:$BG$14,MATCH($G57,$BF$13:$BF$14,-1)))))</f>
        <v/>
      </c>
      <c r="M57" s="800" t="str">
        <f t="shared" si="1"/>
        <v/>
      </c>
      <c r="N57" s="801">
        <f t="shared" si="2"/>
        <v>0</v>
      </c>
      <c r="O57" s="91"/>
      <c r="P57" s="161"/>
      <c r="Q57" s="67"/>
      <c r="R57" s="89"/>
      <c r="S57" s="162"/>
      <c r="T57" s="67"/>
      <c r="U57" s="91"/>
      <c r="V57" s="161"/>
      <c r="W57" s="67"/>
      <c r="X57" s="89"/>
      <c r="Y57" s="162"/>
      <c r="Z57" s="67"/>
      <c r="AA57" s="91"/>
      <c r="AB57" s="72"/>
      <c r="AC57" s="91"/>
      <c r="AD57" s="161"/>
      <c r="AE57" s="91"/>
      <c r="AF57" s="161"/>
      <c r="AG57" s="91"/>
      <c r="AH57" s="72"/>
      <c r="AI57" s="91"/>
      <c r="AJ57" s="161"/>
      <c r="AK57" s="91"/>
      <c r="AL57" s="75"/>
      <c r="AM57" s="91"/>
      <c r="AN57" s="75"/>
      <c r="AO57" s="91"/>
      <c r="AP57" s="77"/>
      <c r="AQ57" s="91"/>
      <c r="AR57" s="72"/>
      <c r="AS57" s="359"/>
      <c r="AT57" s="91"/>
      <c r="AU57" s="72"/>
      <c r="AV57" s="804" t="str">
        <f>IF(AU57="","",IF(AU57="A",'11.パネルラジエーター設備費用算出シート'!$G$13,IF(AU57="B",'11.パネルラジエーター設備費用算出シート'!$N$13,IF(AU57="C",'11.パネルラジエーター設備費用算出シート'!$G$23,IF(AU57="D",'11.パネルラジエーター設備費用算出シート'!$N$23,IF(AU57="E",'11.パネルラジエーター設備費用算出シート'!$G$33,IF(AU57="F",'11.パネルラジエーター設備費用算出シート'!$N$33,IF(AU57="G",'11.パネルラジエーター設備費用算出シート'!$G$43,IF(AU57="H",'11.パネルラジエーター設備費用算出シート'!$N$43,IF(AU57="I",'11.パネルラジエーター設備費用算出シート'!$G$54,'11.パネルラジエーター設備費用算出シート'!$N$54))))))))))</f>
        <v/>
      </c>
      <c r="AW57" s="91"/>
      <c r="AX57" s="75"/>
      <c r="AY57" s="805"/>
      <c r="AZ57" s="91"/>
      <c r="BA57" s="36"/>
      <c r="BB57" s="36"/>
      <c r="BC57" s="36"/>
      <c r="BD57" s="36"/>
      <c r="BE57" s="66"/>
      <c r="BF57" s="36"/>
      <c r="BG57" s="36"/>
      <c r="BH57" s="66"/>
      <c r="BI57" s="36"/>
      <c r="BJ57" s="36"/>
      <c r="BK57" s="36"/>
      <c r="BL57" s="36"/>
    </row>
    <row r="58" spans="1:64" s="37" customFormat="1">
      <c r="A58" s="93"/>
      <c r="B58" s="68">
        <v>46</v>
      </c>
      <c r="C58" s="105"/>
      <c r="D58" s="69"/>
      <c r="E58" s="94"/>
      <c r="F58" s="798"/>
      <c r="G58" s="798"/>
      <c r="H58" s="72"/>
      <c r="I58" s="73"/>
      <c r="J58" s="72"/>
      <c r="K58" s="800" t="str">
        <f t="shared" si="0"/>
        <v/>
      </c>
      <c r="L58" s="800" t="str">
        <f>IF($G58="","",IF(OR('2.全体概要'!$C$15=1,'2.全体概要'!$C$15=2),INDEX($BG$15:$BG$16,MATCH($G58,$BF$15:$BF$16,-1)),IF('2.全体概要'!$C$15=3,INDEX($BG$14:$BG$15,MATCH($G58,$BF$14:$BF$15,-1)),INDEX($BG$13:$BG$14,MATCH($G58,$BF$13:$BF$14,-1)))))</f>
        <v/>
      </c>
      <c r="M58" s="800" t="str">
        <f t="shared" si="1"/>
        <v/>
      </c>
      <c r="N58" s="801">
        <f t="shared" si="2"/>
        <v>0</v>
      </c>
      <c r="O58" s="91"/>
      <c r="P58" s="161"/>
      <c r="Q58" s="67"/>
      <c r="R58" s="89"/>
      <c r="S58" s="162"/>
      <c r="T58" s="67"/>
      <c r="U58" s="91"/>
      <c r="V58" s="161"/>
      <c r="W58" s="67"/>
      <c r="X58" s="89"/>
      <c r="Y58" s="162"/>
      <c r="Z58" s="67"/>
      <c r="AA58" s="91"/>
      <c r="AB58" s="72"/>
      <c r="AC58" s="91"/>
      <c r="AD58" s="161"/>
      <c r="AE58" s="91"/>
      <c r="AF58" s="161"/>
      <c r="AG58" s="91"/>
      <c r="AH58" s="72"/>
      <c r="AI58" s="91"/>
      <c r="AJ58" s="161"/>
      <c r="AK58" s="91"/>
      <c r="AL58" s="75"/>
      <c r="AM58" s="91"/>
      <c r="AN58" s="75"/>
      <c r="AO58" s="91"/>
      <c r="AP58" s="77"/>
      <c r="AQ58" s="91"/>
      <c r="AR58" s="72"/>
      <c r="AS58" s="359"/>
      <c r="AT58" s="91"/>
      <c r="AU58" s="72"/>
      <c r="AV58" s="804" t="str">
        <f>IF(AU58="","",IF(AU58="A",'11.パネルラジエーター設備費用算出シート'!$G$13,IF(AU58="B",'11.パネルラジエーター設備費用算出シート'!$N$13,IF(AU58="C",'11.パネルラジエーター設備費用算出シート'!$G$23,IF(AU58="D",'11.パネルラジエーター設備費用算出シート'!$N$23,IF(AU58="E",'11.パネルラジエーター設備費用算出シート'!$G$33,IF(AU58="F",'11.パネルラジエーター設備費用算出シート'!$N$33,IF(AU58="G",'11.パネルラジエーター設備費用算出シート'!$G$43,IF(AU58="H",'11.パネルラジエーター設備費用算出シート'!$N$43,IF(AU58="I",'11.パネルラジエーター設備費用算出シート'!$G$54,'11.パネルラジエーター設備費用算出シート'!$N$54))))))))))</f>
        <v/>
      </c>
      <c r="AW58" s="91"/>
      <c r="AX58" s="75"/>
      <c r="AY58" s="805"/>
      <c r="AZ58" s="91"/>
      <c r="BA58" s="36"/>
      <c r="BB58" s="36"/>
      <c r="BC58" s="36"/>
      <c r="BD58" s="36"/>
      <c r="BE58" s="66"/>
      <c r="BF58" s="36"/>
      <c r="BG58" s="36"/>
      <c r="BH58" s="66"/>
      <c r="BI58" s="36"/>
      <c r="BJ58" s="36"/>
      <c r="BK58" s="36"/>
      <c r="BL58" s="36"/>
    </row>
    <row r="59" spans="1:64" s="37" customFormat="1">
      <c r="A59" s="93"/>
      <c r="B59" s="68">
        <v>47</v>
      </c>
      <c r="C59" s="105"/>
      <c r="D59" s="69"/>
      <c r="E59" s="94"/>
      <c r="F59" s="798"/>
      <c r="G59" s="798"/>
      <c r="H59" s="72"/>
      <c r="I59" s="73"/>
      <c r="J59" s="72"/>
      <c r="K59" s="800" t="str">
        <f t="shared" si="0"/>
        <v/>
      </c>
      <c r="L59" s="800" t="str">
        <f>IF($G59="","",IF(OR('2.全体概要'!$C$15=1,'2.全体概要'!$C$15=2),INDEX($BG$15:$BG$16,MATCH($G59,$BF$15:$BF$16,-1)),IF('2.全体概要'!$C$15=3,INDEX($BG$14:$BG$15,MATCH($G59,$BF$14:$BF$15,-1)),INDEX($BG$13:$BG$14,MATCH($G59,$BF$13:$BF$14,-1)))))</f>
        <v/>
      </c>
      <c r="M59" s="800" t="str">
        <f t="shared" si="1"/>
        <v/>
      </c>
      <c r="N59" s="801">
        <f t="shared" si="2"/>
        <v>0</v>
      </c>
      <c r="O59" s="91"/>
      <c r="P59" s="161"/>
      <c r="Q59" s="67"/>
      <c r="R59" s="89"/>
      <c r="S59" s="162"/>
      <c r="T59" s="67"/>
      <c r="U59" s="91"/>
      <c r="V59" s="161"/>
      <c r="W59" s="67"/>
      <c r="X59" s="89"/>
      <c r="Y59" s="162"/>
      <c r="Z59" s="67"/>
      <c r="AA59" s="91"/>
      <c r="AB59" s="72"/>
      <c r="AC59" s="91"/>
      <c r="AD59" s="161"/>
      <c r="AE59" s="91"/>
      <c r="AF59" s="161"/>
      <c r="AG59" s="91"/>
      <c r="AH59" s="72"/>
      <c r="AI59" s="91"/>
      <c r="AJ59" s="161"/>
      <c r="AK59" s="91"/>
      <c r="AL59" s="75"/>
      <c r="AM59" s="91"/>
      <c r="AN59" s="75"/>
      <c r="AO59" s="91"/>
      <c r="AP59" s="77"/>
      <c r="AQ59" s="91"/>
      <c r="AR59" s="72"/>
      <c r="AS59" s="359"/>
      <c r="AT59" s="91"/>
      <c r="AU59" s="72"/>
      <c r="AV59" s="804" t="str">
        <f>IF(AU59="","",IF(AU59="A",'11.パネルラジエーター設備費用算出シート'!$G$13,IF(AU59="B",'11.パネルラジエーター設備費用算出シート'!$N$13,IF(AU59="C",'11.パネルラジエーター設備費用算出シート'!$G$23,IF(AU59="D",'11.パネルラジエーター設備費用算出シート'!$N$23,IF(AU59="E",'11.パネルラジエーター設備費用算出シート'!$G$33,IF(AU59="F",'11.パネルラジエーター設備費用算出シート'!$N$33,IF(AU59="G",'11.パネルラジエーター設備費用算出シート'!$G$43,IF(AU59="H",'11.パネルラジエーター設備費用算出シート'!$N$43,IF(AU59="I",'11.パネルラジエーター設備費用算出シート'!$G$54,'11.パネルラジエーター設備費用算出シート'!$N$54))))))))))</f>
        <v/>
      </c>
      <c r="AW59" s="91"/>
      <c r="AX59" s="75"/>
      <c r="AY59" s="805"/>
      <c r="AZ59" s="91"/>
      <c r="BA59" s="36"/>
      <c r="BB59" s="36"/>
      <c r="BC59" s="36"/>
      <c r="BD59" s="36"/>
      <c r="BE59" s="66"/>
      <c r="BF59" s="36"/>
      <c r="BG59" s="36"/>
      <c r="BH59" s="66"/>
      <c r="BI59" s="36"/>
      <c r="BJ59" s="36"/>
      <c r="BK59" s="36"/>
      <c r="BL59" s="36"/>
    </row>
    <row r="60" spans="1:64" s="37" customFormat="1">
      <c r="A60" s="93"/>
      <c r="B60" s="68">
        <v>48</v>
      </c>
      <c r="C60" s="105"/>
      <c r="D60" s="69"/>
      <c r="E60" s="94"/>
      <c r="F60" s="798"/>
      <c r="G60" s="798"/>
      <c r="H60" s="72"/>
      <c r="I60" s="73"/>
      <c r="J60" s="72"/>
      <c r="K60" s="800" t="str">
        <f t="shared" si="0"/>
        <v/>
      </c>
      <c r="L60" s="800" t="str">
        <f>IF($G60="","",IF(OR('2.全体概要'!$C$15=1,'2.全体概要'!$C$15=2),INDEX($BG$15:$BG$16,MATCH($G60,$BF$15:$BF$16,-1)),IF('2.全体概要'!$C$15=3,INDEX($BG$14:$BG$15,MATCH($G60,$BF$14:$BF$15,-1)),INDEX($BG$13:$BG$14,MATCH($G60,$BF$13:$BF$14,-1)))))</f>
        <v/>
      </c>
      <c r="M60" s="800" t="str">
        <f t="shared" si="1"/>
        <v/>
      </c>
      <c r="N60" s="801">
        <f t="shared" si="2"/>
        <v>0</v>
      </c>
      <c r="O60" s="91"/>
      <c r="P60" s="161"/>
      <c r="Q60" s="67"/>
      <c r="R60" s="89"/>
      <c r="S60" s="162"/>
      <c r="T60" s="67"/>
      <c r="U60" s="91"/>
      <c r="V60" s="161"/>
      <c r="W60" s="67"/>
      <c r="X60" s="89"/>
      <c r="Y60" s="162"/>
      <c r="Z60" s="67"/>
      <c r="AA60" s="91"/>
      <c r="AB60" s="72"/>
      <c r="AC60" s="91"/>
      <c r="AD60" s="161"/>
      <c r="AE60" s="91"/>
      <c r="AF60" s="161"/>
      <c r="AG60" s="91"/>
      <c r="AH60" s="72"/>
      <c r="AI60" s="91"/>
      <c r="AJ60" s="161"/>
      <c r="AK60" s="91"/>
      <c r="AL60" s="75"/>
      <c r="AM60" s="91"/>
      <c r="AN60" s="75"/>
      <c r="AO60" s="91"/>
      <c r="AP60" s="77"/>
      <c r="AQ60" s="91"/>
      <c r="AR60" s="72"/>
      <c r="AS60" s="359"/>
      <c r="AT60" s="91"/>
      <c r="AU60" s="72"/>
      <c r="AV60" s="804" t="str">
        <f>IF(AU60="","",IF(AU60="A",'11.パネルラジエーター設備費用算出シート'!$G$13,IF(AU60="B",'11.パネルラジエーター設備費用算出シート'!$N$13,IF(AU60="C",'11.パネルラジエーター設備費用算出シート'!$G$23,IF(AU60="D",'11.パネルラジエーター設備費用算出シート'!$N$23,IF(AU60="E",'11.パネルラジエーター設備費用算出シート'!$G$33,IF(AU60="F",'11.パネルラジエーター設備費用算出シート'!$N$33,IF(AU60="G",'11.パネルラジエーター設備費用算出シート'!$G$43,IF(AU60="H",'11.パネルラジエーター設備費用算出シート'!$N$43,IF(AU60="I",'11.パネルラジエーター設備費用算出シート'!$G$54,'11.パネルラジエーター設備費用算出シート'!$N$54))))))))))</f>
        <v/>
      </c>
      <c r="AW60" s="91"/>
      <c r="AX60" s="75"/>
      <c r="AY60" s="805"/>
      <c r="AZ60" s="91"/>
      <c r="BA60" s="36"/>
      <c r="BB60" s="36"/>
      <c r="BC60" s="36"/>
      <c r="BD60" s="36"/>
      <c r="BE60" s="66"/>
      <c r="BF60" s="36"/>
      <c r="BG60" s="36"/>
      <c r="BH60" s="66"/>
      <c r="BI60" s="36"/>
      <c r="BJ60" s="36"/>
      <c r="BK60" s="36"/>
      <c r="BL60" s="36"/>
    </row>
    <row r="61" spans="1:64" s="37" customFormat="1">
      <c r="A61" s="93"/>
      <c r="B61" s="68">
        <v>49</v>
      </c>
      <c r="C61" s="105"/>
      <c r="D61" s="69"/>
      <c r="E61" s="94"/>
      <c r="F61" s="798"/>
      <c r="G61" s="798"/>
      <c r="H61" s="72"/>
      <c r="I61" s="73"/>
      <c r="J61" s="72"/>
      <c r="K61" s="800" t="str">
        <f t="shared" si="0"/>
        <v/>
      </c>
      <c r="L61" s="800" t="str">
        <f>IF($G61="","",IF(OR('2.全体概要'!$C$15=1,'2.全体概要'!$C$15=2),INDEX($BG$15:$BG$16,MATCH($G61,$BF$15:$BF$16,-1)),IF('2.全体概要'!$C$15=3,INDEX($BG$14:$BG$15,MATCH($G61,$BF$14:$BF$15,-1)),INDEX($BG$13:$BG$14,MATCH($G61,$BF$13:$BF$14,-1)))))</f>
        <v/>
      </c>
      <c r="M61" s="800" t="str">
        <f t="shared" si="1"/>
        <v/>
      </c>
      <c r="N61" s="801">
        <f t="shared" si="2"/>
        <v>0</v>
      </c>
      <c r="O61" s="91"/>
      <c r="P61" s="161"/>
      <c r="Q61" s="67"/>
      <c r="R61" s="89"/>
      <c r="S61" s="162"/>
      <c r="T61" s="67"/>
      <c r="U61" s="91"/>
      <c r="V61" s="161"/>
      <c r="W61" s="67"/>
      <c r="X61" s="89"/>
      <c r="Y61" s="162"/>
      <c r="Z61" s="67"/>
      <c r="AA61" s="91"/>
      <c r="AB61" s="72"/>
      <c r="AC61" s="91"/>
      <c r="AD61" s="161"/>
      <c r="AE61" s="91"/>
      <c r="AF61" s="161"/>
      <c r="AG61" s="91"/>
      <c r="AH61" s="72"/>
      <c r="AI61" s="91"/>
      <c r="AJ61" s="161"/>
      <c r="AK61" s="91"/>
      <c r="AL61" s="75"/>
      <c r="AM61" s="91"/>
      <c r="AN61" s="75"/>
      <c r="AO61" s="91"/>
      <c r="AP61" s="77"/>
      <c r="AQ61" s="91"/>
      <c r="AR61" s="72"/>
      <c r="AS61" s="359"/>
      <c r="AT61" s="91"/>
      <c r="AU61" s="72"/>
      <c r="AV61" s="804" t="str">
        <f>IF(AU61="","",IF(AU61="A",'11.パネルラジエーター設備費用算出シート'!$G$13,IF(AU61="B",'11.パネルラジエーター設備費用算出シート'!$N$13,IF(AU61="C",'11.パネルラジエーター設備費用算出シート'!$G$23,IF(AU61="D",'11.パネルラジエーター設備費用算出シート'!$N$23,IF(AU61="E",'11.パネルラジエーター設備費用算出シート'!$G$33,IF(AU61="F",'11.パネルラジエーター設備費用算出シート'!$N$33,IF(AU61="G",'11.パネルラジエーター設備費用算出シート'!$G$43,IF(AU61="H",'11.パネルラジエーター設備費用算出シート'!$N$43,IF(AU61="I",'11.パネルラジエーター設備費用算出シート'!$G$54,'11.パネルラジエーター設備費用算出シート'!$N$54))))))))))</f>
        <v/>
      </c>
      <c r="AW61" s="91"/>
      <c r="AX61" s="75"/>
      <c r="AY61" s="805"/>
      <c r="AZ61" s="91"/>
      <c r="BA61" s="36"/>
      <c r="BB61" s="36"/>
      <c r="BC61" s="36"/>
      <c r="BD61" s="36"/>
      <c r="BE61" s="66"/>
      <c r="BF61" s="36"/>
      <c r="BG61" s="36"/>
      <c r="BH61" s="66"/>
      <c r="BI61" s="36"/>
      <c r="BJ61" s="36"/>
      <c r="BK61" s="36"/>
      <c r="BL61" s="36"/>
    </row>
    <row r="62" spans="1:64" s="37" customFormat="1">
      <c r="A62" s="93"/>
      <c r="B62" s="68">
        <v>50</v>
      </c>
      <c r="C62" s="105"/>
      <c r="D62" s="69"/>
      <c r="E62" s="94"/>
      <c r="F62" s="798"/>
      <c r="G62" s="798"/>
      <c r="H62" s="72"/>
      <c r="I62" s="73"/>
      <c r="J62" s="72"/>
      <c r="K62" s="800" t="str">
        <f t="shared" si="0"/>
        <v/>
      </c>
      <c r="L62" s="800" t="str">
        <f>IF($G62="","",IF(OR('2.全体概要'!$C$15=1,'2.全体概要'!$C$15=2),INDEX($BG$15:$BG$16,MATCH($G62,$BF$15:$BF$16,-1)),IF('2.全体概要'!$C$15=3,INDEX($BG$14:$BG$15,MATCH($G62,$BF$14:$BF$15,-1)),INDEX($BG$13:$BG$14,MATCH($G62,$BF$13:$BF$14,-1)))))</f>
        <v/>
      </c>
      <c r="M62" s="800" t="str">
        <f t="shared" si="1"/>
        <v/>
      </c>
      <c r="N62" s="801">
        <f t="shared" si="2"/>
        <v>0</v>
      </c>
      <c r="O62" s="91"/>
      <c r="P62" s="161"/>
      <c r="Q62" s="67"/>
      <c r="R62" s="89"/>
      <c r="S62" s="162"/>
      <c r="T62" s="67"/>
      <c r="U62" s="91"/>
      <c r="V62" s="161"/>
      <c r="W62" s="67"/>
      <c r="X62" s="89"/>
      <c r="Y62" s="162"/>
      <c r="Z62" s="67"/>
      <c r="AA62" s="91"/>
      <c r="AB62" s="72"/>
      <c r="AC62" s="91"/>
      <c r="AD62" s="161"/>
      <c r="AE62" s="91"/>
      <c r="AF62" s="161"/>
      <c r="AG62" s="91"/>
      <c r="AH62" s="72"/>
      <c r="AI62" s="91"/>
      <c r="AJ62" s="161"/>
      <c r="AK62" s="91"/>
      <c r="AL62" s="75"/>
      <c r="AM62" s="91"/>
      <c r="AN62" s="75"/>
      <c r="AO62" s="91"/>
      <c r="AP62" s="77"/>
      <c r="AQ62" s="91"/>
      <c r="AR62" s="72"/>
      <c r="AS62" s="359"/>
      <c r="AT62" s="91"/>
      <c r="AU62" s="72"/>
      <c r="AV62" s="804" t="str">
        <f>IF(AU62="","",IF(AU62="A",'11.パネルラジエーター設備費用算出シート'!$G$13,IF(AU62="B",'11.パネルラジエーター設備費用算出シート'!$N$13,IF(AU62="C",'11.パネルラジエーター設備費用算出シート'!$G$23,IF(AU62="D",'11.パネルラジエーター設備費用算出シート'!$N$23,IF(AU62="E",'11.パネルラジエーター設備費用算出シート'!$G$33,IF(AU62="F",'11.パネルラジエーター設備費用算出シート'!$N$33,IF(AU62="G",'11.パネルラジエーター設備費用算出シート'!$G$43,IF(AU62="H",'11.パネルラジエーター設備費用算出シート'!$N$43,IF(AU62="I",'11.パネルラジエーター設備費用算出シート'!$G$54,'11.パネルラジエーター設備費用算出シート'!$N$54))))))))))</f>
        <v/>
      </c>
      <c r="AW62" s="91"/>
      <c r="AX62" s="75"/>
      <c r="AY62" s="805"/>
      <c r="AZ62" s="91"/>
      <c r="BA62" s="36"/>
      <c r="BB62" s="36"/>
      <c r="BC62" s="36"/>
      <c r="BD62" s="36"/>
      <c r="BE62" s="66"/>
      <c r="BF62" s="36"/>
      <c r="BG62" s="36"/>
      <c r="BH62" s="66"/>
      <c r="BI62" s="36"/>
      <c r="BJ62" s="36"/>
      <c r="BK62" s="36"/>
      <c r="BL62" s="36"/>
    </row>
    <row r="63" spans="1:64" s="37" customFormat="1">
      <c r="A63" s="93"/>
      <c r="B63" s="68">
        <v>51</v>
      </c>
      <c r="C63" s="105"/>
      <c r="D63" s="69"/>
      <c r="E63" s="94"/>
      <c r="F63" s="798"/>
      <c r="G63" s="798"/>
      <c r="H63" s="72"/>
      <c r="I63" s="73"/>
      <c r="J63" s="72"/>
      <c r="K63" s="800" t="str">
        <f t="shared" si="0"/>
        <v/>
      </c>
      <c r="L63" s="800" t="str">
        <f>IF($G63="","",IF(OR('2.全体概要'!$C$15=1,'2.全体概要'!$C$15=2),INDEX($BG$15:$BG$16,MATCH($G63,$BF$15:$BF$16,-1)),IF('2.全体概要'!$C$15=3,INDEX($BG$14:$BG$15,MATCH($G63,$BF$14:$BF$15,-1)),INDEX($BG$13:$BG$14,MATCH($G63,$BF$13:$BF$14,-1)))))</f>
        <v/>
      </c>
      <c r="M63" s="800" t="str">
        <f t="shared" si="1"/>
        <v/>
      </c>
      <c r="N63" s="801">
        <f t="shared" si="2"/>
        <v>0</v>
      </c>
      <c r="O63" s="91"/>
      <c r="P63" s="161"/>
      <c r="Q63" s="67"/>
      <c r="R63" s="89"/>
      <c r="S63" s="162"/>
      <c r="T63" s="67"/>
      <c r="U63" s="91"/>
      <c r="V63" s="161"/>
      <c r="W63" s="67"/>
      <c r="X63" s="89"/>
      <c r="Y63" s="162"/>
      <c r="Z63" s="67"/>
      <c r="AA63" s="91"/>
      <c r="AB63" s="72"/>
      <c r="AC63" s="91"/>
      <c r="AD63" s="161"/>
      <c r="AE63" s="91"/>
      <c r="AF63" s="161"/>
      <c r="AG63" s="91"/>
      <c r="AH63" s="72"/>
      <c r="AI63" s="91"/>
      <c r="AJ63" s="161"/>
      <c r="AK63" s="91"/>
      <c r="AL63" s="75"/>
      <c r="AM63" s="91"/>
      <c r="AN63" s="75"/>
      <c r="AO63" s="91"/>
      <c r="AP63" s="77"/>
      <c r="AQ63" s="91"/>
      <c r="AR63" s="72"/>
      <c r="AS63" s="359"/>
      <c r="AT63" s="91"/>
      <c r="AU63" s="72"/>
      <c r="AV63" s="804" t="str">
        <f>IF(AU63="","",IF(AU63="A",'11.パネルラジエーター設備費用算出シート'!$G$13,IF(AU63="B",'11.パネルラジエーター設備費用算出シート'!$N$13,IF(AU63="C",'11.パネルラジエーター設備費用算出シート'!$G$23,IF(AU63="D",'11.パネルラジエーター設備費用算出シート'!$N$23,IF(AU63="E",'11.パネルラジエーター設備費用算出シート'!$G$33,IF(AU63="F",'11.パネルラジエーター設備費用算出シート'!$N$33,IF(AU63="G",'11.パネルラジエーター設備費用算出シート'!$G$43,IF(AU63="H",'11.パネルラジエーター設備費用算出シート'!$N$43,IF(AU63="I",'11.パネルラジエーター設備費用算出シート'!$G$54,'11.パネルラジエーター設備費用算出シート'!$N$54))))))))))</f>
        <v/>
      </c>
      <c r="AW63" s="91"/>
      <c r="AX63" s="75"/>
      <c r="AY63" s="805"/>
      <c r="AZ63" s="91"/>
      <c r="BA63" s="36"/>
      <c r="BB63" s="36"/>
      <c r="BC63" s="36"/>
      <c r="BD63" s="36"/>
      <c r="BE63" s="66"/>
      <c r="BF63" s="36"/>
      <c r="BG63" s="36"/>
      <c r="BH63" s="66"/>
      <c r="BI63" s="36"/>
      <c r="BJ63" s="36"/>
      <c r="BK63" s="36"/>
      <c r="BL63" s="36"/>
    </row>
    <row r="64" spans="1:64" s="37" customFormat="1">
      <c r="A64" s="93"/>
      <c r="B64" s="68">
        <v>52</v>
      </c>
      <c r="C64" s="105"/>
      <c r="D64" s="69"/>
      <c r="E64" s="94"/>
      <c r="F64" s="798"/>
      <c r="G64" s="798"/>
      <c r="H64" s="72"/>
      <c r="I64" s="73"/>
      <c r="J64" s="72"/>
      <c r="K64" s="800" t="str">
        <f t="shared" si="0"/>
        <v/>
      </c>
      <c r="L64" s="800" t="str">
        <f>IF($G64="","",IF(OR('2.全体概要'!$C$15=1,'2.全体概要'!$C$15=2),INDEX($BG$15:$BG$16,MATCH($G64,$BF$15:$BF$16,-1)),IF('2.全体概要'!$C$15=3,INDEX($BG$14:$BG$15,MATCH($G64,$BF$14:$BF$15,-1)),INDEX($BG$13:$BG$14,MATCH($G64,$BF$13:$BF$14,-1)))))</f>
        <v/>
      </c>
      <c r="M64" s="800" t="str">
        <f t="shared" si="1"/>
        <v/>
      </c>
      <c r="N64" s="801">
        <f t="shared" si="2"/>
        <v>0</v>
      </c>
      <c r="O64" s="91"/>
      <c r="P64" s="161"/>
      <c r="Q64" s="67"/>
      <c r="R64" s="89"/>
      <c r="S64" s="162"/>
      <c r="T64" s="67"/>
      <c r="U64" s="91"/>
      <c r="V64" s="161"/>
      <c r="W64" s="67"/>
      <c r="X64" s="89"/>
      <c r="Y64" s="162"/>
      <c r="Z64" s="67"/>
      <c r="AA64" s="91"/>
      <c r="AB64" s="72"/>
      <c r="AC64" s="91"/>
      <c r="AD64" s="161"/>
      <c r="AE64" s="91"/>
      <c r="AF64" s="161"/>
      <c r="AG64" s="91"/>
      <c r="AH64" s="72"/>
      <c r="AI64" s="91"/>
      <c r="AJ64" s="161"/>
      <c r="AK64" s="91"/>
      <c r="AL64" s="75"/>
      <c r="AM64" s="91"/>
      <c r="AN64" s="75"/>
      <c r="AO64" s="91"/>
      <c r="AP64" s="77"/>
      <c r="AQ64" s="91"/>
      <c r="AR64" s="72"/>
      <c r="AS64" s="359"/>
      <c r="AT64" s="91"/>
      <c r="AU64" s="72"/>
      <c r="AV64" s="804" t="str">
        <f>IF(AU64="","",IF(AU64="A",'11.パネルラジエーター設備費用算出シート'!$G$13,IF(AU64="B",'11.パネルラジエーター設備費用算出シート'!$N$13,IF(AU64="C",'11.パネルラジエーター設備費用算出シート'!$G$23,IF(AU64="D",'11.パネルラジエーター設備費用算出シート'!$N$23,IF(AU64="E",'11.パネルラジエーター設備費用算出シート'!$G$33,IF(AU64="F",'11.パネルラジエーター設備費用算出シート'!$N$33,IF(AU64="G",'11.パネルラジエーター設備費用算出シート'!$G$43,IF(AU64="H",'11.パネルラジエーター設備費用算出シート'!$N$43,IF(AU64="I",'11.パネルラジエーター設備費用算出シート'!$G$54,'11.パネルラジエーター設備費用算出シート'!$N$54))))))))))</f>
        <v/>
      </c>
      <c r="AW64" s="91"/>
      <c r="AX64" s="75"/>
      <c r="AY64" s="805"/>
      <c r="AZ64" s="91"/>
      <c r="BA64" s="36"/>
      <c r="BB64" s="36"/>
      <c r="BC64" s="36"/>
      <c r="BD64" s="36"/>
      <c r="BE64" s="66"/>
      <c r="BF64" s="36"/>
      <c r="BG64" s="36"/>
      <c r="BH64" s="66"/>
      <c r="BI64" s="36"/>
      <c r="BJ64" s="36"/>
      <c r="BK64" s="36"/>
      <c r="BL64" s="36"/>
    </row>
    <row r="65" spans="1:64" s="37" customFormat="1">
      <c r="A65" s="93"/>
      <c r="B65" s="68">
        <v>53</v>
      </c>
      <c r="C65" s="105"/>
      <c r="D65" s="69"/>
      <c r="E65" s="94"/>
      <c r="F65" s="798"/>
      <c r="G65" s="798"/>
      <c r="H65" s="72"/>
      <c r="I65" s="73"/>
      <c r="J65" s="72"/>
      <c r="K65" s="800" t="str">
        <f t="shared" si="0"/>
        <v/>
      </c>
      <c r="L65" s="800" t="str">
        <f>IF($G65="","",IF(OR('2.全体概要'!$C$15=1,'2.全体概要'!$C$15=2),INDEX($BG$15:$BG$16,MATCH($G65,$BF$15:$BF$16,-1)),IF('2.全体概要'!$C$15=3,INDEX($BG$14:$BG$15,MATCH($G65,$BF$14:$BF$15,-1)),INDEX($BG$13:$BG$14,MATCH($G65,$BF$13:$BF$14,-1)))))</f>
        <v/>
      </c>
      <c r="M65" s="800" t="str">
        <f t="shared" si="1"/>
        <v/>
      </c>
      <c r="N65" s="801">
        <f t="shared" si="2"/>
        <v>0</v>
      </c>
      <c r="O65" s="91"/>
      <c r="P65" s="161"/>
      <c r="Q65" s="67"/>
      <c r="R65" s="89"/>
      <c r="S65" s="162"/>
      <c r="T65" s="67"/>
      <c r="U65" s="91"/>
      <c r="V65" s="161"/>
      <c r="W65" s="67"/>
      <c r="X65" s="89"/>
      <c r="Y65" s="162"/>
      <c r="Z65" s="67"/>
      <c r="AA65" s="91"/>
      <c r="AB65" s="72"/>
      <c r="AC65" s="91"/>
      <c r="AD65" s="161"/>
      <c r="AE65" s="91"/>
      <c r="AF65" s="161"/>
      <c r="AG65" s="91"/>
      <c r="AH65" s="72"/>
      <c r="AI65" s="91"/>
      <c r="AJ65" s="161"/>
      <c r="AK65" s="91"/>
      <c r="AL65" s="75"/>
      <c r="AM65" s="91"/>
      <c r="AN65" s="75"/>
      <c r="AO65" s="91"/>
      <c r="AP65" s="77"/>
      <c r="AQ65" s="91"/>
      <c r="AR65" s="72"/>
      <c r="AS65" s="359"/>
      <c r="AT65" s="91"/>
      <c r="AU65" s="72"/>
      <c r="AV65" s="804" t="str">
        <f>IF(AU65="","",IF(AU65="A",'11.パネルラジエーター設備費用算出シート'!$G$13,IF(AU65="B",'11.パネルラジエーター設備費用算出シート'!$N$13,IF(AU65="C",'11.パネルラジエーター設備費用算出シート'!$G$23,IF(AU65="D",'11.パネルラジエーター設備費用算出シート'!$N$23,IF(AU65="E",'11.パネルラジエーター設備費用算出シート'!$G$33,IF(AU65="F",'11.パネルラジエーター設備費用算出シート'!$N$33,IF(AU65="G",'11.パネルラジエーター設備費用算出シート'!$G$43,IF(AU65="H",'11.パネルラジエーター設備費用算出シート'!$N$43,IF(AU65="I",'11.パネルラジエーター設備費用算出シート'!$G$54,'11.パネルラジエーター設備費用算出シート'!$N$54))))))))))</f>
        <v/>
      </c>
      <c r="AW65" s="91"/>
      <c r="AX65" s="75"/>
      <c r="AY65" s="805"/>
      <c r="AZ65" s="91"/>
      <c r="BA65" s="36"/>
      <c r="BB65" s="36"/>
      <c r="BC65" s="36"/>
      <c r="BD65" s="36"/>
      <c r="BE65" s="66"/>
      <c r="BF65" s="36"/>
      <c r="BG65" s="36"/>
      <c r="BH65" s="66"/>
      <c r="BI65" s="36"/>
      <c r="BJ65" s="36"/>
      <c r="BK65" s="36"/>
      <c r="BL65" s="36"/>
    </row>
    <row r="66" spans="1:64" s="37" customFormat="1">
      <c r="A66" s="93"/>
      <c r="B66" s="68">
        <v>54</v>
      </c>
      <c r="C66" s="105"/>
      <c r="D66" s="69"/>
      <c r="E66" s="94"/>
      <c r="F66" s="798"/>
      <c r="G66" s="798"/>
      <c r="H66" s="72"/>
      <c r="I66" s="73"/>
      <c r="J66" s="72"/>
      <c r="K66" s="800" t="str">
        <f t="shared" si="0"/>
        <v/>
      </c>
      <c r="L66" s="800" t="str">
        <f>IF($G66="","",IF(OR('2.全体概要'!$C$15=1,'2.全体概要'!$C$15=2),INDEX($BG$15:$BG$16,MATCH($G66,$BF$15:$BF$16,-1)),IF('2.全体概要'!$C$15=3,INDEX($BG$14:$BG$15,MATCH($G66,$BF$14:$BF$15,-1)),INDEX($BG$13:$BG$14,MATCH($G66,$BF$13:$BF$14,-1)))))</f>
        <v/>
      </c>
      <c r="M66" s="800" t="str">
        <f t="shared" si="1"/>
        <v/>
      </c>
      <c r="N66" s="801">
        <f t="shared" si="2"/>
        <v>0</v>
      </c>
      <c r="O66" s="91"/>
      <c r="P66" s="161"/>
      <c r="Q66" s="67"/>
      <c r="R66" s="89"/>
      <c r="S66" s="162"/>
      <c r="T66" s="67"/>
      <c r="U66" s="91"/>
      <c r="V66" s="161"/>
      <c r="W66" s="67"/>
      <c r="X66" s="89"/>
      <c r="Y66" s="162"/>
      <c r="Z66" s="67"/>
      <c r="AA66" s="91"/>
      <c r="AB66" s="72"/>
      <c r="AC66" s="91"/>
      <c r="AD66" s="161"/>
      <c r="AE66" s="91"/>
      <c r="AF66" s="161"/>
      <c r="AG66" s="91"/>
      <c r="AH66" s="72"/>
      <c r="AI66" s="91"/>
      <c r="AJ66" s="161"/>
      <c r="AK66" s="91"/>
      <c r="AL66" s="75"/>
      <c r="AM66" s="91"/>
      <c r="AN66" s="75"/>
      <c r="AO66" s="91"/>
      <c r="AP66" s="77"/>
      <c r="AQ66" s="91"/>
      <c r="AR66" s="72"/>
      <c r="AS66" s="359"/>
      <c r="AT66" s="91"/>
      <c r="AU66" s="72"/>
      <c r="AV66" s="804" t="str">
        <f>IF(AU66="","",IF(AU66="A",'11.パネルラジエーター設備費用算出シート'!$G$13,IF(AU66="B",'11.パネルラジエーター設備費用算出シート'!$N$13,IF(AU66="C",'11.パネルラジエーター設備費用算出シート'!$G$23,IF(AU66="D",'11.パネルラジエーター設備費用算出シート'!$N$23,IF(AU66="E",'11.パネルラジエーター設備費用算出シート'!$G$33,IF(AU66="F",'11.パネルラジエーター設備費用算出シート'!$N$33,IF(AU66="G",'11.パネルラジエーター設備費用算出シート'!$G$43,IF(AU66="H",'11.パネルラジエーター設備費用算出シート'!$N$43,IF(AU66="I",'11.パネルラジエーター設備費用算出シート'!$G$54,'11.パネルラジエーター設備費用算出シート'!$N$54))))))))))</f>
        <v/>
      </c>
      <c r="AW66" s="91"/>
      <c r="AX66" s="75"/>
      <c r="AY66" s="805"/>
      <c r="AZ66" s="91"/>
      <c r="BA66" s="36"/>
      <c r="BB66" s="36"/>
      <c r="BC66" s="36"/>
      <c r="BD66" s="36"/>
      <c r="BE66" s="66"/>
      <c r="BF66" s="36"/>
      <c r="BG66" s="36"/>
      <c r="BH66" s="66"/>
      <c r="BI66" s="36"/>
      <c r="BJ66" s="36"/>
      <c r="BK66" s="36"/>
      <c r="BL66" s="36"/>
    </row>
    <row r="67" spans="1:64" s="37" customFormat="1">
      <c r="A67" s="93"/>
      <c r="B67" s="68">
        <v>55</v>
      </c>
      <c r="C67" s="105"/>
      <c r="D67" s="69"/>
      <c r="E67" s="94"/>
      <c r="F67" s="798"/>
      <c r="G67" s="798"/>
      <c r="H67" s="72"/>
      <c r="I67" s="73"/>
      <c r="J67" s="72"/>
      <c r="K67" s="800" t="str">
        <f t="shared" si="0"/>
        <v/>
      </c>
      <c r="L67" s="800" t="str">
        <f>IF($G67="","",IF(OR('2.全体概要'!$C$15=1,'2.全体概要'!$C$15=2),INDEX($BG$15:$BG$16,MATCH($G67,$BF$15:$BF$16,-1)),IF('2.全体概要'!$C$15=3,INDEX($BG$14:$BG$15,MATCH($G67,$BF$14:$BF$15,-1)),INDEX($BG$13:$BG$14,MATCH($G67,$BF$13:$BF$14,-1)))))</f>
        <v/>
      </c>
      <c r="M67" s="800" t="str">
        <f t="shared" si="1"/>
        <v/>
      </c>
      <c r="N67" s="801">
        <f t="shared" si="2"/>
        <v>0</v>
      </c>
      <c r="O67" s="91"/>
      <c r="P67" s="161"/>
      <c r="Q67" s="67"/>
      <c r="R67" s="89"/>
      <c r="S67" s="162"/>
      <c r="T67" s="67"/>
      <c r="U67" s="91"/>
      <c r="V67" s="161"/>
      <c r="W67" s="67"/>
      <c r="X67" s="89"/>
      <c r="Y67" s="162"/>
      <c r="Z67" s="67"/>
      <c r="AA67" s="91"/>
      <c r="AB67" s="72"/>
      <c r="AC67" s="91"/>
      <c r="AD67" s="161"/>
      <c r="AE67" s="91"/>
      <c r="AF67" s="161"/>
      <c r="AG67" s="91"/>
      <c r="AH67" s="72"/>
      <c r="AI67" s="91"/>
      <c r="AJ67" s="161"/>
      <c r="AK67" s="91"/>
      <c r="AL67" s="75"/>
      <c r="AM67" s="91"/>
      <c r="AN67" s="75"/>
      <c r="AO67" s="91"/>
      <c r="AP67" s="77"/>
      <c r="AQ67" s="91"/>
      <c r="AR67" s="72"/>
      <c r="AS67" s="359"/>
      <c r="AT67" s="91"/>
      <c r="AU67" s="72"/>
      <c r="AV67" s="804" t="str">
        <f>IF(AU67="","",IF(AU67="A",'11.パネルラジエーター設備費用算出シート'!$G$13,IF(AU67="B",'11.パネルラジエーター設備費用算出シート'!$N$13,IF(AU67="C",'11.パネルラジエーター設備費用算出シート'!$G$23,IF(AU67="D",'11.パネルラジエーター設備費用算出シート'!$N$23,IF(AU67="E",'11.パネルラジエーター設備費用算出シート'!$G$33,IF(AU67="F",'11.パネルラジエーター設備費用算出シート'!$N$33,IF(AU67="G",'11.パネルラジエーター設備費用算出シート'!$G$43,IF(AU67="H",'11.パネルラジエーター設備費用算出シート'!$N$43,IF(AU67="I",'11.パネルラジエーター設備費用算出シート'!$G$54,'11.パネルラジエーター設備費用算出シート'!$N$54))))))))))</f>
        <v/>
      </c>
      <c r="AW67" s="91"/>
      <c r="AX67" s="75"/>
      <c r="AY67" s="805"/>
      <c r="AZ67" s="91"/>
      <c r="BA67" s="36"/>
      <c r="BB67" s="36"/>
      <c r="BC67" s="36"/>
      <c r="BD67" s="36"/>
      <c r="BE67" s="66"/>
      <c r="BF67" s="36"/>
      <c r="BG67" s="36"/>
      <c r="BH67" s="66"/>
      <c r="BI67" s="36"/>
      <c r="BJ67" s="36"/>
      <c r="BK67" s="36"/>
      <c r="BL67" s="36"/>
    </row>
    <row r="68" spans="1:64" s="37" customFormat="1">
      <c r="A68" s="93"/>
      <c r="B68" s="68">
        <v>56</v>
      </c>
      <c r="C68" s="105"/>
      <c r="D68" s="69"/>
      <c r="E68" s="94"/>
      <c r="F68" s="798"/>
      <c r="G68" s="798"/>
      <c r="H68" s="72"/>
      <c r="I68" s="73"/>
      <c r="J68" s="72"/>
      <c r="K68" s="800" t="str">
        <f t="shared" si="0"/>
        <v/>
      </c>
      <c r="L68" s="800" t="str">
        <f>IF($G68="","",IF(OR('2.全体概要'!$C$15=1,'2.全体概要'!$C$15=2),INDEX($BG$15:$BG$16,MATCH($G68,$BF$15:$BF$16,-1)),IF('2.全体概要'!$C$15=3,INDEX($BG$14:$BG$15,MATCH($G68,$BF$14:$BF$15,-1)),INDEX($BG$13:$BG$14,MATCH($G68,$BF$13:$BF$14,-1)))))</f>
        <v/>
      </c>
      <c r="M68" s="800" t="str">
        <f t="shared" si="1"/>
        <v/>
      </c>
      <c r="N68" s="801">
        <f t="shared" si="2"/>
        <v>0</v>
      </c>
      <c r="O68" s="91"/>
      <c r="P68" s="161"/>
      <c r="Q68" s="67"/>
      <c r="R68" s="89"/>
      <c r="S68" s="162"/>
      <c r="T68" s="67"/>
      <c r="U68" s="91"/>
      <c r="V68" s="161"/>
      <c r="W68" s="67"/>
      <c r="X68" s="89"/>
      <c r="Y68" s="162"/>
      <c r="Z68" s="67"/>
      <c r="AA68" s="91"/>
      <c r="AB68" s="72"/>
      <c r="AC68" s="91"/>
      <c r="AD68" s="161"/>
      <c r="AE68" s="91"/>
      <c r="AF68" s="161"/>
      <c r="AG68" s="91"/>
      <c r="AH68" s="72"/>
      <c r="AI68" s="91"/>
      <c r="AJ68" s="161"/>
      <c r="AK68" s="91"/>
      <c r="AL68" s="75"/>
      <c r="AM68" s="91"/>
      <c r="AN68" s="75"/>
      <c r="AO68" s="91"/>
      <c r="AP68" s="77"/>
      <c r="AQ68" s="91"/>
      <c r="AR68" s="72"/>
      <c r="AS68" s="359"/>
      <c r="AT68" s="91"/>
      <c r="AU68" s="72"/>
      <c r="AV68" s="804" t="str">
        <f>IF(AU68="","",IF(AU68="A",'11.パネルラジエーター設備費用算出シート'!$G$13,IF(AU68="B",'11.パネルラジエーター設備費用算出シート'!$N$13,IF(AU68="C",'11.パネルラジエーター設備費用算出シート'!$G$23,IF(AU68="D",'11.パネルラジエーター設備費用算出シート'!$N$23,IF(AU68="E",'11.パネルラジエーター設備費用算出シート'!$G$33,IF(AU68="F",'11.パネルラジエーター設備費用算出シート'!$N$33,IF(AU68="G",'11.パネルラジエーター設備費用算出シート'!$G$43,IF(AU68="H",'11.パネルラジエーター設備費用算出シート'!$N$43,IF(AU68="I",'11.パネルラジエーター設備費用算出シート'!$G$54,'11.パネルラジエーター設備費用算出シート'!$N$54))))))))))</f>
        <v/>
      </c>
      <c r="AW68" s="91"/>
      <c r="AX68" s="75"/>
      <c r="AY68" s="805"/>
      <c r="AZ68" s="91"/>
      <c r="BA68" s="36"/>
      <c r="BB68" s="36"/>
      <c r="BC68" s="36"/>
      <c r="BD68" s="36"/>
      <c r="BE68" s="66"/>
      <c r="BF68" s="36"/>
      <c r="BG68" s="36"/>
      <c r="BH68" s="66"/>
      <c r="BI68" s="36"/>
      <c r="BJ68" s="36"/>
      <c r="BK68" s="36"/>
      <c r="BL68" s="36"/>
    </row>
    <row r="69" spans="1:64" s="37" customFormat="1">
      <c r="A69" s="93"/>
      <c r="B69" s="68">
        <v>57</v>
      </c>
      <c r="C69" s="105"/>
      <c r="D69" s="69"/>
      <c r="E69" s="94"/>
      <c r="F69" s="798"/>
      <c r="G69" s="798"/>
      <c r="H69" s="72"/>
      <c r="I69" s="73"/>
      <c r="J69" s="72"/>
      <c r="K69" s="800" t="str">
        <f t="shared" si="0"/>
        <v/>
      </c>
      <c r="L69" s="800" t="str">
        <f>IF($G69="","",IF(OR('2.全体概要'!$C$15=1,'2.全体概要'!$C$15=2),INDEX($BG$15:$BG$16,MATCH($G69,$BF$15:$BF$16,-1)),IF('2.全体概要'!$C$15=3,INDEX($BG$14:$BG$15,MATCH($G69,$BF$14:$BF$15,-1)),INDEX($BG$13:$BG$14,MATCH($G69,$BF$13:$BF$14,-1)))))</f>
        <v/>
      </c>
      <c r="M69" s="800" t="str">
        <f t="shared" si="1"/>
        <v/>
      </c>
      <c r="N69" s="801">
        <f t="shared" si="2"/>
        <v>0</v>
      </c>
      <c r="O69" s="91"/>
      <c r="P69" s="161"/>
      <c r="Q69" s="67"/>
      <c r="R69" s="89"/>
      <c r="S69" s="162"/>
      <c r="T69" s="67"/>
      <c r="U69" s="91"/>
      <c r="V69" s="161"/>
      <c r="W69" s="67"/>
      <c r="X69" s="89"/>
      <c r="Y69" s="162"/>
      <c r="Z69" s="67"/>
      <c r="AA69" s="91"/>
      <c r="AB69" s="72"/>
      <c r="AC69" s="91"/>
      <c r="AD69" s="161"/>
      <c r="AE69" s="91"/>
      <c r="AF69" s="161"/>
      <c r="AG69" s="91"/>
      <c r="AH69" s="72"/>
      <c r="AI69" s="91"/>
      <c r="AJ69" s="161"/>
      <c r="AK69" s="91"/>
      <c r="AL69" s="75"/>
      <c r="AM69" s="91"/>
      <c r="AN69" s="75"/>
      <c r="AO69" s="91"/>
      <c r="AP69" s="77"/>
      <c r="AQ69" s="91"/>
      <c r="AR69" s="72"/>
      <c r="AS69" s="359"/>
      <c r="AT69" s="91"/>
      <c r="AU69" s="72"/>
      <c r="AV69" s="804" t="str">
        <f>IF(AU69="","",IF(AU69="A",'11.パネルラジエーター設備費用算出シート'!$G$13,IF(AU69="B",'11.パネルラジエーター設備費用算出シート'!$N$13,IF(AU69="C",'11.パネルラジエーター設備費用算出シート'!$G$23,IF(AU69="D",'11.パネルラジエーター設備費用算出シート'!$N$23,IF(AU69="E",'11.パネルラジエーター設備費用算出シート'!$G$33,IF(AU69="F",'11.パネルラジエーター設備費用算出シート'!$N$33,IF(AU69="G",'11.パネルラジエーター設備費用算出シート'!$G$43,IF(AU69="H",'11.パネルラジエーター設備費用算出シート'!$N$43,IF(AU69="I",'11.パネルラジエーター設備費用算出シート'!$G$54,'11.パネルラジエーター設備費用算出シート'!$N$54))))))))))</f>
        <v/>
      </c>
      <c r="AW69" s="91"/>
      <c r="AX69" s="75"/>
      <c r="AY69" s="805"/>
      <c r="AZ69" s="91"/>
      <c r="BA69" s="36"/>
      <c r="BB69" s="36"/>
      <c r="BC69" s="36"/>
      <c r="BD69" s="36"/>
      <c r="BE69" s="66"/>
      <c r="BF69" s="36"/>
      <c r="BG69" s="36"/>
      <c r="BH69" s="66"/>
      <c r="BI69" s="36"/>
      <c r="BJ69" s="36"/>
      <c r="BK69" s="36"/>
      <c r="BL69" s="36"/>
    </row>
    <row r="70" spans="1:64" s="37" customFormat="1">
      <c r="A70" s="93"/>
      <c r="B70" s="68">
        <v>58</v>
      </c>
      <c r="C70" s="105"/>
      <c r="D70" s="69"/>
      <c r="E70" s="94"/>
      <c r="F70" s="798"/>
      <c r="G70" s="798"/>
      <c r="H70" s="72"/>
      <c r="I70" s="73"/>
      <c r="J70" s="72"/>
      <c r="K70" s="800" t="str">
        <f t="shared" si="0"/>
        <v/>
      </c>
      <c r="L70" s="800" t="str">
        <f>IF($G70="","",IF(OR('2.全体概要'!$C$15=1,'2.全体概要'!$C$15=2),INDEX($BG$15:$BG$16,MATCH($G70,$BF$15:$BF$16,-1)),IF('2.全体概要'!$C$15=3,INDEX($BG$14:$BG$15,MATCH($G70,$BF$14:$BF$15,-1)),INDEX($BG$13:$BG$14,MATCH($G70,$BF$13:$BF$14,-1)))))</f>
        <v/>
      </c>
      <c r="M70" s="800" t="str">
        <f t="shared" si="1"/>
        <v/>
      </c>
      <c r="N70" s="801">
        <f t="shared" si="2"/>
        <v>0</v>
      </c>
      <c r="O70" s="91"/>
      <c r="P70" s="161"/>
      <c r="Q70" s="67"/>
      <c r="R70" s="89"/>
      <c r="S70" s="162"/>
      <c r="T70" s="67"/>
      <c r="U70" s="91"/>
      <c r="V70" s="161"/>
      <c r="W70" s="67"/>
      <c r="X70" s="89"/>
      <c r="Y70" s="162"/>
      <c r="Z70" s="67"/>
      <c r="AA70" s="91"/>
      <c r="AB70" s="72"/>
      <c r="AC70" s="91"/>
      <c r="AD70" s="161"/>
      <c r="AE70" s="91"/>
      <c r="AF70" s="161"/>
      <c r="AG70" s="91"/>
      <c r="AH70" s="72"/>
      <c r="AI70" s="91"/>
      <c r="AJ70" s="161"/>
      <c r="AK70" s="91"/>
      <c r="AL70" s="75"/>
      <c r="AM70" s="91"/>
      <c r="AN70" s="75"/>
      <c r="AO70" s="91"/>
      <c r="AP70" s="77"/>
      <c r="AQ70" s="91"/>
      <c r="AR70" s="72"/>
      <c r="AS70" s="359"/>
      <c r="AT70" s="91"/>
      <c r="AU70" s="72"/>
      <c r="AV70" s="804" t="str">
        <f>IF(AU70="","",IF(AU70="A",'11.パネルラジエーター設備費用算出シート'!$G$13,IF(AU70="B",'11.パネルラジエーター設備費用算出シート'!$N$13,IF(AU70="C",'11.パネルラジエーター設備費用算出シート'!$G$23,IF(AU70="D",'11.パネルラジエーター設備費用算出シート'!$N$23,IF(AU70="E",'11.パネルラジエーター設備費用算出シート'!$G$33,IF(AU70="F",'11.パネルラジエーター設備費用算出シート'!$N$33,IF(AU70="G",'11.パネルラジエーター設備費用算出シート'!$G$43,IF(AU70="H",'11.パネルラジエーター設備費用算出シート'!$N$43,IF(AU70="I",'11.パネルラジエーター設備費用算出シート'!$G$54,'11.パネルラジエーター設備費用算出シート'!$N$54))))))))))</f>
        <v/>
      </c>
      <c r="AW70" s="91"/>
      <c r="AX70" s="75"/>
      <c r="AY70" s="805"/>
      <c r="AZ70" s="91"/>
      <c r="BA70" s="36"/>
      <c r="BB70" s="36"/>
      <c r="BC70" s="36"/>
      <c r="BD70" s="36"/>
      <c r="BE70" s="66"/>
      <c r="BF70" s="36"/>
      <c r="BG70" s="36"/>
      <c r="BH70" s="66"/>
      <c r="BI70" s="36"/>
      <c r="BJ70" s="36"/>
      <c r="BK70" s="36"/>
      <c r="BL70" s="36"/>
    </row>
    <row r="71" spans="1:64" s="37" customFormat="1">
      <c r="A71" s="93"/>
      <c r="B71" s="68">
        <v>59</v>
      </c>
      <c r="C71" s="105"/>
      <c r="D71" s="69"/>
      <c r="E71" s="94"/>
      <c r="F71" s="798"/>
      <c r="G71" s="798"/>
      <c r="H71" s="72"/>
      <c r="I71" s="73"/>
      <c r="J71" s="72"/>
      <c r="K71" s="800" t="str">
        <f t="shared" si="0"/>
        <v/>
      </c>
      <c r="L71" s="800" t="str">
        <f>IF($G71="","",IF(OR('2.全体概要'!$C$15=1,'2.全体概要'!$C$15=2),INDEX($BG$15:$BG$16,MATCH($G71,$BF$15:$BF$16,-1)),IF('2.全体概要'!$C$15=3,INDEX($BG$14:$BG$15,MATCH($G71,$BF$14:$BF$15,-1)),INDEX($BG$13:$BG$14,MATCH($G71,$BF$13:$BF$14,-1)))))</f>
        <v/>
      </c>
      <c r="M71" s="800" t="str">
        <f t="shared" si="1"/>
        <v/>
      </c>
      <c r="N71" s="801">
        <f t="shared" si="2"/>
        <v>0</v>
      </c>
      <c r="O71" s="91"/>
      <c r="P71" s="161"/>
      <c r="Q71" s="67"/>
      <c r="R71" s="89"/>
      <c r="S71" s="162"/>
      <c r="T71" s="67"/>
      <c r="U71" s="91"/>
      <c r="V71" s="161"/>
      <c r="W71" s="67"/>
      <c r="X71" s="89"/>
      <c r="Y71" s="162"/>
      <c r="Z71" s="67"/>
      <c r="AA71" s="91"/>
      <c r="AB71" s="72"/>
      <c r="AC71" s="91"/>
      <c r="AD71" s="161"/>
      <c r="AE71" s="91"/>
      <c r="AF71" s="161"/>
      <c r="AG71" s="91"/>
      <c r="AH71" s="72"/>
      <c r="AI71" s="91"/>
      <c r="AJ71" s="161"/>
      <c r="AK71" s="91"/>
      <c r="AL71" s="75"/>
      <c r="AM71" s="91"/>
      <c r="AN71" s="75"/>
      <c r="AO71" s="91"/>
      <c r="AP71" s="77"/>
      <c r="AQ71" s="91"/>
      <c r="AR71" s="72"/>
      <c r="AS71" s="359"/>
      <c r="AT71" s="91"/>
      <c r="AU71" s="72"/>
      <c r="AV71" s="804" t="str">
        <f>IF(AU71="","",IF(AU71="A",'11.パネルラジエーター設備費用算出シート'!$G$13,IF(AU71="B",'11.パネルラジエーター設備費用算出シート'!$N$13,IF(AU71="C",'11.パネルラジエーター設備費用算出シート'!$G$23,IF(AU71="D",'11.パネルラジエーター設備費用算出シート'!$N$23,IF(AU71="E",'11.パネルラジエーター設備費用算出シート'!$G$33,IF(AU71="F",'11.パネルラジエーター設備費用算出シート'!$N$33,IF(AU71="G",'11.パネルラジエーター設備費用算出シート'!$G$43,IF(AU71="H",'11.パネルラジエーター設備費用算出シート'!$N$43,IF(AU71="I",'11.パネルラジエーター設備費用算出シート'!$G$54,'11.パネルラジエーター設備費用算出シート'!$N$54))))))))))</f>
        <v/>
      </c>
      <c r="AW71" s="91"/>
      <c r="AX71" s="75"/>
      <c r="AY71" s="805"/>
      <c r="AZ71" s="91"/>
      <c r="BA71" s="36"/>
      <c r="BB71" s="36"/>
      <c r="BC71" s="36"/>
      <c r="BD71" s="36"/>
      <c r="BE71" s="66"/>
      <c r="BF71" s="36"/>
      <c r="BG71" s="36"/>
      <c r="BH71" s="66"/>
      <c r="BI71" s="36"/>
      <c r="BJ71" s="36"/>
      <c r="BK71" s="36"/>
      <c r="BL71" s="36"/>
    </row>
    <row r="72" spans="1:64" s="37" customFormat="1">
      <c r="A72" s="93"/>
      <c r="B72" s="68">
        <v>60</v>
      </c>
      <c r="C72" s="105"/>
      <c r="D72" s="69"/>
      <c r="E72" s="94"/>
      <c r="F72" s="798"/>
      <c r="G72" s="798"/>
      <c r="H72" s="72"/>
      <c r="I72" s="73"/>
      <c r="J72" s="72"/>
      <c r="K72" s="800" t="str">
        <f t="shared" si="0"/>
        <v/>
      </c>
      <c r="L72" s="800" t="str">
        <f>IF($G72="","",IF(OR('2.全体概要'!$C$15=1,'2.全体概要'!$C$15=2),INDEX($BG$15:$BG$16,MATCH($G72,$BF$15:$BF$16,-1)),IF('2.全体概要'!$C$15=3,INDEX($BG$14:$BG$15,MATCH($G72,$BF$14:$BF$15,-1)),INDEX($BG$13:$BG$14,MATCH($G72,$BF$13:$BF$14,-1)))))</f>
        <v/>
      </c>
      <c r="M72" s="800" t="str">
        <f t="shared" si="1"/>
        <v/>
      </c>
      <c r="N72" s="801">
        <f t="shared" si="2"/>
        <v>0</v>
      </c>
      <c r="O72" s="91"/>
      <c r="P72" s="161"/>
      <c r="Q72" s="67"/>
      <c r="R72" s="89"/>
      <c r="S72" s="162"/>
      <c r="T72" s="67"/>
      <c r="U72" s="91"/>
      <c r="V72" s="161"/>
      <c r="W72" s="67"/>
      <c r="X72" s="89"/>
      <c r="Y72" s="162"/>
      <c r="Z72" s="67"/>
      <c r="AA72" s="91"/>
      <c r="AB72" s="72"/>
      <c r="AC72" s="91"/>
      <c r="AD72" s="161"/>
      <c r="AE72" s="91"/>
      <c r="AF72" s="161"/>
      <c r="AG72" s="91"/>
      <c r="AH72" s="72"/>
      <c r="AI72" s="91"/>
      <c r="AJ72" s="161"/>
      <c r="AK72" s="91"/>
      <c r="AL72" s="75"/>
      <c r="AM72" s="91"/>
      <c r="AN72" s="75"/>
      <c r="AO72" s="91"/>
      <c r="AP72" s="77"/>
      <c r="AQ72" s="91"/>
      <c r="AR72" s="72"/>
      <c r="AS72" s="359"/>
      <c r="AT72" s="91"/>
      <c r="AU72" s="72"/>
      <c r="AV72" s="804" t="str">
        <f>IF(AU72="","",IF(AU72="A",'11.パネルラジエーター設備費用算出シート'!$G$13,IF(AU72="B",'11.パネルラジエーター設備費用算出シート'!$N$13,IF(AU72="C",'11.パネルラジエーター設備費用算出シート'!$G$23,IF(AU72="D",'11.パネルラジエーター設備費用算出シート'!$N$23,IF(AU72="E",'11.パネルラジエーター設備費用算出シート'!$G$33,IF(AU72="F",'11.パネルラジエーター設備費用算出シート'!$N$33,IF(AU72="G",'11.パネルラジエーター設備費用算出シート'!$G$43,IF(AU72="H",'11.パネルラジエーター設備費用算出シート'!$N$43,IF(AU72="I",'11.パネルラジエーター設備費用算出シート'!$G$54,'11.パネルラジエーター設備費用算出シート'!$N$54))))))))))</f>
        <v/>
      </c>
      <c r="AW72" s="91"/>
      <c r="AX72" s="75"/>
      <c r="AY72" s="805"/>
      <c r="AZ72" s="91"/>
      <c r="BA72" s="36"/>
      <c r="BB72" s="36"/>
      <c r="BC72" s="36"/>
      <c r="BD72" s="36"/>
      <c r="BE72" s="66"/>
      <c r="BF72" s="36"/>
      <c r="BG72" s="36"/>
      <c r="BH72" s="66"/>
      <c r="BI72" s="36"/>
      <c r="BJ72" s="36"/>
      <c r="BK72" s="36"/>
      <c r="BL72" s="36"/>
    </row>
    <row r="73" spans="1:64" s="37" customFormat="1">
      <c r="A73" s="93"/>
      <c r="B73" s="68">
        <v>61</v>
      </c>
      <c r="C73" s="105"/>
      <c r="D73" s="69"/>
      <c r="E73" s="94"/>
      <c r="F73" s="798"/>
      <c r="G73" s="798"/>
      <c r="H73" s="72"/>
      <c r="I73" s="73"/>
      <c r="J73" s="72"/>
      <c r="K73" s="800" t="str">
        <f t="shared" si="0"/>
        <v/>
      </c>
      <c r="L73" s="800" t="str">
        <f>IF($G73="","",IF(OR('2.全体概要'!$C$15=1,'2.全体概要'!$C$15=2),INDEX($BG$15:$BG$16,MATCH($G73,$BF$15:$BF$16,-1)),IF('2.全体概要'!$C$15=3,INDEX($BG$14:$BG$15,MATCH($G73,$BF$14:$BF$15,-1)),INDEX($BG$13:$BG$14,MATCH($G73,$BF$13:$BF$14,-1)))))</f>
        <v/>
      </c>
      <c r="M73" s="800" t="str">
        <f t="shared" si="1"/>
        <v/>
      </c>
      <c r="N73" s="801">
        <f t="shared" si="2"/>
        <v>0</v>
      </c>
      <c r="O73" s="91"/>
      <c r="P73" s="161"/>
      <c r="Q73" s="67"/>
      <c r="R73" s="89"/>
      <c r="S73" s="162"/>
      <c r="T73" s="67"/>
      <c r="U73" s="91"/>
      <c r="V73" s="161"/>
      <c r="W73" s="67"/>
      <c r="X73" s="89"/>
      <c r="Y73" s="162"/>
      <c r="Z73" s="67"/>
      <c r="AA73" s="91"/>
      <c r="AB73" s="72"/>
      <c r="AC73" s="91"/>
      <c r="AD73" s="161"/>
      <c r="AE73" s="91"/>
      <c r="AF73" s="161"/>
      <c r="AG73" s="91"/>
      <c r="AH73" s="72"/>
      <c r="AI73" s="91"/>
      <c r="AJ73" s="161"/>
      <c r="AK73" s="91"/>
      <c r="AL73" s="75"/>
      <c r="AM73" s="91"/>
      <c r="AN73" s="75"/>
      <c r="AO73" s="91"/>
      <c r="AP73" s="77"/>
      <c r="AQ73" s="91"/>
      <c r="AR73" s="72"/>
      <c r="AS73" s="359"/>
      <c r="AT73" s="91"/>
      <c r="AU73" s="72"/>
      <c r="AV73" s="804" t="str">
        <f>IF(AU73="","",IF(AU73="A",'11.パネルラジエーター設備費用算出シート'!$G$13,IF(AU73="B",'11.パネルラジエーター設備費用算出シート'!$N$13,IF(AU73="C",'11.パネルラジエーター設備費用算出シート'!$G$23,IF(AU73="D",'11.パネルラジエーター設備費用算出シート'!$N$23,IF(AU73="E",'11.パネルラジエーター設備費用算出シート'!$G$33,IF(AU73="F",'11.パネルラジエーター設備費用算出シート'!$N$33,IF(AU73="G",'11.パネルラジエーター設備費用算出シート'!$G$43,IF(AU73="H",'11.パネルラジエーター設備費用算出シート'!$N$43,IF(AU73="I",'11.パネルラジエーター設備費用算出シート'!$G$54,'11.パネルラジエーター設備費用算出シート'!$N$54))))))))))</f>
        <v/>
      </c>
      <c r="AW73" s="91"/>
      <c r="AX73" s="75"/>
      <c r="AY73" s="805"/>
      <c r="AZ73" s="91"/>
      <c r="BA73" s="36"/>
      <c r="BB73" s="36"/>
      <c r="BC73" s="36"/>
      <c r="BD73" s="36"/>
      <c r="BE73" s="66"/>
      <c r="BF73" s="36"/>
      <c r="BG73" s="36"/>
      <c r="BH73" s="66"/>
      <c r="BI73" s="36"/>
      <c r="BJ73" s="36"/>
      <c r="BK73" s="36"/>
      <c r="BL73" s="36"/>
    </row>
    <row r="74" spans="1:64" s="37" customFormat="1">
      <c r="A74" s="93"/>
      <c r="B74" s="68">
        <v>62</v>
      </c>
      <c r="C74" s="105"/>
      <c r="D74" s="69"/>
      <c r="E74" s="94"/>
      <c r="F74" s="798"/>
      <c r="G74" s="798"/>
      <c r="H74" s="72"/>
      <c r="I74" s="73"/>
      <c r="J74" s="72"/>
      <c r="K74" s="800" t="str">
        <f t="shared" si="0"/>
        <v/>
      </c>
      <c r="L74" s="800" t="str">
        <f>IF($G74="","",IF(OR('2.全体概要'!$C$15=1,'2.全体概要'!$C$15=2),INDEX($BG$15:$BG$16,MATCH($G74,$BF$15:$BF$16,-1)),IF('2.全体概要'!$C$15=3,INDEX($BG$14:$BG$15,MATCH($G74,$BF$14:$BF$15,-1)),INDEX($BG$13:$BG$14,MATCH($G74,$BF$13:$BF$14,-1)))))</f>
        <v/>
      </c>
      <c r="M74" s="800" t="str">
        <f t="shared" si="1"/>
        <v/>
      </c>
      <c r="N74" s="801">
        <f t="shared" si="2"/>
        <v>0</v>
      </c>
      <c r="O74" s="91"/>
      <c r="P74" s="161"/>
      <c r="Q74" s="67"/>
      <c r="R74" s="89"/>
      <c r="S74" s="162"/>
      <c r="T74" s="67"/>
      <c r="U74" s="91"/>
      <c r="V74" s="161"/>
      <c r="W74" s="67"/>
      <c r="X74" s="89"/>
      <c r="Y74" s="162"/>
      <c r="Z74" s="67"/>
      <c r="AA74" s="91"/>
      <c r="AB74" s="72"/>
      <c r="AC74" s="91"/>
      <c r="AD74" s="161"/>
      <c r="AE74" s="91"/>
      <c r="AF74" s="161"/>
      <c r="AG74" s="91"/>
      <c r="AH74" s="72"/>
      <c r="AI74" s="91"/>
      <c r="AJ74" s="161"/>
      <c r="AK74" s="91"/>
      <c r="AL74" s="75"/>
      <c r="AM74" s="91"/>
      <c r="AN74" s="75"/>
      <c r="AO74" s="91"/>
      <c r="AP74" s="77"/>
      <c r="AQ74" s="91"/>
      <c r="AR74" s="72"/>
      <c r="AS74" s="359"/>
      <c r="AT74" s="91"/>
      <c r="AU74" s="72"/>
      <c r="AV74" s="804" t="str">
        <f>IF(AU74="","",IF(AU74="A",'11.パネルラジエーター設備費用算出シート'!$G$13,IF(AU74="B",'11.パネルラジエーター設備費用算出シート'!$N$13,IF(AU74="C",'11.パネルラジエーター設備費用算出シート'!$G$23,IF(AU74="D",'11.パネルラジエーター設備費用算出シート'!$N$23,IF(AU74="E",'11.パネルラジエーター設備費用算出シート'!$G$33,IF(AU74="F",'11.パネルラジエーター設備費用算出シート'!$N$33,IF(AU74="G",'11.パネルラジエーター設備費用算出シート'!$G$43,IF(AU74="H",'11.パネルラジエーター設備費用算出シート'!$N$43,IF(AU74="I",'11.パネルラジエーター設備費用算出シート'!$G$54,'11.パネルラジエーター設備費用算出シート'!$N$54))))))))))</f>
        <v/>
      </c>
      <c r="AW74" s="91"/>
      <c r="AX74" s="75"/>
      <c r="AY74" s="805"/>
      <c r="AZ74" s="91"/>
      <c r="BA74" s="36"/>
      <c r="BB74" s="36"/>
      <c r="BC74" s="36"/>
      <c r="BD74" s="36"/>
      <c r="BE74" s="66"/>
      <c r="BF74" s="36"/>
      <c r="BG74" s="36"/>
      <c r="BH74" s="66"/>
      <c r="BI74" s="36"/>
      <c r="BJ74" s="36"/>
      <c r="BK74" s="36"/>
      <c r="BL74" s="36"/>
    </row>
    <row r="75" spans="1:64" s="37" customFormat="1">
      <c r="A75" s="93"/>
      <c r="B75" s="68">
        <v>63</v>
      </c>
      <c r="C75" s="105"/>
      <c r="D75" s="69"/>
      <c r="E75" s="94"/>
      <c r="F75" s="798"/>
      <c r="G75" s="798"/>
      <c r="H75" s="72"/>
      <c r="I75" s="73"/>
      <c r="J75" s="72"/>
      <c r="K75" s="800" t="str">
        <f t="shared" si="0"/>
        <v/>
      </c>
      <c r="L75" s="800" t="str">
        <f>IF($G75="","",IF(OR('2.全体概要'!$C$15=1,'2.全体概要'!$C$15=2),INDEX($BG$15:$BG$16,MATCH($G75,$BF$15:$BF$16,-1)),IF('2.全体概要'!$C$15=3,INDEX($BG$14:$BG$15,MATCH($G75,$BF$14:$BF$15,-1)),INDEX($BG$13:$BG$14,MATCH($G75,$BF$13:$BF$14,-1)))))</f>
        <v/>
      </c>
      <c r="M75" s="800" t="str">
        <f t="shared" si="1"/>
        <v/>
      </c>
      <c r="N75" s="801">
        <f t="shared" si="2"/>
        <v>0</v>
      </c>
      <c r="O75" s="91"/>
      <c r="P75" s="161"/>
      <c r="Q75" s="67"/>
      <c r="R75" s="89"/>
      <c r="S75" s="162"/>
      <c r="T75" s="67"/>
      <c r="U75" s="91"/>
      <c r="V75" s="161"/>
      <c r="W75" s="67"/>
      <c r="X75" s="89"/>
      <c r="Y75" s="162"/>
      <c r="Z75" s="67"/>
      <c r="AA75" s="91"/>
      <c r="AB75" s="72"/>
      <c r="AC75" s="91"/>
      <c r="AD75" s="161"/>
      <c r="AE75" s="91"/>
      <c r="AF75" s="161"/>
      <c r="AG75" s="91"/>
      <c r="AH75" s="72"/>
      <c r="AI75" s="91"/>
      <c r="AJ75" s="161"/>
      <c r="AK75" s="91"/>
      <c r="AL75" s="75"/>
      <c r="AM75" s="91"/>
      <c r="AN75" s="75"/>
      <c r="AO75" s="91"/>
      <c r="AP75" s="77"/>
      <c r="AQ75" s="91"/>
      <c r="AR75" s="72"/>
      <c r="AS75" s="359"/>
      <c r="AT75" s="91"/>
      <c r="AU75" s="72"/>
      <c r="AV75" s="804" t="str">
        <f>IF(AU75="","",IF(AU75="A",'11.パネルラジエーター設備費用算出シート'!$G$13,IF(AU75="B",'11.パネルラジエーター設備費用算出シート'!$N$13,IF(AU75="C",'11.パネルラジエーター設備費用算出シート'!$G$23,IF(AU75="D",'11.パネルラジエーター設備費用算出シート'!$N$23,IF(AU75="E",'11.パネルラジエーター設備費用算出シート'!$G$33,IF(AU75="F",'11.パネルラジエーター設備費用算出シート'!$N$33,IF(AU75="G",'11.パネルラジエーター設備費用算出シート'!$G$43,IF(AU75="H",'11.パネルラジエーター設備費用算出シート'!$N$43,IF(AU75="I",'11.パネルラジエーター設備費用算出シート'!$G$54,'11.パネルラジエーター設備費用算出シート'!$N$54))))))))))</f>
        <v/>
      </c>
      <c r="AW75" s="91"/>
      <c r="AX75" s="75"/>
      <c r="AY75" s="805"/>
      <c r="AZ75" s="91"/>
      <c r="BA75" s="36"/>
      <c r="BB75" s="36"/>
      <c r="BC75" s="36"/>
      <c r="BD75" s="36"/>
      <c r="BE75" s="66"/>
      <c r="BF75" s="36"/>
      <c r="BG75" s="36"/>
      <c r="BH75" s="66"/>
      <c r="BI75" s="36"/>
      <c r="BJ75" s="36"/>
      <c r="BK75" s="36"/>
      <c r="BL75" s="36"/>
    </row>
    <row r="76" spans="1:64" s="37" customFormat="1">
      <c r="A76" s="93"/>
      <c r="B76" s="68">
        <v>64</v>
      </c>
      <c r="C76" s="105"/>
      <c r="D76" s="69"/>
      <c r="E76" s="94"/>
      <c r="F76" s="798"/>
      <c r="G76" s="798"/>
      <c r="H76" s="72"/>
      <c r="I76" s="73"/>
      <c r="J76" s="72"/>
      <c r="K76" s="800" t="str">
        <f t="shared" si="0"/>
        <v/>
      </c>
      <c r="L76" s="800" t="str">
        <f>IF($G76="","",IF(OR('2.全体概要'!$C$15=1,'2.全体概要'!$C$15=2),INDEX($BG$15:$BG$16,MATCH($G76,$BF$15:$BF$16,-1)),IF('2.全体概要'!$C$15=3,INDEX($BG$14:$BG$15,MATCH($G76,$BF$14:$BF$15,-1)),INDEX($BG$13:$BG$14,MATCH($G76,$BF$13:$BF$14,-1)))))</f>
        <v/>
      </c>
      <c r="M76" s="800" t="str">
        <f t="shared" si="1"/>
        <v/>
      </c>
      <c r="N76" s="801">
        <f t="shared" si="2"/>
        <v>0</v>
      </c>
      <c r="O76" s="91"/>
      <c r="P76" s="161"/>
      <c r="Q76" s="67"/>
      <c r="R76" s="89"/>
      <c r="S76" s="162"/>
      <c r="T76" s="67"/>
      <c r="U76" s="91"/>
      <c r="V76" s="161"/>
      <c r="W76" s="67"/>
      <c r="X76" s="89"/>
      <c r="Y76" s="162"/>
      <c r="Z76" s="67"/>
      <c r="AA76" s="91"/>
      <c r="AB76" s="72"/>
      <c r="AC76" s="91"/>
      <c r="AD76" s="161"/>
      <c r="AE76" s="91"/>
      <c r="AF76" s="161"/>
      <c r="AG76" s="91"/>
      <c r="AH76" s="72"/>
      <c r="AI76" s="91"/>
      <c r="AJ76" s="161"/>
      <c r="AK76" s="91"/>
      <c r="AL76" s="75"/>
      <c r="AM76" s="91"/>
      <c r="AN76" s="75"/>
      <c r="AO76" s="91"/>
      <c r="AP76" s="77"/>
      <c r="AQ76" s="91"/>
      <c r="AR76" s="72"/>
      <c r="AS76" s="359"/>
      <c r="AT76" s="91"/>
      <c r="AU76" s="72"/>
      <c r="AV76" s="804" t="str">
        <f>IF(AU76="","",IF(AU76="A",'11.パネルラジエーター設備費用算出シート'!$G$13,IF(AU76="B",'11.パネルラジエーター設備費用算出シート'!$N$13,IF(AU76="C",'11.パネルラジエーター設備費用算出シート'!$G$23,IF(AU76="D",'11.パネルラジエーター設備費用算出シート'!$N$23,IF(AU76="E",'11.パネルラジエーター設備費用算出シート'!$G$33,IF(AU76="F",'11.パネルラジエーター設備費用算出シート'!$N$33,IF(AU76="G",'11.パネルラジエーター設備費用算出シート'!$G$43,IF(AU76="H",'11.パネルラジエーター設備費用算出シート'!$N$43,IF(AU76="I",'11.パネルラジエーター設備費用算出シート'!$G$54,'11.パネルラジエーター設備費用算出シート'!$N$54))))))))))</f>
        <v/>
      </c>
      <c r="AW76" s="91"/>
      <c r="AX76" s="75"/>
      <c r="AY76" s="805"/>
      <c r="AZ76" s="91"/>
      <c r="BA76" s="36"/>
      <c r="BB76" s="36"/>
      <c r="BC76" s="36"/>
      <c r="BD76" s="36"/>
      <c r="BE76" s="66"/>
      <c r="BF76" s="36"/>
      <c r="BG76" s="36"/>
      <c r="BH76" s="66"/>
      <c r="BI76" s="36"/>
      <c r="BJ76" s="36"/>
      <c r="BK76" s="36"/>
      <c r="BL76" s="36"/>
    </row>
    <row r="77" spans="1:64" s="37" customFormat="1">
      <c r="A77" s="93"/>
      <c r="B77" s="68">
        <v>65</v>
      </c>
      <c r="C77" s="105"/>
      <c r="D77" s="69"/>
      <c r="E77" s="94"/>
      <c r="F77" s="798"/>
      <c r="G77" s="798"/>
      <c r="H77" s="72"/>
      <c r="I77" s="73"/>
      <c r="J77" s="72"/>
      <c r="K77" s="800" t="str">
        <f t="shared" ref="K77:K140" si="3">IF($F77="","",VLOOKUP($F77,$BC$13:$BD$17,2,TRUE))</f>
        <v/>
      </c>
      <c r="L77" s="800" t="str">
        <f>IF($G77="","",IF(OR('2.全体概要'!$C$15=1,'2.全体概要'!$C$15=2),INDEX($BG$15:$BG$16,MATCH($G77,$BF$15:$BF$16,-1)),IF('2.全体概要'!$C$15=3,INDEX($BG$14:$BG$15,MATCH($G77,$BF$14:$BF$15,-1)),INDEX($BG$13:$BG$14,MATCH($G77,$BF$13:$BF$14,-1)))))</f>
        <v/>
      </c>
      <c r="M77" s="800" t="str">
        <f t="shared" ref="M77:M140" si="4">IF(OR($F77="",$H77="",$I77=""),"",VLOOKUP($H77&amp;$I77,$BI$13:$BL$18,IF($F77&lt;50,2,IF(AND($J77="該当",$H77="角住戸"),4,3)),FALSE))</f>
        <v/>
      </c>
      <c r="N77" s="801">
        <f t="shared" si="2"/>
        <v>0</v>
      </c>
      <c r="O77" s="91"/>
      <c r="P77" s="161"/>
      <c r="Q77" s="67"/>
      <c r="R77" s="89"/>
      <c r="S77" s="162"/>
      <c r="T77" s="67"/>
      <c r="U77" s="91"/>
      <c r="V77" s="161"/>
      <c r="W77" s="67"/>
      <c r="X77" s="89"/>
      <c r="Y77" s="162"/>
      <c r="Z77" s="67"/>
      <c r="AA77" s="91"/>
      <c r="AB77" s="72"/>
      <c r="AC77" s="91"/>
      <c r="AD77" s="161"/>
      <c r="AE77" s="91"/>
      <c r="AF77" s="161"/>
      <c r="AG77" s="91"/>
      <c r="AH77" s="72"/>
      <c r="AI77" s="91"/>
      <c r="AJ77" s="161"/>
      <c r="AK77" s="91"/>
      <c r="AL77" s="75"/>
      <c r="AM77" s="91"/>
      <c r="AN77" s="75"/>
      <c r="AO77" s="91"/>
      <c r="AP77" s="77"/>
      <c r="AQ77" s="91"/>
      <c r="AR77" s="72"/>
      <c r="AS77" s="359"/>
      <c r="AT77" s="91"/>
      <c r="AU77" s="72"/>
      <c r="AV77" s="804" t="str">
        <f>IF(AU77="","",IF(AU77="A",'11.パネルラジエーター設備費用算出シート'!$G$13,IF(AU77="B",'11.パネルラジエーター設備費用算出シート'!$N$13,IF(AU77="C",'11.パネルラジエーター設備費用算出シート'!$G$23,IF(AU77="D",'11.パネルラジエーター設備費用算出シート'!$N$23,IF(AU77="E",'11.パネルラジエーター設備費用算出シート'!$G$33,IF(AU77="F",'11.パネルラジエーター設備費用算出シート'!$N$33,IF(AU77="G",'11.パネルラジエーター設備費用算出シート'!$G$43,IF(AU77="H",'11.パネルラジエーター設備費用算出シート'!$N$43,IF(AU77="I",'11.パネルラジエーター設備費用算出シート'!$G$54,'11.パネルラジエーター設備費用算出シート'!$N$54))))))))))</f>
        <v/>
      </c>
      <c r="AW77" s="91"/>
      <c r="AX77" s="75"/>
      <c r="AY77" s="805"/>
      <c r="AZ77" s="91"/>
      <c r="BA77" s="36"/>
      <c r="BB77" s="36"/>
      <c r="BC77" s="36"/>
      <c r="BD77" s="36"/>
      <c r="BE77" s="66"/>
      <c r="BF77" s="36"/>
      <c r="BG77" s="36"/>
      <c r="BH77" s="66"/>
      <c r="BI77" s="36"/>
      <c r="BJ77" s="36"/>
      <c r="BK77" s="36"/>
      <c r="BL77" s="36"/>
    </row>
    <row r="78" spans="1:64" s="37" customFormat="1">
      <c r="A78" s="93"/>
      <c r="B78" s="68">
        <v>66</v>
      </c>
      <c r="C78" s="105"/>
      <c r="D78" s="69"/>
      <c r="E78" s="94"/>
      <c r="F78" s="798"/>
      <c r="G78" s="798"/>
      <c r="H78" s="72"/>
      <c r="I78" s="73"/>
      <c r="J78" s="72"/>
      <c r="K78" s="800" t="str">
        <f t="shared" si="3"/>
        <v/>
      </c>
      <c r="L78" s="800" t="str">
        <f>IF($G78="","",IF(OR('2.全体概要'!$C$15=1,'2.全体概要'!$C$15=2),INDEX($BG$15:$BG$16,MATCH($G78,$BF$15:$BF$16,-1)),IF('2.全体概要'!$C$15=3,INDEX($BG$14:$BG$15,MATCH($G78,$BF$14:$BF$15,-1)),INDEX($BG$13:$BG$14,MATCH($G78,$BF$13:$BF$14,-1)))))</f>
        <v/>
      </c>
      <c r="M78" s="800" t="str">
        <f t="shared" si="4"/>
        <v/>
      </c>
      <c r="N78" s="801">
        <f t="shared" si="2"/>
        <v>0</v>
      </c>
      <c r="O78" s="91"/>
      <c r="P78" s="161"/>
      <c r="Q78" s="67"/>
      <c r="R78" s="89"/>
      <c r="S78" s="162"/>
      <c r="T78" s="67"/>
      <c r="U78" s="91"/>
      <c r="V78" s="161"/>
      <c r="W78" s="67"/>
      <c r="X78" s="89"/>
      <c r="Y78" s="162"/>
      <c r="Z78" s="67"/>
      <c r="AA78" s="91"/>
      <c r="AB78" s="72"/>
      <c r="AC78" s="91"/>
      <c r="AD78" s="161"/>
      <c r="AE78" s="91"/>
      <c r="AF78" s="161"/>
      <c r="AG78" s="91"/>
      <c r="AH78" s="72"/>
      <c r="AI78" s="91"/>
      <c r="AJ78" s="161"/>
      <c r="AK78" s="91"/>
      <c r="AL78" s="75"/>
      <c r="AM78" s="91"/>
      <c r="AN78" s="75"/>
      <c r="AO78" s="91"/>
      <c r="AP78" s="77"/>
      <c r="AQ78" s="91"/>
      <c r="AR78" s="72"/>
      <c r="AS78" s="359"/>
      <c r="AT78" s="91"/>
      <c r="AU78" s="72"/>
      <c r="AV78" s="804" t="str">
        <f>IF(AU78="","",IF(AU78="A",'11.パネルラジエーター設備費用算出シート'!$G$13,IF(AU78="B",'11.パネルラジエーター設備費用算出シート'!$N$13,IF(AU78="C",'11.パネルラジエーター設備費用算出シート'!$G$23,IF(AU78="D",'11.パネルラジエーター設備費用算出シート'!$N$23,IF(AU78="E",'11.パネルラジエーター設備費用算出シート'!$G$33,IF(AU78="F",'11.パネルラジエーター設備費用算出シート'!$N$33,IF(AU78="G",'11.パネルラジエーター設備費用算出シート'!$G$43,IF(AU78="H",'11.パネルラジエーター設備費用算出シート'!$N$43,IF(AU78="I",'11.パネルラジエーター設備費用算出シート'!$G$54,'11.パネルラジエーター設備費用算出シート'!$N$54))))))))))</f>
        <v/>
      </c>
      <c r="AW78" s="91"/>
      <c r="AX78" s="75"/>
      <c r="AY78" s="805"/>
      <c r="AZ78" s="91"/>
      <c r="BA78" s="36"/>
      <c r="BB78" s="36"/>
      <c r="BC78" s="36"/>
      <c r="BD78" s="36"/>
      <c r="BE78" s="66"/>
      <c r="BF78" s="36"/>
      <c r="BG78" s="36"/>
      <c r="BH78" s="66"/>
      <c r="BI78" s="36"/>
      <c r="BJ78" s="36"/>
      <c r="BK78" s="36"/>
      <c r="BL78" s="36"/>
    </row>
    <row r="79" spans="1:64" s="37" customFormat="1">
      <c r="A79" s="93"/>
      <c r="B79" s="68">
        <v>67</v>
      </c>
      <c r="C79" s="105"/>
      <c r="D79" s="69"/>
      <c r="E79" s="94"/>
      <c r="F79" s="798"/>
      <c r="G79" s="798"/>
      <c r="H79" s="72"/>
      <c r="I79" s="73"/>
      <c r="J79" s="72"/>
      <c r="K79" s="800" t="str">
        <f t="shared" si="3"/>
        <v/>
      </c>
      <c r="L79" s="800" t="str">
        <f>IF($G79="","",IF(OR('2.全体概要'!$C$15=1,'2.全体概要'!$C$15=2),INDEX($BG$15:$BG$16,MATCH($G79,$BF$15:$BF$16,-1)),IF('2.全体概要'!$C$15=3,INDEX($BG$14:$BG$15,MATCH($G79,$BF$14:$BF$15,-1)),INDEX($BG$13:$BG$14,MATCH($G79,$BF$13:$BF$14,-1)))))</f>
        <v/>
      </c>
      <c r="M79" s="800" t="str">
        <f t="shared" si="4"/>
        <v/>
      </c>
      <c r="N79" s="801">
        <f t="shared" si="2"/>
        <v>0</v>
      </c>
      <c r="O79" s="91"/>
      <c r="P79" s="161"/>
      <c r="Q79" s="67"/>
      <c r="R79" s="89"/>
      <c r="S79" s="162"/>
      <c r="T79" s="67"/>
      <c r="U79" s="91"/>
      <c r="V79" s="161"/>
      <c r="W79" s="67"/>
      <c r="X79" s="89"/>
      <c r="Y79" s="162"/>
      <c r="Z79" s="67"/>
      <c r="AA79" s="91"/>
      <c r="AB79" s="72"/>
      <c r="AC79" s="91"/>
      <c r="AD79" s="161"/>
      <c r="AE79" s="91"/>
      <c r="AF79" s="161"/>
      <c r="AG79" s="91"/>
      <c r="AH79" s="72"/>
      <c r="AI79" s="91"/>
      <c r="AJ79" s="161"/>
      <c r="AK79" s="91"/>
      <c r="AL79" s="75"/>
      <c r="AM79" s="91"/>
      <c r="AN79" s="75"/>
      <c r="AO79" s="91"/>
      <c r="AP79" s="77"/>
      <c r="AQ79" s="91"/>
      <c r="AR79" s="72"/>
      <c r="AS79" s="359"/>
      <c r="AT79" s="91"/>
      <c r="AU79" s="72"/>
      <c r="AV79" s="804" t="str">
        <f>IF(AU79="","",IF(AU79="A",'11.パネルラジエーター設備費用算出シート'!$G$13,IF(AU79="B",'11.パネルラジエーター設備費用算出シート'!$N$13,IF(AU79="C",'11.パネルラジエーター設備費用算出シート'!$G$23,IF(AU79="D",'11.パネルラジエーター設備費用算出シート'!$N$23,IF(AU79="E",'11.パネルラジエーター設備費用算出シート'!$G$33,IF(AU79="F",'11.パネルラジエーター設備費用算出シート'!$N$33,IF(AU79="G",'11.パネルラジエーター設備費用算出シート'!$G$43,IF(AU79="H",'11.パネルラジエーター設備費用算出シート'!$N$43,IF(AU79="I",'11.パネルラジエーター設備費用算出シート'!$G$54,'11.パネルラジエーター設備費用算出シート'!$N$54))))))))))</f>
        <v/>
      </c>
      <c r="AW79" s="91"/>
      <c r="AX79" s="75"/>
      <c r="AY79" s="805"/>
      <c r="AZ79" s="91"/>
      <c r="BA79" s="36"/>
      <c r="BB79" s="36"/>
      <c r="BC79" s="36"/>
      <c r="BD79" s="36"/>
      <c r="BE79" s="66"/>
      <c r="BF79" s="36"/>
      <c r="BG79" s="36"/>
      <c r="BH79" s="66"/>
      <c r="BI79" s="36"/>
      <c r="BJ79" s="36"/>
      <c r="BK79" s="36"/>
      <c r="BL79" s="36"/>
    </row>
    <row r="80" spans="1:64" s="37" customFormat="1">
      <c r="A80" s="93"/>
      <c r="B80" s="68">
        <v>68</v>
      </c>
      <c r="C80" s="105"/>
      <c r="D80" s="69"/>
      <c r="E80" s="94"/>
      <c r="F80" s="798"/>
      <c r="G80" s="798"/>
      <c r="H80" s="72"/>
      <c r="I80" s="73"/>
      <c r="J80" s="72"/>
      <c r="K80" s="800" t="str">
        <f t="shared" si="3"/>
        <v/>
      </c>
      <c r="L80" s="800" t="str">
        <f>IF($G80="","",IF(OR('2.全体概要'!$C$15=1,'2.全体概要'!$C$15=2),INDEX($BG$15:$BG$16,MATCH($G80,$BF$15:$BF$16,-1)),IF('2.全体概要'!$C$15=3,INDEX($BG$14:$BG$15,MATCH($G80,$BF$14:$BF$15,-1)),INDEX($BG$13:$BG$14,MATCH($G80,$BF$13:$BF$14,-1)))))</f>
        <v/>
      </c>
      <c r="M80" s="800" t="str">
        <f t="shared" si="4"/>
        <v/>
      </c>
      <c r="N80" s="801">
        <f t="shared" si="2"/>
        <v>0</v>
      </c>
      <c r="O80" s="91"/>
      <c r="P80" s="161"/>
      <c r="Q80" s="67"/>
      <c r="R80" s="89"/>
      <c r="S80" s="162"/>
      <c r="T80" s="67"/>
      <c r="U80" s="91"/>
      <c r="V80" s="161"/>
      <c r="W80" s="67"/>
      <c r="X80" s="89"/>
      <c r="Y80" s="162"/>
      <c r="Z80" s="67"/>
      <c r="AA80" s="91"/>
      <c r="AB80" s="72"/>
      <c r="AC80" s="91"/>
      <c r="AD80" s="161"/>
      <c r="AE80" s="91"/>
      <c r="AF80" s="161"/>
      <c r="AG80" s="91"/>
      <c r="AH80" s="72"/>
      <c r="AI80" s="91"/>
      <c r="AJ80" s="161"/>
      <c r="AK80" s="91"/>
      <c r="AL80" s="75"/>
      <c r="AM80" s="91"/>
      <c r="AN80" s="75"/>
      <c r="AO80" s="91"/>
      <c r="AP80" s="77"/>
      <c r="AQ80" s="91"/>
      <c r="AR80" s="72"/>
      <c r="AS80" s="359"/>
      <c r="AT80" s="91"/>
      <c r="AU80" s="72"/>
      <c r="AV80" s="804" t="str">
        <f>IF(AU80="","",IF(AU80="A",'11.パネルラジエーター設備費用算出シート'!$G$13,IF(AU80="B",'11.パネルラジエーター設備費用算出シート'!$N$13,IF(AU80="C",'11.パネルラジエーター設備費用算出シート'!$G$23,IF(AU80="D",'11.パネルラジエーター設備費用算出シート'!$N$23,IF(AU80="E",'11.パネルラジエーター設備費用算出シート'!$G$33,IF(AU80="F",'11.パネルラジエーター設備費用算出シート'!$N$33,IF(AU80="G",'11.パネルラジエーター設備費用算出シート'!$G$43,IF(AU80="H",'11.パネルラジエーター設備費用算出シート'!$N$43,IF(AU80="I",'11.パネルラジエーター設備費用算出シート'!$G$54,'11.パネルラジエーター設備費用算出シート'!$N$54))))))))))</f>
        <v/>
      </c>
      <c r="AW80" s="91"/>
      <c r="AX80" s="75"/>
      <c r="AY80" s="805"/>
      <c r="AZ80" s="91"/>
      <c r="BA80" s="36"/>
      <c r="BB80" s="36"/>
      <c r="BC80" s="36"/>
      <c r="BD80" s="36"/>
      <c r="BE80" s="66"/>
      <c r="BF80" s="36"/>
      <c r="BG80" s="36"/>
      <c r="BH80" s="66"/>
      <c r="BI80" s="36"/>
      <c r="BJ80" s="36"/>
      <c r="BK80" s="36"/>
      <c r="BL80" s="36"/>
    </row>
    <row r="81" spans="1:64" s="37" customFormat="1">
      <c r="A81" s="93"/>
      <c r="B81" s="68">
        <v>69</v>
      </c>
      <c r="C81" s="105"/>
      <c r="D81" s="69"/>
      <c r="E81" s="94"/>
      <c r="F81" s="798"/>
      <c r="G81" s="798"/>
      <c r="H81" s="72"/>
      <c r="I81" s="73"/>
      <c r="J81" s="72"/>
      <c r="K81" s="800" t="str">
        <f t="shared" si="3"/>
        <v/>
      </c>
      <c r="L81" s="800" t="str">
        <f>IF($G81="","",IF(OR('2.全体概要'!$C$15=1,'2.全体概要'!$C$15=2),INDEX($BG$15:$BG$16,MATCH($G81,$BF$15:$BF$16,-1)),IF('2.全体概要'!$C$15=3,INDEX($BG$14:$BG$15,MATCH($G81,$BF$14:$BF$15,-1)),INDEX($BG$13:$BG$14,MATCH($G81,$BF$13:$BF$14,-1)))))</f>
        <v/>
      </c>
      <c r="M81" s="800" t="str">
        <f t="shared" si="4"/>
        <v/>
      </c>
      <c r="N81" s="801">
        <f t="shared" si="2"/>
        <v>0</v>
      </c>
      <c r="O81" s="91"/>
      <c r="P81" s="161"/>
      <c r="Q81" s="67"/>
      <c r="R81" s="89"/>
      <c r="S81" s="162"/>
      <c r="T81" s="67"/>
      <c r="U81" s="91"/>
      <c r="V81" s="161"/>
      <c r="W81" s="67"/>
      <c r="X81" s="89"/>
      <c r="Y81" s="162"/>
      <c r="Z81" s="67"/>
      <c r="AA81" s="91"/>
      <c r="AB81" s="72"/>
      <c r="AC81" s="91"/>
      <c r="AD81" s="161"/>
      <c r="AE81" s="91"/>
      <c r="AF81" s="161"/>
      <c r="AG81" s="91"/>
      <c r="AH81" s="72"/>
      <c r="AI81" s="91"/>
      <c r="AJ81" s="161"/>
      <c r="AK81" s="91"/>
      <c r="AL81" s="75"/>
      <c r="AM81" s="91"/>
      <c r="AN81" s="75"/>
      <c r="AO81" s="91"/>
      <c r="AP81" s="77"/>
      <c r="AQ81" s="91"/>
      <c r="AR81" s="72"/>
      <c r="AS81" s="359"/>
      <c r="AT81" s="91"/>
      <c r="AU81" s="72"/>
      <c r="AV81" s="804" t="str">
        <f>IF(AU81="","",IF(AU81="A",'11.パネルラジエーター設備費用算出シート'!$G$13,IF(AU81="B",'11.パネルラジエーター設備費用算出シート'!$N$13,IF(AU81="C",'11.パネルラジエーター設備費用算出シート'!$G$23,IF(AU81="D",'11.パネルラジエーター設備費用算出シート'!$N$23,IF(AU81="E",'11.パネルラジエーター設備費用算出シート'!$G$33,IF(AU81="F",'11.パネルラジエーター設備費用算出シート'!$N$33,IF(AU81="G",'11.パネルラジエーター設備費用算出シート'!$G$43,IF(AU81="H",'11.パネルラジエーター設備費用算出シート'!$N$43,IF(AU81="I",'11.パネルラジエーター設備費用算出シート'!$G$54,'11.パネルラジエーター設備費用算出シート'!$N$54))))))))))</f>
        <v/>
      </c>
      <c r="AW81" s="91"/>
      <c r="AX81" s="75"/>
      <c r="AY81" s="805"/>
      <c r="AZ81" s="91"/>
      <c r="BA81" s="36"/>
      <c r="BB81" s="36"/>
      <c r="BC81" s="36"/>
      <c r="BD81" s="36"/>
      <c r="BE81" s="66"/>
      <c r="BF81" s="36"/>
      <c r="BG81" s="36"/>
      <c r="BH81" s="66"/>
      <c r="BI81" s="36"/>
      <c r="BJ81" s="36"/>
      <c r="BK81" s="36"/>
      <c r="BL81" s="36"/>
    </row>
    <row r="82" spans="1:64" s="37" customFormat="1">
      <c r="A82" s="93"/>
      <c r="B82" s="68">
        <v>70</v>
      </c>
      <c r="C82" s="105"/>
      <c r="D82" s="69"/>
      <c r="E82" s="94"/>
      <c r="F82" s="798"/>
      <c r="G82" s="798"/>
      <c r="H82" s="72"/>
      <c r="I82" s="73"/>
      <c r="J82" s="72"/>
      <c r="K82" s="800" t="str">
        <f t="shared" si="3"/>
        <v/>
      </c>
      <c r="L82" s="800" t="str">
        <f>IF($G82="","",IF(OR('2.全体概要'!$C$15=1,'2.全体概要'!$C$15=2),INDEX($BG$15:$BG$16,MATCH($G82,$BF$15:$BF$16,-1)),IF('2.全体概要'!$C$15=3,INDEX($BG$14:$BG$15,MATCH($G82,$BF$14:$BF$15,-1)),INDEX($BG$13:$BG$14,MATCH($G82,$BF$13:$BF$14,-1)))))</f>
        <v/>
      </c>
      <c r="M82" s="800" t="str">
        <f t="shared" si="4"/>
        <v/>
      </c>
      <c r="N82" s="801">
        <f t="shared" ref="N82:N145" si="5">IF(OR(K82="",L82="",M82=""),0,(700000*K82*L82*M82))</f>
        <v>0</v>
      </c>
      <c r="O82" s="91"/>
      <c r="P82" s="161"/>
      <c r="Q82" s="67"/>
      <c r="R82" s="89"/>
      <c r="S82" s="162"/>
      <c r="T82" s="67"/>
      <c r="U82" s="91"/>
      <c r="V82" s="161"/>
      <c r="W82" s="67"/>
      <c r="X82" s="89"/>
      <c r="Y82" s="162"/>
      <c r="Z82" s="67"/>
      <c r="AA82" s="91"/>
      <c r="AB82" s="72"/>
      <c r="AC82" s="91"/>
      <c r="AD82" s="161"/>
      <c r="AE82" s="91"/>
      <c r="AF82" s="161"/>
      <c r="AG82" s="91"/>
      <c r="AH82" s="72"/>
      <c r="AI82" s="91"/>
      <c r="AJ82" s="161"/>
      <c r="AK82" s="91"/>
      <c r="AL82" s="75"/>
      <c r="AM82" s="91"/>
      <c r="AN82" s="75"/>
      <c r="AO82" s="91"/>
      <c r="AP82" s="77"/>
      <c r="AQ82" s="91"/>
      <c r="AR82" s="72"/>
      <c r="AS82" s="359"/>
      <c r="AT82" s="91"/>
      <c r="AU82" s="72"/>
      <c r="AV82" s="804" t="str">
        <f>IF(AU82="","",IF(AU82="A",'11.パネルラジエーター設備費用算出シート'!$G$13,IF(AU82="B",'11.パネルラジエーター設備費用算出シート'!$N$13,IF(AU82="C",'11.パネルラジエーター設備費用算出シート'!$G$23,IF(AU82="D",'11.パネルラジエーター設備費用算出シート'!$N$23,IF(AU82="E",'11.パネルラジエーター設備費用算出シート'!$G$33,IF(AU82="F",'11.パネルラジエーター設備費用算出シート'!$N$33,IF(AU82="G",'11.パネルラジエーター設備費用算出シート'!$G$43,IF(AU82="H",'11.パネルラジエーター設備費用算出シート'!$N$43,IF(AU82="I",'11.パネルラジエーター設備費用算出シート'!$G$54,'11.パネルラジエーター設備費用算出シート'!$N$54))))))))))</f>
        <v/>
      </c>
      <c r="AW82" s="91"/>
      <c r="AX82" s="75"/>
      <c r="AY82" s="805"/>
      <c r="AZ82" s="91"/>
      <c r="BA82" s="36"/>
      <c r="BB82" s="36"/>
      <c r="BC82" s="36"/>
      <c r="BD82" s="36"/>
      <c r="BE82" s="66"/>
      <c r="BF82" s="36"/>
      <c r="BG82" s="36"/>
      <c r="BH82" s="66"/>
      <c r="BI82" s="36"/>
      <c r="BJ82" s="36"/>
      <c r="BK82" s="36"/>
      <c r="BL82" s="36"/>
    </row>
    <row r="83" spans="1:64" s="37" customFormat="1">
      <c r="A83" s="93"/>
      <c r="B83" s="68">
        <v>71</v>
      </c>
      <c r="C83" s="105"/>
      <c r="D83" s="69"/>
      <c r="E83" s="94"/>
      <c r="F83" s="798"/>
      <c r="G83" s="798"/>
      <c r="H83" s="72"/>
      <c r="I83" s="73"/>
      <c r="J83" s="72"/>
      <c r="K83" s="800" t="str">
        <f t="shared" si="3"/>
        <v/>
      </c>
      <c r="L83" s="800" t="str">
        <f>IF($G83="","",IF(OR('2.全体概要'!$C$15=1,'2.全体概要'!$C$15=2),INDEX($BG$15:$BG$16,MATCH($G83,$BF$15:$BF$16,-1)),IF('2.全体概要'!$C$15=3,INDEX($BG$14:$BG$15,MATCH($G83,$BF$14:$BF$15,-1)),INDEX($BG$13:$BG$14,MATCH($G83,$BF$13:$BF$14,-1)))))</f>
        <v/>
      </c>
      <c r="M83" s="800" t="str">
        <f t="shared" si="4"/>
        <v/>
      </c>
      <c r="N83" s="801">
        <f t="shared" si="5"/>
        <v>0</v>
      </c>
      <c r="O83" s="91"/>
      <c r="P83" s="161"/>
      <c r="Q83" s="67"/>
      <c r="R83" s="89"/>
      <c r="S83" s="162"/>
      <c r="T83" s="67"/>
      <c r="U83" s="91"/>
      <c r="V83" s="161"/>
      <c r="W83" s="67"/>
      <c r="X83" s="89"/>
      <c r="Y83" s="162"/>
      <c r="Z83" s="67"/>
      <c r="AA83" s="91"/>
      <c r="AB83" s="72"/>
      <c r="AC83" s="91"/>
      <c r="AD83" s="161"/>
      <c r="AE83" s="91"/>
      <c r="AF83" s="161"/>
      <c r="AG83" s="91"/>
      <c r="AH83" s="72"/>
      <c r="AI83" s="91"/>
      <c r="AJ83" s="161"/>
      <c r="AK83" s="91"/>
      <c r="AL83" s="75"/>
      <c r="AM83" s="91"/>
      <c r="AN83" s="75"/>
      <c r="AO83" s="91"/>
      <c r="AP83" s="77"/>
      <c r="AQ83" s="91"/>
      <c r="AR83" s="72"/>
      <c r="AS83" s="359"/>
      <c r="AT83" s="91"/>
      <c r="AU83" s="72"/>
      <c r="AV83" s="804" t="str">
        <f>IF(AU83="","",IF(AU83="A",'11.パネルラジエーター設備費用算出シート'!$G$13,IF(AU83="B",'11.パネルラジエーター設備費用算出シート'!$N$13,IF(AU83="C",'11.パネルラジエーター設備費用算出シート'!$G$23,IF(AU83="D",'11.パネルラジエーター設備費用算出シート'!$N$23,IF(AU83="E",'11.パネルラジエーター設備費用算出シート'!$G$33,IF(AU83="F",'11.パネルラジエーター設備費用算出シート'!$N$33,IF(AU83="G",'11.パネルラジエーター設備費用算出シート'!$G$43,IF(AU83="H",'11.パネルラジエーター設備費用算出シート'!$N$43,IF(AU83="I",'11.パネルラジエーター設備費用算出シート'!$G$54,'11.パネルラジエーター設備費用算出シート'!$N$54))))))))))</f>
        <v/>
      </c>
      <c r="AW83" s="91"/>
      <c r="AX83" s="75"/>
      <c r="AY83" s="805"/>
      <c r="AZ83" s="91"/>
      <c r="BA83" s="36"/>
      <c r="BB83" s="36"/>
      <c r="BC83" s="36"/>
      <c r="BD83" s="36"/>
      <c r="BE83" s="66"/>
      <c r="BF83" s="36"/>
      <c r="BG83" s="36"/>
      <c r="BH83" s="66"/>
      <c r="BI83" s="36"/>
      <c r="BJ83" s="36"/>
      <c r="BK83" s="36"/>
      <c r="BL83" s="36"/>
    </row>
    <row r="84" spans="1:64" s="37" customFormat="1">
      <c r="A84" s="93"/>
      <c r="B84" s="68">
        <v>72</v>
      </c>
      <c r="C84" s="105"/>
      <c r="D84" s="69"/>
      <c r="E84" s="94"/>
      <c r="F84" s="798"/>
      <c r="G84" s="798"/>
      <c r="H84" s="72"/>
      <c r="I84" s="73"/>
      <c r="J84" s="72"/>
      <c r="K84" s="800" t="str">
        <f t="shared" si="3"/>
        <v/>
      </c>
      <c r="L84" s="800" t="str">
        <f>IF($G84="","",IF(OR('2.全体概要'!$C$15=1,'2.全体概要'!$C$15=2),INDEX($BG$15:$BG$16,MATCH($G84,$BF$15:$BF$16,-1)),IF('2.全体概要'!$C$15=3,INDEX($BG$14:$BG$15,MATCH($G84,$BF$14:$BF$15,-1)),INDEX($BG$13:$BG$14,MATCH($G84,$BF$13:$BF$14,-1)))))</f>
        <v/>
      </c>
      <c r="M84" s="800" t="str">
        <f t="shared" si="4"/>
        <v/>
      </c>
      <c r="N84" s="801">
        <f t="shared" si="5"/>
        <v>0</v>
      </c>
      <c r="O84" s="91"/>
      <c r="P84" s="161"/>
      <c r="Q84" s="67"/>
      <c r="R84" s="89"/>
      <c r="S84" s="162"/>
      <c r="T84" s="67"/>
      <c r="U84" s="91"/>
      <c r="V84" s="161"/>
      <c r="W84" s="67"/>
      <c r="X84" s="89"/>
      <c r="Y84" s="162"/>
      <c r="Z84" s="67"/>
      <c r="AA84" s="91"/>
      <c r="AB84" s="72"/>
      <c r="AC84" s="91"/>
      <c r="AD84" s="161"/>
      <c r="AE84" s="91"/>
      <c r="AF84" s="161"/>
      <c r="AG84" s="91"/>
      <c r="AH84" s="72"/>
      <c r="AI84" s="91"/>
      <c r="AJ84" s="161"/>
      <c r="AK84" s="91"/>
      <c r="AL84" s="75"/>
      <c r="AM84" s="91"/>
      <c r="AN84" s="75"/>
      <c r="AO84" s="91"/>
      <c r="AP84" s="77"/>
      <c r="AQ84" s="91"/>
      <c r="AR84" s="72"/>
      <c r="AS84" s="359"/>
      <c r="AT84" s="91"/>
      <c r="AU84" s="72"/>
      <c r="AV84" s="804" t="str">
        <f>IF(AU84="","",IF(AU84="A",'11.パネルラジエーター設備費用算出シート'!$G$13,IF(AU84="B",'11.パネルラジエーター設備費用算出シート'!$N$13,IF(AU84="C",'11.パネルラジエーター設備費用算出シート'!$G$23,IF(AU84="D",'11.パネルラジエーター設備費用算出シート'!$N$23,IF(AU84="E",'11.パネルラジエーター設備費用算出シート'!$G$33,IF(AU84="F",'11.パネルラジエーター設備費用算出シート'!$N$33,IF(AU84="G",'11.パネルラジエーター設備費用算出シート'!$G$43,IF(AU84="H",'11.パネルラジエーター設備費用算出シート'!$N$43,IF(AU84="I",'11.パネルラジエーター設備費用算出シート'!$G$54,'11.パネルラジエーター設備費用算出シート'!$N$54))))))))))</f>
        <v/>
      </c>
      <c r="AW84" s="91"/>
      <c r="AX84" s="75"/>
      <c r="AY84" s="805"/>
      <c r="AZ84" s="91"/>
      <c r="BA84" s="36"/>
      <c r="BB84" s="36"/>
      <c r="BC84" s="36"/>
      <c r="BD84" s="36"/>
      <c r="BE84" s="66"/>
      <c r="BF84" s="36"/>
      <c r="BG84" s="36"/>
      <c r="BH84" s="66"/>
      <c r="BI84" s="36"/>
      <c r="BJ84" s="36"/>
      <c r="BK84" s="36"/>
      <c r="BL84" s="36"/>
    </row>
    <row r="85" spans="1:64" s="37" customFormat="1">
      <c r="A85" s="93"/>
      <c r="B85" s="68">
        <v>73</v>
      </c>
      <c r="C85" s="105"/>
      <c r="D85" s="69"/>
      <c r="E85" s="94"/>
      <c r="F85" s="798"/>
      <c r="G85" s="798"/>
      <c r="H85" s="72"/>
      <c r="I85" s="73"/>
      <c r="J85" s="72"/>
      <c r="K85" s="800" t="str">
        <f t="shared" si="3"/>
        <v/>
      </c>
      <c r="L85" s="800" t="str">
        <f>IF($G85="","",IF(OR('2.全体概要'!$C$15=1,'2.全体概要'!$C$15=2),INDEX($BG$15:$BG$16,MATCH($G85,$BF$15:$BF$16,-1)),IF('2.全体概要'!$C$15=3,INDEX($BG$14:$BG$15,MATCH($G85,$BF$14:$BF$15,-1)),INDEX($BG$13:$BG$14,MATCH($G85,$BF$13:$BF$14,-1)))))</f>
        <v/>
      </c>
      <c r="M85" s="800" t="str">
        <f t="shared" si="4"/>
        <v/>
      </c>
      <c r="N85" s="801">
        <f t="shared" si="5"/>
        <v>0</v>
      </c>
      <c r="O85" s="91"/>
      <c r="P85" s="161"/>
      <c r="Q85" s="67"/>
      <c r="R85" s="89"/>
      <c r="S85" s="162"/>
      <c r="T85" s="67"/>
      <c r="U85" s="91"/>
      <c r="V85" s="161"/>
      <c r="W85" s="67"/>
      <c r="X85" s="89"/>
      <c r="Y85" s="162"/>
      <c r="Z85" s="67"/>
      <c r="AA85" s="91"/>
      <c r="AB85" s="72"/>
      <c r="AC85" s="91"/>
      <c r="AD85" s="161"/>
      <c r="AE85" s="91"/>
      <c r="AF85" s="161"/>
      <c r="AG85" s="91"/>
      <c r="AH85" s="72"/>
      <c r="AI85" s="91"/>
      <c r="AJ85" s="161"/>
      <c r="AK85" s="91"/>
      <c r="AL85" s="75"/>
      <c r="AM85" s="91"/>
      <c r="AN85" s="75"/>
      <c r="AO85" s="91"/>
      <c r="AP85" s="77"/>
      <c r="AQ85" s="91"/>
      <c r="AR85" s="72"/>
      <c r="AS85" s="359"/>
      <c r="AT85" s="91"/>
      <c r="AU85" s="72"/>
      <c r="AV85" s="804" t="str">
        <f>IF(AU85="","",IF(AU85="A",'11.パネルラジエーター設備費用算出シート'!$G$13,IF(AU85="B",'11.パネルラジエーター設備費用算出シート'!$N$13,IF(AU85="C",'11.パネルラジエーター設備費用算出シート'!$G$23,IF(AU85="D",'11.パネルラジエーター設備費用算出シート'!$N$23,IF(AU85="E",'11.パネルラジエーター設備費用算出シート'!$G$33,IF(AU85="F",'11.パネルラジエーター設備費用算出シート'!$N$33,IF(AU85="G",'11.パネルラジエーター設備費用算出シート'!$G$43,IF(AU85="H",'11.パネルラジエーター設備費用算出シート'!$N$43,IF(AU85="I",'11.パネルラジエーター設備費用算出シート'!$G$54,'11.パネルラジエーター設備費用算出シート'!$N$54))))))))))</f>
        <v/>
      </c>
      <c r="AW85" s="91"/>
      <c r="AX85" s="75"/>
      <c r="AY85" s="805"/>
      <c r="AZ85" s="91"/>
      <c r="BA85" s="36"/>
      <c r="BB85" s="36"/>
      <c r="BC85" s="36"/>
      <c r="BD85" s="36"/>
      <c r="BE85" s="66"/>
      <c r="BF85" s="36"/>
      <c r="BG85" s="36"/>
      <c r="BH85" s="66"/>
      <c r="BI85" s="36"/>
      <c r="BJ85" s="36"/>
      <c r="BK85" s="36"/>
      <c r="BL85" s="36"/>
    </row>
    <row r="86" spans="1:64" s="37" customFormat="1">
      <c r="A86" s="93"/>
      <c r="B86" s="68">
        <v>74</v>
      </c>
      <c r="C86" s="105"/>
      <c r="D86" s="69"/>
      <c r="E86" s="94"/>
      <c r="F86" s="798"/>
      <c r="G86" s="798"/>
      <c r="H86" s="72"/>
      <c r="I86" s="73"/>
      <c r="J86" s="72"/>
      <c r="K86" s="800" t="str">
        <f t="shared" si="3"/>
        <v/>
      </c>
      <c r="L86" s="800" t="str">
        <f>IF($G86="","",IF(OR('2.全体概要'!$C$15=1,'2.全体概要'!$C$15=2),INDEX($BG$15:$BG$16,MATCH($G86,$BF$15:$BF$16,-1)),IF('2.全体概要'!$C$15=3,INDEX($BG$14:$BG$15,MATCH($G86,$BF$14:$BF$15,-1)),INDEX($BG$13:$BG$14,MATCH($G86,$BF$13:$BF$14,-1)))))</f>
        <v/>
      </c>
      <c r="M86" s="800" t="str">
        <f t="shared" si="4"/>
        <v/>
      </c>
      <c r="N86" s="801">
        <f t="shared" si="5"/>
        <v>0</v>
      </c>
      <c r="O86" s="91"/>
      <c r="P86" s="161"/>
      <c r="Q86" s="67"/>
      <c r="R86" s="89"/>
      <c r="S86" s="162"/>
      <c r="T86" s="67"/>
      <c r="U86" s="91"/>
      <c r="V86" s="161"/>
      <c r="W86" s="67"/>
      <c r="X86" s="89"/>
      <c r="Y86" s="162"/>
      <c r="Z86" s="67"/>
      <c r="AA86" s="91"/>
      <c r="AB86" s="72"/>
      <c r="AC86" s="91"/>
      <c r="AD86" s="161"/>
      <c r="AE86" s="91"/>
      <c r="AF86" s="161"/>
      <c r="AG86" s="91"/>
      <c r="AH86" s="72"/>
      <c r="AI86" s="91"/>
      <c r="AJ86" s="161"/>
      <c r="AK86" s="91"/>
      <c r="AL86" s="75"/>
      <c r="AM86" s="91"/>
      <c r="AN86" s="75"/>
      <c r="AO86" s="91"/>
      <c r="AP86" s="77"/>
      <c r="AQ86" s="91"/>
      <c r="AR86" s="72"/>
      <c r="AS86" s="359"/>
      <c r="AT86" s="91"/>
      <c r="AU86" s="72"/>
      <c r="AV86" s="804" t="str">
        <f>IF(AU86="","",IF(AU86="A",'11.パネルラジエーター設備費用算出シート'!$G$13,IF(AU86="B",'11.パネルラジエーター設備費用算出シート'!$N$13,IF(AU86="C",'11.パネルラジエーター設備費用算出シート'!$G$23,IF(AU86="D",'11.パネルラジエーター設備費用算出シート'!$N$23,IF(AU86="E",'11.パネルラジエーター設備費用算出シート'!$G$33,IF(AU86="F",'11.パネルラジエーター設備費用算出シート'!$N$33,IF(AU86="G",'11.パネルラジエーター設備費用算出シート'!$G$43,IF(AU86="H",'11.パネルラジエーター設備費用算出シート'!$N$43,IF(AU86="I",'11.パネルラジエーター設備費用算出シート'!$G$54,'11.パネルラジエーター設備費用算出シート'!$N$54))))))))))</f>
        <v/>
      </c>
      <c r="AW86" s="91"/>
      <c r="AX86" s="75"/>
      <c r="AY86" s="805"/>
      <c r="AZ86" s="91"/>
      <c r="BA86" s="36"/>
      <c r="BB86" s="36"/>
      <c r="BC86" s="36"/>
      <c r="BD86" s="36"/>
      <c r="BE86" s="66"/>
      <c r="BF86" s="36"/>
      <c r="BG86" s="36"/>
      <c r="BH86" s="66"/>
      <c r="BI86" s="36"/>
      <c r="BJ86" s="36"/>
      <c r="BK86" s="36"/>
      <c r="BL86" s="36"/>
    </row>
    <row r="87" spans="1:64" s="37" customFormat="1">
      <c r="A87" s="93"/>
      <c r="B87" s="68">
        <v>75</v>
      </c>
      <c r="C87" s="105"/>
      <c r="D87" s="69"/>
      <c r="E87" s="94"/>
      <c r="F87" s="798"/>
      <c r="G87" s="798"/>
      <c r="H87" s="72"/>
      <c r="I87" s="73"/>
      <c r="J87" s="72"/>
      <c r="K87" s="800" t="str">
        <f t="shared" si="3"/>
        <v/>
      </c>
      <c r="L87" s="800" t="str">
        <f>IF($G87="","",IF(OR('2.全体概要'!$C$15=1,'2.全体概要'!$C$15=2),INDEX($BG$15:$BG$16,MATCH($G87,$BF$15:$BF$16,-1)),IF('2.全体概要'!$C$15=3,INDEX($BG$14:$BG$15,MATCH($G87,$BF$14:$BF$15,-1)),INDEX($BG$13:$BG$14,MATCH($G87,$BF$13:$BF$14,-1)))))</f>
        <v/>
      </c>
      <c r="M87" s="800" t="str">
        <f t="shared" si="4"/>
        <v/>
      </c>
      <c r="N87" s="801">
        <f t="shared" si="5"/>
        <v>0</v>
      </c>
      <c r="O87" s="91"/>
      <c r="P87" s="161"/>
      <c r="Q87" s="67"/>
      <c r="R87" s="89"/>
      <c r="S87" s="162"/>
      <c r="T87" s="67"/>
      <c r="U87" s="91"/>
      <c r="V87" s="161"/>
      <c r="W87" s="67"/>
      <c r="X87" s="89"/>
      <c r="Y87" s="162"/>
      <c r="Z87" s="67"/>
      <c r="AA87" s="91"/>
      <c r="AB87" s="72"/>
      <c r="AC87" s="91"/>
      <c r="AD87" s="161"/>
      <c r="AE87" s="91"/>
      <c r="AF87" s="161"/>
      <c r="AG87" s="91"/>
      <c r="AH87" s="72"/>
      <c r="AI87" s="91"/>
      <c r="AJ87" s="161"/>
      <c r="AK87" s="91"/>
      <c r="AL87" s="75"/>
      <c r="AM87" s="91"/>
      <c r="AN87" s="75"/>
      <c r="AO87" s="91"/>
      <c r="AP87" s="77"/>
      <c r="AQ87" s="91"/>
      <c r="AR87" s="72"/>
      <c r="AS87" s="359"/>
      <c r="AT87" s="91"/>
      <c r="AU87" s="72"/>
      <c r="AV87" s="804" t="str">
        <f>IF(AU87="","",IF(AU87="A",'11.パネルラジエーター設備費用算出シート'!$G$13,IF(AU87="B",'11.パネルラジエーター設備費用算出シート'!$N$13,IF(AU87="C",'11.パネルラジエーター設備費用算出シート'!$G$23,IF(AU87="D",'11.パネルラジエーター設備費用算出シート'!$N$23,IF(AU87="E",'11.パネルラジエーター設備費用算出シート'!$G$33,IF(AU87="F",'11.パネルラジエーター設備費用算出シート'!$N$33,IF(AU87="G",'11.パネルラジエーター設備費用算出シート'!$G$43,IF(AU87="H",'11.パネルラジエーター設備費用算出シート'!$N$43,IF(AU87="I",'11.パネルラジエーター設備費用算出シート'!$G$54,'11.パネルラジエーター設備費用算出シート'!$N$54))))))))))</f>
        <v/>
      </c>
      <c r="AW87" s="91"/>
      <c r="AX87" s="75"/>
      <c r="AY87" s="805"/>
      <c r="AZ87" s="91"/>
      <c r="BA87" s="36"/>
      <c r="BB87" s="36"/>
      <c r="BC87" s="36"/>
      <c r="BD87" s="36"/>
      <c r="BE87" s="66"/>
      <c r="BF87" s="36"/>
      <c r="BG87" s="36"/>
      <c r="BH87" s="66"/>
      <c r="BI87" s="36"/>
      <c r="BJ87" s="36"/>
      <c r="BK87" s="36"/>
      <c r="BL87" s="36"/>
    </row>
    <row r="88" spans="1:64" s="37" customFormat="1">
      <c r="A88" s="93"/>
      <c r="B88" s="68">
        <v>76</v>
      </c>
      <c r="C88" s="105"/>
      <c r="D88" s="69"/>
      <c r="E88" s="94"/>
      <c r="F88" s="798"/>
      <c r="G88" s="798"/>
      <c r="H88" s="72"/>
      <c r="I88" s="73"/>
      <c r="J88" s="72"/>
      <c r="K88" s="800" t="str">
        <f t="shared" si="3"/>
        <v/>
      </c>
      <c r="L88" s="800" t="str">
        <f>IF($G88="","",IF(OR('2.全体概要'!$C$15=1,'2.全体概要'!$C$15=2),INDEX($BG$15:$BG$16,MATCH($G88,$BF$15:$BF$16,-1)),IF('2.全体概要'!$C$15=3,INDEX($BG$14:$BG$15,MATCH($G88,$BF$14:$BF$15,-1)),INDEX($BG$13:$BG$14,MATCH($G88,$BF$13:$BF$14,-1)))))</f>
        <v/>
      </c>
      <c r="M88" s="800" t="str">
        <f t="shared" si="4"/>
        <v/>
      </c>
      <c r="N88" s="801">
        <f t="shared" si="5"/>
        <v>0</v>
      </c>
      <c r="O88" s="91"/>
      <c r="P88" s="161"/>
      <c r="Q88" s="67"/>
      <c r="R88" s="89"/>
      <c r="S88" s="162"/>
      <c r="T88" s="67"/>
      <c r="U88" s="91"/>
      <c r="V88" s="161"/>
      <c r="W88" s="67"/>
      <c r="X88" s="89"/>
      <c r="Y88" s="162"/>
      <c r="Z88" s="67"/>
      <c r="AA88" s="91"/>
      <c r="AB88" s="72"/>
      <c r="AC88" s="91"/>
      <c r="AD88" s="161"/>
      <c r="AE88" s="91"/>
      <c r="AF88" s="161"/>
      <c r="AG88" s="91"/>
      <c r="AH88" s="72"/>
      <c r="AI88" s="91"/>
      <c r="AJ88" s="161"/>
      <c r="AK88" s="91"/>
      <c r="AL88" s="75"/>
      <c r="AM88" s="91"/>
      <c r="AN88" s="75"/>
      <c r="AO88" s="91"/>
      <c r="AP88" s="77"/>
      <c r="AQ88" s="91"/>
      <c r="AR88" s="72"/>
      <c r="AS88" s="359"/>
      <c r="AT88" s="91"/>
      <c r="AU88" s="72"/>
      <c r="AV88" s="804" t="str">
        <f>IF(AU88="","",IF(AU88="A",'11.パネルラジエーター設備費用算出シート'!$G$13,IF(AU88="B",'11.パネルラジエーター設備費用算出シート'!$N$13,IF(AU88="C",'11.パネルラジエーター設備費用算出シート'!$G$23,IF(AU88="D",'11.パネルラジエーター設備費用算出シート'!$N$23,IF(AU88="E",'11.パネルラジエーター設備費用算出シート'!$G$33,IF(AU88="F",'11.パネルラジエーター設備費用算出シート'!$N$33,IF(AU88="G",'11.パネルラジエーター設備費用算出シート'!$G$43,IF(AU88="H",'11.パネルラジエーター設備費用算出シート'!$N$43,IF(AU88="I",'11.パネルラジエーター設備費用算出シート'!$G$54,'11.パネルラジエーター設備費用算出シート'!$N$54))))))))))</f>
        <v/>
      </c>
      <c r="AW88" s="91"/>
      <c r="AX88" s="75"/>
      <c r="AY88" s="805"/>
      <c r="AZ88" s="91"/>
      <c r="BA88" s="36"/>
      <c r="BB88" s="36"/>
      <c r="BC88" s="36"/>
      <c r="BD88" s="36"/>
      <c r="BE88" s="66"/>
      <c r="BF88" s="36"/>
      <c r="BG88" s="36"/>
      <c r="BH88" s="66"/>
      <c r="BI88" s="36"/>
      <c r="BJ88" s="36"/>
      <c r="BK88" s="36"/>
      <c r="BL88" s="36"/>
    </row>
    <row r="89" spans="1:64" s="37" customFormat="1">
      <c r="A89" s="93"/>
      <c r="B89" s="68">
        <v>77</v>
      </c>
      <c r="C89" s="105"/>
      <c r="D89" s="69"/>
      <c r="E89" s="94"/>
      <c r="F89" s="798"/>
      <c r="G89" s="798"/>
      <c r="H89" s="72"/>
      <c r="I89" s="73"/>
      <c r="J89" s="72"/>
      <c r="K89" s="800" t="str">
        <f t="shared" si="3"/>
        <v/>
      </c>
      <c r="L89" s="800" t="str">
        <f>IF($G89="","",IF(OR('2.全体概要'!$C$15=1,'2.全体概要'!$C$15=2),INDEX($BG$15:$BG$16,MATCH($G89,$BF$15:$BF$16,-1)),IF('2.全体概要'!$C$15=3,INDEX($BG$14:$BG$15,MATCH($G89,$BF$14:$BF$15,-1)),INDEX($BG$13:$BG$14,MATCH($G89,$BF$13:$BF$14,-1)))))</f>
        <v/>
      </c>
      <c r="M89" s="800" t="str">
        <f t="shared" si="4"/>
        <v/>
      </c>
      <c r="N89" s="801">
        <f t="shared" si="5"/>
        <v>0</v>
      </c>
      <c r="O89" s="91"/>
      <c r="P89" s="161"/>
      <c r="Q89" s="67"/>
      <c r="R89" s="89"/>
      <c r="S89" s="162"/>
      <c r="T89" s="67"/>
      <c r="U89" s="91"/>
      <c r="V89" s="161"/>
      <c r="W89" s="67"/>
      <c r="X89" s="89"/>
      <c r="Y89" s="162"/>
      <c r="Z89" s="67"/>
      <c r="AA89" s="91"/>
      <c r="AB89" s="72"/>
      <c r="AC89" s="91"/>
      <c r="AD89" s="161"/>
      <c r="AE89" s="91"/>
      <c r="AF89" s="161"/>
      <c r="AG89" s="91"/>
      <c r="AH89" s="72"/>
      <c r="AI89" s="91"/>
      <c r="AJ89" s="161"/>
      <c r="AK89" s="91"/>
      <c r="AL89" s="75"/>
      <c r="AM89" s="91"/>
      <c r="AN89" s="75"/>
      <c r="AO89" s="91"/>
      <c r="AP89" s="77"/>
      <c r="AQ89" s="91"/>
      <c r="AR89" s="72"/>
      <c r="AS89" s="359"/>
      <c r="AT89" s="91"/>
      <c r="AU89" s="72"/>
      <c r="AV89" s="804" t="str">
        <f>IF(AU89="","",IF(AU89="A",'11.パネルラジエーター設備費用算出シート'!$G$13,IF(AU89="B",'11.パネルラジエーター設備費用算出シート'!$N$13,IF(AU89="C",'11.パネルラジエーター設備費用算出シート'!$G$23,IF(AU89="D",'11.パネルラジエーター設備費用算出シート'!$N$23,IF(AU89="E",'11.パネルラジエーター設備費用算出シート'!$G$33,IF(AU89="F",'11.パネルラジエーター設備費用算出シート'!$N$33,IF(AU89="G",'11.パネルラジエーター設備費用算出シート'!$G$43,IF(AU89="H",'11.パネルラジエーター設備費用算出シート'!$N$43,IF(AU89="I",'11.パネルラジエーター設備費用算出シート'!$G$54,'11.パネルラジエーター設備費用算出シート'!$N$54))))))))))</f>
        <v/>
      </c>
      <c r="AW89" s="91"/>
      <c r="AX89" s="75"/>
      <c r="AY89" s="805"/>
      <c r="AZ89" s="91"/>
      <c r="BA89" s="36"/>
      <c r="BB89" s="36"/>
      <c r="BC89" s="36"/>
      <c r="BD89" s="36"/>
      <c r="BE89" s="66"/>
      <c r="BF89" s="36"/>
      <c r="BG89" s="36"/>
      <c r="BH89" s="66"/>
      <c r="BI89" s="36"/>
      <c r="BJ89" s="36"/>
      <c r="BK89" s="36"/>
      <c r="BL89" s="36"/>
    </row>
    <row r="90" spans="1:64" s="37" customFormat="1">
      <c r="A90" s="93"/>
      <c r="B90" s="68">
        <v>78</v>
      </c>
      <c r="C90" s="105"/>
      <c r="D90" s="69"/>
      <c r="E90" s="94"/>
      <c r="F90" s="798"/>
      <c r="G90" s="798"/>
      <c r="H90" s="72"/>
      <c r="I90" s="73"/>
      <c r="J90" s="72"/>
      <c r="K90" s="800" t="str">
        <f t="shared" si="3"/>
        <v/>
      </c>
      <c r="L90" s="800" t="str">
        <f>IF($G90="","",IF(OR('2.全体概要'!$C$15=1,'2.全体概要'!$C$15=2),INDEX($BG$15:$BG$16,MATCH($G90,$BF$15:$BF$16,-1)),IF('2.全体概要'!$C$15=3,INDEX($BG$14:$BG$15,MATCH($G90,$BF$14:$BF$15,-1)),INDEX($BG$13:$BG$14,MATCH($G90,$BF$13:$BF$14,-1)))))</f>
        <v/>
      </c>
      <c r="M90" s="800" t="str">
        <f t="shared" si="4"/>
        <v/>
      </c>
      <c r="N90" s="801">
        <f t="shared" si="5"/>
        <v>0</v>
      </c>
      <c r="O90" s="91"/>
      <c r="P90" s="161"/>
      <c r="Q90" s="67"/>
      <c r="R90" s="89"/>
      <c r="S90" s="162"/>
      <c r="T90" s="67"/>
      <c r="U90" s="91"/>
      <c r="V90" s="161"/>
      <c r="W90" s="67"/>
      <c r="X90" s="89"/>
      <c r="Y90" s="162"/>
      <c r="Z90" s="67"/>
      <c r="AA90" s="91"/>
      <c r="AB90" s="72"/>
      <c r="AC90" s="91"/>
      <c r="AD90" s="161"/>
      <c r="AE90" s="91"/>
      <c r="AF90" s="161"/>
      <c r="AG90" s="91"/>
      <c r="AH90" s="72"/>
      <c r="AI90" s="91"/>
      <c r="AJ90" s="161"/>
      <c r="AK90" s="91"/>
      <c r="AL90" s="75"/>
      <c r="AM90" s="91"/>
      <c r="AN90" s="75"/>
      <c r="AO90" s="91"/>
      <c r="AP90" s="77"/>
      <c r="AQ90" s="91"/>
      <c r="AR90" s="72"/>
      <c r="AS90" s="359"/>
      <c r="AT90" s="91"/>
      <c r="AU90" s="72"/>
      <c r="AV90" s="804" t="str">
        <f>IF(AU90="","",IF(AU90="A",'11.パネルラジエーター設備費用算出シート'!$G$13,IF(AU90="B",'11.パネルラジエーター設備費用算出シート'!$N$13,IF(AU90="C",'11.パネルラジエーター設備費用算出シート'!$G$23,IF(AU90="D",'11.パネルラジエーター設備費用算出シート'!$N$23,IF(AU90="E",'11.パネルラジエーター設備費用算出シート'!$G$33,IF(AU90="F",'11.パネルラジエーター設備費用算出シート'!$N$33,IF(AU90="G",'11.パネルラジエーター設備費用算出シート'!$G$43,IF(AU90="H",'11.パネルラジエーター設備費用算出シート'!$N$43,IF(AU90="I",'11.パネルラジエーター設備費用算出シート'!$G$54,'11.パネルラジエーター設備費用算出シート'!$N$54))))))))))</f>
        <v/>
      </c>
      <c r="AW90" s="91"/>
      <c r="AX90" s="75"/>
      <c r="AY90" s="805"/>
      <c r="AZ90" s="91"/>
      <c r="BA90" s="36"/>
      <c r="BB90" s="36"/>
      <c r="BC90" s="36"/>
      <c r="BD90" s="36"/>
      <c r="BE90" s="66"/>
      <c r="BF90" s="36"/>
      <c r="BG90" s="36"/>
      <c r="BH90" s="66"/>
      <c r="BI90" s="36"/>
      <c r="BJ90" s="36"/>
      <c r="BK90" s="36"/>
      <c r="BL90" s="36"/>
    </row>
    <row r="91" spans="1:64" s="37" customFormat="1">
      <c r="A91" s="93"/>
      <c r="B91" s="68">
        <v>79</v>
      </c>
      <c r="C91" s="105"/>
      <c r="D91" s="69"/>
      <c r="E91" s="94"/>
      <c r="F91" s="798"/>
      <c r="G91" s="798"/>
      <c r="H91" s="72"/>
      <c r="I91" s="73"/>
      <c r="J91" s="72"/>
      <c r="K91" s="800" t="str">
        <f t="shared" si="3"/>
        <v/>
      </c>
      <c r="L91" s="800" t="str">
        <f>IF($G91="","",IF(OR('2.全体概要'!$C$15=1,'2.全体概要'!$C$15=2),INDEX($BG$15:$BG$16,MATCH($G91,$BF$15:$BF$16,-1)),IF('2.全体概要'!$C$15=3,INDEX($BG$14:$BG$15,MATCH($G91,$BF$14:$BF$15,-1)),INDEX($BG$13:$BG$14,MATCH($G91,$BF$13:$BF$14,-1)))))</f>
        <v/>
      </c>
      <c r="M91" s="800" t="str">
        <f t="shared" si="4"/>
        <v/>
      </c>
      <c r="N91" s="801">
        <f t="shared" si="5"/>
        <v>0</v>
      </c>
      <c r="O91" s="91"/>
      <c r="P91" s="161"/>
      <c r="Q91" s="67"/>
      <c r="R91" s="89"/>
      <c r="S91" s="162"/>
      <c r="T91" s="67"/>
      <c r="U91" s="91"/>
      <c r="V91" s="161"/>
      <c r="W91" s="67"/>
      <c r="X91" s="89"/>
      <c r="Y91" s="162"/>
      <c r="Z91" s="67"/>
      <c r="AA91" s="91"/>
      <c r="AB91" s="72"/>
      <c r="AC91" s="91"/>
      <c r="AD91" s="161"/>
      <c r="AE91" s="91"/>
      <c r="AF91" s="161"/>
      <c r="AG91" s="91"/>
      <c r="AH91" s="72"/>
      <c r="AI91" s="91"/>
      <c r="AJ91" s="161"/>
      <c r="AK91" s="91"/>
      <c r="AL91" s="75"/>
      <c r="AM91" s="91"/>
      <c r="AN91" s="75"/>
      <c r="AO91" s="91"/>
      <c r="AP91" s="77"/>
      <c r="AQ91" s="91"/>
      <c r="AR91" s="72"/>
      <c r="AS91" s="359"/>
      <c r="AT91" s="91"/>
      <c r="AU91" s="72"/>
      <c r="AV91" s="804" t="str">
        <f>IF(AU91="","",IF(AU91="A",'11.パネルラジエーター設備費用算出シート'!$G$13,IF(AU91="B",'11.パネルラジエーター設備費用算出シート'!$N$13,IF(AU91="C",'11.パネルラジエーター設備費用算出シート'!$G$23,IF(AU91="D",'11.パネルラジエーター設備費用算出シート'!$N$23,IF(AU91="E",'11.パネルラジエーター設備費用算出シート'!$G$33,IF(AU91="F",'11.パネルラジエーター設備費用算出シート'!$N$33,IF(AU91="G",'11.パネルラジエーター設備費用算出シート'!$G$43,IF(AU91="H",'11.パネルラジエーター設備費用算出シート'!$N$43,IF(AU91="I",'11.パネルラジエーター設備費用算出シート'!$G$54,'11.パネルラジエーター設備費用算出シート'!$N$54))))))))))</f>
        <v/>
      </c>
      <c r="AW91" s="91"/>
      <c r="AX91" s="75"/>
      <c r="AY91" s="805"/>
      <c r="AZ91" s="91"/>
      <c r="BA91" s="36"/>
      <c r="BB91" s="36"/>
      <c r="BC91" s="36"/>
      <c r="BD91" s="36"/>
      <c r="BE91" s="66"/>
      <c r="BF91" s="36"/>
      <c r="BG91" s="36"/>
      <c r="BH91" s="66"/>
      <c r="BI91" s="36"/>
      <c r="BJ91" s="36"/>
      <c r="BK91" s="36"/>
      <c r="BL91" s="36"/>
    </row>
    <row r="92" spans="1:64" s="37" customFormat="1">
      <c r="A92" s="93"/>
      <c r="B92" s="68">
        <v>80</v>
      </c>
      <c r="C92" s="105"/>
      <c r="D92" s="69"/>
      <c r="E92" s="94"/>
      <c r="F92" s="798"/>
      <c r="G92" s="798"/>
      <c r="H92" s="72"/>
      <c r="I92" s="73"/>
      <c r="J92" s="72"/>
      <c r="K92" s="800" t="str">
        <f t="shared" si="3"/>
        <v/>
      </c>
      <c r="L92" s="800" t="str">
        <f>IF($G92="","",IF(OR('2.全体概要'!$C$15=1,'2.全体概要'!$C$15=2),INDEX($BG$15:$BG$16,MATCH($G92,$BF$15:$BF$16,-1)),IF('2.全体概要'!$C$15=3,INDEX($BG$14:$BG$15,MATCH($G92,$BF$14:$BF$15,-1)),INDEX($BG$13:$BG$14,MATCH($G92,$BF$13:$BF$14,-1)))))</f>
        <v/>
      </c>
      <c r="M92" s="800" t="str">
        <f t="shared" si="4"/>
        <v/>
      </c>
      <c r="N92" s="801">
        <f t="shared" si="5"/>
        <v>0</v>
      </c>
      <c r="O92" s="91"/>
      <c r="P92" s="161"/>
      <c r="Q92" s="67"/>
      <c r="R92" s="89"/>
      <c r="S92" s="162"/>
      <c r="T92" s="67"/>
      <c r="U92" s="91"/>
      <c r="V92" s="161"/>
      <c r="W92" s="67"/>
      <c r="X92" s="89"/>
      <c r="Y92" s="162"/>
      <c r="Z92" s="67"/>
      <c r="AA92" s="91"/>
      <c r="AB92" s="72"/>
      <c r="AC92" s="91"/>
      <c r="AD92" s="161"/>
      <c r="AE92" s="91"/>
      <c r="AF92" s="161"/>
      <c r="AG92" s="91"/>
      <c r="AH92" s="72"/>
      <c r="AI92" s="91"/>
      <c r="AJ92" s="161"/>
      <c r="AK92" s="91"/>
      <c r="AL92" s="75"/>
      <c r="AM92" s="91"/>
      <c r="AN92" s="75"/>
      <c r="AO92" s="91"/>
      <c r="AP92" s="77"/>
      <c r="AQ92" s="91"/>
      <c r="AR92" s="72"/>
      <c r="AS92" s="359"/>
      <c r="AT92" s="91"/>
      <c r="AU92" s="72"/>
      <c r="AV92" s="804" t="str">
        <f>IF(AU92="","",IF(AU92="A",'11.パネルラジエーター設備費用算出シート'!$G$13,IF(AU92="B",'11.パネルラジエーター設備費用算出シート'!$N$13,IF(AU92="C",'11.パネルラジエーター設備費用算出シート'!$G$23,IF(AU92="D",'11.パネルラジエーター設備費用算出シート'!$N$23,IF(AU92="E",'11.パネルラジエーター設備費用算出シート'!$G$33,IF(AU92="F",'11.パネルラジエーター設備費用算出シート'!$N$33,IF(AU92="G",'11.パネルラジエーター設備費用算出シート'!$G$43,IF(AU92="H",'11.パネルラジエーター設備費用算出シート'!$N$43,IF(AU92="I",'11.パネルラジエーター設備費用算出シート'!$G$54,'11.パネルラジエーター設備費用算出シート'!$N$54))))))))))</f>
        <v/>
      </c>
      <c r="AW92" s="91"/>
      <c r="AX92" s="75"/>
      <c r="AY92" s="805"/>
      <c r="AZ92" s="91"/>
      <c r="BA92" s="36"/>
      <c r="BB92" s="36"/>
      <c r="BC92" s="36"/>
      <c r="BD92" s="36"/>
      <c r="BE92" s="66"/>
      <c r="BF92" s="36"/>
      <c r="BG92" s="36"/>
      <c r="BH92" s="66"/>
      <c r="BI92" s="36"/>
      <c r="BJ92" s="36"/>
      <c r="BK92" s="36"/>
      <c r="BL92" s="36"/>
    </row>
    <row r="93" spans="1:64" s="37" customFormat="1">
      <c r="A93" s="93"/>
      <c r="B93" s="68">
        <v>81</v>
      </c>
      <c r="C93" s="105"/>
      <c r="D93" s="69"/>
      <c r="E93" s="94"/>
      <c r="F93" s="798"/>
      <c r="G93" s="798"/>
      <c r="H93" s="72"/>
      <c r="I93" s="73"/>
      <c r="J93" s="72"/>
      <c r="K93" s="800" t="str">
        <f t="shared" si="3"/>
        <v/>
      </c>
      <c r="L93" s="800" t="str">
        <f>IF($G93="","",IF(OR('2.全体概要'!$C$15=1,'2.全体概要'!$C$15=2),INDEX($BG$15:$BG$16,MATCH($G93,$BF$15:$BF$16,-1)),IF('2.全体概要'!$C$15=3,INDEX($BG$14:$BG$15,MATCH($G93,$BF$14:$BF$15,-1)),INDEX($BG$13:$BG$14,MATCH($G93,$BF$13:$BF$14,-1)))))</f>
        <v/>
      </c>
      <c r="M93" s="800" t="str">
        <f t="shared" si="4"/>
        <v/>
      </c>
      <c r="N93" s="801">
        <f t="shared" si="5"/>
        <v>0</v>
      </c>
      <c r="O93" s="91"/>
      <c r="P93" s="161"/>
      <c r="Q93" s="67"/>
      <c r="R93" s="89"/>
      <c r="S93" s="162"/>
      <c r="T93" s="67"/>
      <c r="U93" s="91"/>
      <c r="V93" s="161"/>
      <c r="W93" s="67"/>
      <c r="X93" s="89"/>
      <c r="Y93" s="162"/>
      <c r="Z93" s="67"/>
      <c r="AA93" s="91"/>
      <c r="AB93" s="72"/>
      <c r="AC93" s="91"/>
      <c r="AD93" s="161"/>
      <c r="AE93" s="91"/>
      <c r="AF93" s="161"/>
      <c r="AG93" s="91"/>
      <c r="AH93" s="72"/>
      <c r="AI93" s="91"/>
      <c r="AJ93" s="161"/>
      <c r="AK93" s="91"/>
      <c r="AL93" s="75"/>
      <c r="AM93" s="91"/>
      <c r="AN93" s="75"/>
      <c r="AO93" s="91"/>
      <c r="AP93" s="77"/>
      <c r="AQ93" s="91"/>
      <c r="AR93" s="72"/>
      <c r="AS93" s="359"/>
      <c r="AT93" s="91"/>
      <c r="AU93" s="72"/>
      <c r="AV93" s="804" t="str">
        <f>IF(AU93="","",IF(AU93="A",'11.パネルラジエーター設備費用算出シート'!$G$13,IF(AU93="B",'11.パネルラジエーター設備費用算出シート'!$N$13,IF(AU93="C",'11.パネルラジエーター設備費用算出シート'!$G$23,IF(AU93="D",'11.パネルラジエーター設備費用算出シート'!$N$23,IF(AU93="E",'11.パネルラジエーター設備費用算出シート'!$G$33,IF(AU93="F",'11.パネルラジエーター設備費用算出シート'!$N$33,IF(AU93="G",'11.パネルラジエーター設備費用算出シート'!$G$43,IF(AU93="H",'11.パネルラジエーター設備費用算出シート'!$N$43,IF(AU93="I",'11.パネルラジエーター設備費用算出シート'!$G$54,'11.パネルラジエーター設備費用算出シート'!$N$54))))))))))</f>
        <v/>
      </c>
      <c r="AW93" s="91"/>
      <c r="AX93" s="75"/>
      <c r="AY93" s="805"/>
      <c r="AZ93" s="91"/>
      <c r="BA93" s="36"/>
      <c r="BB93" s="36"/>
      <c r="BC93" s="36"/>
      <c r="BD93" s="36"/>
      <c r="BE93" s="66"/>
      <c r="BF93" s="36"/>
      <c r="BG93" s="36"/>
      <c r="BH93" s="66"/>
      <c r="BI93" s="36"/>
      <c r="BJ93" s="36"/>
      <c r="BK93" s="36"/>
      <c r="BL93" s="36"/>
    </row>
    <row r="94" spans="1:64" s="37" customFormat="1">
      <c r="A94" s="93"/>
      <c r="B94" s="68">
        <v>82</v>
      </c>
      <c r="C94" s="105"/>
      <c r="D94" s="69"/>
      <c r="E94" s="94"/>
      <c r="F94" s="798"/>
      <c r="G94" s="798"/>
      <c r="H94" s="72"/>
      <c r="I94" s="73"/>
      <c r="J94" s="72"/>
      <c r="K94" s="800" t="str">
        <f t="shared" si="3"/>
        <v/>
      </c>
      <c r="L94" s="800" t="str">
        <f>IF($G94="","",IF(OR('2.全体概要'!$C$15=1,'2.全体概要'!$C$15=2),INDEX($BG$15:$BG$16,MATCH($G94,$BF$15:$BF$16,-1)),IF('2.全体概要'!$C$15=3,INDEX($BG$14:$BG$15,MATCH($G94,$BF$14:$BF$15,-1)),INDEX($BG$13:$BG$14,MATCH($G94,$BF$13:$BF$14,-1)))))</f>
        <v/>
      </c>
      <c r="M94" s="800" t="str">
        <f t="shared" si="4"/>
        <v/>
      </c>
      <c r="N94" s="801">
        <f t="shared" si="5"/>
        <v>0</v>
      </c>
      <c r="O94" s="91"/>
      <c r="P94" s="161"/>
      <c r="Q94" s="67"/>
      <c r="R94" s="89"/>
      <c r="S94" s="162"/>
      <c r="T94" s="67"/>
      <c r="U94" s="91"/>
      <c r="V94" s="161"/>
      <c r="W94" s="67"/>
      <c r="X94" s="89"/>
      <c r="Y94" s="162"/>
      <c r="Z94" s="67"/>
      <c r="AA94" s="91"/>
      <c r="AB94" s="72"/>
      <c r="AC94" s="91"/>
      <c r="AD94" s="161"/>
      <c r="AE94" s="91"/>
      <c r="AF94" s="161"/>
      <c r="AG94" s="91"/>
      <c r="AH94" s="72"/>
      <c r="AI94" s="91"/>
      <c r="AJ94" s="161"/>
      <c r="AK94" s="91"/>
      <c r="AL94" s="75"/>
      <c r="AM94" s="91"/>
      <c r="AN94" s="75"/>
      <c r="AO94" s="91"/>
      <c r="AP94" s="77"/>
      <c r="AQ94" s="91"/>
      <c r="AR94" s="72"/>
      <c r="AS94" s="359"/>
      <c r="AT94" s="91"/>
      <c r="AU94" s="72"/>
      <c r="AV94" s="804" t="str">
        <f>IF(AU94="","",IF(AU94="A",'11.パネルラジエーター設備費用算出シート'!$G$13,IF(AU94="B",'11.パネルラジエーター設備費用算出シート'!$N$13,IF(AU94="C",'11.パネルラジエーター設備費用算出シート'!$G$23,IF(AU94="D",'11.パネルラジエーター設備費用算出シート'!$N$23,IF(AU94="E",'11.パネルラジエーター設備費用算出シート'!$G$33,IF(AU94="F",'11.パネルラジエーター設備費用算出シート'!$N$33,IF(AU94="G",'11.パネルラジエーター設備費用算出シート'!$G$43,IF(AU94="H",'11.パネルラジエーター設備費用算出シート'!$N$43,IF(AU94="I",'11.パネルラジエーター設備費用算出シート'!$G$54,'11.パネルラジエーター設備費用算出シート'!$N$54))))))))))</f>
        <v/>
      </c>
      <c r="AW94" s="91"/>
      <c r="AX94" s="75"/>
      <c r="AY94" s="805"/>
      <c r="AZ94" s="91"/>
      <c r="BA94" s="36"/>
      <c r="BB94" s="36"/>
      <c r="BC94" s="36"/>
      <c r="BD94" s="36"/>
      <c r="BE94" s="66"/>
      <c r="BF94" s="36"/>
      <c r="BG94" s="36"/>
      <c r="BH94" s="66"/>
      <c r="BI94" s="36"/>
      <c r="BJ94" s="36"/>
      <c r="BK94" s="36"/>
      <c r="BL94" s="36"/>
    </row>
    <row r="95" spans="1:64" s="37" customFormat="1">
      <c r="A95" s="93"/>
      <c r="B95" s="68">
        <v>83</v>
      </c>
      <c r="C95" s="105"/>
      <c r="D95" s="69"/>
      <c r="E95" s="94"/>
      <c r="F95" s="798"/>
      <c r="G95" s="798"/>
      <c r="H95" s="72"/>
      <c r="I95" s="73"/>
      <c r="J95" s="72"/>
      <c r="K95" s="800" t="str">
        <f t="shared" si="3"/>
        <v/>
      </c>
      <c r="L95" s="800" t="str">
        <f>IF($G95="","",IF(OR('2.全体概要'!$C$15=1,'2.全体概要'!$C$15=2),INDEX($BG$15:$BG$16,MATCH($G95,$BF$15:$BF$16,-1)),IF('2.全体概要'!$C$15=3,INDEX($BG$14:$BG$15,MATCH($G95,$BF$14:$BF$15,-1)),INDEX($BG$13:$BG$14,MATCH($G95,$BF$13:$BF$14,-1)))))</f>
        <v/>
      </c>
      <c r="M95" s="800" t="str">
        <f t="shared" si="4"/>
        <v/>
      </c>
      <c r="N95" s="801">
        <f t="shared" si="5"/>
        <v>0</v>
      </c>
      <c r="O95" s="91"/>
      <c r="P95" s="161"/>
      <c r="Q95" s="67"/>
      <c r="R95" s="89"/>
      <c r="S95" s="162"/>
      <c r="T95" s="67"/>
      <c r="U95" s="91"/>
      <c r="V95" s="161"/>
      <c r="W95" s="67"/>
      <c r="X95" s="89"/>
      <c r="Y95" s="162"/>
      <c r="Z95" s="67"/>
      <c r="AA95" s="91"/>
      <c r="AB95" s="72"/>
      <c r="AC95" s="91"/>
      <c r="AD95" s="161"/>
      <c r="AE95" s="91"/>
      <c r="AF95" s="161"/>
      <c r="AG95" s="91"/>
      <c r="AH95" s="72"/>
      <c r="AI95" s="91"/>
      <c r="AJ95" s="161"/>
      <c r="AK95" s="91"/>
      <c r="AL95" s="75"/>
      <c r="AM95" s="91"/>
      <c r="AN95" s="75"/>
      <c r="AO95" s="91"/>
      <c r="AP95" s="77"/>
      <c r="AQ95" s="91"/>
      <c r="AR95" s="72"/>
      <c r="AS95" s="359"/>
      <c r="AT95" s="91"/>
      <c r="AU95" s="72"/>
      <c r="AV95" s="804" t="str">
        <f>IF(AU95="","",IF(AU95="A",'11.パネルラジエーター設備費用算出シート'!$G$13,IF(AU95="B",'11.パネルラジエーター設備費用算出シート'!$N$13,IF(AU95="C",'11.パネルラジエーター設備費用算出シート'!$G$23,IF(AU95="D",'11.パネルラジエーター設備費用算出シート'!$N$23,IF(AU95="E",'11.パネルラジエーター設備費用算出シート'!$G$33,IF(AU95="F",'11.パネルラジエーター設備費用算出シート'!$N$33,IF(AU95="G",'11.パネルラジエーター設備費用算出シート'!$G$43,IF(AU95="H",'11.パネルラジエーター設備費用算出シート'!$N$43,IF(AU95="I",'11.パネルラジエーター設備費用算出シート'!$G$54,'11.パネルラジエーター設備費用算出シート'!$N$54))))))))))</f>
        <v/>
      </c>
      <c r="AW95" s="91"/>
      <c r="AX95" s="75"/>
      <c r="AY95" s="805"/>
      <c r="AZ95" s="91"/>
      <c r="BA95" s="36"/>
      <c r="BB95" s="36"/>
      <c r="BC95" s="36"/>
      <c r="BD95" s="36"/>
      <c r="BE95" s="66"/>
      <c r="BF95" s="36"/>
      <c r="BG95" s="36"/>
      <c r="BH95" s="66"/>
      <c r="BI95" s="36"/>
      <c r="BJ95" s="36"/>
      <c r="BK95" s="36"/>
      <c r="BL95" s="36"/>
    </row>
    <row r="96" spans="1:64" s="37" customFormat="1">
      <c r="A96" s="93"/>
      <c r="B96" s="68">
        <v>84</v>
      </c>
      <c r="C96" s="105"/>
      <c r="D96" s="69"/>
      <c r="E96" s="94"/>
      <c r="F96" s="798"/>
      <c r="G96" s="798"/>
      <c r="H96" s="72"/>
      <c r="I96" s="73"/>
      <c r="J96" s="72"/>
      <c r="K96" s="800" t="str">
        <f t="shared" si="3"/>
        <v/>
      </c>
      <c r="L96" s="800" t="str">
        <f>IF($G96="","",IF(OR('2.全体概要'!$C$15=1,'2.全体概要'!$C$15=2),INDEX($BG$15:$BG$16,MATCH($G96,$BF$15:$BF$16,-1)),IF('2.全体概要'!$C$15=3,INDEX($BG$14:$BG$15,MATCH($G96,$BF$14:$BF$15,-1)),INDEX($BG$13:$BG$14,MATCH($G96,$BF$13:$BF$14,-1)))))</f>
        <v/>
      </c>
      <c r="M96" s="800" t="str">
        <f t="shared" si="4"/>
        <v/>
      </c>
      <c r="N96" s="801">
        <f t="shared" si="5"/>
        <v>0</v>
      </c>
      <c r="O96" s="91"/>
      <c r="P96" s="161"/>
      <c r="Q96" s="67"/>
      <c r="R96" s="89"/>
      <c r="S96" s="162"/>
      <c r="T96" s="67"/>
      <c r="U96" s="91"/>
      <c r="V96" s="161"/>
      <c r="W96" s="67"/>
      <c r="X96" s="89"/>
      <c r="Y96" s="162"/>
      <c r="Z96" s="67"/>
      <c r="AA96" s="91"/>
      <c r="AB96" s="72"/>
      <c r="AC96" s="91"/>
      <c r="AD96" s="161"/>
      <c r="AE96" s="91"/>
      <c r="AF96" s="161"/>
      <c r="AG96" s="91"/>
      <c r="AH96" s="72"/>
      <c r="AI96" s="91"/>
      <c r="AJ96" s="161"/>
      <c r="AK96" s="91"/>
      <c r="AL96" s="75"/>
      <c r="AM96" s="91"/>
      <c r="AN96" s="75"/>
      <c r="AO96" s="91"/>
      <c r="AP96" s="77"/>
      <c r="AQ96" s="91"/>
      <c r="AR96" s="72"/>
      <c r="AS96" s="359"/>
      <c r="AT96" s="91"/>
      <c r="AU96" s="72"/>
      <c r="AV96" s="804" t="str">
        <f>IF(AU96="","",IF(AU96="A",'11.パネルラジエーター設備費用算出シート'!$G$13,IF(AU96="B",'11.パネルラジエーター設備費用算出シート'!$N$13,IF(AU96="C",'11.パネルラジエーター設備費用算出シート'!$G$23,IF(AU96="D",'11.パネルラジエーター設備費用算出シート'!$N$23,IF(AU96="E",'11.パネルラジエーター設備費用算出シート'!$G$33,IF(AU96="F",'11.パネルラジエーター設備費用算出シート'!$N$33,IF(AU96="G",'11.パネルラジエーター設備費用算出シート'!$G$43,IF(AU96="H",'11.パネルラジエーター設備費用算出シート'!$N$43,IF(AU96="I",'11.パネルラジエーター設備費用算出シート'!$G$54,'11.パネルラジエーター設備費用算出シート'!$N$54))))))))))</f>
        <v/>
      </c>
      <c r="AW96" s="91"/>
      <c r="AX96" s="75"/>
      <c r="AY96" s="805"/>
      <c r="AZ96" s="91"/>
      <c r="BA96" s="36"/>
      <c r="BB96" s="36"/>
      <c r="BC96" s="36"/>
      <c r="BD96" s="36"/>
      <c r="BE96" s="66"/>
      <c r="BF96" s="36"/>
      <c r="BG96" s="36"/>
      <c r="BH96" s="66"/>
      <c r="BI96" s="36"/>
      <c r="BJ96" s="36"/>
      <c r="BK96" s="36"/>
      <c r="BL96" s="36"/>
    </row>
    <row r="97" spans="1:64" s="37" customFormat="1">
      <c r="A97" s="93"/>
      <c r="B97" s="68">
        <v>85</v>
      </c>
      <c r="C97" s="105"/>
      <c r="D97" s="69"/>
      <c r="E97" s="94"/>
      <c r="F97" s="798"/>
      <c r="G97" s="798"/>
      <c r="H97" s="72"/>
      <c r="I97" s="73"/>
      <c r="J97" s="72"/>
      <c r="K97" s="800" t="str">
        <f t="shared" si="3"/>
        <v/>
      </c>
      <c r="L97" s="800" t="str">
        <f>IF($G97="","",IF(OR('2.全体概要'!$C$15=1,'2.全体概要'!$C$15=2),INDEX($BG$15:$BG$16,MATCH($G97,$BF$15:$BF$16,-1)),IF('2.全体概要'!$C$15=3,INDEX($BG$14:$BG$15,MATCH($G97,$BF$14:$BF$15,-1)),INDEX($BG$13:$BG$14,MATCH($G97,$BF$13:$BF$14,-1)))))</f>
        <v/>
      </c>
      <c r="M97" s="800" t="str">
        <f t="shared" si="4"/>
        <v/>
      </c>
      <c r="N97" s="801">
        <f t="shared" si="5"/>
        <v>0</v>
      </c>
      <c r="O97" s="91"/>
      <c r="P97" s="161"/>
      <c r="Q97" s="67"/>
      <c r="R97" s="89"/>
      <c r="S97" s="162"/>
      <c r="T97" s="67"/>
      <c r="U97" s="91"/>
      <c r="V97" s="161"/>
      <c r="W97" s="67"/>
      <c r="X97" s="89"/>
      <c r="Y97" s="162"/>
      <c r="Z97" s="67"/>
      <c r="AA97" s="91"/>
      <c r="AB97" s="72"/>
      <c r="AC97" s="91"/>
      <c r="AD97" s="161"/>
      <c r="AE97" s="91"/>
      <c r="AF97" s="161"/>
      <c r="AG97" s="91"/>
      <c r="AH97" s="72"/>
      <c r="AI97" s="91"/>
      <c r="AJ97" s="161"/>
      <c r="AK97" s="91"/>
      <c r="AL97" s="75"/>
      <c r="AM97" s="91"/>
      <c r="AN97" s="75"/>
      <c r="AO97" s="91"/>
      <c r="AP97" s="77"/>
      <c r="AQ97" s="91"/>
      <c r="AR97" s="72"/>
      <c r="AS97" s="359"/>
      <c r="AT97" s="91"/>
      <c r="AU97" s="72"/>
      <c r="AV97" s="804" t="str">
        <f>IF(AU97="","",IF(AU97="A",'11.パネルラジエーター設備費用算出シート'!$G$13,IF(AU97="B",'11.パネルラジエーター設備費用算出シート'!$N$13,IF(AU97="C",'11.パネルラジエーター設備費用算出シート'!$G$23,IF(AU97="D",'11.パネルラジエーター設備費用算出シート'!$N$23,IF(AU97="E",'11.パネルラジエーター設備費用算出シート'!$G$33,IF(AU97="F",'11.パネルラジエーター設備費用算出シート'!$N$33,IF(AU97="G",'11.パネルラジエーター設備費用算出シート'!$G$43,IF(AU97="H",'11.パネルラジエーター設備費用算出シート'!$N$43,IF(AU97="I",'11.パネルラジエーター設備費用算出シート'!$G$54,'11.パネルラジエーター設備費用算出シート'!$N$54))))))))))</f>
        <v/>
      </c>
      <c r="AW97" s="91"/>
      <c r="AX97" s="75"/>
      <c r="AY97" s="805"/>
      <c r="AZ97" s="91"/>
      <c r="BA97" s="36"/>
      <c r="BB97" s="36"/>
      <c r="BC97" s="36"/>
      <c r="BD97" s="36"/>
      <c r="BE97" s="66"/>
      <c r="BF97" s="36"/>
      <c r="BG97" s="36"/>
      <c r="BH97" s="66"/>
      <c r="BI97" s="36"/>
      <c r="BJ97" s="36"/>
      <c r="BK97" s="36"/>
      <c r="BL97" s="36"/>
    </row>
    <row r="98" spans="1:64" s="37" customFormat="1">
      <c r="A98" s="93"/>
      <c r="B98" s="68">
        <v>86</v>
      </c>
      <c r="C98" s="105"/>
      <c r="D98" s="69"/>
      <c r="E98" s="94"/>
      <c r="F98" s="798"/>
      <c r="G98" s="798"/>
      <c r="H98" s="72"/>
      <c r="I98" s="73"/>
      <c r="J98" s="72"/>
      <c r="K98" s="800" t="str">
        <f t="shared" si="3"/>
        <v/>
      </c>
      <c r="L98" s="800" t="str">
        <f>IF($G98="","",IF(OR('2.全体概要'!$C$15=1,'2.全体概要'!$C$15=2),INDEX($BG$15:$BG$16,MATCH($G98,$BF$15:$BF$16,-1)),IF('2.全体概要'!$C$15=3,INDEX($BG$14:$BG$15,MATCH($G98,$BF$14:$BF$15,-1)),INDEX($BG$13:$BG$14,MATCH($G98,$BF$13:$BF$14,-1)))))</f>
        <v/>
      </c>
      <c r="M98" s="800" t="str">
        <f t="shared" si="4"/>
        <v/>
      </c>
      <c r="N98" s="801">
        <f t="shared" si="5"/>
        <v>0</v>
      </c>
      <c r="O98" s="91"/>
      <c r="P98" s="161"/>
      <c r="Q98" s="67"/>
      <c r="R98" s="89"/>
      <c r="S98" s="162"/>
      <c r="T98" s="67"/>
      <c r="U98" s="91"/>
      <c r="V98" s="161"/>
      <c r="W98" s="67"/>
      <c r="X98" s="89"/>
      <c r="Y98" s="162"/>
      <c r="Z98" s="67"/>
      <c r="AA98" s="91"/>
      <c r="AB98" s="72"/>
      <c r="AC98" s="91"/>
      <c r="AD98" s="161"/>
      <c r="AE98" s="91"/>
      <c r="AF98" s="161"/>
      <c r="AG98" s="91"/>
      <c r="AH98" s="72"/>
      <c r="AI98" s="91"/>
      <c r="AJ98" s="161"/>
      <c r="AK98" s="91"/>
      <c r="AL98" s="75"/>
      <c r="AM98" s="91"/>
      <c r="AN98" s="75"/>
      <c r="AO98" s="91"/>
      <c r="AP98" s="77"/>
      <c r="AQ98" s="91"/>
      <c r="AR98" s="72"/>
      <c r="AS98" s="359"/>
      <c r="AT98" s="91"/>
      <c r="AU98" s="72"/>
      <c r="AV98" s="804" t="str">
        <f>IF(AU98="","",IF(AU98="A",'11.パネルラジエーター設備費用算出シート'!$G$13,IF(AU98="B",'11.パネルラジエーター設備費用算出シート'!$N$13,IF(AU98="C",'11.パネルラジエーター設備費用算出シート'!$G$23,IF(AU98="D",'11.パネルラジエーター設備費用算出シート'!$N$23,IF(AU98="E",'11.パネルラジエーター設備費用算出シート'!$G$33,IF(AU98="F",'11.パネルラジエーター設備費用算出シート'!$N$33,IF(AU98="G",'11.パネルラジエーター設備費用算出シート'!$G$43,IF(AU98="H",'11.パネルラジエーター設備費用算出シート'!$N$43,IF(AU98="I",'11.パネルラジエーター設備費用算出シート'!$G$54,'11.パネルラジエーター設備費用算出シート'!$N$54))))))))))</f>
        <v/>
      </c>
      <c r="AW98" s="91"/>
      <c r="AX98" s="75"/>
      <c r="AY98" s="805"/>
      <c r="AZ98" s="91"/>
      <c r="BA98" s="36"/>
      <c r="BB98" s="36"/>
      <c r="BC98" s="36"/>
      <c r="BD98" s="36"/>
      <c r="BE98" s="66"/>
      <c r="BF98" s="36"/>
      <c r="BG98" s="36"/>
      <c r="BH98" s="66"/>
      <c r="BI98" s="36"/>
      <c r="BJ98" s="36"/>
      <c r="BK98" s="36"/>
      <c r="BL98" s="36"/>
    </row>
    <row r="99" spans="1:64" s="37" customFormat="1">
      <c r="A99" s="93"/>
      <c r="B99" s="68">
        <v>87</v>
      </c>
      <c r="C99" s="105"/>
      <c r="D99" s="69"/>
      <c r="E99" s="94"/>
      <c r="F99" s="798"/>
      <c r="G99" s="798"/>
      <c r="H99" s="72"/>
      <c r="I99" s="73"/>
      <c r="J99" s="72"/>
      <c r="K99" s="800" t="str">
        <f t="shared" si="3"/>
        <v/>
      </c>
      <c r="L99" s="800" t="str">
        <f>IF($G99="","",IF(OR('2.全体概要'!$C$15=1,'2.全体概要'!$C$15=2),INDEX($BG$15:$BG$16,MATCH($G99,$BF$15:$BF$16,-1)),IF('2.全体概要'!$C$15=3,INDEX($BG$14:$BG$15,MATCH($G99,$BF$14:$BF$15,-1)),INDEX($BG$13:$BG$14,MATCH($G99,$BF$13:$BF$14,-1)))))</f>
        <v/>
      </c>
      <c r="M99" s="800" t="str">
        <f t="shared" si="4"/>
        <v/>
      </c>
      <c r="N99" s="801">
        <f t="shared" si="5"/>
        <v>0</v>
      </c>
      <c r="O99" s="91"/>
      <c r="P99" s="161"/>
      <c r="Q99" s="67"/>
      <c r="R99" s="89"/>
      <c r="S99" s="162"/>
      <c r="T99" s="67"/>
      <c r="U99" s="91"/>
      <c r="V99" s="161"/>
      <c r="W99" s="67"/>
      <c r="X99" s="89"/>
      <c r="Y99" s="162"/>
      <c r="Z99" s="67"/>
      <c r="AA99" s="91"/>
      <c r="AB99" s="72"/>
      <c r="AC99" s="91"/>
      <c r="AD99" s="161"/>
      <c r="AE99" s="91"/>
      <c r="AF99" s="161"/>
      <c r="AG99" s="91"/>
      <c r="AH99" s="72"/>
      <c r="AI99" s="91"/>
      <c r="AJ99" s="161"/>
      <c r="AK99" s="91"/>
      <c r="AL99" s="75"/>
      <c r="AM99" s="91"/>
      <c r="AN99" s="75"/>
      <c r="AO99" s="91"/>
      <c r="AP99" s="77"/>
      <c r="AQ99" s="91"/>
      <c r="AR99" s="72"/>
      <c r="AS99" s="359"/>
      <c r="AT99" s="91"/>
      <c r="AU99" s="72"/>
      <c r="AV99" s="804" t="str">
        <f>IF(AU99="","",IF(AU99="A",'11.パネルラジエーター設備費用算出シート'!$G$13,IF(AU99="B",'11.パネルラジエーター設備費用算出シート'!$N$13,IF(AU99="C",'11.パネルラジエーター設備費用算出シート'!$G$23,IF(AU99="D",'11.パネルラジエーター設備費用算出シート'!$N$23,IF(AU99="E",'11.パネルラジエーター設備費用算出シート'!$G$33,IF(AU99="F",'11.パネルラジエーター設備費用算出シート'!$N$33,IF(AU99="G",'11.パネルラジエーター設備費用算出シート'!$G$43,IF(AU99="H",'11.パネルラジエーター設備費用算出シート'!$N$43,IF(AU99="I",'11.パネルラジエーター設備費用算出シート'!$G$54,'11.パネルラジエーター設備費用算出シート'!$N$54))))))))))</f>
        <v/>
      </c>
      <c r="AW99" s="91"/>
      <c r="AX99" s="75"/>
      <c r="AY99" s="805"/>
      <c r="AZ99" s="91"/>
      <c r="BA99" s="36"/>
      <c r="BB99" s="36"/>
      <c r="BC99" s="36"/>
      <c r="BD99" s="36"/>
      <c r="BE99" s="66"/>
      <c r="BF99" s="36"/>
      <c r="BG99" s="36"/>
      <c r="BH99" s="66"/>
      <c r="BI99" s="36"/>
      <c r="BJ99" s="36"/>
      <c r="BK99" s="36"/>
      <c r="BL99" s="36"/>
    </row>
    <row r="100" spans="1:64" s="37" customFormat="1">
      <c r="A100" s="93"/>
      <c r="B100" s="68">
        <v>88</v>
      </c>
      <c r="C100" s="105"/>
      <c r="D100" s="69"/>
      <c r="E100" s="94"/>
      <c r="F100" s="798"/>
      <c r="G100" s="798"/>
      <c r="H100" s="72"/>
      <c r="I100" s="73"/>
      <c r="J100" s="72"/>
      <c r="K100" s="800" t="str">
        <f t="shared" si="3"/>
        <v/>
      </c>
      <c r="L100" s="800" t="str">
        <f>IF($G100="","",IF(OR('2.全体概要'!$C$15=1,'2.全体概要'!$C$15=2),INDEX($BG$15:$BG$16,MATCH($G100,$BF$15:$BF$16,-1)),IF('2.全体概要'!$C$15=3,INDEX($BG$14:$BG$15,MATCH($G100,$BF$14:$BF$15,-1)),INDEX($BG$13:$BG$14,MATCH($G100,$BF$13:$BF$14,-1)))))</f>
        <v/>
      </c>
      <c r="M100" s="800" t="str">
        <f t="shared" si="4"/>
        <v/>
      </c>
      <c r="N100" s="801">
        <f t="shared" si="5"/>
        <v>0</v>
      </c>
      <c r="O100" s="91"/>
      <c r="P100" s="161"/>
      <c r="Q100" s="67"/>
      <c r="R100" s="89"/>
      <c r="S100" s="162"/>
      <c r="T100" s="67"/>
      <c r="U100" s="91"/>
      <c r="V100" s="161"/>
      <c r="W100" s="67"/>
      <c r="X100" s="89"/>
      <c r="Y100" s="162"/>
      <c r="Z100" s="67"/>
      <c r="AA100" s="91"/>
      <c r="AB100" s="72"/>
      <c r="AC100" s="91"/>
      <c r="AD100" s="161"/>
      <c r="AE100" s="91"/>
      <c r="AF100" s="161"/>
      <c r="AG100" s="91"/>
      <c r="AH100" s="72"/>
      <c r="AI100" s="91"/>
      <c r="AJ100" s="161"/>
      <c r="AK100" s="91"/>
      <c r="AL100" s="75"/>
      <c r="AM100" s="91"/>
      <c r="AN100" s="75"/>
      <c r="AO100" s="91"/>
      <c r="AP100" s="77"/>
      <c r="AQ100" s="91"/>
      <c r="AR100" s="72"/>
      <c r="AS100" s="359"/>
      <c r="AT100" s="91"/>
      <c r="AU100" s="72"/>
      <c r="AV100" s="804" t="str">
        <f>IF(AU100="","",IF(AU100="A",'11.パネルラジエーター設備費用算出シート'!$G$13,IF(AU100="B",'11.パネルラジエーター設備費用算出シート'!$N$13,IF(AU100="C",'11.パネルラジエーター設備費用算出シート'!$G$23,IF(AU100="D",'11.パネルラジエーター設備費用算出シート'!$N$23,IF(AU100="E",'11.パネルラジエーター設備費用算出シート'!$G$33,IF(AU100="F",'11.パネルラジエーター設備費用算出シート'!$N$33,IF(AU100="G",'11.パネルラジエーター設備費用算出シート'!$G$43,IF(AU100="H",'11.パネルラジエーター設備費用算出シート'!$N$43,IF(AU100="I",'11.パネルラジエーター設備費用算出シート'!$G$54,'11.パネルラジエーター設備費用算出シート'!$N$54))))))))))</f>
        <v/>
      </c>
      <c r="AW100" s="91"/>
      <c r="AX100" s="75"/>
      <c r="AY100" s="805"/>
      <c r="AZ100" s="91"/>
      <c r="BA100" s="36"/>
      <c r="BB100" s="36"/>
      <c r="BC100" s="36"/>
      <c r="BD100" s="36"/>
      <c r="BE100" s="66"/>
      <c r="BF100" s="36"/>
      <c r="BG100" s="36"/>
      <c r="BH100" s="66"/>
      <c r="BI100" s="36"/>
      <c r="BJ100" s="36"/>
      <c r="BK100" s="36"/>
      <c r="BL100" s="36"/>
    </row>
    <row r="101" spans="1:64" s="37" customFormat="1">
      <c r="A101" s="93"/>
      <c r="B101" s="68">
        <v>89</v>
      </c>
      <c r="C101" s="105"/>
      <c r="D101" s="69"/>
      <c r="E101" s="94"/>
      <c r="F101" s="798"/>
      <c r="G101" s="798"/>
      <c r="H101" s="72"/>
      <c r="I101" s="73"/>
      <c r="J101" s="72"/>
      <c r="K101" s="800" t="str">
        <f t="shared" si="3"/>
        <v/>
      </c>
      <c r="L101" s="800" t="str">
        <f>IF($G101="","",IF(OR('2.全体概要'!$C$15=1,'2.全体概要'!$C$15=2),INDEX($BG$15:$BG$16,MATCH($G101,$BF$15:$BF$16,-1)),IF('2.全体概要'!$C$15=3,INDEX($BG$14:$BG$15,MATCH($G101,$BF$14:$BF$15,-1)),INDEX($BG$13:$BG$14,MATCH($G101,$BF$13:$BF$14,-1)))))</f>
        <v/>
      </c>
      <c r="M101" s="800" t="str">
        <f t="shared" si="4"/>
        <v/>
      </c>
      <c r="N101" s="801">
        <f t="shared" si="5"/>
        <v>0</v>
      </c>
      <c r="O101" s="91"/>
      <c r="P101" s="161"/>
      <c r="Q101" s="67"/>
      <c r="R101" s="89"/>
      <c r="S101" s="162"/>
      <c r="T101" s="67"/>
      <c r="U101" s="91"/>
      <c r="V101" s="161"/>
      <c r="W101" s="67"/>
      <c r="X101" s="89"/>
      <c r="Y101" s="162"/>
      <c r="Z101" s="67"/>
      <c r="AA101" s="91"/>
      <c r="AB101" s="72"/>
      <c r="AC101" s="91"/>
      <c r="AD101" s="161"/>
      <c r="AE101" s="91"/>
      <c r="AF101" s="161"/>
      <c r="AG101" s="91"/>
      <c r="AH101" s="72"/>
      <c r="AI101" s="91"/>
      <c r="AJ101" s="161"/>
      <c r="AK101" s="91"/>
      <c r="AL101" s="75"/>
      <c r="AM101" s="91"/>
      <c r="AN101" s="75"/>
      <c r="AO101" s="91"/>
      <c r="AP101" s="77"/>
      <c r="AQ101" s="91"/>
      <c r="AR101" s="72"/>
      <c r="AS101" s="359"/>
      <c r="AT101" s="91"/>
      <c r="AU101" s="72"/>
      <c r="AV101" s="804" t="str">
        <f>IF(AU101="","",IF(AU101="A",'11.パネルラジエーター設備費用算出シート'!$G$13,IF(AU101="B",'11.パネルラジエーター設備費用算出シート'!$N$13,IF(AU101="C",'11.パネルラジエーター設備費用算出シート'!$G$23,IF(AU101="D",'11.パネルラジエーター設備費用算出シート'!$N$23,IF(AU101="E",'11.パネルラジエーター設備費用算出シート'!$G$33,IF(AU101="F",'11.パネルラジエーター設備費用算出シート'!$N$33,IF(AU101="G",'11.パネルラジエーター設備費用算出シート'!$G$43,IF(AU101="H",'11.パネルラジエーター設備費用算出シート'!$N$43,IF(AU101="I",'11.パネルラジエーター設備費用算出シート'!$G$54,'11.パネルラジエーター設備費用算出シート'!$N$54))))))))))</f>
        <v/>
      </c>
      <c r="AW101" s="91"/>
      <c r="AX101" s="75"/>
      <c r="AY101" s="805"/>
      <c r="AZ101" s="91"/>
      <c r="BA101" s="36"/>
      <c r="BB101" s="36"/>
      <c r="BC101" s="36"/>
      <c r="BD101" s="36"/>
      <c r="BE101" s="66"/>
      <c r="BF101" s="36"/>
      <c r="BG101" s="36"/>
      <c r="BH101" s="66"/>
      <c r="BI101" s="36"/>
      <c r="BJ101" s="36"/>
      <c r="BK101" s="36"/>
      <c r="BL101" s="36"/>
    </row>
    <row r="102" spans="1:64" s="37" customFormat="1">
      <c r="A102" s="93"/>
      <c r="B102" s="68">
        <v>90</v>
      </c>
      <c r="C102" s="105"/>
      <c r="D102" s="69"/>
      <c r="E102" s="94"/>
      <c r="F102" s="798"/>
      <c r="G102" s="798"/>
      <c r="H102" s="72"/>
      <c r="I102" s="73"/>
      <c r="J102" s="72"/>
      <c r="K102" s="800" t="str">
        <f t="shared" si="3"/>
        <v/>
      </c>
      <c r="L102" s="800" t="str">
        <f>IF($G102="","",IF(OR('2.全体概要'!$C$15=1,'2.全体概要'!$C$15=2),INDEX($BG$15:$BG$16,MATCH($G102,$BF$15:$BF$16,-1)),IF('2.全体概要'!$C$15=3,INDEX($BG$14:$BG$15,MATCH($G102,$BF$14:$BF$15,-1)),INDEX($BG$13:$BG$14,MATCH($G102,$BF$13:$BF$14,-1)))))</f>
        <v/>
      </c>
      <c r="M102" s="800" t="str">
        <f t="shared" si="4"/>
        <v/>
      </c>
      <c r="N102" s="801">
        <f t="shared" si="5"/>
        <v>0</v>
      </c>
      <c r="O102" s="91"/>
      <c r="P102" s="161"/>
      <c r="Q102" s="67"/>
      <c r="R102" s="89"/>
      <c r="S102" s="162"/>
      <c r="T102" s="67"/>
      <c r="U102" s="91"/>
      <c r="V102" s="161"/>
      <c r="W102" s="67"/>
      <c r="X102" s="89"/>
      <c r="Y102" s="162"/>
      <c r="Z102" s="67"/>
      <c r="AA102" s="91"/>
      <c r="AB102" s="72"/>
      <c r="AC102" s="91"/>
      <c r="AD102" s="161"/>
      <c r="AE102" s="91"/>
      <c r="AF102" s="161"/>
      <c r="AG102" s="91"/>
      <c r="AH102" s="72"/>
      <c r="AI102" s="91"/>
      <c r="AJ102" s="161"/>
      <c r="AK102" s="91"/>
      <c r="AL102" s="75"/>
      <c r="AM102" s="91"/>
      <c r="AN102" s="75"/>
      <c r="AO102" s="91"/>
      <c r="AP102" s="77"/>
      <c r="AQ102" s="91"/>
      <c r="AR102" s="72"/>
      <c r="AS102" s="359"/>
      <c r="AT102" s="91"/>
      <c r="AU102" s="72"/>
      <c r="AV102" s="804" t="str">
        <f>IF(AU102="","",IF(AU102="A",'11.パネルラジエーター設備費用算出シート'!$G$13,IF(AU102="B",'11.パネルラジエーター設備費用算出シート'!$N$13,IF(AU102="C",'11.パネルラジエーター設備費用算出シート'!$G$23,IF(AU102="D",'11.パネルラジエーター設備費用算出シート'!$N$23,IF(AU102="E",'11.パネルラジエーター設備費用算出シート'!$G$33,IF(AU102="F",'11.パネルラジエーター設備費用算出シート'!$N$33,IF(AU102="G",'11.パネルラジエーター設備費用算出シート'!$G$43,IF(AU102="H",'11.パネルラジエーター設備費用算出シート'!$N$43,IF(AU102="I",'11.パネルラジエーター設備費用算出シート'!$G$54,'11.パネルラジエーター設備費用算出シート'!$N$54))))))))))</f>
        <v/>
      </c>
      <c r="AW102" s="91"/>
      <c r="AX102" s="75"/>
      <c r="AY102" s="805"/>
      <c r="AZ102" s="91"/>
      <c r="BA102" s="36"/>
      <c r="BB102" s="36"/>
      <c r="BC102" s="36"/>
      <c r="BD102" s="36"/>
      <c r="BE102" s="66"/>
      <c r="BF102" s="36"/>
      <c r="BG102" s="36"/>
      <c r="BH102" s="66"/>
      <c r="BI102" s="36"/>
      <c r="BJ102" s="36"/>
      <c r="BK102" s="36"/>
      <c r="BL102" s="36"/>
    </row>
    <row r="103" spans="1:64" s="37" customFormat="1">
      <c r="A103" s="93"/>
      <c r="B103" s="68">
        <v>91</v>
      </c>
      <c r="C103" s="105"/>
      <c r="D103" s="69"/>
      <c r="E103" s="94"/>
      <c r="F103" s="798"/>
      <c r="G103" s="798"/>
      <c r="H103" s="72"/>
      <c r="I103" s="73"/>
      <c r="J103" s="72"/>
      <c r="K103" s="800" t="str">
        <f t="shared" si="3"/>
        <v/>
      </c>
      <c r="L103" s="800" t="str">
        <f>IF($G103="","",IF(OR('2.全体概要'!$C$15=1,'2.全体概要'!$C$15=2),INDEX($BG$15:$BG$16,MATCH($G103,$BF$15:$BF$16,-1)),IF('2.全体概要'!$C$15=3,INDEX($BG$14:$BG$15,MATCH($G103,$BF$14:$BF$15,-1)),INDEX($BG$13:$BG$14,MATCH($G103,$BF$13:$BF$14,-1)))))</f>
        <v/>
      </c>
      <c r="M103" s="800" t="str">
        <f t="shared" si="4"/>
        <v/>
      </c>
      <c r="N103" s="801">
        <f t="shared" si="5"/>
        <v>0</v>
      </c>
      <c r="O103" s="91"/>
      <c r="P103" s="161"/>
      <c r="Q103" s="67"/>
      <c r="R103" s="89"/>
      <c r="S103" s="162"/>
      <c r="T103" s="67"/>
      <c r="U103" s="91"/>
      <c r="V103" s="161"/>
      <c r="W103" s="67"/>
      <c r="X103" s="89"/>
      <c r="Y103" s="162"/>
      <c r="Z103" s="67"/>
      <c r="AA103" s="91"/>
      <c r="AB103" s="72"/>
      <c r="AC103" s="91"/>
      <c r="AD103" s="161"/>
      <c r="AE103" s="91"/>
      <c r="AF103" s="161"/>
      <c r="AG103" s="91"/>
      <c r="AH103" s="72"/>
      <c r="AI103" s="91"/>
      <c r="AJ103" s="161"/>
      <c r="AK103" s="91"/>
      <c r="AL103" s="75"/>
      <c r="AM103" s="91"/>
      <c r="AN103" s="75"/>
      <c r="AO103" s="91"/>
      <c r="AP103" s="77"/>
      <c r="AQ103" s="91"/>
      <c r="AR103" s="72"/>
      <c r="AS103" s="359"/>
      <c r="AT103" s="91"/>
      <c r="AU103" s="72"/>
      <c r="AV103" s="804" t="str">
        <f>IF(AU103="","",IF(AU103="A",'11.パネルラジエーター設備費用算出シート'!$G$13,IF(AU103="B",'11.パネルラジエーター設備費用算出シート'!$N$13,IF(AU103="C",'11.パネルラジエーター設備費用算出シート'!$G$23,IF(AU103="D",'11.パネルラジエーター設備費用算出シート'!$N$23,IF(AU103="E",'11.パネルラジエーター設備費用算出シート'!$G$33,IF(AU103="F",'11.パネルラジエーター設備費用算出シート'!$N$33,IF(AU103="G",'11.パネルラジエーター設備費用算出シート'!$G$43,IF(AU103="H",'11.パネルラジエーター設備費用算出シート'!$N$43,IF(AU103="I",'11.パネルラジエーター設備費用算出シート'!$G$54,'11.パネルラジエーター設備費用算出シート'!$N$54))))))))))</f>
        <v/>
      </c>
      <c r="AW103" s="91"/>
      <c r="AX103" s="75"/>
      <c r="AY103" s="805"/>
      <c r="AZ103" s="91"/>
      <c r="BA103" s="36"/>
      <c r="BB103" s="36"/>
      <c r="BC103" s="36"/>
      <c r="BD103" s="36"/>
      <c r="BE103" s="66"/>
      <c r="BF103" s="36"/>
      <c r="BG103" s="36"/>
      <c r="BH103" s="66"/>
      <c r="BI103" s="36"/>
      <c r="BJ103" s="36"/>
      <c r="BK103" s="36"/>
      <c r="BL103" s="36"/>
    </row>
    <row r="104" spans="1:64" s="37" customFormat="1">
      <c r="A104" s="93"/>
      <c r="B104" s="68">
        <v>92</v>
      </c>
      <c r="C104" s="105"/>
      <c r="D104" s="69"/>
      <c r="E104" s="94"/>
      <c r="F104" s="798"/>
      <c r="G104" s="798"/>
      <c r="H104" s="72"/>
      <c r="I104" s="73"/>
      <c r="J104" s="72"/>
      <c r="K104" s="800" t="str">
        <f t="shared" si="3"/>
        <v/>
      </c>
      <c r="L104" s="800" t="str">
        <f>IF($G104="","",IF(OR('2.全体概要'!$C$15=1,'2.全体概要'!$C$15=2),INDEX($BG$15:$BG$16,MATCH($G104,$BF$15:$BF$16,-1)),IF('2.全体概要'!$C$15=3,INDEX($BG$14:$BG$15,MATCH($G104,$BF$14:$BF$15,-1)),INDEX($BG$13:$BG$14,MATCH($G104,$BF$13:$BF$14,-1)))))</f>
        <v/>
      </c>
      <c r="M104" s="800" t="str">
        <f t="shared" si="4"/>
        <v/>
      </c>
      <c r="N104" s="801">
        <f t="shared" si="5"/>
        <v>0</v>
      </c>
      <c r="O104" s="91"/>
      <c r="P104" s="161"/>
      <c r="Q104" s="67"/>
      <c r="R104" s="89"/>
      <c r="S104" s="162"/>
      <c r="T104" s="67"/>
      <c r="U104" s="91"/>
      <c r="V104" s="161"/>
      <c r="W104" s="67"/>
      <c r="X104" s="89"/>
      <c r="Y104" s="162"/>
      <c r="Z104" s="67"/>
      <c r="AA104" s="91"/>
      <c r="AB104" s="72"/>
      <c r="AC104" s="91"/>
      <c r="AD104" s="161"/>
      <c r="AE104" s="91"/>
      <c r="AF104" s="161"/>
      <c r="AG104" s="91"/>
      <c r="AH104" s="72"/>
      <c r="AI104" s="91"/>
      <c r="AJ104" s="161"/>
      <c r="AK104" s="91"/>
      <c r="AL104" s="75"/>
      <c r="AM104" s="91"/>
      <c r="AN104" s="75"/>
      <c r="AO104" s="91"/>
      <c r="AP104" s="77"/>
      <c r="AQ104" s="91"/>
      <c r="AR104" s="72"/>
      <c r="AS104" s="359"/>
      <c r="AT104" s="91"/>
      <c r="AU104" s="72"/>
      <c r="AV104" s="804" t="str">
        <f>IF(AU104="","",IF(AU104="A",'11.パネルラジエーター設備費用算出シート'!$G$13,IF(AU104="B",'11.パネルラジエーター設備費用算出シート'!$N$13,IF(AU104="C",'11.パネルラジエーター設備費用算出シート'!$G$23,IF(AU104="D",'11.パネルラジエーター設備費用算出シート'!$N$23,IF(AU104="E",'11.パネルラジエーター設備費用算出シート'!$G$33,IF(AU104="F",'11.パネルラジエーター設備費用算出シート'!$N$33,IF(AU104="G",'11.パネルラジエーター設備費用算出シート'!$G$43,IF(AU104="H",'11.パネルラジエーター設備費用算出シート'!$N$43,IF(AU104="I",'11.パネルラジエーター設備費用算出シート'!$G$54,'11.パネルラジエーター設備費用算出シート'!$N$54))))))))))</f>
        <v/>
      </c>
      <c r="AW104" s="91"/>
      <c r="AX104" s="75"/>
      <c r="AY104" s="805"/>
      <c r="AZ104" s="91"/>
      <c r="BA104" s="36"/>
      <c r="BB104" s="36"/>
      <c r="BC104" s="36"/>
      <c r="BD104" s="36"/>
      <c r="BE104" s="66"/>
      <c r="BF104" s="36"/>
      <c r="BG104" s="36"/>
      <c r="BH104" s="66"/>
      <c r="BI104" s="36"/>
      <c r="BJ104" s="36"/>
      <c r="BK104" s="36"/>
      <c r="BL104" s="36"/>
    </row>
    <row r="105" spans="1:64" s="37" customFormat="1">
      <c r="A105" s="93"/>
      <c r="B105" s="68">
        <v>93</v>
      </c>
      <c r="C105" s="105"/>
      <c r="D105" s="69"/>
      <c r="E105" s="94"/>
      <c r="F105" s="798"/>
      <c r="G105" s="798"/>
      <c r="H105" s="72"/>
      <c r="I105" s="73"/>
      <c r="J105" s="72"/>
      <c r="K105" s="800" t="str">
        <f t="shared" si="3"/>
        <v/>
      </c>
      <c r="L105" s="800" t="str">
        <f>IF($G105="","",IF(OR('2.全体概要'!$C$15=1,'2.全体概要'!$C$15=2),INDEX($BG$15:$BG$16,MATCH($G105,$BF$15:$BF$16,-1)),IF('2.全体概要'!$C$15=3,INDEX($BG$14:$BG$15,MATCH($G105,$BF$14:$BF$15,-1)),INDEX($BG$13:$BG$14,MATCH($G105,$BF$13:$BF$14,-1)))))</f>
        <v/>
      </c>
      <c r="M105" s="800" t="str">
        <f t="shared" si="4"/>
        <v/>
      </c>
      <c r="N105" s="801">
        <f t="shared" si="5"/>
        <v>0</v>
      </c>
      <c r="O105" s="91"/>
      <c r="P105" s="161"/>
      <c r="Q105" s="67"/>
      <c r="R105" s="89"/>
      <c r="S105" s="162"/>
      <c r="T105" s="67"/>
      <c r="U105" s="91"/>
      <c r="V105" s="161"/>
      <c r="W105" s="67"/>
      <c r="X105" s="89"/>
      <c r="Y105" s="162"/>
      <c r="Z105" s="67"/>
      <c r="AA105" s="91"/>
      <c r="AB105" s="72"/>
      <c r="AC105" s="91"/>
      <c r="AD105" s="161"/>
      <c r="AE105" s="91"/>
      <c r="AF105" s="161"/>
      <c r="AG105" s="91"/>
      <c r="AH105" s="72"/>
      <c r="AI105" s="91"/>
      <c r="AJ105" s="161"/>
      <c r="AK105" s="91"/>
      <c r="AL105" s="75"/>
      <c r="AM105" s="91"/>
      <c r="AN105" s="75"/>
      <c r="AO105" s="91"/>
      <c r="AP105" s="77"/>
      <c r="AQ105" s="91"/>
      <c r="AR105" s="72"/>
      <c r="AS105" s="359"/>
      <c r="AT105" s="91"/>
      <c r="AU105" s="72"/>
      <c r="AV105" s="804" t="str">
        <f>IF(AU105="","",IF(AU105="A",'11.パネルラジエーター設備費用算出シート'!$G$13,IF(AU105="B",'11.パネルラジエーター設備費用算出シート'!$N$13,IF(AU105="C",'11.パネルラジエーター設備費用算出シート'!$G$23,IF(AU105="D",'11.パネルラジエーター設備費用算出シート'!$N$23,IF(AU105="E",'11.パネルラジエーター設備費用算出シート'!$G$33,IF(AU105="F",'11.パネルラジエーター設備費用算出シート'!$N$33,IF(AU105="G",'11.パネルラジエーター設備費用算出シート'!$G$43,IF(AU105="H",'11.パネルラジエーター設備費用算出シート'!$N$43,IF(AU105="I",'11.パネルラジエーター設備費用算出シート'!$G$54,'11.パネルラジエーター設備費用算出シート'!$N$54))))))))))</f>
        <v/>
      </c>
      <c r="AW105" s="91"/>
      <c r="AX105" s="75"/>
      <c r="AY105" s="805"/>
      <c r="AZ105" s="91"/>
      <c r="BA105" s="36"/>
      <c r="BB105" s="36"/>
      <c r="BC105" s="36"/>
      <c r="BD105" s="36"/>
      <c r="BE105" s="66"/>
      <c r="BF105" s="36"/>
      <c r="BG105" s="36"/>
      <c r="BH105" s="66"/>
      <c r="BI105" s="36"/>
      <c r="BJ105" s="36"/>
      <c r="BK105" s="36"/>
      <c r="BL105" s="36"/>
    </row>
    <row r="106" spans="1:64" s="37" customFormat="1">
      <c r="A106" s="93"/>
      <c r="B106" s="68">
        <v>94</v>
      </c>
      <c r="C106" s="105"/>
      <c r="D106" s="69"/>
      <c r="E106" s="94"/>
      <c r="F106" s="798"/>
      <c r="G106" s="798"/>
      <c r="H106" s="72"/>
      <c r="I106" s="73"/>
      <c r="J106" s="72"/>
      <c r="K106" s="800" t="str">
        <f t="shared" si="3"/>
        <v/>
      </c>
      <c r="L106" s="800" t="str">
        <f>IF($G106="","",IF(OR('2.全体概要'!$C$15=1,'2.全体概要'!$C$15=2),INDEX($BG$15:$BG$16,MATCH($G106,$BF$15:$BF$16,-1)),IF('2.全体概要'!$C$15=3,INDEX($BG$14:$BG$15,MATCH($G106,$BF$14:$BF$15,-1)),INDEX($BG$13:$BG$14,MATCH($G106,$BF$13:$BF$14,-1)))))</f>
        <v/>
      </c>
      <c r="M106" s="800" t="str">
        <f t="shared" si="4"/>
        <v/>
      </c>
      <c r="N106" s="801">
        <f t="shared" si="5"/>
        <v>0</v>
      </c>
      <c r="O106" s="91"/>
      <c r="P106" s="161"/>
      <c r="Q106" s="67"/>
      <c r="R106" s="89"/>
      <c r="S106" s="162"/>
      <c r="T106" s="67"/>
      <c r="U106" s="91"/>
      <c r="V106" s="161"/>
      <c r="W106" s="67"/>
      <c r="X106" s="89"/>
      <c r="Y106" s="162"/>
      <c r="Z106" s="67"/>
      <c r="AA106" s="91"/>
      <c r="AB106" s="72"/>
      <c r="AC106" s="91"/>
      <c r="AD106" s="161"/>
      <c r="AE106" s="91"/>
      <c r="AF106" s="161"/>
      <c r="AG106" s="91"/>
      <c r="AH106" s="72"/>
      <c r="AI106" s="91"/>
      <c r="AJ106" s="161"/>
      <c r="AK106" s="91"/>
      <c r="AL106" s="75"/>
      <c r="AM106" s="91"/>
      <c r="AN106" s="75"/>
      <c r="AO106" s="91"/>
      <c r="AP106" s="77"/>
      <c r="AQ106" s="91"/>
      <c r="AR106" s="72"/>
      <c r="AS106" s="359"/>
      <c r="AT106" s="91"/>
      <c r="AU106" s="72"/>
      <c r="AV106" s="804" t="str">
        <f>IF(AU106="","",IF(AU106="A",'11.パネルラジエーター設備費用算出シート'!$G$13,IF(AU106="B",'11.パネルラジエーター設備費用算出シート'!$N$13,IF(AU106="C",'11.パネルラジエーター設備費用算出シート'!$G$23,IF(AU106="D",'11.パネルラジエーター設備費用算出シート'!$N$23,IF(AU106="E",'11.パネルラジエーター設備費用算出シート'!$G$33,IF(AU106="F",'11.パネルラジエーター設備費用算出シート'!$N$33,IF(AU106="G",'11.パネルラジエーター設備費用算出シート'!$G$43,IF(AU106="H",'11.パネルラジエーター設備費用算出シート'!$N$43,IF(AU106="I",'11.パネルラジエーター設備費用算出シート'!$G$54,'11.パネルラジエーター設備費用算出シート'!$N$54))))))))))</f>
        <v/>
      </c>
      <c r="AW106" s="91"/>
      <c r="AX106" s="75"/>
      <c r="AY106" s="805"/>
      <c r="AZ106" s="91"/>
      <c r="BA106" s="36"/>
      <c r="BB106" s="36"/>
      <c r="BC106" s="36"/>
      <c r="BD106" s="36"/>
      <c r="BE106" s="66"/>
      <c r="BF106" s="36"/>
      <c r="BG106" s="36"/>
      <c r="BH106" s="66"/>
      <c r="BI106" s="36"/>
      <c r="BJ106" s="36"/>
      <c r="BK106" s="36"/>
      <c r="BL106" s="36"/>
    </row>
    <row r="107" spans="1:64" s="37" customFormat="1">
      <c r="A107" s="93"/>
      <c r="B107" s="68">
        <v>95</v>
      </c>
      <c r="C107" s="105"/>
      <c r="D107" s="69"/>
      <c r="E107" s="94"/>
      <c r="F107" s="798"/>
      <c r="G107" s="798"/>
      <c r="H107" s="72"/>
      <c r="I107" s="73"/>
      <c r="J107" s="72"/>
      <c r="K107" s="800" t="str">
        <f t="shared" si="3"/>
        <v/>
      </c>
      <c r="L107" s="800" t="str">
        <f>IF($G107="","",IF(OR('2.全体概要'!$C$15=1,'2.全体概要'!$C$15=2),INDEX($BG$15:$BG$16,MATCH($G107,$BF$15:$BF$16,-1)),IF('2.全体概要'!$C$15=3,INDEX($BG$14:$BG$15,MATCH($G107,$BF$14:$BF$15,-1)),INDEX($BG$13:$BG$14,MATCH($G107,$BF$13:$BF$14,-1)))))</f>
        <v/>
      </c>
      <c r="M107" s="800" t="str">
        <f t="shared" si="4"/>
        <v/>
      </c>
      <c r="N107" s="801">
        <f t="shared" si="5"/>
        <v>0</v>
      </c>
      <c r="O107" s="91"/>
      <c r="P107" s="161"/>
      <c r="Q107" s="67"/>
      <c r="R107" s="89"/>
      <c r="S107" s="162"/>
      <c r="T107" s="67"/>
      <c r="U107" s="91"/>
      <c r="V107" s="161"/>
      <c r="W107" s="67"/>
      <c r="X107" s="89"/>
      <c r="Y107" s="162"/>
      <c r="Z107" s="67"/>
      <c r="AA107" s="91"/>
      <c r="AB107" s="72"/>
      <c r="AC107" s="91"/>
      <c r="AD107" s="161"/>
      <c r="AE107" s="91"/>
      <c r="AF107" s="161"/>
      <c r="AG107" s="91"/>
      <c r="AH107" s="72"/>
      <c r="AI107" s="91"/>
      <c r="AJ107" s="161"/>
      <c r="AK107" s="91"/>
      <c r="AL107" s="75"/>
      <c r="AM107" s="91"/>
      <c r="AN107" s="75"/>
      <c r="AO107" s="91"/>
      <c r="AP107" s="77"/>
      <c r="AQ107" s="91"/>
      <c r="AR107" s="72"/>
      <c r="AS107" s="359"/>
      <c r="AT107" s="91"/>
      <c r="AU107" s="72"/>
      <c r="AV107" s="804" t="str">
        <f>IF(AU107="","",IF(AU107="A",'11.パネルラジエーター設備費用算出シート'!$G$13,IF(AU107="B",'11.パネルラジエーター設備費用算出シート'!$N$13,IF(AU107="C",'11.パネルラジエーター設備費用算出シート'!$G$23,IF(AU107="D",'11.パネルラジエーター設備費用算出シート'!$N$23,IF(AU107="E",'11.パネルラジエーター設備費用算出シート'!$G$33,IF(AU107="F",'11.パネルラジエーター設備費用算出シート'!$N$33,IF(AU107="G",'11.パネルラジエーター設備費用算出シート'!$G$43,IF(AU107="H",'11.パネルラジエーター設備費用算出シート'!$N$43,IF(AU107="I",'11.パネルラジエーター設備費用算出シート'!$G$54,'11.パネルラジエーター設備費用算出シート'!$N$54))))))))))</f>
        <v/>
      </c>
      <c r="AW107" s="91"/>
      <c r="AX107" s="75"/>
      <c r="AY107" s="805"/>
      <c r="AZ107" s="91"/>
      <c r="BA107" s="36"/>
      <c r="BB107" s="36"/>
      <c r="BC107" s="36"/>
      <c r="BD107" s="36"/>
      <c r="BE107" s="66"/>
      <c r="BF107" s="36"/>
      <c r="BG107" s="36"/>
      <c r="BH107" s="66"/>
      <c r="BI107" s="36"/>
      <c r="BJ107" s="36"/>
      <c r="BK107" s="36"/>
      <c r="BL107" s="36"/>
    </row>
    <row r="108" spans="1:64" s="37" customFormat="1">
      <c r="A108" s="93"/>
      <c r="B108" s="68">
        <v>96</v>
      </c>
      <c r="C108" s="105"/>
      <c r="D108" s="69"/>
      <c r="E108" s="94"/>
      <c r="F108" s="798"/>
      <c r="G108" s="798"/>
      <c r="H108" s="72"/>
      <c r="I108" s="73"/>
      <c r="J108" s="72"/>
      <c r="K108" s="800" t="str">
        <f t="shared" si="3"/>
        <v/>
      </c>
      <c r="L108" s="800" t="str">
        <f>IF($G108="","",IF(OR('2.全体概要'!$C$15=1,'2.全体概要'!$C$15=2),INDEX($BG$15:$BG$16,MATCH($G108,$BF$15:$BF$16,-1)),IF('2.全体概要'!$C$15=3,INDEX($BG$14:$BG$15,MATCH($G108,$BF$14:$BF$15,-1)),INDEX($BG$13:$BG$14,MATCH($G108,$BF$13:$BF$14,-1)))))</f>
        <v/>
      </c>
      <c r="M108" s="800" t="str">
        <f t="shared" si="4"/>
        <v/>
      </c>
      <c r="N108" s="801">
        <f t="shared" si="5"/>
        <v>0</v>
      </c>
      <c r="O108" s="91"/>
      <c r="P108" s="161"/>
      <c r="Q108" s="67"/>
      <c r="R108" s="89"/>
      <c r="S108" s="162"/>
      <c r="T108" s="67"/>
      <c r="U108" s="91"/>
      <c r="V108" s="161"/>
      <c r="W108" s="67"/>
      <c r="X108" s="89"/>
      <c r="Y108" s="162"/>
      <c r="Z108" s="67"/>
      <c r="AA108" s="91"/>
      <c r="AB108" s="72"/>
      <c r="AC108" s="91"/>
      <c r="AD108" s="161"/>
      <c r="AE108" s="91"/>
      <c r="AF108" s="161"/>
      <c r="AG108" s="91"/>
      <c r="AH108" s="72"/>
      <c r="AI108" s="91"/>
      <c r="AJ108" s="161"/>
      <c r="AK108" s="91"/>
      <c r="AL108" s="75"/>
      <c r="AM108" s="91"/>
      <c r="AN108" s="75"/>
      <c r="AO108" s="91"/>
      <c r="AP108" s="77"/>
      <c r="AQ108" s="91"/>
      <c r="AR108" s="72"/>
      <c r="AS108" s="359"/>
      <c r="AT108" s="91"/>
      <c r="AU108" s="72"/>
      <c r="AV108" s="804" t="str">
        <f>IF(AU108="","",IF(AU108="A",'11.パネルラジエーター設備費用算出シート'!$G$13,IF(AU108="B",'11.パネルラジエーター設備費用算出シート'!$N$13,IF(AU108="C",'11.パネルラジエーター設備費用算出シート'!$G$23,IF(AU108="D",'11.パネルラジエーター設備費用算出シート'!$N$23,IF(AU108="E",'11.パネルラジエーター設備費用算出シート'!$G$33,IF(AU108="F",'11.パネルラジエーター設備費用算出シート'!$N$33,IF(AU108="G",'11.パネルラジエーター設備費用算出シート'!$G$43,IF(AU108="H",'11.パネルラジエーター設備費用算出シート'!$N$43,IF(AU108="I",'11.パネルラジエーター設備費用算出シート'!$G$54,'11.パネルラジエーター設備費用算出シート'!$N$54))))))))))</f>
        <v/>
      </c>
      <c r="AW108" s="91"/>
      <c r="AX108" s="75"/>
      <c r="AY108" s="805"/>
      <c r="AZ108" s="91"/>
      <c r="BA108" s="36"/>
      <c r="BB108" s="36"/>
      <c r="BC108" s="36"/>
      <c r="BD108" s="36"/>
      <c r="BE108" s="66"/>
      <c r="BF108" s="36"/>
      <c r="BG108" s="36"/>
      <c r="BH108" s="66"/>
      <c r="BI108" s="36"/>
      <c r="BJ108" s="36"/>
      <c r="BK108" s="36"/>
      <c r="BL108" s="36"/>
    </row>
    <row r="109" spans="1:64" s="37" customFormat="1">
      <c r="A109" s="93"/>
      <c r="B109" s="68">
        <v>97</v>
      </c>
      <c r="C109" s="105"/>
      <c r="D109" s="69"/>
      <c r="E109" s="94"/>
      <c r="F109" s="798"/>
      <c r="G109" s="798"/>
      <c r="H109" s="72"/>
      <c r="I109" s="73"/>
      <c r="J109" s="72"/>
      <c r="K109" s="800" t="str">
        <f t="shared" si="3"/>
        <v/>
      </c>
      <c r="L109" s="800" t="str">
        <f>IF($G109="","",IF(OR('2.全体概要'!$C$15=1,'2.全体概要'!$C$15=2),INDEX($BG$15:$BG$16,MATCH($G109,$BF$15:$BF$16,-1)),IF('2.全体概要'!$C$15=3,INDEX($BG$14:$BG$15,MATCH($G109,$BF$14:$BF$15,-1)),INDEX($BG$13:$BG$14,MATCH($G109,$BF$13:$BF$14,-1)))))</f>
        <v/>
      </c>
      <c r="M109" s="800" t="str">
        <f t="shared" si="4"/>
        <v/>
      </c>
      <c r="N109" s="801">
        <f t="shared" si="5"/>
        <v>0</v>
      </c>
      <c r="O109" s="91"/>
      <c r="P109" s="161"/>
      <c r="Q109" s="67"/>
      <c r="R109" s="89"/>
      <c r="S109" s="162"/>
      <c r="T109" s="67"/>
      <c r="U109" s="91"/>
      <c r="V109" s="161"/>
      <c r="W109" s="67"/>
      <c r="X109" s="89"/>
      <c r="Y109" s="162"/>
      <c r="Z109" s="67"/>
      <c r="AA109" s="91"/>
      <c r="AB109" s="72"/>
      <c r="AC109" s="91"/>
      <c r="AD109" s="161"/>
      <c r="AE109" s="91"/>
      <c r="AF109" s="161"/>
      <c r="AG109" s="91"/>
      <c r="AH109" s="72"/>
      <c r="AI109" s="91"/>
      <c r="AJ109" s="161"/>
      <c r="AK109" s="91"/>
      <c r="AL109" s="75"/>
      <c r="AM109" s="91"/>
      <c r="AN109" s="75"/>
      <c r="AO109" s="91"/>
      <c r="AP109" s="77"/>
      <c r="AQ109" s="91"/>
      <c r="AR109" s="72"/>
      <c r="AS109" s="359"/>
      <c r="AT109" s="91"/>
      <c r="AU109" s="72"/>
      <c r="AV109" s="804" t="str">
        <f>IF(AU109="","",IF(AU109="A",'11.パネルラジエーター設備費用算出シート'!$G$13,IF(AU109="B",'11.パネルラジエーター設備費用算出シート'!$N$13,IF(AU109="C",'11.パネルラジエーター設備費用算出シート'!$G$23,IF(AU109="D",'11.パネルラジエーター設備費用算出シート'!$N$23,IF(AU109="E",'11.パネルラジエーター設備費用算出シート'!$G$33,IF(AU109="F",'11.パネルラジエーター設備費用算出シート'!$N$33,IF(AU109="G",'11.パネルラジエーター設備費用算出シート'!$G$43,IF(AU109="H",'11.パネルラジエーター設備費用算出シート'!$N$43,IF(AU109="I",'11.パネルラジエーター設備費用算出シート'!$G$54,'11.パネルラジエーター設備費用算出シート'!$N$54))))))))))</f>
        <v/>
      </c>
      <c r="AW109" s="91"/>
      <c r="AX109" s="75"/>
      <c r="AY109" s="805"/>
      <c r="AZ109" s="91"/>
      <c r="BA109" s="36"/>
      <c r="BB109" s="36"/>
      <c r="BC109" s="36"/>
      <c r="BD109" s="36"/>
      <c r="BE109" s="66"/>
      <c r="BF109" s="36"/>
      <c r="BG109" s="36"/>
      <c r="BH109" s="66"/>
      <c r="BI109" s="36"/>
      <c r="BJ109" s="36"/>
      <c r="BK109" s="36"/>
      <c r="BL109" s="36"/>
    </row>
    <row r="110" spans="1:64" s="37" customFormat="1">
      <c r="A110" s="93"/>
      <c r="B110" s="68">
        <v>98</v>
      </c>
      <c r="C110" s="105"/>
      <c r="D110" s="69"/>
      <c r="E110" s="94"/>
      <c r="F110" s="798"/>
      <c r="G110" s="798"/>
      <c r="H110" s="72"/>
      <c r="I110" s="73"/>
      <c r="J110" s="72"/>
      <c r="K110" s="800" t="str">
        <f t="shared" si="3"/>
        <v/>
      </c>
      <c r="L110" s="800" t="str">
        <f>IF($G110="","",IF(OR('2.全体概要'!$C$15=1,'2.全体概要'!$C$15=2),INDEX($BG$15:$BG$16,MATCH($G110,$BF$15:$BF$16,-1)),IF('2.全体概要'!$C$15=3,INDEX($BG$14:$BG$15,MATCH($G110,$BF$14:$BF$15,-1)),INDEX($BG$13:$BG$14,MATCH($G110,$BF$13:$BF$14,-1)))))</f>
        <v/>
      </c>
      <c r="M110" s="800" t="str">
        <f t="shared" si="4"/>
        <v/>
      </c>
      <c r="N110" s="801">
        <f t="shared" si="5"/>
        <v>0</v>
      </c>
      <c r="O110" s="91"/>
      <c r="P110" s="161"/>
      <c r="Q110" s="67"/>
      <c r="R110" s="89"/>
      <c r="S110" s="162"/>
      <c r="T110" s="67"/>
      <c r="U110" s="91"/>
      <c r="V110" s="161"/>
      <c r="W110" s="67"/>
      <c r="X110" s="89"/>
      <c r="Y110" s="162"/>
      <c r="Z110" s="67"/>
      <c r="AA110" s="91"/>
      <c r="AB110" s="72"/>
      <c r="AC110" s="91"/>
      <c r="AD110" s="161"/>
      <c r="AE110" s="91"/>
      <c r="AF110" s="161"/>
      <c r="AG110" s="91"/>
      <c r="AH110" s="72"/>
      <c r="AI110" s="91"/>
      <c r="AJ110" s="161"/>
      <c r="AK110" s="91"/>
      <c r="AL110" s="75"/>
      <c r="AM110" s="91"/>
      <c r="AN110" s="75"/>
      <c r="AO110" s="91"/>
      <c r="AP110" s="77"/>
      <c r="AQ110" s="91"/>
      <c r="AR110" s="72"/>
      <c r="AS110" s="359"/>
      <c r="AT110" s="91"/>
      <c r="AU110" s="72"/>
      <c r="AV110" s="804" t="str">
        <f>IF(AU110="","",IF(AU110="A",'11.パネルラジエーター設備費用算出シート'!$G$13,IF(AU110="B",'11.パネルラジエーター設備費用算出シート'!$N$13,IF(AU110="C",'11.パネルラジエーター設備費用算出シート'!$G$23,IF(AU110="D",'11.パネルラジエーター設備費用算出シート'!$N$23,IF(AU110="E",'11.パネルラジエーター設備費用算出シート'!$G$33,IF(AU110="F",'11.パネルラジエーター設備費用算出シート'!$N$33,IF(AU110="G",'11.パネルラジエーター設備費用算出シート'!$G$43,IF(AU110="H",'11.パネルラジエーター設備費用算出シート'!$N$43,IF(AU110="I",'11.パネルラジエーター設備費用算出シート'!$G$54,'11.パネルラジエーター設備費用算出シート'!$N$54))))))))))</f>
        <v/>
      </c>
      <c r="AW110" s="91"/>
      <c r="AX110" s="75"/>
      <c r="AY110" s="805"/>
      <c r="AZ110" s="91"/>
      <c r="BA110" s="36"/>
      <c r="BB110" s="36"/>
      <c r="BC110" s="36"/>
      <c r="BD110" s="36"/>
      <c r="BE110" s="66"/>
      <c r="BF110" s="36"/>
      <c r="BG110" s="36"/>
      <c r="BH110" s="66"/>
      <c r="BI110" s="36"/>
      <c r="BJ110" s="36"/>
      <c r="BK110" s="36"/>
      <c r="BL110" s="36"/>
    </row>
    <row r="111" spans="1:64" s="37" customFormat="1">
      <c r="A111" s="93"/>
      <c r="B111" s="68">
        <v>99</v>
      </c>
      <c r="C111" s="105"/>
      <c r="D111" s="69"/>
      <c r="E111" s="94"/>
      <c r="F111" s="798"/>
      <c r="G111" s="798"/>
      <c r="H111" s="72"/>
      <c r="I111" s="73"/>
      <c r="J111" s="72"/>
      <c r="K111" s="800" t="str">
        <f t="shared" si="3"/>
        <v/>
      </c>
      <c r="L111" s="800" t="str">
        <f>IF($G111="","",IF(OR('2.全体概要'!$C$15=1,'2.全体概要'!$C$15=2),INDEX($BG$15:$BG$16,MATCH($G111,$BF$15:$BF$16,-1)),IF('2.全体概要'!$C$15=3,INDEX($BG$14:$BG$15,MATCH($G111,$BF$14:$BF$15,-1)),INDEX($BG$13:$BG$14,MATCH($G111,$BF$13:$BF$14,-1)))))</f>
        <v/>
      </c>
      <c r="M111" s="800" t="str">
        <f t="shared" si="4"/>
        <v/>
      </c>
      <c r="N111" s="801">
        <f t="shared" si="5"/>
        <v>0</v>
      </c>
      <c r="O111" s="91"/>
      <c r="P111" s="161"/>
      <c r="Q111" s="67"/>
      <c r="R111" s="89"/>
      <c r="S111" s="162"/>
      <c r="T111" s="67"/>
      <c r="U111" s="91"/>
      <c r="V111" s="161"/>
      <c r="W111" s="67"/>
      <c r="X111" s="89"/>
      <c r="Y111" s="162"/>
      <c r="Z111" s="67"/>
      <c r="AA111" s="91"/>
      <c r="AB111" s="72"/>
      <c r="AC111" s="91"/>
      <c r="AD111" s="161"/>
      <c r="AE111" s="91"/>
      <c r="AF111" s="161"/>
      <c r="AG111" s="91"/>
      <c r="AH111" s="72"/>
      <c r="AI111" s="91"/>
      <c r="AJ111" s="161"/>
      <c r="AK111" s="91"/>
      <c r="AL111" s="75"/>
      <c r="AM111" s="91"/>
      <c r="AN111" s="75"/>
      <c r="AO111" s="91"/>
      <c r="AP111" s="77"/>
      <c r="AQ111" s="91"/>
      <c r="AR111" s="72"/>
      <c r="AS111" s="359"/>
      <c r="AT111" s="91"/>
      <c r="AU111" s="72"/>
      <c r="AV111" s="804" t="str">
        <f>IF(AU111="","",IF(AU111="A",'11.パネルラジエーター設備費用算出シート'!$G$13,IF(AU111="B",'11.パネルラジエーター設備費用算出シート'!$N$13,IF(AU111="C",'11.パネルラジエーター設備費用算出シート'!$G$23,IF(AU111="D",'11.パネルラジエーター設備費用算出シート'!$N$23,IF(AU111="E",'11.パネルラジエーター設備費用算出シート'!$G$33,IF(AU111="F",'11.パネルラジエーター設備費用算出シート'!$N$33,IF(AU111="G",'11.パネルラジエーター設備費用算出シート'!$G$43,IF(AU111="H",'11.パネルラジエーター設備費用算出シート'!$N$43,IF(AU111="I",'11.パネルラジエーター設備費用算出シート'!$G$54,'11.パネルラジエーター設備費用算出シート'!$N$54))))))))))</f>
        <v/>
      </c>
      <c r="AW111" s="91"/>
      <c r="AX111" s="75"/>
      <c r="AY111" s="805"/>
      <c r="AZ111" s="91"/>
      <c r="BA111" s="36"/>
      <c r="BB111" s="36"/>
      <c r="BC111" s="36"/>
      <c r="BD111" s="36"/>
      <c r="BE111" s="66"/>
      <c r="BF111" s="36"/>
      <c r="BG111" s="36"/>
      <c r="BH111" s="66"/>
      <c r="BI111" s="36"/>
      <c r="BJ111" s="36"/>
      <c r="BK111" s="36"/>
      <c r="BL111" s="36"/>
    </row>
    <row r="112" spans="1:64" s="37" customFormat="1">
      <c r="A112" s="93"/>
      <c r="B112" s="68">
        <v>100</v>
      </c>
      <c r="C112" s="105"/>
      <c r="D112" s="69"/>
      <c r="E112" s="94"/>
      <c r="F112" s="798"/>
      <c r="G112" s="798"/>
      <c r="H112" s="72"/>
      <c r="I112" s="73"/>
      <c r="J112" s="72"/>
      <c r="K112" s="800" t="str">
        <f t="shared" si="3"/>
        <v/>
      </c>
      <c r="L112" s="800" t="str">
        <f>IF($G112="","",IF(OR('2.全体概要'!$C$15=1,'2.全体概要'!$C$15=2),INDEX($BG$15:$BG$16,MATCH($G112,$BF$15:$BF$16,-1)),IF('2.全体概要'!$C$15=3,INDEX($BG$14:$BG$15,MATCH($G112,$BF$14:$BF$15,-1)),INDEX($BG$13:$BG$14,MATCH($G112,$BF$13:$BF$14,-1)))))</f>
        <v/>
      </c>
      <c r="M112" s="800" t="str">
        <f t="shared" si="4"/>
        <v/>
      </c>
      <c r="N112" s="801">
        <f t="shared" si="5"/>
        <v>0</v>
      </c>
      <c r="O112" s="91"/>
      <c r="P112" s="161"/>
      <c r="Q112" s="67"/>
      <c r="R112" s="89"/>
      <c r="S112" s="162"/>
      <c r="T112" s="67"/>
      <c r="U112" s="91"/>
      <c r="V112" s="161"/>
      <c r="W112" s="67"/>
      <c r="X112" s="89"/>
      <c r="Y112" s="162"/>
      <c r="Z112" s="67"/>
      <c r="AA112" s="91"/>
      <c r="AB112" s="72"/>
      <c r="AC112" s="91"/>
      <c r="AD112" s="161"/>
      <c r="AE112" s="91"/>
      <c r="AF112" s="161"/>
      <c r="AG112" s="91"/>
      <c r="AH112" s="72"/>
      <c r="AI112" s="91"/>
      <c r="AJ112" s="161"/>
      <c r="AK112" s="91"/>
      <c r="AL112" s="75"/>
      <c r="AM112" s="91"/>
      <c r="AN112" s="75"/>
      <c r="AO112" s="91"/>
      <c r="AP112" s="77"/>
      <c r="AQ112" s="91"/>
      <c r="AR112" s="72"/>
      <c r="AS112" s="359"/>
      <c r="AT112" s="91"/>
      <c r="AU112" s="72"/>
      <c r="AV112" s="804" t="str">
        <f>IF(AU112="","",IF(AU112="A",'11.パネルラジエーター設備費用算出シート'!$G$13,IF(AU112="B",'11.パネルラジエーター設備費用算出シート'!$N$13,IF(AU112="C",'11.パネルラジエーター設備費用算出シート'!$G$23,IF(AU112="D",'11.パネルラジエーター設備費用算出シート'!$N$23,IF(AU112="E",'11.パネルラジエーター設備費用算出シート'!$G$33,IF(AU112="F",'11.パネルラジエーター設備費用算出シート'!$N$33,IF(AU112="G",'11.パネルラジエーター設備費用算出シート'!$G$43,IF(AU112="H",'11.パネルラジエーター設備費用算出シート'!$N$43,IF(AU112="I",'11.パネルラジエーター設備費用算出シート'!$G$54,'11.パネルラジエーター設備費用算出シート'!$N$54))))))))))</f>
        <v/>
      </c>
      <c r="AW112" s="91"/>
      <c r="AX112" s="75"/>
      <c r="AY112" s="805"/>
      <c r="AZ112" s="91"/>
      <c r="BA112" s="36"/>
      <c r="BB112" s="36"/>
      <c r="BC112" s="36"/>
      <c r="BD112" s="36"/>
      <c r="BE112" s="66"/>
      <c r="BF112" s="36"/>
      <c r="BG112" s="36"/>
      <c r="BH112" s="66"/>
      <c r="BI112" s="36"/>
      <c r="BJ112" s="36"/>
      <c r="BK112" s="36"/>
      <c r="BL112" s="36"/>
    </row>
    <row r="113" spans="1:64" s="37" customFormat="1">
      <c r="A113" s="93"/>
      <c r="B113" s="68">
        <v>101</v>
      </c>
      <c r="C113" s="105"/>
      <c r="D113" s="69"/>
      <c r="E113" s="94"/>
      <c r="F113" s="798"/>
      <c r="G113" s="798"/>
      <c r="H113" s="72"/>
      <c r="I113" s="73"/>
      <c r="J113" s="72"/>
      <c r="K113" s="800" t="str">
        <f t="shared" si="3"/>
        <v/>
      </c>
      <c r="L113" s="800" t="str">
        <f>IF($G113="","",IF(OR('2.全体概要'!$C$15=1,'2.全体概要'!$C$15=2),INDEX($BG$15:$BG$16,MATCH($G113,$BF$15:$BF$16,-1)),IF('2.全体概要'!$C$15=3,INDEX($BG$14:$BG$15,MATCH($G113,$BF$14:$BF$15,-1)),INDEX($BG$13:$BG$14,MATCH($G113,$BF$13:$BF$14,-1)))))</f>
        <v/>
      </c>
      <c r="M113" s="800" t="str">
        <f t="shared" si="4"/>
        <v/>
      </c>
      <c r="N113" s="801">
        <f t="shared" si="5"/>
        <v>0</v>
      </c>
      <c r="O113" s="91"/>
      <c r="P113" s="161"/>
      <c r="Q113" s="67"/>
      <c r="R113" s="89"/>
      <c r="S113" s="162"/>
      <c r="T113" s="67"/>
      <c r="U113" s="91"/>
      <c r="V113" s="161"/>
      <c r="W113" s="67"/>
      <c r="X113" s="89"/>
      <c r="Y113" s="162"/>
      <c r="Z113" s="67"/>
      <c r="AA113" s="91"/>
      <c r="AB113" s="72"/>
      <c r="AC113" s="91"/>
      <c r="AD113" s="161"/>
      <c r="AE113" s="91"/>
      <c r="AF113" s="161"/>
      <c r="AG113" s="91"/>
      <c r="AH113" s="72"/>
      <c r="AI113" s="91"/>
      <c r="AJ113" s="161"/>
      <c r="AK113" s="91"/>
      <c r="AL113" s="75"/>
      <c r="AM113" s="91"/>
      <c r="AN113" s="75"/>
      <c r="AO113" s="91"/>
      <c r="AP113" s="77"/>
      <c r="AQ113" s="91"/>
      <c r="AR113" s="72"/>
      <c r="AS113" s="359"/>
      <c r="AT113" s="91"/>
      <c r="AU113" s="72"/>
      <c r="AV113" s="804" t="str">
        <f>IF(AU113="","",IF(AU113="A",'11.パネルラジエーター設備費用算出シート'!$G$13,IF(AU113="B",'11.パネルラジエーター設備費用算出シート'!$N$13,IF(AU113="C",'11.パネルラジエーター設備費用算出シート'!$G$23,IF(AU113="D",'11.パネルラジエーター設備費用算出シート'!$N$23,IF(AU113="E",'11.パネルラジエーター設備費用算出シート'!$G$33,IF(AU113="F",'11.パネルラジエーター設備費用算出シート'!$N$33,IF(AU113="G",'11.パネルラジエーター設備費用算出シート'!$G$43,IF(AU113="H",'11.パネルラジエーター設備費用算出シート'!$N$43,IF(AU113="I",'11.パネルラジエーター設備費用算出シート'!$G$54,'11.パネルラジエーター設備費用算出シート'!$N$54))))))))))</f>
        <v/>
      </c>
      <c r="AW113" s="91"/>
      <c r="AX113" s="75"/>
      <c r="AY113" s="805"/>
      <c r="AZ113" s="91"/>
      <c r="BA113" s="36"/>
      <c r="BB113" s="36"/>
      <c r="BC113" s="36"/>
      <c r="BD113" s="36"/>
      <c r="BE113" s="66"/>
      <c r="BF113" s="36"/>
      <c r="BG113" s="36"/>
      <c r="BH113" s="66"/>
      <c r="BI113" s="36"/>
      <c r="BJ113" s="36"/>
      <c r="BK113" s="36"/>
      <c r="BL113" s="36"/>
    </row>
    <row r="114" spans="1:64" s="37" customFormat="1">
      <c r="A114" s="93"/>
      <c r="B114" s="68">
        <v>102</v>
      </c>
      <c r="C114" s="105"/>
      <c r="D114" s="69"/>
      <c r="E114" s="94"/>
      <c r="F114" s="798"/>
      <c r="G114" s="798"/>
      <c r="H114" s="72"/>
      <c r="I114" s="73"/>
      <c r="J114" s="72"/>
      <c r="K114" s="800" t="str">
        <f t="shared" si="3"/>
        <v/>
      </c>
      <c r="L114" s="800" t="str">
        <f>IF($G114="","",IF(OR('2.全体概要'!$C$15=1,'2.全体概要'!$C$15=2),INDEX($BG$15:$BG$16,MATCH($G114,$BF$15:$BF$16,-1)),IF('2.全体概要'!$C$15=3,INDEX($BG$14:$BG$15,MATCH($G114,$BF$14:$BF$15,-1)),INDEX($BG$13:$BG$14,MATCH($G114,$BF$13:$BF$14,-1)))))</f>
        <v/>
      </c>
      <c r="M114" s="800" t="str">
        <f t="shared" si="4"/>
        <v/>
      </c>
      <c r="N114" s="801">
        <f t="shared" si="5"/>
        <v>0</v>
      </c>
      <c r="O114" s="91"/>
      <c r="P114" s="161"/>
      <c r="Q114" s="67"/>
      <c r="R114" s="89"/>
      <c r="S114" s="162"/>
      <c r="T114" s="67"/>
      <c r="U114" s="91"/>
      <c r="V114" s="161"/>
      <c r="W114" s="67"/>
      <c r="X114" s="89"/>
      <c r="Y114" s="162"/>
      <c r="Z114" s="67"/>
      <c r="AA114" s="91"/>
      <c r="AB114" s="72"/>
      <c r="AC114" s="91"/>
      <c r="AD114" s="161"/>
      <c r="AE114" s="91"/>
      <c r="AF114" s="161"/>
      <c r="AG114" s="91"/>
      <c r="AH114" s="72"/>
      <c r="AI114" s="91"/>
      <c r="AJ114" s="161"/>
      <c r="AK114" s="91"/>
      <c r="AL114" s="75"/>
      <c r="AM114" s="91"/>
      <c r="AN114" s="75"/>
      <c r="AO114" s="91"/>
      <c r="AP114" s="77"/>
      <c r="AQ114" s="91"/>
      <c r="AR114" s="72"/>
      <c r="AS114" s="359"/>
      <c r="AT114" s="91"/>
      <c r="AU114" s="72"/>
      <c r="AV114" s="804" t="str">
        <f>IF(AU114="","",IF(AU114="A",'11.パネルラジエーター設備費用算出シート'!$G$13,IF(AU114="B",'11.パネルラジエーター設備費用算出シート'!$N$13,IF(AU114="C",'11.パネルラジエーター設備費用算出シート'!$G$23,IF(AU114="D",'11.パネルラジエーター設備費用算出シート'!$N$23,IF(AU114="E",'11.パネルラジエーター設備費用算出シート'!$G$33,IF(AU114="F",'11.パネルラジエーター設備費用算出シート'!$N$33,IF(AU114="G",'11.パネルラジエーター設備費用算出シート'!$G$43,IF(AU114="H",'11.パネルラジエーター設備費用算出シート'!$N$43,IF(AU114="I",'11.パネルラジエーター設備費用算出シート'!$G$54,'11.パネルラジエーター設備費用算出シート'!$N$54))))))))))</f>
        <v/>
      </c>
      <c r="AW114" s="91"/>
      <c r="AX114" s="75"/>
      <c r="AY114" s="805"/>
      <c r="AZ114" s="91"/>
      <c r="BA114" s="36"/>
      <c r="BB114" s="36"/>
      <c r="BC114" s="36"/>
      <c r="BD114" s="36"/>
      <c r="BE114" s="66"/>
      <c r="BF114" s="36"/>
      <c r="BG114" s="36"/>
      <c r="BH114" s="66"/>
      <c r="BI114" s="36"/>
      <c r="BJ114" s="36"/>
      <c r="BK114" s="36"/>
      <c r="BL114" s="36"/>
    </row>
    <row r="115" spans="1:64" s="37" customFormat="1">
      <c r="A115" s="93"/>
      <c r="B115" s="68">
        <v>103</v>
      </c>
      <c r="C115" s="105"/>
      <c r="D115" s="69"/>
      <c r="E115" s="94"/>
      <c r="F115" s="798"/>
      <c r="G115" s="798"/>
      <c r="H115" s="72"/>
      <c r="I115" s="73"/>
      <c r="J115" s="72"/>
      <c r="K115" s="800" t="str">
        <f t="shared" si="3"/>
        <v/>
      </c>
      <c r="L115" s="800" t="str">
        <f>IF($G115="","",IF(OR('2.全体概要'!$C$15=1,'2.全体概要'!$C$15=2),INDEX($BG$15:$BG$16,MATCH($G115,$BF$15:$BF$16,-1)),IF('2.全体概要'!$C$15=3,INDEX($BG$14:$BG$15,MATCH($G115,$BF$14:$BF$15,-1)),INDEX($BG$13:$BG$14,MATCH($G115,$BF$13:$BF$14,-1)))))</f>
        <v/>
      </c>
      <c r="M115" s="800" t="str">
        <f t="shared" si="4"/>
        <v/>
      </c>
      <c r="N115" s="801">
        <f t="shared" si="5"/>
        <v>0</v>
      </c>
      <c r="O115" s="91"/>
      <c r="P115" s="161"/>
      <c r="Q115" s="67"/>
      <c r="R115" s="89"/>
      <c r="S115" s="162"/>
      <c r="T115" s="67"/>
      <c r="U115" s="91"/>
      <c r="V115" s="161"/>
      <c r="W115" s="67"/>
      <c r="X115" s="89"/>
      <c r="Y115" s="162"/>
      <c r="Z115" s="67"/>
      <c r="AA115" s="91"/>
      <c r="AB115" s="72"/>
      <c r="AC115" s="91"/>
      <c r="AD115" s="161"/>
      <c r="AE115" s="91"/>
      <c r="AF115" s="161"/>
      <c r="AG115" s="91"/>
      <c r="AH115" s="72"/>
      <c r="AI115" s="91"/>
      <c r="AJ115" s="161"/>
      <c r="AK115" s="91"/>
      <c r="AL115" s="75"/>
      <c r="AM115" s="91"/>
      <c r="AN115" s="75"/>
      <c r="AO115" s="91"/>
      <c r="AP115" s="77"/>
      <c r="AQ115" s="91"/>
      <c r="AR115" s="72"/>
      <c r="AS115" s="359"/>
      <c r="AT115" s="91"/>
      <c r="AU115" s="72"/>
      <c r="AV115" s="804" t="str">
        <f>IF(AU115="","",IF(AU115="A",'11.パネルラジエーター設備費用算出シート'!$G$13,IF(AU115="B",'11.パネルラジエーター設備費用算出シート'!$N$13,IF(AU115="C",'11.パネルラジエーター設備費用算出シート'!$G$23,IF(AU115="D",'11.パネルラジエーター設備費用算出シート'!$N$23,IF(AU115="E",'11.パネルラジエーター設備費用算出シート'!$G$33,IF(AU115="F",'11.パネルラジエーター設備費用算出シート'!$N$33,IF(AU115="G",'11.パネルラジエーター設備費用算出シート'!$G$43,IF(AU115="H",'11.パネルラジエーター設備費用算出シート'!$N$43,IF(AU115="I",'11.パネルラジエーター設備費用算出シート'!$G$54,'11.パネルラジエーター設備費用算出シート'!$N$54))))))))))</f>
        <v/>
      </c>
      <c r="AW115" s="91"/>
      <c r="AX115" s="75"/>
      <c r="AY115" s="805"/>
      <c r="AZ115" s="91"/>
      <c r="BA115" s="36"/>
      <c r="BB115" s="36"/>
      <c r="BC115" s="36"/>
      <c r="BD115" s="36"/>
      <c r="BE115" s="66"/>
      <c r="BF115" s="36"/>
      <c r="BG115" s="36"/>
      <c r="BH115" s="66"/>
      <c r="BI115" s="36"/>
      <c r="BJ115" s="36"/>
      <c r="BK115" s="36"/>
      <c r="BL115" s="36"/>
    </row>
    <row r="116" spans="1:64" s="37" customFormat="1">
      <c r="A116" s="93"/>
      <c r="B116" s="68">
        <v>104</v>
      </c>
      <c r="C116" s="105"/>
      <c r="D116" s="69"/>
      <c r="E116" s="94"/>
      <c r="F116" s="798"/>
      <c r="G116" s="798"/>
      <c r="H116" s="72"/>
      <c r="I116" s="73"/>
      <c r="J116" s="72"/>
      <c r="K116" s="800" t="str">
        <f t="shared" si="3"/>
        <v/>
      </c>
      <c r="L116" s="800" t="str">
        <f>IF($G116="","",IF(OR('2.全体概要'!$C$15=1,'2.全体概要'!$C$15=2),INDEX($BG$15:$BG$16,MATCH($G116,$BF$15:$BF$16,-1)),IF('2.全体概要'!$C$15=3,INDEX($BG$14:$BG$15,MATCH($G116,$BF$14:$BF$15,-1)),INDEX($BG$13:$BG$14,MATCH($G116,$BF$13:$BF$14,-1)))))</f>
        <v/>
      </c>
      <c r="M116" s="800" t="str">
        <f t="shared" si="4"/>
        <v/>
      </c>
      <c r="N116" s="801">
        <f t="shared" si="5"/>
        <v>0</v>
      </c>
      <c r="O116" s="91"/>
      <c r="P116" s="161"/>
      <c r="Q116" s="67"/>
      <c r="R116" s="89"/>
      <c r="S116" s="162"/>
      <c r="T116" s="67"/>
      <c r="U116" s="91"/>
      <c r="V116" s="161"/>
      <c r="W116" s="67"/>
      <c r="X116" s="89"/>
      <c r="Y116" s="162"/>
      <c r="Z116" s="67"/>
      <c r="AA116" s="91"/>
      <c r="AB116" s="72"/>
      <c r="AC116" s="91"/>
      <c r="AD116" s="161"/>
      <c r="AE116" s="91"/>
      <c r="AF116" s="161"/>
      <c r="AG116" s="91"/>
      <c r="AH116" s="72"/>
      <c r="AI116" s="91"/>
      <c r="AJ116" s="161"/>
      <c r="AK116" s="91"/>
      <c r="AL116" s="75"/>
      <c r="AM116" s="91"/>
      <c r="AN116" s="75"/>
      <c r="AO116" s="91"/>
      <c r="AP116" s="77"/>
      <c r="AQ116" s="91"/>
      <c r="AR116" s="72"/>
      <c r="AS116" s="359"/>
      <c r="AT116" s="91"/>
      <c r="AU116" s="72"/>
      <c r="AV116" s="804" t="str">
        <f>IF(AU116="","",IF(AU116="A",'11.パネルラジエーター設備費用算出シート'!$G$13,IF(AU116="B",'11.パネルラジエーター設備費用算出シート'!$N$13,IF(AU116="C",'11.パネルラジエーター設備費用算出シート'!$G$23,IF(AU116="D",'11.パネルラジエーター設備費用算出シート'!$N$23,IF(AU116="E",'11.パネルラジエーター設備費用算出シート'!$G$33,IF(AU116="F",'11.パネルラジエーター設備費用算出シート'!$N$33,IF(AU116="G",'11.パネルラジエーター設備費用算出シート'!$G$43,IF(AU116="H",'11.パネルラジエーター設備費用算出シート'!$N$43,IF(AU116="I",'11.パネルラジエーター設備費用算出シート'!$G$54,'11.パネルラジエーター設備費用算出シート'!$N$54))))))))))</f>
        <v/>
      </c>
      <c r="AW116" s="91"/>
      <c r="AX116" s="75"/>
      <c r="AY116" s="805"/>
      <c r="AZ116" s="91"/>
      <c r="BA116" s="36"/>
      <c r="BB116" s="36"/>
      <c r="BC116" s="36"/>
      <c r="BD116" s="36"/>
      <c r="BE116" s="66"/>
      <c r="BF116" s="36"/>
      <c r="BG116" s="36"/>
      <c r="BH116" s="66"/>
      <c r="BI116" s="36"/>
      <c r="BJ116" s="36"/>
      <c r="BK116" s="36"/>
      <c r="BL116" s="36"/>
    </row>
    <row r="117" spans="1:64" s="37" customFormat="1">
      <c r="A117" s="93"/>
      <c r="B117" s="68">
        <v>105</v>
      </c>
      <c r="C117" s="105"/>
      <c r="D117" s="69"/>
      <c r="E117" s="94"/>
      <c r="F117" s="798"/>
      <c r="G117" s="798"/>
      <c r="H117" s="72"/>
      <c r="I117" s="73"/>
      <c r="J117" s="72"/>
      <c r="K117" s="800" t="str">
        <f t="shared" si="3"/>
        <v/>
      </c>
      <c r="L117" s="800" t="str">
        <f>IF($G117="","",IF(OR('2.全体概要'!$C$15=1,'2.全体概要'!$C$15=2),INDEX($BG$15:$BG$16,MATCH($G117,$BF$15:$BF$16,-1)),IF('2.全体概要'!$C$15=3,INDEX($BG$14:$BG$15,MATCH($G117,$BF$14:$BF$15,-1)),INDEX($BG$13:$BG$14,MATCH($G117,$BF$13:$BF$14,-1)))))</f>
        <v/>
      </c>
      <c r="M117" s="800" t="str">
        <f t="shared" si="4"/>
        <v/>
      </c>
      <c r="N117" s="801">
        <f t="shared" si="5"/>
        <v>0</v>
      </c>
      <c r="O117" s="91"/>
      <c r="P117" s="161"/>
      <c r="Q117" s="67"/>
      <c r="R117" s="89"/>
      <c r="S117" s="162"/>
      <c r="T117" s="67"/>
      <c r="U117" s="91"/>
      <c r="V117" s="161"/>
      <c r="W117" s="67"/>
      <c r="X117" s="89"/>
      <c r="Y117" s="162"/>
      <c r="Z117" s="67"/>
      <c r="AA117" s="91"/>
      <c r="AB117" s="72"/>
      <c r="AC117" s="91"/>
      <c r="AD117" s="161"/>
      <c r="AE117" s="91"/>
      <c r="AF117" s="161"/>
      <c r="AG117" s="91"/>
      <c r="AH117" s="72"/>
      <c r="AI117" s="91"/>
      <c r="AJ117" s="161"/>
      <c r="AK117" s="91"/>
      <c r="AL117" s="75"/>
      <c r="AM117" s="91"/>
      <c r="AN117" s="75"/>
      <c r="AO117" s="91"/>
      <c r="AP117" s="77"/>
      <c r="AQ117" s="91"/>
      <c r="AR117" s="72"/>
      <c r="AS117" s="359"/>
      <c r="AT117" s="91"/>
      <c r="AU117" s="72"/>
      <c r="AV117" s="804" t="str">
        <f>IF(AU117="","",IF(AU117="A",'11.パネルラジエーター設備費用算出シート'!$G$13,IF(AU117="B",'11.パネルラジエーター設備費用算出シート'!$N$13,IF(AU117="C",'11.パネルラジエーター設備費用算出シート'!$G$23,IF(AU117="D",'11.パネルラジエーター設備費用算出シート'!$N$23,IF(AU117="E",'11.パネルラジエーター設備費用算出シート'!$G$33,IF(AU117="F",'11.パネルラジエーター設備費用算出シート'!$N$33,IF(AU117="G",'11.パネルラジエーター設備費用算出シート'!$G$43,IF(AU117="H",'11.パネルラジエーター設備費用算出シート'!$N$43,IF(AU117="I",'11.パネルラジエーター設備費用算出シート'!$G$54,'11.パネルラジエーター設備費用算出シート'!$N$54))))))))))</f>
        <v/>
      </c>
      <c r="AW117" s="91"/>
      <c r="AX117" s="75"/>
      <c r="AY117" s="805"/>
      <c r="AZ117" s="91"/>
      <c r="BA117" s="36"/>
      <c r="BB117" s="36"/>
      <c r="BC117" s="36"/>
      <c r="BD117" s="36"/>
      <c r="BE117" s="66"/>
      <c r="BF117" s="36"/>
      <c r="BG117" s="36"/>
      <c r="BH117" s="66"/>
      <c r="BI117" s="36"/>
      <c r="BJ117" s="36"/>
      <c r="BK117" s="36"/>
      <c r="BL117" s="36"/>
    </row>
    <row r="118" spans="1:64" s="37" customFormat="1">
      <c r="A118" s="93"/>
      <c r="B118" s="68">
        <v>106</v>
      </c>
      <c r="C118" s="105"/>
      <c r="D118" s="69"/>
      <c r="E118" s="94"/>
      <c r="F118" s="798"/>
      <c r="G118" s="798"/>
      <c r="H118" s="72"/>
      <c r="I118" s="73"/>
      <c r="J118" s="72"/>
      <c r="K118" s="800" t="str">
        <f t="shared" si="3"/>
        <v/>
      </c>
      <c r="L118" s="800" t="str">
        <f>IF($G118="","",IF(OR('2.全体概要'!$C$15=1,'2.全体概要'!$C$15=2),INDEX($BG$15:$BG$16,MATCH($G118,$BF$15:$BF$16,-1)),IF('2.全体概要'!$C$15=3,INDEX($BG$14:$BG$15,MATCH($G118,$BF$14:$BF$15,-1)),INDEX($BG$13:$BG$14,MATCH($G118,$BF$13:$BF$14,-1)))))</f>
        <v/>
      </c>
      <c r="M118" s="800" t="str">
        <f t="shared" si="4"/>
        <v/>
      </c>
      <c r="N118" s="801">
        <f t="shared" si="5"/>
        <v>0</v>
      </c>
      <c r="O118" s="91"/>
      <c r="P118" s="161"/>
      <c r="Q118" s="67"/>
      <c r="R118" s="89"/>
      <c r="S118" s="162"/>
      <c r="T118" s="67"/>
      <c r="U118" s="91"/>
      <c r="V118" s="161"/>
      <c r="W118" s="67"/>
      <c r="X118" s="89"/>
      <c r="Y118" s="162"/>
      <c r="Z118" s="67"/>
      <c r="AA118" s="91"/>
      <c r="AB118" s="72"/>
      <c r="AC118" s="91"/>
      <c r="AD118" s="161"/>
      <c r="AE118" s="91"/>
      <c r="AF118" s="161"/>
      <c r="AG118" s="91"/>
      <c r="AH118" s="72"/>
      <c r="AI118" s="91"/>
      <c r="AJ118" s="161"/>
      <c r="AK118" s="91"/>
      <c r="AL118" s="75"/>
      <c r="AM118" s="91"/>
      <c r="AN118" s="75"/>
      <c r="AO118" s="91"/>
      <c r="AP118" s="77"/>
      <c r="AQ118" s="91"/>
      <c r="AR118" s="72"/>
      <c r="AS118" s="359"/>
      <c r="AT118" s="91"/>
      <c r="AU118" s="72"/>
      <c r="AV118" s="804" t="str">
        <f>IF(AU118="","",IF(AU118="A",'11.パネルラジエーター設備費用算出シート'!$G$13,IF(AU118="B",'11.パネルラジエーター設備費用算出シート'!$N$13,IF(AU118="C",'11.パネルラジエーター設備費用算出シート'!$G$23,IF(AU118="D",'11.パネルラジエーター設備費用算出シート'!$N$23,IF(AU118="E",'11.パネルラジエーター設備費用算出シート'!$G$33,IF(AU118="F",'11.パネルラジエーター設備費用算出シート'!$N$33,IF(AU118="G",'11.パネルラジエーター設備費用算出シート'!$G$43,IF(AU118="H",'11.パネルラジエーター設備費用算出シート'!$N$43,IF(AU118="I",'11.パネルラジエーター設備費用算出シート'!$G$54,'11.パネルラジエーター設備費用算出シート'!$N$54))))))))))</f>
        <v/>
      </c>
      <c r="AW118" s="91"/>
      <c r="AX118" s="75"/>
      <c r="AY118" s="805"/>
      <c r="AZ118" s="91"/>
      <c r="BA118" s="36"/>
      <c r="BB118" s="36"/>
      <c r="BC118" s="36"/>
      <c r="BD118" s="36"/>
      <c r="BE118" s="66"/>
      <c r="BF118" s="36"/>
      <c r="BG118" s="36"/>
      <c r="BH118" s="66"/>
      <c r="BI118" s="36"/>
      <c r="BJ118" s="36"/>
      <c r="BK118" s="36"/>
      <c r="BL118" s="36"/>
    </row>
    <row r="119" spans="1:64" s="37" customFormat="1">
      <c r="A119" s="93"/>
      <c r="B119" s="68">
        <v>107</v>
      </c>
      <c r="C119" s="105"/>
      <c r="D119" s="69"/>
      <c r="E119" s="94"/>
      <c r="F119" s="798"/>
      <c r="G119" s="798"/>
      <c r="H119" s="72"/>
      <c r="I119" s="73"/>
      <c r="J119" s="72"/>
      <c r="K119" s="800" t="str">
        <f t="shared" si="3"/>
        <v/>
      </c>
      <c r="L119" s="800" t="str">
        <f>IF($G119="","",IF(OR('2.全体概要'!$C$15=1,'2.全体概要'!$C$15=2),INDEX($BG$15:$BG$16,MATCH($G119,$BF$15:$BF$16,-1)),IF('2.全体概要'!$C$15=3,INDEX($BG$14:$BG$15,MATCH($G119,$BF$14:$BF$15,-1)),INDEX($BG$13:$BG$14,MATCH($G119,$BF$13:$BF$14,-1)))))</f>
        <v/>
      </c>
      <c r="M119" s="800" t="str">
        <f t="shared" si="4"/>
        <v/>
      </c>
      <c r="N119" s="801">
        <f t="shared" si="5"/>
        <v>0</v>
      </c>
      <c r="O119" s="91"/>
      <c r="P119" s="161"/>
      <c r="Q119" s="67"/>
      <c r="R119" s="89"/>
      <c r="S119" s="162"/>
      <c r="T119" s="67"/>
      <c r="U119" s="91"/>
      <c r="V119" s="161"/>
      <c r="W119" s="67"/>
      <c r="X119" s="89"/>
      <c r="Y119" s="162"/>
      <c r="Z119" s="67"/>
      <c r="AA119" s="91"/>
      <c r="AB119" s="72"/>
      <c r="AC119" s="91"/>
      <c r="AD119" s="161"/>
      <c r="AE119" s="91"/>
      <c r="AF119" s="161"/>
      <c r="AG119" s="91"/>
      <c r="AH119" s="72"/>
      <c r="AI119" s="91"/>
      <c r="AJ119" s="161"/>
      <c r="AK119" s="91"/>
      <c r="AL119" s="75"/>
      <c r="AM119" s="91"/>
      <c r="AN119" s="75"/>
      <c r="AO119" s="91"/>
      <c r="AP119" s="77"/>
      <c r="AQ119" s="91"/>
      <c r="AR119" s="72"/>
      <c r="AS119" s="359"/>
      <c r="AT119" s="91"/>
      <c r="AU119" s="72"/>
      <c r="AV119" s="804" t="str">
        <f>IF(AU119="","",IF(AU119="A",'11.パネルラジエーター設備費用算出シート'!$G$13,IF(AU119="B",'11.パネルラジエーター設備費用算出シート'!$N$13,IF(AU119="C",'11.パネルラジエーター設備費用算出シート'!$G$23,IF(AU119="D",'11.パネルラジエーター設備費用算出シート'!$N$23,IF(AU119="E",'11.パネルラジエーター設備費用算出シート'!$G$33,IF(AU119="F",'11.パネルラジエーター設備費用算出シート'!$N$33,IF(AU119="G",'11.パネルラジエーター設備費用算出シート'!$G$43,IF(AU119="H",'11.パネルラジエーター設備費用算出シート'!$N$43,IF(AU119="I",'11.パネルラジエーター設備費用算出シート'!$G$54,'11.パネルラジエーター設備費用算出シート'!$N$54))))))))))</f>
        <v/>
      </c>
      <c r="AW119" s="91"/>
      <c r="AX119" s="75"/>
      <c r="AY119" s="805"/>
      <c r="AZ119" s="91"/>
      <c r="BA119" s="36"/>
      <c r="BB119" s="36"/>
      <c r="BC119" s="36"/>
      <c r="BD119" s="36"/>
      <c r="BE119" s="66"/>
      <c r="BF119" s="36"/>
      <c r="BG119" s="36"/>
      <c r="BH119" s="66"/>
      <c r="BI119" s="36"/>
      <c r="BJ119" s="36"/>
      <c r="BK119" s="36"/>
      <c r="BL119" s="36"/>
    </row>
    <row r="120" spans="1:64" s="37" customFormat="1">
      <c r="A120" s="93"/>
      <c r="B120" s="68">
        <v>108</v>
      </c>
      <c r="C120" s="105"/>
      <c r="D120" s="69"/>
      <c r="E120" s="94"/>
      <c r="F120" s="798"/>
      <c r="G120" s="798"/>
      <c r="H120" s="72"/>
      <c r="I120" s="73"/>
      <c r="J120" s="72"/>
      <c r="K120" s="800" t="str">
        <f t="shared" si="3"/>
        <v/>
      </c>
      <c r="L120" s="800" t="str">
        <f>IF($G120="","",IF(OR('2.全体概要'!$C$15=1,'2.全体概要'!$C$15=2),INDEX($BG$15:$BG$16,MATCH($G120,$BF$15:$BF$16,-1)),IF('2.全体概要'!$C$15=3,INDEX($BG$14:$BG$15,MATCH($G120,$BF$14:$BF$15,-1)),INDEX($BG$13:$BG$14,MATCH($G120,$BF$13:$BF$14,-1)))))</f>
        <v/>
      </c>
      <c r="M120" s="800" t="str">
        <f t="shared" si="4"/>
        <v/>
      </c>
      <c r="N120" s="801">
        <f t="shared" si="5"/>
        <v>0</v>
      </c>
      <c r="O120" s="91"/>
      <c r="P120" s="161"/>
      <c r="Q120" s="67"/>
      <c r="R120" s="89"/>
      <c r="S120" s="162"/>
      <c r="T120" s="67"/>
      <c r="U120" s="91"/>
      <c r="V120" s="161"/>
      <c r="W120" s="67"/>
      <c r="X120" s="89"/>
      <c r="Y120" s="162"/>
      <c r="Z120" s="67"/>
      <c r="AA120" s="91"/>
      <c r="AB120" s="72"/>
      <c r="AC120" s="91"/>
      <c r="AD120" s="161"/>
      <c r="AE120" s="91"/>
      <c r="AF120" s="161"/>
      <c r="AG120" s="91"/>
      <c r="AH120" s="72"/>
      <c r="AI120" s="91"/>
      <c r="AJ120" s="161"/>
      <c r="AK120" s="91"/>
      <c r="AL120" s="75"/>
      <c r="AM120" s="91"/>
      <c r="AN120" s="75"/>
      <c r="AO120" s="91"/>
      <c r="AP120" s="77"/>
      <c r="AQ120" s="91"/>
      <c r="AR120" s="72"/>
      <c r="AS120" s="359"/>
      <c r="AT120" s="91"/>
      <c r="AU120" s="72"/>
      <c r="AV120" s="804" t="str">
        <f>IF(AU120="","",IF(AU120="A",'11.パネルラジエーター設備費用算出シート'!$G$13,IF(AU120="B",'11.パネルラジエーター設備費用算出シート'!$N$13,IF(AU120="C",'11.パネルラジエーター設備費用算出シート'!$G$23,IF(AU120="D",'11.パネルラジエーター設備費用算出シート'!$N$23,IF(AU120="E",'11.パネルラジエーター設備費用算出シート'!$G$33,IF(AU120="F",'11.パネルラジエーター設備費用算出シート'!$N$33,IF(AU120="G",'11.パネルラジエーター設備費用算出シート'!$G$43,IF(AU120="H",'11.パネルラジエーター設備費用算出シート'!$N$43,IF(AU120="I",'11.パネルラジエーター設備費用算出シート'!$G$54,'11.パネルラジエーター設備費用算出シート'!$N$54))))))))))</f>
        <v/>
      </c>
      <c r="AW120" s="91"/>
      <c r="AX120" s="75"/>
      <c r="AY120" s="805"/>
      <c r="AZ120" s="91"/>
      <c r="BA120" s="36"/>
      <c r="BB120" s="36"/>
      <c r="BC120" s="36"/>
      <c r="BD120" s="36"/>
      <c r="BE120" s="66"/>
      <c r="BF120" s="36"/>
      <c r="BG120" s="36"/>
      <c r="BH120" s="66"/>
      <c r="BI120" s="36"/>
      <c r="BJ120" s="36"/>
      <c r="BK120" s="36"/>
      <c r="BL120" s="36"/>
    </row>
    <row r="121" spans="1:64" s="37" customFormat="1">
      <c r="A121" s="93"/>
      <c r="B121" s="68">
        <v>109</v>
      </c>
      <c r="C121" s="105"/>
      <c r="D121" s="69"/>
      <c r="E121" s="94"/>
      <c r="F121" s="798"/>
      <c r="G121" s="798"/>
      <c r="H121" s="72"/>
      <c r="I121" s="73"/>
      <c r="J121" s="72"/>
      <c r="K121" s="800" t="str">
        <f t="shared" si="3"/>
        <v/>
      </c>
      <c r="L121" s="800" t="str">
        <f>IF($G121="","",IF(OR('2.全体概要'!$C$15=1,'2.全体概要'!$C$15=2),INDEX($BG$15:$BG$16,MATCH($G121,$BF$15:$BF$16,-1)),IF('2.全体概要'!$C$15=3,INDEX($BG$14:$BG$15,MATCH($G121,$BF$14:$BF$15,-1)),INDEX($BG$13:$BG$14,MATCH($G121,$BF$13:$BF$14,-1)))))</f>
        <v/>
      </c>
      <c r="M121" s="800" t="str">
        <f t="shared" si="4"/>
        <v/>
      </c>
      <c r="N121" s="801">
        <f t="shared" si="5"/>
        <v>0</v>
      </c>
      <c r="O121" s="91"/>
      <c r="P121" s="161"/>
      <c r="Q121" s="67"/>
      <c r="R121" s="89"/>
      <c r="S121" s="162"/>
      <c r="T121" s="67"/>
      <c r="U121" s="91"/>
      <c r="V121" s="161"/>
      <c r="W121" s="67"/>
      <c r="X121" s="89"/>
      <c r="Y121" s="162"/>
      <c r="Z121" s="67"/>
      <c r="AA121" s="91"/>
      <c r="AB121" s="72"/>
      <c r="AC121" s="91"/>
      <c r="AD121" s="161"/>
      <c r="AE121" s="91"/>
      <c r="AF121" s="161"/>
      <c r="AG121" s="91"/>
      <c r="AH121" s="72"/>
      <c r="AI121" s="91"/>
      <c r="AJ121" s="161"/>
      <c r="AK121" s="91"/>
      <c r="AL121" s="75"/>
      <c r="AM121" s="91"/>
      <c r="AN121" s="75"/>
      <c r="AO121" s="91"/>
      <c r="AP121" s="77"/>
      <c r="AQ121" s="91"/>
      <c r="AR121" s="72"/>
      <c r="AS121" s="359"/>
      <c r="AT121" s="91"/>
      <c r="AU121" s="72"/>
      <c r="AV121" s="804" t="str">
        <f>IF(AU121="","",IF(AU121="A",'11.パネルラジエーター設備費用算出シート'!$G$13,IF(AU121="B",'11.パネルラジエーター設備費用算出シート'!$N$13,IF(AU121="C",'11.パネルラジエーター設備費用算出シート'!$G$23,IF(AU121="D",'11.パネルラジエーター設備費用算出シート'!$N$23,IF(AU121="E",'11.パネルラジエーター設備費用算出シート'!$G$33,IF(AU121="F",'11.パネルラジエーター設備費用算出シート'!$N$33,IF(AU121="G",'11.パネルラジエーター設備費用算出シート'!$G$43,IF(AU121="H",'11.パネルラジエーター設備費用算出シート'!$N$43,IF(AU121="I",'11.パネルラジエーター設備費用算出シート'!$G$54,'11.パネルラジエーター設備費用算出シート'!$N$54))))))))))</f>
        <v/>
      </c>
      <c r="AW121" s="91"/>
      <c r="AX121" s="75"/>
      <c r="AY121" s="805"/>
      <c r="AZ121" s="91"/>
      <c r="BA121" s="36"/>
      <c r="BB121" s="36"/>
      <c r="BC121" s="36"/>
      <c r="BD121" s="36"/>
      <c r="BE121" s="66"/>
      <c r="BF121" s="36"/>
      <c r="BG121" s="36"/>
      <c r="BH121" s="66"/>
      <c r="BI121" s="36"/>
      <c r="BJ121" s="36"/>
      <c r="BK121" s="36"/>
      <c r="BL121" s="36"/>
    </row>
    <row r="122" spans="1:64" s="37" customFormat="1">
      <c r="A122" s="93"/>
      <c r="B122" s="68">
        <v>110</v>
      </c>
      <c r="C122" s="105"/>
      <c r="D122" s="69"/>
      <c r="E122" s="94"/>
      <c r="F122" s="798"/>
      <c r="G122" s="798"/>
      <c r="H122" s="72"/>
      <c r="I122" s="73"/>
      <c r="J122" s="72"/>
      <c r="K122" s="800" t="str">
        <f t="shared" si="3"/>
        <v/>
      </c>
      <c r="L122" s="800" t="str">
        <f>IF($G122="","",IF(OR('2.全体概要'!$C$15=1,'2.全体概要'!$C$15=2),INDEX($BG$15:$BG$16,MATCH($G122,$BF$15:$BF$16,-1)),IF('2.全体概要'!$C$15=3,INDEX($BG$14:$BG$15,MATCH($G122,$BF$14:$BF$15,-1)),INDEX($BG$13:$BG$14,MATCH($G122,$BF$13:$BF$14,-1)))))</f>
        <v/>
      </c>
      <c r="M122" s="800" t="str">
        <f t="shared" si="4"/>
        <v/>
      </c>
      <c r="N122" s="801">
        <f t="shared" si="5"/>
        <v>0</v>
      </c>
      <c r="O122" s="91"/>
      <c r="P122" s="161"/>
      <c r="Q122" s="67"/>
      <c r="R122" s="89"/>
      <c r="S122" s="162"/>
      <c r="T122" s="67"/>
      <c r="U122" s="91"/>
      <c r="V122" s="161"/>
      <c r="W122" s="67"/>
      <c r="X122" s="89"/>
      <c r="Y122" s="162"/>
      <c r="Z122" s="67"/>
      <c r="AA122" s="91"/>
      <c r="AB122" s="72"/>
      <c r="AC122" s="91"/>
      <c r="AD122" s="161"/>
      <c r="AE122" s="91"/>
      <c r="AF122" s="161"/>
      <c r="AG122" s="91"/>
      <c r="AH122" s="72"/>
      <c r="AI122" s="91"/>
      <c r="AJ122" s="161"/>
      <c r="AK122" s="91"/>
      <c r="AL122" s="75"/>
      <c r="AM122" s="91"/>
      <c r="AN122" s="75"/>
      <c r="AO122" s="91"/>
      <c r="AP122" s="77"/>
      <c r="AQ122" s="91"/>
      <c r="AR122" s="72"/>
      <c r="AS122" s="359"/>
      <c r="AT122" s="91"/>
      <c r="AU122" s="72"/>
      <c r="AV122" s="804" t="str">
        <f>IF(AU122="","",IF(AU122="A",'11.パネルラジエーター設備費用算出シート'!$G$13,IF(AU122="B",'11.パネルラジエーター設備費用算出シート'!$N$13,IF(AU122="C",'11.パネルラジエーター設備費用算出シート'!$G$23,IF(AU122="D",'11.パネルラジエーター設備費用算出シート'!$N$23,IF(AU122="E",'11.パネルラジエーター設備費用算出シート'!$G$33,IF(AU122="F",'11.パネルラジエーター設備費用算出シート'!$N$33,IF(AU122="G",'11.パネルラジエーター設備費用算出シート'!$G$43,IF(AU122="H",'11.パネルラジエーター設備費用算出シート'!$N$43,IF(AU122="I",'11.パネルラジエーター設備費用算出シート'!$G$54,'11.パネルラジエーター設備費用算出シート'!$N$54))))))))))</f>
        <v/>
      </c>
      <c r="AW122" s="91"/>
      <c r="AX122" s="75"/>
      <c r="AY122" s="805"/>
      <c r="AZ122" s="91"/>
      <c r="BA122" s="36"/>
      <c r="BB122" s="36"/>
      <c r="BC122" s="36"/>
      <c r="BD122" s="36"/>
      <c r="BE122" s="66"/>
      <c r="BF122" s="36"/>
      <c r="BG122" s="36"/>
      <c r="BH122" s="66"/>
      <c r="BI122" s="36"/>
      <c r="BJ122" s="36"/>
      <c r="BK122" s="36"/>
      <c r="BL122" s="36"/>
    </row>
    <row r="123" spans="1:64" s="37" customFormat="1">
      <c r="A123" s="93"/>
      <c r="B123" s="68">
        <v>111</v>
      </c>
      <c r="C123" s="105"/>
      <c r="D123" s="69"/>
      <c r="E123" s="94"/>
      <c r="F123" s="798"/>
      <c r="G123" s="798"/>
      <c r="H123" s="72"/>
      <c r="I123" s="73"/>
      <c r="J123" s="72"/>
      <c r="K123" s="800" t="str">
        <f t="shared" si="3"/>
        <v/>
      </c>
      <c r="L123" s="800" t="str">
        <f>IF($G123="","",IF(OR('2.全体概要'!$C$15=1,'2.全体概要'!$C$15=2),INDEX($BG$15:$BG$16,MATCH($G123,$BF$15:$BF$16,-1)),IF('2.全体概要'!$C$15=3,INDEX($BG$14:$BG$15,MATCH($G123,$BF$14:$BF$15,-1)),INDEX($BG$13:$BG$14,MATCH($G123,$BF$13:$BF$14,-1)))))</f>
        <v/>
      </c>
      <c r="M123" s="800" t="str">
        <f t="shared" si="4"/>
        <v/>
      </c>
      <c r="N123" s="801">
        <f t="shared" si="5"/>
        <v>0</v>
      </c>
      <c r="O123" s="91"/>
      <c r="P123" s="161"/>
      <c r="Q123" s="67"/>
      <c r="R123" s="89"/>
      <c r="S123" s="162"/>
      <c r="T123" s="67"/>
      <c r="U123" s="91"/>
      <c r="V123" s="161"/>
      <c r="W123" s="67"/>
      <c r="X123" s="89"/>
      <c r="Y123" s="162"/>
      <c r="Z123" s="67"/>
      <c r="AA123" s="91"/>
      <c r="AB123" s="72"/>
      <c r="AC123" s="91"/>
      <c r="AD123" s="161"/>
      <c r="AE123" s="91"/>
      <c r="AF123" s="161"/>
      <c r="AG123" s="91"/>
      <c r="AH123" s="72"/>
      <c r="AI123" s="91"/>
      <c r="AJ123" s="161"/>
      <c r="AK123" s="91"/>
      <c r="AL123" s="75"/>
      <c r="AM123" s="91"/>
      <c r="AN123" s="75"/>
      <c r="AO123" s="91"/>
      <c r="AP123" s="77"/>
      <c r="AQ123" s="91"/>
      <c r="AR123" s="72"/>
      <c r="AS123" s="359"/>
      <c r="AT123" s="91"/>
      <c r="AU123" s="72"/>
      <c r="AV123" s="804" t="str">
        <f>IF(AU123="","",IF(AU123="A",'11.パネルラジエーター設備費用算出シート'!$G$13,IF(AU123="B",'11.パネルラジエーター設備費用算出シート'!$N$13,IF(AU123="C",'11.パネルラジエーター設備費用算出シート'!$G$23,IF(AU123="D",'11.パネルラジエーター設備費用算出シート'!$N$23,IF(AU123="E",'11.パネルラジエーター設備費用算出シート'!$G$33,IF(AU123="F",'11.パネルラジエーター設備費用算出シート'!$N$33,IF(AU123="G",'11.パネルラジエーター設備費用算出シート'!$G$43,IF(AU123="H",'11.パネルラジエーター設備費用算出シート'!$N$43,IF(AU123="I",'11.パネルラジエーター設備費用算出シート'!$G$54,'11.パネルラジエーター設備費用算出シート'!$N$54))))))))))</f>
        <v/>
      </c>
      <c r="AW123" s="91"/>
      <c r="AX123" s="75"/>
      <c r="AY123" s="805"/>
      <c r="AZ123" s="91"/>
      <c r="BA123" s="36"/>
      <c r="BB123" s="36"/>
      <c r="BC123" s="36"/>
      <c r="BD123" s="36"/>
      <c r="BE123" s="66"/>
      <c r="BF123" s="36"/>
      <c r="BG123" s="36"/>
      <c r="BH123" s="66"/>
      <c r="BI123" s="36"/>
      <c r="BJ123" s="36"/>
      <c r="BK123" s="36"/>
      <c r="BL123" s="36"/>
    </row>
    <row r="124" spans="1:64" s="37" customFormat="1">
      <c r="A124" s="93"/>
      <c r="B124" s="68">
        <v>112</v>
      </c>
      <c r="C124" s="105"/>
      <c r="D124" s="69"/>
      <c r="E124" s="94"/>
      <c r="F124" s="798"/>
      <c r="G124" s="798"/>
      <c r="H124" s="72"/>
      <c r="I124" s="73"/>
      <c r="J124" s="72"/>
      <c r="K124" s="800" t="str">
        <f t="shared" si="3"/>
        <v/>
      </c>
      <c r="L124" s="800" t="str">
        <f>IF($G124="","",IF(OR('2.全体概要'!$C$15=1,'2.全体概要'!$C$15=2),INDEX($BG$15:$BG$16,MATCH($G124,$BF$15:$BF$16,-1)),IF('2.全体概要'!$C$15=3,INDEX($BG$14:$BG$15,MATCH($G124,$BF$14:$BF$15,-1)),INDEX($BG$13:$BG$14,MATCH($G124,$BF$13:$BF$14,-1)))))</f>
        <v/>
      </c>
      <c r="M124" s="800" t="str">
        <f t="shared" si="4"/>
        <v/>
      </c>
      <c r="N124" s="801">
        <f t="shared" si="5"/>
        <v>0</v>
      </c>
      <c r="O124" s="91"/>
      <c r="P124" s="161"/>
      <c r="Q124" s="67"/>
      <c r="R124" s="89"/>
      <c r="S124" s="162"/>
      <c r="T124" s="67"/>
      <c r="U124" s="91"/>
      <c r="V124" s="161"/>
      <c r="W124" s="67"/>
      <c r="X124" s="89"/>
      <c r="Y124" s="162"/>
      <c r="Z124" s="67"/>
      <c r="AA124" s="91"/>
      <c r="AB124" s="72"/>
      <c r="AC124" s="91"/>
      <c r="AD124" s="161"/>
      <c r="AE124" s="91"/>
      <c r="AF124" s="161"/>
      <c r="AG124" s="91"/>
      <c r="AH124" s="72"/>
      <c r="AI124" s="91"/>
      <c r="AJ124" s="161"/>
      <c r="AK124" s="91"/>
      <c r="AL124" s="75"/>
      <c r="AM124" s="91"/>
      <c r="AN124" s="75"/>
      <c r="AO124" s="91"/>
      <c r="AP124" s="77"/>
      <c r="AQ124" s="91"/>
      <c r="AR124" s="72"/>
      <c r="AS124" s="359"/>
      <c r="AT124" s="91"/>
      <c r="AU124" s="72"/>
      <c r="AV124" s="804" t="str">
        <f>IF(AU124="","",IF(AU124="A",'11.パネルラジエーター設備費用算出シート'!$G$13,IF(AU124="B",'11.パネルラジエーター設備費用算出シート'!$N$13,IF(AU124="C",'11.パネルラジエーター設備費用算出シート'!$G$23,IF(AU124="D",'11.パネルラジエーター設備費用算出シート'!$N$23,IF(AU124="E",'11.パネルラジエーター設備費用算出シート'!$G$33,IF(AU124="F",'11.パネルラジエーター設備費用算出シート'!$N$33,IF(AU124="G",'11.パネルラジエーター設備費用算出シート'!$G$43,IF(AU124="H",'11.パネルラジエーター設備費用算出シート'!$N$43,IF(AU124="I",'11.パネルラジエーター設備費用算出シート'!$G$54,'11.パネルラジエーター設備費用算出シート'!$N$54))))))))))</f>
        <v/>
      </c>
      <c r="AW124" s="91"/>
      <c r="AX124" s="75"/>
      <c r="AY124" s="805"/>
      <c r="AZ124" s="91"/>
      <c r="BA124" s="36"/>
      <c r="BB124" s="36"/>
      <c r="BC124" s="36"/>
      <c r="BD124" s="36"/>
      <c r="BE124" s="66"/>
      <c r="BF124" s="36"/>
      <c r="BG124" s="36"/>
      <c r="BH124" s="66"/>
      <c r="BI124" s="36"/>
      <c r="BJ124" s="36"/>
      <c r="BK124" s="36"/>
      <c r="BL124" s="36"/>
    </row>
    <row r="125" spans="1:64" s="37" customFormat="1">
      <c r="A125" s="93"/>
      <c r="B125" s="68">
        <v>113</v>
      </c>
      <c r="C125" s="105"/>
      <c r="D125" s="69"/>
      <c r="E125" s="94"/>
      <c r="F125" s="798"/>
      <c r="G125" s="798"/>
      <c r="H125" s="72"/>
      <c r="I125" s="73"/>
      <c r="J125" s="72"/>
      <c r="K125" s="800" t="str">
        <f t="shared" si="3"/>
        <v/>
      </c>
      <c r="L125" s="800" t="str">
        <f>IF($G125="","",IF(OR('2.全体概要'!$C$15=1,'2.全体概要'!$C$15=2),INDEX($BG$15:$BG$16,MATCH($G125,$BF$15:$BF$16,-1)),IF('2.全体概要'!$C$15=3,INDEX($BG$14:$BG$15,MATCH($G125,$BF$14:$BF$15,-1)),INDEX($BG$13:$BG$14,MATCH($G125,$BF$13:$BF$14,-1)))))</f>
        <v/>
      </c>
      <c r="M125" s="800" t="str">
        <f t="shared" si="4"/>
        <v/>
      </c>
      <c r="N125" s="801">
        <f t="shared" si="5"/>
        <v>0</v>
      </c>
      <c r="O125" s="91"/>
      <c r="P125" s="161"/>
      <c r="Q125" s="67"/>
      <c r="R125" s="89"/>
      <c r="S125" s="162"/>
      <c r="T125" s="67"/>
      <c r="U125" s="91"/>
      <c r="V125" s="161"/>
      <c r="W125" s="67"/>
      <c r="X125" s="89"/>
      <c r="Y125" s="162"/>
      <c r="Z125" s="67"/>
      <c r="AA125" s="91"/>
      <c r="AB125" s="72"/>
      <c r="AC125" s="91"/>
      <c r="AD125" s="161"/>
      <c r="AE125" s="91"/>
      <c r="AF125" s="161"/>
      <c r="AG125" s="91"/>
      <c r="AH125" s="72"/>
      <c r="AI125" s="91"/>
      <c r="AJ125" s="161"/>
      <c r="AK125" s="91"/>
      <c r="AL125" s="75"/>
      <c r="AM125" s="91"/>
      <c r="AN125" s="75"/>
      <c r="AO125" s="91"/>
      <c r="AP125" s="77"/>
      <c r="AQ125" s="91"/>
      <c r="AR125" s="72"/>
      <c r="AS125" s="359"/>
      <c r="AT125" s="91"/>
      <c r="AU125" s="72"/>
      <c r="AV125" s="804" t="str">
        <f>IF(AU125="","",IF(AU125="A",'11.パネルラジエーター設備費用算出シート'!$G$13,IF(AU125="B",'11.パネルラジエーター設備費用算出シート'!$N$13,IF(AU125="C",'11.パネルラジエーター設備費用算出シート'!$G$23,IF(AU125="D",'11.パネルラジエーター設備費用算出シート'!$N$23,IF(AU125="E",'11.パネルラジエーター設備費用算出シート'!$G$33,IF(AU125="F",'11.パネルラジエーター設備費用算出シート'!$N$33,IF(AU125="G",'11.パネルラジエーター設備費用算出シート'!$G$43,IF(AU125="H",'11.パネルラジエーター設備費用算出シート'!$N$43,IF(AU125="I",'11.パネルラジエーター設備費用算出シート'!$G$54,'11.パネルラジエーター設備費用算出シート'!$N$54))))))))))</f>
        <v/>
      </c>
      <c r="AW125" s="91"/>
      <c r="AX125" s="75"/>
      <c r="AY125" s="805"/>
      <c r="AZ125" s="91"/>
      <c r="BA125" s="36"/>
      <c r="BB125" s="36"/>
      <c r="BC125" s="36"/>
      <c r="BD125" s="36"/>
      <c r="BE125" s="66"/>
      <c r="BF125" s="36"/>
      <c r="BG125" s="36"/>
      <c r="BH125" s="66"/>
      <c r="BI125" s="36"/>
      <c r="BJ125" s="36"/>
      <c r="BK125" s="36"/>
      <c r="BL125" s="36"/>
    </row>
    <row r="126" spans="1:64" s="37" customFormat="1">
      <c r="A126" s="93"/>
      <c r="B126" s="68">
        <v>114</v>
      </c>
      <c r="C126" s="105"/>
      <c r="D126" s="69"/>
      <c r="E126" s="94"/>
      <c r="F126" s="798"/>
      <c r="G126" s="798"/>
      <c r="H126" s="72"/>
      <c r="I126" s="73"/>
      <c r="J126" s="72"/>
      <c r="K126" s="800" t="str">
        <f t="shared" si="3"/>
        <v/>
      </c>
      <c r="L126" s="800" t="str">
        <f>IF($G126="","",IF(OR('2.全体概要'!$C$15=1,'2.全体概要'!$C$15=2),INDEX($BG$15:$BG$16,MATCH($G126,$BF$15:$BF$16,-1)),IF('2.全体概要'!$C$15=3,INDEX($BG$14:$BG$15,MATCH($G126,$BF$14:$BF$15,-1)),INDEX($BG$13:$BG$14,MATCH($G126,$BF$13:$BF$14,-1)))))</f>
        <v/>
      </c>
      <c r="M126" s="800" t="str">
        <f t="shared" si="4"/>
        <v/>
      </c>
      <c r="N126" s="801">
        <f t="shared" si="5"/>
        <v>0</v>
      </c>
      <c r="O126" s="91"/>
      <c r="P126" s="161"/>
      <c r="Q126" s="67"/>
      <c r="R126" s="89"/>
      <c r="S126" s="162"/>
      <c r="T126" s="67"/>
      <c r="U126" s="91"/>
      <c r="V126" s="161"/>
      <c r="W126" s="67"/>
      <c r="X126" s="89"/>
      <c r="Y126" s="162"/>
      <c r="Z126" s="67"/>
      <c r="AA126" s="91"/>
      <c r="AB126" s="72"/>
      <c r="AC126" s="91"/>
      <c r="AD126" s="161"/>
      <c r="AE126" s="91"/>
      <c r="AF126" s="161"/>
      <c r="AG126" s="91"/>
      <c r="AH126" s="72"/>
      <c r="AI126" s="91"/>
      <c r="AJ126" s="161"/>
      <c r="AK126" s="91"/>
      <c r="AL126" s="75"/>
      <c r="AM126" s="91"/>
      <c r="AN126" s="75"/>
      <c r="AO126" s="91"/>
      <c r="AP126" s="77"/>
      <c r="AQ126" s="91"/>
      <c r="AR126" s="72"/>
      <c r="AS126" s="359"/>
      <c r="AT126" s="91"/>
      <c r="AU126" s="72"/>
      <c r="AV126" s="804" t="str">
        <f>IF(AU126="","",IF(AU126="A",'11.パネルラジエーター設備費用算出シート'!$G$13,IF(AU126="B",'11.パネルラジエーター設備費用算出シート'!$N$13,IF(AU126="C",'11.パネルラジエーター設備費用算出シート'!$G$23,IF(AU126="D",'11.パネルラジエーター設備費用算出シート'!$N$23,IF(AU126="E",'11.パネルラジエーター設備費用算出シート'!$G$33,IF(AU126="F",'11.パネルラジエーター設備費用算出シート'!$N$33,IF(AU126="G",'11.パネルラジエーター設備費用算出シート'!$G$43,IF(AU126="H",'11.パネルラジエーター設備費用算出シート'!$N$43,IF(AU126="I",'11.パネルラジエーター設備費用算出シート'!$G$54,'11.パネルラジエーター設備費用算出シート'!$N$54))))))))))</f>
        <v/>
      </c>
      <c r="AW126" s="91"/>
      <c r="AX126" s="75"/>
      <c r="AY126" s="805"/>
      <c r="AZ126" s="91"/>
      <c r="BA126" s="36"/>
      <c r="BB126" s="36"/>
      <c r="BC126" s="36"/>
      <c r="BD126" s="36"/>
      <c r="BE126" s="66"/>
      <c r="BF126" s="36"/>
      <c r="BG126" s="36"/>
      <c r="BH126" s="66"/>
      <c r="BI126" s="36"/>
      <c r="BJ126" s="36"/>
      <c r="BK126" s="36"/>
      <c r="BL126" s="36"/>
    </row>
    <row r="127" spans="1:64" s="37" customFormat="1">
      <c r="A127" s="93"/>
      <c r="B127" s="68">
        <v>115</v>
      </c>
      <c r="C127" s="105"/>
      <c r="D127" s="69"/>
      <c r="E127" s="94"/>
      <c r="F127" s="798"/>
      <c r="G127" s="798"/>
      <c r="H127" s="72"/>
      <c r="I127" s="73"/>
      <c r="J127" s="72"/>
      <c r="K127" s="800" t="str">
        <f t="shared" si="3"/>
        <v/>
      </c>
      <c r="L127" s="800" t="str">
        <f>IF($G127="","",IF(OR('2.全体概要'!$C$15=1,'2.全体概要'!$C$15=2),INDEX($BG$15:$BG$16,MATCH($G127,$BF$15:$BF$16,-1)),IF('2.全体概要'!$C$15=3,INDEX($BG$14:$BG$15,MATCH($G127,$BF$14:$BF$15,-1)),INDEX($BG$13:$BG$14,MATCH($G127,$BF$13:$BF$14,-1)))))</f>
        <v/>
      </c>
      <c r="M127" s="800" t="str">
        <f t="shared" si="4"/>
        <v/>
      </c>
      <c r="N127" s="801">
        <f t="shared" si="5"/>
        <v>0</v>
      </c>
      <c r="O127" s="91"/>
      <c r="P127" s="161"/>
      <c r="Q127" s="67"/>
      <c r="R127" s="89"/>
      <c r="S127" s="162"/>
      <c r="T127" s="67"/>
      <c r="U127" s="91"/>
      <c r="V127" s="161"/>
      <c r="W127" s="67"/>
      <c r="X127" s="89"/>
      <c r="Y127" s="162"/>
      <c r="Z127" s="67"/>
      <c r="AA127" s="91"/>
      <c r="AB127" s="72"/>
      <c r="AC127" s="91"/>
      <c r="AD127" s="161"/>
      <c r="AE127" s="91"/>
      <c r="AF127" s="161"/>
      <c r="AG127" s="91"/>
      <c r="AH127" s="72"/>
      <c r="AI127" s="91"/>
      <c r="AJ127" s="161"/>
      <c r="AK127" s="91"/>
      <c r="AL127" s="75"/>
      <c r="AM127" s="91"/>
      <c r="AN127" s="75"/>
      <c r="AO127" s="91"/>
      <c r="AP127" s="77"/>
      <c r="AQ127" s="91"/>
      <c r="AR127" s="72"/>
      <c r="AS127" s="359"/>
      <c r="AT127" s="91"/>
      <c r="AU127" s="72"/>
      <c r="AV127" s="804" t="str">
        <f>IF(AU127="","",IF(AU127="A",'11.パネルラジエーター設備費用算出シート'!$G$13,IF(AU127="B",'11.パネルラジエーター設備費用算出シート'!$N$13,IF(AU127="C",'11.パネルラジエーター設備費用算出シート'!$G$23,IF(AU127="D",'11.パネルラジエーター設備費用算出シート'!$N$23,IF(AU127="E",'11.パネルラジエーター設備費用算出シート'!$G$33,IF(AU127="F",'11.パネルラジエーター設備費用算出シート'!$N$33,IF(AU127="G",'11.パネルラジエーター設備費用算出シート'!$G$43,IF(AU127="H",'11.パネルラジエーター設備費用算出シート'!$N$43,IF(AU127="I",'11.パネルラジエーター設備費用算出シート'!$G$54,'11.パネルラジエーター設備費用算出シート'!$N$54))))))))))</f>
        <v/>
      </c>
      <c r="AW127" s="91"/>
      <c r="AX127" s="75"/>
      <c r="AY127" s="805"/>
      <c r="AZ127" s="91"/>
      <c r="BA127" s="36"/>
      <c r="BB127" s="36"/>
      <c r="BC127" s="36"/>
      <c r="BD127" s="36"/>
      <c r="BE127" s="66"/>
      <c r="BF127" s="36"/>
      <c r="BG127" s="36"/>
      <c r="BH127" s="66"/>
      <c r="BI127" s="36"/>
      <c r="BJ127" s="36"/>
      <c r="BK127" s="36"/>
      <c r="BL127" s="36"/>
    </row>
    <row r="128" spans="1:64" s="37" customFormat="1">
      <c r="A128" s="93"/>
      <c r="B128" s="68">
        <v>116</v>
      </c>
      <c r="C128" s="105"/>
      <c r="D128" s="69"/>
      <c r="E128" s="94"/>
      <c r="F128" s="798"/>
      <c r="G128" s="798"/>
      <c r="H128" s="72"/>
      <c r="I128" s="73"/>
      <c r="J128" s="72"/>
      <c r="K128" s="800" t="str">
        <f t="shared" si="3"/>
        <v/>
      </c>
      <c r="L128" s="800" t="str">
        <f>IF($G128="","",IF(OR('2.全体概要'!$C$15=1,'2.全体概要'!$C$15=2),INDEX($BG$15:$BG$16,MATCH($G128,$BF$15:$BF$16,-1)),IF('2.全体概要'!$C$15=3,INDEX($BG$14:$BG$15,MATCH($G128,$BF$14:$BF$15,-1)),INDEX($BG$13:$BG$14,MATCH($G128,$BF$13:$BF$14,-1)))))</f>
        <v/>
      </c>
      <c r="M128" s="800" t="str">
        <f t="shared" si="4"/>
        <v/>
      </c>
      <c r="N128" s="801">
        <f t="shared" si="5"/>
        <v>0</v>
      </c>
      <c r="O128" s="91"/>
      <c r="P128" s="161"/>
      <c r="Q128" s="67"/>
      <c r="R128" s="89"/>
      <c r="S128" s="162"/>
      <c r="T128" s="67"/>
      <c r="U128" s="91"/>
      <c r="V128" s="161"/>
      <c r="W128" s="67"/>
      <c r="X128" s="89"/>
      <c r="Y128" s="162"/>
      <c r="Z128" s="67"/>
      <c r="AA128" s="91"/>
      <c r="AB128" s="72"/>
      <c r="AC128" s="91"/>
      <c r="AD128" s="161"/>
      <c r="AE128" s="91"/>
      <c r="AF128" s="161"/>
      <c r="AG128" s="91"/>
      <c r="AH128" s="72"/>
      <c r="AI128" s="91"/>
      <c r="AJ128" s="161"/>
      <c r="AK128" s="91"/>
      <c r="AL128" s="75"/>
      <c r="AM128" s="91"/>
      <c r="AN128" s="75"/>
      <c r="AO128" s="91"/>
      <c r="AP128" s="77"/>
      <c r="AQ128" s="91"/>
      <c r="AR128" s="72"/>
      <c r="AS128" s="359"/>
      <c r="AT128" s="91"/>
      <c r="AU128" s="72"/>
      <c r="AV128" s="804" t="str">
        <f>IF(AU128="","",IF(AU128="A",'11.パネルラジエーター設備費用算出シート'!$G$13,IF(AU128="B",'11.パネルラジエーター設備費用算出シート'!$N$13,IF(AU128="C",'11.パネルラジエーター設備費用算出シート'!$G$23,IF(AU128="D",'11.パネルラジエーター設備費用算出シート'!$N$23,IF(AU128="E",'11.パネルラジエーター設備費用算出シート'!$G$33,IF(AU128="F",'11.パネルラジエーター設備費用算出シート'!$N$33,IF(AU128="G",'11.パネルラジエーター設備費用算出シート'!$G$43,IF(AU128="H",'11.パネルラジエーター設備費用算出シート'!$N$43,IF(AU128="I",'11.パネルラジエーター設備費用算出シート'!$G$54,'11.パネルラジエーター設備費用算出シート'!$N$54))))))))))</f>
        <v/>
      </c>
      <c r="AW128" s="91"/>
      <c r="AX128" s="75"/>
      <c r="AY128" s="805"/>
      <c r="AZ128" s="91"/>
      <c r="BA128" s="36"/>
      <c r="BB128" s="36"/>
      <c r="BC128" s="36"/>
      <c r="BD128" s="36"/>
      <c r="BE128" s="66"/>
      <c r="BF128" s="36"/>
      <c r="BG128" s="36"/>
      <c r="BH128" s="66"/>
      <c r="BI128" s="36"/>
      <c r="BJ128" s="36"/>
      <c r="BK128" s="36"/>
      <c r="BL128" s="36"/>
    </row>
    <row r="129" spans="1:64" s="37" customFormat="1">
      <c r="A129" s="93"/>
      <c r="B129" s="68">
        <v>117</v>
      </c>
      <c r="C129" s="105"/>
      <c r="D129" s="69"/>
      <c r="E129" s="94"/>
      <c r="F129" s="798"/>
      <c r="G129" s="798"/>
      <c r="H129" s="72"/>
      <c r="I129" s="73"/>
      <c r="J129" s="72"/>
      <c r="K129" s="800" t="str">
        <f t="shared" si="3"/>
        <v/>
      </c>
      <c r="L129" s="800" t="str">
        <f>IF($G129="","",IF(OR('2.全体概要'!$C$15=1,'2.全体概要'!$C$15=2),INDEX($BG$15:$BG$16,MATCH($G129,$BF$15:$BF$16,-1)),IF('2.全体概要'!$C$15=3,INDEX($BG$14:$BG$15,MATCH($G129,$BF$14:$BF$15,-1)),INDEX($BG$13:$BG$14,MATCH($G129,$BF$13:$BF$14,-1)))))</f>
        <v/>
      </c>
      <c r="M129" s="800" t="str">
        <f t="shared" si="4"/>
        <v/>
      </c>
      <c r="N129" s="801">
        <f t="shared" si="5"/>
        <v>0</v>
      </c>
      <c r="O129" s="91"/>
      <c r="P129" s="161"/>
      <c r="Q129" s="67"/>
      <c r="R129" s="89"/>
      <c r="S129" s="162"/>
      <c r="T129" s="67"/>
      <c r="U129" s="91"/>
      <c r="V129" s="161"/>
      <c r="W129" s="67"/>
      <c r="X129" s="89"/>
      <c r="Y129" s="162"/>
      <c r="Z129" s="67"/>
      <c r="AA129" s="91"/>
      <c r="AB129" s="72"/>
      <c r="AC129" s="91"/>
      <c r="AD129" s="161"/>
      <c r="AE129" s="91"/>
      <c r="AF129" s="161"/>
      <c r="AG129" s="91"/>
      <c r="AH129" s="72"/>
      <c r="AI129" s="91"/>
      <c r="AJ129" s="161"/>
      <c r="AK129" s="91"/>
      <c r="AL129" s="75"/>
      <c r="AM129" s="91"/>
      <c r="AN129" s="75"/>
      <c r="AO129" s="91"/>
      <c r="AP129" s="77"/>
      <c r="AQ129" s="91"/>
      <c r="AR129" s="72"/>
      <c r="AS129" s="359"/>
      <c r="AT129" s="91"/>
      <c r="AU129" s="72"/>
      <c r="AV129" s="804" t="str">
        <f>IF(AU129="","",IF(AU129="A",'11.パネルラジエーター設備費用算出シート'!$G$13,IF(AU129="B",'11.パネルラジエーター設備費用算出シート'!$N$13,IF(AU129="C",'11.パネルラジエーター設備費用算出シート'!$G$23,IF(AU129="D",'11.パネルラジエーター設備費用算出シート'!$N$23,IF(AU129="E",'11.パネルラジエーター設備費用算出シート'!$G$33,IF(AU129="F",'11.パネルラジエーター設備費用算出シート'!$N$33,IF(AU129="G",'11.パネルラジエーター設備費用算出シート'!$G$43,IF(AU129="H",'11.パネルラジエーター設備費用算出シート'!$N$43,IF(AU129="I",'11.パネルラジエーター設備費用算出シート'!$G$54,'11.パネルラジエーター設備費用算出シート'!$N$54))))))))))</f>
        <v/>
      </c>
      <c r="AW129" s="91"/>
      <c r="AX129" s="75"/>
      <c r="AY129" s="805"/>
      <c r="AZ129" s="91"/>
      <c r="BA129" s="36"/>
      <c r="BB129" s="36"/>
      <c r="BC129" s="36"/>
      <c r="BD129" s="36"/>
      <c r="BE129" s="66"/>
      <c r="BF129" s="36"/>
      <c r="BG129" s="36"/>
      <c r="BH129" s="66"/>
      <c r="BI129" s="36"/>
      <c r="BJ129" s="36"/>
      <c r="BK129" s="36"/>
      <c r="BL129" s="36"/>
    </row>
    <row r="130" spans="1:64" s="37" customFormat="1">
      <c r="A130" s="93"/>
      <c r="B130" s="68">
        <v>118</v>
      </c>
      <c r="C130" s="105"/>
      <c r="D130" s="69"/>
      <c r="E130" s="94"/>
      <c r="F130" s="798"/>
      <c r="G130" s="798"/>
      <c r="H130" s="72"/>
      <c r="I130" s="73"/>
      <c r="J130" s="72"/>
      <c r="K130" s="800" t="str">
        <f t="shared" si="3"/>
        <v/>
      </c>
      <c r="L130" s="800" t="str">
        <f>IF($G130="","",IF(OR('2.全体概要'!$C$15=1,'2.全体概要'!$C$15=2),INDEX($BG$15:$BG$16,MATCH($G130,$BF$15:$BF$16,-1)),IF('2.全体概要'!$C$15=3,INDEX($BG$14:$BG$15,MATCH($G130,$BF$14:$BF$15,-1)),INDEX($BG$13:$BG$14,MATCH($G130,$BF$13:$BF$14,-1)))))</f>
        <v/>
      </c>
      <c r="M130" s="800" t="str">
        <f t="shared" si="4"/>
        <v/>
      </c>
      <c r="N130" s="801">
        <f t="shared" si="5"/>
        <v>0</v>
      </c>
      <c r="O130" s="91"/>
      <c r="P130" s="161"/>
      <c r="Q130" s="67"/>
      <c r="R130" s="89"/>
      <c r="S130" s="162"/>
      <c r="T130" s="67"/>
      <c r="U130" s="91"/>
      <c r="V130" s="161"/>
      <c r="W130" s="67"/>
      <c r="X130" s="89"/>
      <c r="Y130" s="162"/>
      <c r="Z130" s="67"/>
      <c r="AA130" s="91"/>
      <c r="AB130" s="72"/>
      <c r="AC130" s="91"/>
      <c r="AD130" s="161"/>
      <c r="AE130" s="91"/>
      <c r="AF130" s="161"/>
      <c r="AG130" s="91"/>
      <c r="AH130" s="72"/>
      <c r="AI130" s="91"/>
      <c r="AJ130" s="161"/>
      <c r="AK130" s="91"/>
      <c r="AL130" s="75"/>
      <c r="AM130" s="91"/>
      <c r="AN130" s="75"/>
      <c r="AO130" s="91"/>
      <c r="AP130" s="77"/>
      <c r="AQ130" s="91"/>
      <c r="AR130" s="72"/>
      <c r="AS130" s="359"/>
      <c r="AT130" s="91"/>
      <c r="AU130" s="72"/>
      <c r="AV130" s="804" t="str">
        <f>IF(AU130="","",IF(AU130="A",'11.パネルラジエーター設備費用算出シート'!$G$13,IF(AU130="B",'11.パネルラジエーター設備費用算出シート'!$N$13,IF(AU130="C",'11.パネルラジエーター設備費用算出シート'!$G$23,IF(AU130="D",'11.パネルラジエーター設備費用算出シート'!$N$23,IF(AU130="E",'11.パネルラジエーター設備費用算出シート'!$G$33,IF(AU130="F",'11.パネルラジエーター設備費用算出シート'!$N$33,IF(AU130="G",'11.パネルラジエーター設備費用算出シート'!$G$43,IF(AU130="H",'11.パネルラジエーター設備費用算出シート'!$N$43,IF(AU130="I",'11.パネルラジエーター設備費用算出シート'!$G$54,'11.パネルラジエーター設備費用算出シート'!$N$54))))))))))</f>
        <v/>
      </c>
      <c r="AW130" s="91"/>
      <c r="AX130" s="75"/>
      <c r="AY130" s="805"/>
      <c r="AZ130" s="91"/>
      <c r="BA130" s="36"/>
      <c r="BB130" s="36"/>
      <c r="BC130" s="36"/>
      <c r="BD130" s="36"/>
      <c r="BE130" s="66"/>
      <c r="BF130" s="36"/>
      <c r="BG130" s="36"/>
      <c r="BH130" s="66"/>
      <c r="BI130" s="36"/>
      <c r="BJ130" s="36"/>
      <c r="BK130" s="36"/>
      <c r="BL130" s="36"/>
    </row>
    <row r="131" spans="1:64" s="37" customFormat="1">
      <c r="A131" s="93"/>
      <c r="B131" s="68">
        <v>119</v>
      </c>
      <c r="C131" s="105"/>
      <c r="D131" s="69"/>
      <c r="E131" s="94"/>
      <c r="F131" s="798"/>
      <c r="G131" s="798"/>
      <c r="H131" s="72"/>
      <c r="I131" s="73"/>
      <c r="J131" s="72"/>
      <c r="K131" s="800" t="str">
        <f t="shared" si="3"/>
        <v/>
      </c>
      <c r="L131" s="800" t="str">
        <f>IF($G131="","",IF(OR('2.全体概要'!$C$15=1,'2.全体概要'!$C$15=2),INDEX($BG$15:$BG$16,MATCH($G131,$BF$15:$BF$16,-1)),IF('2.全体概要'!$C$15=3,INDEX($BG$14:$BG$15,MATCH($G131,$BF$14:$BF$15,-1)),INDEX($BG$13:$BG$14,MATCH($G131,$BF$13:$BF$14,-1)))))</f>
        <v/>
      </c>
      <c r="M131" s="800" t="str">
        <f t="shared" si="4"/>
        <v/>
      </c>
      <c r="N131" s="801">
        <f t="shared" si="5"/>
        <v>0</v>
      </c>
      <c r="O131" s="91"/>
      <c r="P131" s="161"/>
      <c r="Q131" s="67"/>
      <c r="R131" s="89"/>
      <c r="S131" s="162"/>
      <c r="T131" s="67"/>
      <c r="U131" s="91"/>
      <c r="V131" s="161"/>
      <c r="W131" s="67"/>
      <c r="X131" s="89"/>
      <c r="Y131" s="162"/>
      <c r="Z131" s="67"/>
      <c r="AA131" s="91"/>
      <c r="AB131" s="72"/>
      <c r="AC131" s="91"/>
      <c r="AD131" s="161"/>
      <c r="AE131" s="91"/>
      <c r="AF131" s="161"/>
      <c r="AG131" s="91"/>
      <c r="AH131" s="72"/>
      <c r="AI131" s="91"/>
      <c r="AJ131" s="161"/>
      <c r="AK131" s="91"/>
      <c r="AL131" s="75"/>
      <c r="AM131" s="91"/>
      <c r="AN131" s="75"/>
      <c r="AO131" s="91"/>
      <c r="AP131" s="77"/>
      <c r="AQ131" s="91"/>
      <c r="AR131" s="72"/>
      <c r="AS131" s="359"/>
      <c r="AT131" s="91"/>
      <c r="AU131" s="72"/>
      <c r="AV131" s="804" t="str">
        <f>IF(AU131="","",IF(AU131="A",'11.パネルラジエーター設備費用算出シート'!$G$13,IF(AU131="B",'11.パネルラジエーター設備費用算出シート'!$N$13,IF(AU131="C",'11.パネルラジエーター設備費用算出シート'!$G$23,IF(AU131="D",'11.パネルラジエーター設備費用算出シート'!$N$23,IF(AU131="E",'11.パネルラジエーター設備費用算出シート'!$G$33,IF(AU131="F",'11.パネルラジエーター設備費用算出シート'!$N$33,IF(AU131="G",'11.パネルラジエーター設備費用算出シート'!$G$43,IF(AU131="H",'11.パネルラジエーター設備費用算出シート'!$N$43,IF(AU131="I",'11.パネルラジエーター設備費用算出シート'!$G$54,'11.パネルラジエーター設備費用算出シート'!$N$54))))))))))</f>
        <v/>
      </c>
      <c r="AW131" s="91"/>
      <c r="AX131" s="75"/>
      <c r="AY131" s="805"/>
      <c r="AZ131" s="91"/>
      <c r="BA131" s="36"/>
      <c r="BB131" s="36"/>
      <c r="BC131" s="36"/>
      <c r="BD131" s="36"/>
      <c r="BE131" s="66"/>
      <c r="BF131" s="36"/>
      <c r="BG131" s="36"/>
      <c r="BH131" s="66"/>
      <c r="BI131" s="36"/>
      <c r="BJ131" s="36"/>
      <c r="BK131" s="36"/>
      <c r="BL131" s="36"/>
    </row>
    <row r="132" spans="1:64" s="37" customFormat="1">
      <c r="A132" s="93"/>
      <c r="B132" s="68">
        <v>120</v>
      </c>
      <c r="C132" s="105"/>
      <c r="D132" s="69"/>
      <c r="E132" s="94"/>
      <c r="F132" s="798"/>
      <c r="G132" s="798"/>
      <c r="H132" s="72"/>
      <c r="I132" s="73"/>
      <c r="J132" s="72"/>
      <c r="K132" s="800" t="str">
        <f t="shared" si="3"/>
        <v/>
      </c>
      <c r="L132" s="800" t="str">
        <f>IF($G132="","",IF(OR('2.全体概要'!$C$15=1,'2.全体概要'!$C$15=2),INDEX($BG$15:$BG$16,MATCH($G132,$BF$15:$BF$16,-1)),IF('2.全体概要'!$C$15=3,INDEX($BG$14:$BG$15,MATCH($G132,$BF$14:$BF$15,-1)),INDEX($BG$13:$BG$14,MATCH($G132,$BF$13:$BF$14,-1)))))</f>
        <v/>
      </c>
      <c r="M132" s="800" t="str">
        <f t="shared" si="4"/>
        <v/>
      </c>
      <c r="N132" s="801">
        <f t="shared" si="5"/>
        <v>0</v>
      </c>
      <c r="O132" s="91"/>
      <c r="P132" s="161"/>
      <c r="Q132" s="67"/>
      <c r="R132" s="89"/>
      <c r="S132" s="162"/>
      <c r="T132" s="67"/>
      <c r="U132" s="91"/>
      <c r="V132" s="161"/>
      <c r="W132" s="67"/>
      <c r="X132" s="89"/>
      <c r="Y132" s="162"/>
      <c r="Z132" s="67"/>
      <c r="AA132" s="91"/>
      <c r="AB132" s="72"/>
      <c r="AC132" s="91"/>
      <c r="AD132" s="161"/>
      <c r="AE132" s="91"/>
      <c r="AF132" s="161"/>
      <c r="AG132" s="91"/>
      <c r="AH132" s="72"/>
      <c r="AI132" s="91"/>
      <c r="AJ132" s="161"/>
      <c r="AK132" s="91"/>
      <c r="AL132" s="75"/>
      <c r="AM132" s="91"/>
      <c r="AN132" s="75"/>
      <c r="AO132" s="91"/>
      <c r="AP132" s="77"/>
      <c r="AQ132" s="91"/>
      <c r="AR132" s="72"/>
      <c r="AS132" s="359"/>
      <c r="AT132" s="91"/>
      <c r="AU132" s="72"/>
      <c r="AV132" s="804" t="str">
        <f>IF(AU132="","",IF(AU132="A",'11.パネルラジエーター設備費用算出シート'!$G$13,IF(AU132="B",'11.パネルラジエーター設備費用算出シート'!$N$13,IF(AU132="C",'11.パネルラジエーター設備費用算出シート'!$G$23,IF(AU132="D",'11.パネルラジエーター設備費用算出シート'!$N$23,IF(AU132="E",'11.パネルラジエーター設備費用算出シート'!$G$33,IF(AU132="F",'11.パネルラジエーター設備費用算出シート'!$N$33,IF(AU132="G",'11.パネルラジエーター設備費用算出シート'!$G$43,IF(AU132="H",'11.パネルラジエーター設備費用算出シート'!$N$43,IF(AU132="I",'11.パネルラジエーター設備費用算出シート'!$G$54,'11.パネルラジエーター設備費用算出シート'!$N$54))))))))))</f>
        <v/>
      </c>
      <c r="AW132" s="91"/>
      <c r="AX132" s="75"/>
      <c r="AY132" s="805"/>
      <c r="AZ132" s="91"/>
      <c r="BA132" s="36"/>
      <c r="BB132" s="36"/>
      <c r="BC132" s="36"/>
      <c r="BD132" s="36"/>
      <c r="BE132" s="66"/>
      <c r="BF132" s="36"/>
      <c r="BG132" s="36"/>
      <c r="BH132" s="66"/>
      <c r="BI132" s="36"/>
      <c r="BJ132" s="36"/>
      <c r="BK132" s="36"/>
      <c r="BL132" s="36"/>
    </row>
    <row r="133" spans="1:64" s="37" customFormat="1">
      <c r="A133" s="93"/>
      <c r="B133" s="68">
        <v>121</v>
      </c>
      <c r="C133" s="105"/>
      <c r="D133" s="69"/>
      <c r="E133" s="94"/>
      <c r="F133" s="798"/>
      <c r="G133" s="798"/>
      <c r="H133" s="72"/>
      <c r="I133" s="73"/>
      <c r="J133" s="72"/>
      <c r="K133" s="800" t="str">
        <f t="shared" si="3"/>
        <v/>
      </c>
      <c r="L133" s="800" t="str">
        <f>IF($G133="","",IF(OR('2.全体概要'!$C$15=1,'2.全体概要'!$C$15=2),INDEX($BG$15:$BG$16,MATCH($G133,$BF$15:$BF$16,-1)),IF('2.全体概要'!$C$15=3,INDEX($BG$14:$BG$15,MATCH($G133,$BF$14:$BF$15,-1)),INDEX($BG$13:$BG$14,MATCH($G133,$BF$13:$BF$14,-1)))))</f>
        <v/>
      </c>
      <c r="M133" s="800" t="str">
        <f t="shared" si="4"/>
        <v/>
      </c>
      <c r="N133" s="801">
        <f t="shared" si="5"/>
        <v>0</v>
      </c>
      <c r="O133" s="91"/>
      <c r="P133" s="161"/>
      <c r="Q133" s="67"/>
      <c r="R133" s="89"/>
      <c r="S133" s="162"/>
      <c r="T133" s="67"/>
      <c r="U133" s="91"/>
      <c r="V133" s="161"/>
      <c r="W133" s="67"/>
      <c r="X133" s="89"/>
      <c r="Y133" s="162"/>
      <c r="Z133" s="67"/>
      <c r="AA133" s="91"/>
      <c r="AB133" s="72"/>
      <c r="AC133" s="91"/>
      <c r="AD133" s="161"/>
      <c r="AE133" s="91"/>
      <c r="AF133" s="161"/>
      <c r="AG133" s="91"/>
      <c r="AH133" s="72"/>
      <c r="AI133" s="91"/>
      <c r="AJ133" s="161"/>
      <c r="AK133" s="91"/>
      <c r="AL133" s="75"/>
      <c r="AM133" s="91"/>
      <c r="AN133" s="75"/>
      <c r="AO133" s="91"/>
      <c r="AP133" s="77"/>
      <c r="AQ133" s="91"/>
      <c r="AR133" s="72"/>
      <c r="AS133" s="359"/>
      <c r="AT133" s="91"/>
      <c r="AU133" s="72"/>
      <c r="AV133" s="804" t="str">
        <f>IF(AU133="","",IF(AU133="A",'11.パネルラジエーター設備費用算出シート'!$G$13,IF(AU133="B",'11.パネルラジエーター設備費用算出シート'!$N$13,IF(AU133="C",'11.パネルラジエーター設備費用算出シート'!$G$23,IF(AU133="D",'11.パネルラジエーター設備費用算出シート'!$N$23,IF(AU133="E",'11.パネルラジエーター設備費用算出シート'!$G$33,IF(AU133="F",'11.パネルラジエーター設備費用算出シート'!$N$33,IF(AU133="G",'11.パネルラジエーター設備費用算出シート'!$G$43,IF(AU133="H",'11.パネルラジエーター設備費用算出シート'!$N$43,IF(AU133="I",'11.パネルラジエーター設備費用算出シート'!$G$54,'11.パネルラジエーター設備費用算出シート'!$N$54))))))))))</f>
        <v/>
      </c>
      <c r="AW133" s="91"/>
      <c r="AX133" s="75"/>
      <c r="AY133" s="805"/>
      <c r="AZ133" s="91"/>
      <c r="BA133" s="36"/>
      <c r="BB133" s="36"/>
      <c r="BC133" s="36"/>
      <c r="BD133" s="36"/>
      <c r="BE133" s="66"/>
      <c r="BF133" s="36"/>
      <c r="BG133" s="36"/>
      <c r="BH133" s="66"/>
      <c r="BI133" s="36"/>
      <c r="BJ133" s="36"/>
      <c r="BK133" s="36"/>
      <c r="BL133" s="36"/>
    </row>
    <row r="134" spans="1:64" s="37" customFormat="1">
      <c r="A134" s="93"/>
      <c r="B134" s="68">
        <v>122</v>
      </c>
      <c r="C134" s="105"/>
      <c r="D134" s="69"/>
      <c r="E134" s="94"/>
      <c r="F134" s="798"/>
      <c r="G134" s="798"/>
      <c r="H134" s="72"/>
      <c r="I134" s="73"/>
      <c r="J134" s="72"/>
      <c r="K134" s="800" t="str">
        <f t="shared" si="3"/>
        <v/>
      </c>
      <c r="L134" s="800" t="str">
        <f>IF($G134="","",IF(OR('2.全体概要'!$C$15=1,'2.全体概要'!$C$15=2),INDEX($BG$15:$BG$16,MATCH($G134,$BF$15:$BF$16,-1)),IF('2.全体概要'!$C$15=3,INDEX($BG$14:$BG$15,MATCH($G134,$BF$14:$BF$15,-1)),INDEX($BG$13:$BG$14,MATCH($G134,$BF$13:$BF$14,-1)))))</f>
        <v/>
      </c>
      <c r="M134" s="800" t="str">
        <f t="shared" si="4"/>
        <v/>
      </c>
      <c r="N134" s="801">
        <f t="shared" si="5"/>
        <v>0</v>
      </c>
      <c r="O134" s="91"/>
      <c r="P134" s="161"/>
      <c r="Q134" s="67"/>
      <c r="R134" s="89"/>
      <c r="S134" s="162"/>
      <c r="T134" s="67"/>
      <c r="U134" s="91"/>
      <c r="V134" s="161"/>
      <c r="W134" s="67"/>
      <c r="X134" s="89"/>
      <c r="Y134" s="162"/>
      <c r="Z134" s="67"/>
      <c r="AA134" s="91"/>
      <c r="AB134" s="72"/>
      <c r="AC134" s="91"/>
      <c r="AD134" s="161"/>
      <c r="AE134" s="91"/>
      <c r="AF134" s="161"/>
      <c r="AG134" s="91"/>
      <c r="AH134" s="72"/>
      <c r="AI134" s="91"/>
      <c r="AJ134" s="161"/>
      <c r="AK134" s="91"/>
      <c r="AL134" s="75"/>
      <c r="AM134" s="91"/>
      <c r="AN134" s="75"/>
      <c r="AO134" s="91"/>
      <c r="AP134" s="77"/>
      <c r="AQ134" s="91"/>
      <c r="AR134" s="72"/>
      <c r="AS134" s="359"/>
      <c r="AT134" s="91"/>
      <c r="AU134" s="72"/>
      <c r="AV134" s="804" t="str">
        <f>IF(AU134="","",IF(AU134="A",'11.パネルラジエーター設備費用算出シート'!$G$13,IF(AU134="B",'11.パネルラジエーター設備費用算出シート'!$N$13,IF(AU134="C",'11.パネルラジエーター設備費用算出シート'!$G$23,IF(AU134="D",'11.パネルラジエーター設備費用算出シート'!$N$23,IF(AU134="E",'11.パネルラジエーター設備費用算出シート'!$G$33,IF(AU134="F",'11.パネルラジエーター設備費用算出シート'!$N$33,IF(AU134="G",'11.パネルラジエーター設備費用算出シート'!$G$43,IF(AU134="H",'11.パネルラジエーター設備費用算出シート'!$N$43,IF(AU134="I",'11.パネルラジエーター設備費用算出シート'!$G$54,'11.パネルラジエーター設備費用算出シート'!$N$54))))))))))</f>
        <v/>
      </c>
      <c r="AW134" s="91"/>
      <c r="AX134" s="75"/>
      <c r="AY134" s="805"/>
      <c r="AZ134" s="91"/>
      <c r="BA134" s="36"/>
      <c r="BB134" s="36"/>
      <c r="BC134" s="36"/>
      <c r="BD134" s="36"/>
      <c r="BE134" s="66"/>
      <c r="BF134" s="36"/>
      <c r="BG134" s="36"/>
      <c r="BH134" s="66"/>
      <c r="BI134" s="36"/>
      <c r="BJ134" s="36"/>
      <c r="BK134" s="36"/>
      <c r="BL134" s="36"/>
    </row>
    <row r="135" spans="1:64" s="37" customFormat="1">
      <c r="A135" s="93"/>
      <c r="B135" s="68">
        <v>123</v>
      </c>
      <c r="C135" s="105"/>
      <c r="D135" s="69"/>
      <c r="E135" s="94"/>
      <c r="F135" s="798"/>
      <c r="G135" s="798"/>
      <c r="H135" s="72"/>
      <c r="I135" s="73"/>
      <c r="J135" s="72"/>
      <c r="K135" s="800" t="str">
        <f t="shared" si="3"/>
        <v/>
      </c>
      <c r="L135" s="800" t="str">
        <f>IF($G135="","",IF(OR('2.全体概要'!$C$15=1,'2.全体概要'!$C$15=2),INDEX($BG$15:$BG$16,MATCH($G135,$BF$15:$BF$16,-1)),IF('2.全体概要'!$C$15=3,INDEX($BG$14:$BG$15,MATCH($G135,$BF$14:$BF$15,-1)),INDEX($BG$13:$BG$14,MATCH($G135,$BF$13:$BF$14,-1)))))</f>
        <v/>
      </c>
      <c r="M135" s="800" t="str">
        <f t="shared" si="4"/>
        <v/>
      </c>
      <c r="N135" s="801">
        <f t="shared" si="5"/>
        <v>0</v>
      </c>
      <c r="O135" s="91"/>
      <c r="P135" s="161"/>
      <c r="Q135" s="67"/>
      <c r="R135" s="89"/>
      <c r="S135" s="162"/>
      <c r="T135" s="67"/>
      <c r="U135" s="91"/>
      <c r="V135" s="161"/>
      <c r="W135" s="67"/>
      <c r="X135" s="89"/>
      <c r="Y135" s="162"/>
      <c r="Z135" s="67"/>
      <c r="AA135" s="91"/>
      <c r="AB135" s="72"/>
      <c r="AC135" s="91"/>
      <c r="AD135" s="161"/>
      <c r="AE135" s="91"/>
      <c r="AF135" s="161"/>
      <c r="AG135" s="91"/>
      <c r="AH135" s="72"/>
      <c r="AI135" s="91"/>
      <c r="AJ135" s="161"/>
      <c r="AK135" s="91"/>
      <c r="AL135" s="75"/>
      <c r="AM135" s="91"/>
      <c r="AN135" s="75"/>
      <c r="AO135" s="91"/>
      <c r="AP135" s="77"/>
      <c r="AQ135" s="91"/>
      <c r="AR135" s="72"/>
      <c r="AS135" s="359"/>
      <c r="AT135" s="91"/>
      <c r="AU135" s="72"/>
      <c r="AV135" s="804" t="str">
        <f>IF(AU135="","",IF(AU135="A",'11.パネルラジエーター設備費用算出シート'!$G$13,IF(AU135="B",'11.パネルラジエーター設備費用算出シート'!$N$13,IF(AU135="C",'11.パネルラジエーター設備費用算出シート'!$G$23,IF(AU135="D",'11.パネルラジエーター設備費用算出シート'!$N$23,IF(AU135="E",'11.パネルラジエーター設備費用算出シート'!$G$33,IF(AU135="F",'11.パネルラジエーター設備費用算出シート'!$N$33,IF(AU135="G",'11.パネルラジエーター設備費用算出シート'!$G$43,IF(AU135="H",'11.パネルラジエーター設備費用算出シート'!$N$43,IF(AU135="I",'11.パネルラジエーター設備費用算出シート'!$G$54,'11.パネルラジエーター設備費用算出シート'!$N$54))))))))))</f>
        <v/>
      </c>
      <c r="AW135" s="91"/>
      <c r="AX135" s="75"/>
      <c r="AY135" s="805"/>
      <c r="AZ135" s="91"/>
      <c r="BA135" s="36"/>
      <c r="BB135" s="36"/>
      <c r="BC135" s="36"/>
      <c r="BD135" s="36"/>
      <c r="BE135" s="66"/>
      <c r="BF135" s="36"/>
      <c r="BG135" s="36"/>
      <c r="BH135" s="66"/>
      <c r="BI135" s="36"/>
      <c r="BJ135" s="36"/>
      <c r="BK135" s="36"/>
      <c r="BL135" s="36"/>
    </row>
    <row r="136" spans="1:64" s="37" customFormat="1">
      <c r="A136" s="93"/>
      <c r="B136" s="68">
        <v>124</v>
      </c>
      <c r="C136" s="105"/>
      <c r="D136" s="69"/>
      <c r="E136" s="94"/>
      <c r="F136" s="798"/>
      <c r="G136" s="798"/>
      <c r="H136" s="72"/>
      <c r="I136" s="73"/>
      <c r="J136" s="72"/>
      <c r="K136" s="800" t="str">
        <f t="shared" si="3"/>
        <v/>
      </c>
      <c r="L136" s="800" t="str">
        <f>IF($G136="","",IF(OR('2.全体概要'!$C$15=1,'2.全体概要'!$C$15=2),INDEX($BG$15:$BG$16,MATCH($G136,$BF$15:$BF$16,-1)),IF('2.全体概要'!$C$15=3,INDEX($BG$14:$BG$15,MATCH($G136,$BF$14:$BF$15,-1)),INDEX($BG$13:$BG$14,MATCH($G136,$BF$13:$BF$14,-1)))))</f>
        <v/>
      </c>
      <c r="M136" s="800" t="str">
        <f t="shared" si="4"/>
        <v/>
      </c>
      <c r="N136" s="801">
        <f t="shared" si="5"/>
        <v>0</v>
      </c>
      <c r="O136" s="91"/>
      <c r="P136" s="161"/>
      <c r="Q136" s="67"/>
      <c r="R136" s="89"/>
      <c r="S136" s="162"/>
      <c r="T136" s="67"/>
      <c r="U136" s="91"/>
      <c r="V136" s="161"/>
      <c r="W136" s="67"/>
      <c r="X136" s="89"/>
      <c r="Y136" s="162"/>
      <c r="Z136" s="67"/>
      <c r="AA136" s="91"/>
      <c r="AB136" s="72"/>
      <c r="AC136" s="91"/>
      <c r="AD136" s="161"/>
      <c r="AE136" s="91"/>
      <c r="AF136" s="161"/>
      <c r="AG136" s="91"/>
      <c r="AH136" s="72"/>
      <c r="AI136" s="91"/>
      <c r="AJ136" s="161"/>
      <c r="AK136" s="91"/>
      <c r="AL136" s="75"/>
      <c r="AM136" s="91"/>
      <c r="AN136" s="75"/>
      <c r="AO136" s="91"/>
      <c r="AP136" s="77"/>
      <c r="AQ136" s="91"/>
      <c r="AR136" s="72"/>
      <c r="AS136" s="359"/>
      <c r="AT136" s="91"/>
      <c r="AU136" s="72"/>
      <c r="AV136" s="804" t="str">
        <f>IF(AU136="","",IF(AU136="A",'11.パネルラジエーター設備費用算出シート'!$G$13,IF(AU136="B",'11.パネルラジエーター設備費用算出シート'!$N$13,IF(AU136="C",'11.パネルラジエーター設備費用算出シート'!$G$23,IF(AU136="D",'11.パネルラジエーター設備費用算出シート'!$N$23,IF(AU136="E",'11.パネルラジエーター設備費用算出シート'!$G$33,IF(AU136="F",'11.パネルラジエーター設備費用算出シート'!$N$33,IF(AU136="G",'11.パネルラジエーター設備費用算出シート'!$G$43,IF(AU136="H",'11.パネルラジエーター設備費用算出シート'!$N$43,IF(AU136="I",'11.パネルラジエーター設備費用算出シート'!$G$54,'11.パネルラジエーター設備費用算出シート'!$N$54))))))))))</f>
        <v/>
      </c>
      <c r="AW136" s="91"/>
      <c r="AX136" s="75"/>
      <c r="AY136" s="805"/>
      <c r="AZ136" s="91"/>
      <c r="BA136" s="36"/>
      <c r="BB136" s="36"/>
      <c r="BC136" s="36"/>
      <c r="BD136" s="36"/>
      <c r="BE136" s="66"/>
      <c r="BF136" s="36"/>
      <c r="BG136" s="36"/>
      <c r="BH136" s="66"/>
      <c r="BI136" s="36"/>
      <c r="BJ136" s="36"/>
      <c r="BK136" s="36"/>
      <c r="BL136" s="36"/>
    </row>
    <row r="137" spans="1:64" s="37" customFormat="1">
      <c r="A137" s="93"/>
      <c r="B137" s="68">
        <v>125</v>
      </c>
      <c r="C137" s="105"/>
      <c r="D137" s="69"/>
      <c r="E137" s="94"/>
      <c r="F137" s="798"/>
      <c r="G137" s="798"/>
      <c r="H137" s="72"/>
      <c r="I137" s="73"/>
      <c r="J137" s="72"/>
      <c r="K137" s="800" t="str">
        <f t="shared" si="3"/>
        <v/>
      </c>
      <c r="L137" s="800" t="str">
        <f>IF($G137="","",IF(OR('2.全体概要'!$C$15=1,'2.全体概要'!$C$15=2),INDEX($BG$15:$BG$16,MATCH($G137,$BF$15:$BF$16,-1)),IF('2.全体概要'!$C$15=3,INDEX($BG$14:$BG$15,MATCH($G137,$BF$14:$BF$15,-1)),INDEX($BG$13:$BG$14,MATCH($G137,$BF$13:$BF$14,-1)))))</f>
        <v/>
      </c>
      <c r="M137" s="800" t="str">
        <f t="shared" si="4"/>
        <v/>
      </c>
      <c r="N137" s="801">
        <f t="shared" si="5"/>
        <v>0</v>
      </c>
      <c r="O137" s="91"/>
      <c r="P137" s="161"/>
      <c r="Q137" s="67"/>
      <c r="R137" s="89"/>
      <c r="S137" s="162"/>
      <c r="T137" s="67"/>
      <c r="U137" s="91"/>
      <c r="V137" s="161"/>
      <c r="W137" s="67"/>
      <c r="X137" s="89"/>
      <c r="Y137" s="162"/>
      <c r="Z137" s="67"/>
      <c r="AA137" s="91"/>
      <c r="AB137" s="72"/>
      <c r="AC137" s="91"/>
      <c r="AD137" s="161"/>
      <c r="AE137" s="91"/>
      <c r="AF137" s="161"/>
      <c r="AG137" s="91"/>
      <c r="AH137" s="72"/>
      <c r="AI137" s="91"/>
      <c r="AJ137" s="161"/>
      <c r="AK137" s="91"/>
      <c r="AL137" s="75"/>
      <c r="AM137" s="91"/>
      <c r="AN137" s="75"/>
      <c r="AO137" s="91"/>
      <c r="AP137" s="77"/>
      <c r="AQ137" s="91"/>
      <c r="AR137" s="72"/>
      <c r="AS137" s="359"/>
      <c r="AT137" s="91"/>
      <c r="AU137" s="72"/>
      <c r="AV137" s="804" t="str">
        <f>IF(AU137="","",IF(AU137="A",'11.パネルラジエーター設備費用算出シート'!$G$13,IF(AU137="B",'11.パネルラジエーター設備費用算出シート'!$N$13,IF(AU137="C",'11.パネルラジエーター設備費用算出シート'!$G$23,IF(AU137="D",'11.パネルラジエーター設備費用算出シート'!$N$23,IF(AU137="E",'11.パネルラジエーター設備費用算出シート'!$G$33,IF(AU137="F",'11.パネルラジエーター設備費用算出シート'!$N$33,IF(AU137="G",'11.パネルラジエーター設備費用算出シート'!$G$43,IF(AU137="H",'11.パネルラジエーター設備費用算出シート'!$N$43,IF(AU137="I",'11.パネルラジエーター設備費用算出シート'!$G$54,'11.パネルラジエーター設備費用算出シート'!$N$54))))))))))</f>
        <v/>
      </c>
      <c r="AW137" s="91"/>
      <c r="AX137" s="75"/>
      <c r="AY137" s="805"/>
      <c r="AZ137" s="91"/>
      <c r="BA137" s="36"/>
      <c r="BB137" s="36"/>
      <c r="BC137" s="36"/>
      <c r="BD137" s="36"/>
      <c r="BE137" s="66"/>
      <c r="BF137" s="36"/>
      <c r="BG137" s="36"/>
      <c r="BH137" s="66"/>
      <c r="BI137" s="36"/>
      <c r="BJ137" s="36"/>
      <c r="BK137" s="36"/>
      <c r="BL137" s="36"/>
    </row>
    <row r="138" spans="1:64" s="37" customFormat="1">
      <c r="A138" s="93"/>
      <c r="B138" s="68">
        <v>126</v>
      </c>
      <c r="C138" s="105"/>
      <c r="D138" s="69"/>
      <c r="E138" s="94"/>
      <c r="F138" s="798"/>
      <c r="G138" s="798"/>
      <c r="H138" s="72"/>
      <c r="I138" s="73"/>
      <c r="J138" s="72"/>
      <c r="K138" s="800" t="str">
        <f t="shared" si="3"/>
        <v/>
      </c>
      <c r="L138" s="800" t="str">
        <f>IF($G138="","",IF(OR('2.全体概要'!$C$15=1,'2.全体概要'!$C$15=2),INDEX($BG$15:$BG$16,MATCH($G138,$BF$15:$BF$16,-1)),IF('2.全体概要'!$C$15=3,INDEX($BG$14:$BG$15,MATCH($G138,$BF$14:$BF$15,-1)),INDEX($BG$13:$BG$14,MATCH($G138,$BF$13:$BF$14,-1)))))</f>
        <v/>
      </c>
      <c r="M138" s="800" t="str">
        <f t="shared" si="4"/>
        <v/>
      </c>
      <c r="N138" s="801">
        <f t="shared" si="5"/>
        <v>0</v>
      </c>
      <c r="O138" s="91"/>
      <c r="P138" s="161"/>
      <c r="Q138" s="67"/>
      <c r="R138" s="89"/>
      <c r="S138" s="162"/>
      <c r="T138" s="67"/>
      <c r="U138" s="91"/>
      <c r="V138" s="161"/>
      <c r="W138" s="67"/>
      <c r="X138" s="89"/>
      <c r="Y138" s="162"/>
      <c r="Z138" s="67"/>
      <c r="AA138" s="91"/>
      <c r="AB138" s="72"/>
      <c r="AC138" s="91"/>
      <c r="AD138" s="161"/>
      <c r="AE138" s="91"/>
      <c r="AF138" s="161"/>
      <c r="AG138" s="91"/>
      <c r="AH138" s="72"/>
      <c r="AI138" s="91"/>
      <c r="AJ138" s="161"/>
      <c r="AK138" s="91"/>
      <c r="AL138" s="75"/>
      <c r="AM138" s="91"/>
      <c r="AN138" s="75"/>
      <c r="AO138" s="91"/>
      <c r="AP138" s="77"/>
      <c r="AQ138" s="91"/>
      <c r="AR138" s="72"/>
      <c r="AS138" s="359"/>
      <c r="AT138" s="91"/>
      <c r="AU138" s="72"/>
      <c r="AV138" s="804" t="str">
        <f>IF(AU138="","",IF(AU138="A",'11.パネルラジエーター設備費用算出シート'!$G$13,IF(AU138="B",'11.パネルラジエーター設備費用算出シート'!$N$13,IF(AU138="C",'11.パネルラジエーター設備費用算出シート'!$G$23,IF(AU138="D",'11.パネルラジエーター設備費用算出シート'!$N$23,IF(AU138="E",'11.パネルラジエーター設備費用算出シート'!$G$33,IF(AU138="F",'11.パネルラジエーター設備費用算出シート'!$N$33,IF(AU138="G",'11.パネルラジエーター設備費用算出シート'!$G$43,IF(AU138="H",'11.パネルラジエーター設備費用算出シート'!$N$43,IF(AU138="I",'11.パネルラジエーター設備費用算出シート'!$G$54,'11.パネルラジエーター設備費用算出シート'!$N$54))))))))))</f>
        <v/>
      </c>
      <c r="AW138" s="91"/>
      <c r="AX138" s="75"/>
      <c r="AY138" s="805"/>
      <c r="AZ138" s="91"/>
      <c r="BA138" s="36"/>
      <c r="BB138" s="36"/>
      <c r="BC138" s="36"/>
      <c r="BD138" s="36"/>
      <c r="BE138" s="66"/>
      <c r="BF138" s="36"/>
      <c r="BG138" s="36"/>
      <c r="BH138" s="66"/>
      <c r="BI138" s="36"/>
      <c r="BJ138" s="36"/>
      <c r="BK138" s="36"/>
      <c r="BL138" s="36"/>
    </row>
    <row r="139" spans="1:64" s="37" customFormat="1">
      <c r="A139" s="93"/>
      <c r="B139" s="68">
        <v>127</v>
      </c>
      <c r="C139" s="105"/>
      <c r="D139" s="69"/>
      <c r="E139" s="94"/>
      <c r="F139" s="798"/>
      <c r="G139" s="798"/>
      <c r="H139" s="72"/>
      <c r="I139" s="73"/>
      <c r="J139" s="72"/>
      <c r="K139" s="800" t="str">
        <f t="shared" si="3"/>
        <v/>
      </c>
      <c r="L139" s="800" t="str">
        <f>IF($G139="","",IF(OR('2.全体概要'!$C$15=1,'2.全体概要'!$C$15=2),INDEX($BG$15:$BG$16,MATCH($G139,$BF$15:$BF$16,-1)),IF('2.全体概要'!$C$15=3,INDEX($BG$14:$BG$15,MATCH($G139,$BF$14:$BF$15,-1)),INDEX($BG$13:$BG$14,MATCH($G139,$BF$13:$BF$14,-1)))))</f>
        <v/>
      </c>
      <c r="M139" s="800" t="str">
        <f t="shared" si="4"/>
        <v/>
      </c>
      <c r="N139" s="801">
        <f t="shared" si="5"/>
        <v>0</v>
      </c>
      <c r="O139" s="91"/>
      <c r="P139" s="161"/>
      <c r="Q139" s="67"/>
      <c r="R139" s="89"/>
      <c r="S139" s="162"/>
      <c r="T139" s="67"/>
      <c r="U139" s="91"/>
      <c r="V139" s="161"/>
      <c r="W139" s="67"/>
      <c r="X139" s="89"/>
      <c r="Y139" s="162"/>
      <c r="Z139" s="67"/>
      <c r="AA139" s="91"/>
      <c r="AB139" s="72"/>
      <c r="AC139" s="91"/>
      <c r="AD139" s="161"/>
      <c r="AE139" s="91"/>
      <c r="AF139" s="161"/>
      <c r="AG139" s="91"/>
      <c r="AH139" s="72"/>
      <c r="AI139" s="91"/>
      <c r="AJ139" s="161"/>
      <c r="AK139" s="91"/>
      <c r="AL139" s="75"/>
      <c r="AM139" s="91"/>
      <c r="AN139" s="75"/>
      <c r="AO139" s="91"/>
      <c r="AP139" s="77"/>
      <c r="AQ139" s="91"/>
      <c r="AR139" s="72"/>
      <c r="AS139" s="359"/>
      <c r="AT139" s="91"/>
      <c r="AU139" s="72"/>
      <c r="AV139" s="804" t="str">
        <f>IF(AU139="","",IF(AU139="A",'11.パネルラジエーター設備費用算出シート'!$G$13,IF(AU139="B",'11.パネルラジエーター設備費用算出シート'!$N$13,IF(AU139="C",'11.パネルラジエーター設備費用算出シート'!$G$23,IF(AU139="D",'11.パネルラジエーター設備費用算出シート'!$N$23,IF(AU139="E",'11.パネルラジエーター設備費用算出シート'!$G$33,IF(AU139="F",'11.パネルラジエーター設備費用算出シート'!$N$33,IF(AU139="G",'11.パネルラジエーター設備費用算出シート'!$G$43,IF(AU139="H",'11.パネルラジエーター設備費用算出シート'!$N$43,IF(AU139="I",'11.パネルラジエーター設備費用算出シート'!$G$54,'11.パネルラジエーター設備費用算出シート'!$N$54))))))))))</f>
        <v/>
      </c>
      <c r="AW139" s="91"/>
      <c r="AX139" s="75"/>
      <c r="AY139" s="805"/>
      <c r="AZ139" s="91"/>
      <c r="BA139" s="36"/>
      <c r="BB139" s="36"/>
      <c r="BC139" s="36"/>
      <c r="BD139" s="36"/>
      <c r="BE139" s="66"/>
      <c r="BF139" s="36"/>
      <c r="BG139" s="36"/>
      <c r="BH139" s="66"/>
      <c r="BI139" s="36"/>
      <c r="BJ139" s="36"/>
      <c r="BK139" s="36"/>
      <c r="BL139" s="36"/>
    </row>
    <row r="140" spans="1:64" s="37" customFormat="1">
      <c r="A140" s="93"/>
      <c r="B140" s="68">
        <v>128</v>
      </c>
      <c r="C140" s="105"/>
      <c r="D140" s="69"/>
      <c r="E140" s="94"/>
      <c r="F140" s="798"/>
      <c r="G140" s="798"/>
      <c r="H140" s="72"/>
      <c r="I140" s="73"/>
      <c r="J140" s="72"/>
      <c r="K140" s="800" t="str">
        <f t="shared" si="3"/>
        <v/>
      </c>
      <c r="L140" s="800" t="str">
        <f>IF($G140="","",IF(OR('2.全体概要'!$C$15=1,'2.全体概要'!$C$15=2),INDEX($BG$15:$BG$16,MATCH($G140,$BF$15:$BF$16,-1)),IF('2.全体概要'!$C$15=3,INDEX($BG$14:$BG$15,MATCH($G140,$BF$14:$BF$15,-1)),INDEX($BG$13:$BG$14,MATCH($G140,$BF$13:$BF$14,-1)))))</f>
        <v/>
      </c>
      <c r="M140" s="800" t="str">
        <f t="shared" si="4"/>
        <v/>
      </c>
      <c r="N140" s="801">
        <f t="shared" si="5"/>
        <v>0</v>
      </c>
      <c r="O140" s="91"/>
      <c r="P140" s="161"/>
      <c r="Q140" s="67"/>
      <c r="R140" s="89"/>
      <c r="S140" s="162"/>
      <c r="T140" s="67"/>
      <c r="U140" s="91"/>
      <c r="V140" s="161"/>
      <c r="W140" s="67"/>
      <c r="X140" s="89"/>
      <c r="Y140" s="162"/>
      <c r="Z140" s="67"/>
      <c r="AA140" s="91"/>
      <c r="AB140" s="72"/>
      <c r="AC140" s="91"/>
      <c r="AD140" s="161"/>
      <c r="AE140" s="91"/>
      <c r="AF140" s="161"/>
      <c r="AG140" s="91"/>
      <c r="AH140" s="72"/>
      <c r="AI140" s="91"/>
      <c r="AJ140" s="161"/>
      <c r="AK140" s="91"/>
      <c r="AL140" s="75"/>
      <c r="AM140" s="91"/>
      <c r="AN140" s="75"/>
      <c r="AO140" s="91"/>
      <c r="AP140" s="77"/>
      <c r="AQ140" s="91"/>
      <c r="AR140" s="72"/>
      <c r="AS140" s="359"/>
      <c r="AT140" s="91"/>
      <c r="AU140" s="72"/>
      <c r="AV140" s="804" t="str">
        <f>IF(AU140="","",IF(AU140="A",'11.パネルラジエーター設備費用算出シート'!$G$13,IF(AU140="B",'11.パネルラジエーター設備費用算出シート'!$N$13,IF(AU140="C",'11.パネルラジエーター設備費用算出シート'!$G$23,IF(AU140="D",'11.パネルラジエーター設備費用算出シート'!$N$23,IF(AU140="E",'11.パネルラジエーター設備費用算出シート'!$G$33,IF(AU140="F",'11.パネルラジエーター設備費用算出シート'!$N$33,IF(AU140="G",'11.パネルラジエーター設備費用算出シート'!$G$43,IF(AU140="H",'11.パネルラジエーター設備費用算出シート'!$N$43,IF(AU140="I",'11.パネルラジエーター設備費用算出シート'!$G$54,'11.パネルラジエーター設備費用算出シート'!$N$54))))))))))</f>
        <v/>
      </c>
      <c r="AW140" s="91"/>
      <c r="AX140" s="75"/>
      <c r="AY140" s="805"/>
      <c r="AZ140" s="91"/>
      <c r="BA140" s="36"/>
      <c r="BB140" s="36"/>
      <c r="BC140" s="36"/>
      <c r="BD140" s="36"/>
      <c r="BE140" s="66"/>
      <c r="BF140" s="36"/>
      <c r="BG140" s="36"/>
      <c r="BH140" s="66"/>
      <c r="BI140" s="36"/>
      <c r="BJ140" s="36"/>
      <c r="BK140" s="36"/>
      <c r="BL140" s="36"/>
    </row>
    <row r="141" spans="1:64" s="37" customFormat="1">
      <c r="A141" s="93"/>
      <c r="B141" s="68">
        <v>129</v>
      </c>
      <c r="C141" s="105"/>
      <c r="D141" s="69"/>
      <c r="E141" s="94"/>
      <c r="F141" s="798"/>
      <c r="G141" s="798"/>
      <c r="H141" s="72"/>
      <c r="I141" s="73"/>
      <c r="J141" s="72"/>
      <c r="K141" s="800" t="str">
        <f t="shared" ref="K141:K204" si="6">IF($F141="","",VLOOKUP($F141,$BC$13:$BD$17,2,TRUE))</f>
        <v/>
      </c>
      <c r="L141" s="800" t="str">
        <f>IF($G141="","",IF(OR('2.全体概要'!$C$15=1,'2.全体概要'!$C$15=2),INDEX($BG$15:$BG$16,MATCH($G141,$BF$15:$BF$16,-1)),IF('2.全体概要'!$C$15=3,INDEX($BG$14:$BG$15,MATCH($G141,$BF$14:$BF$15,-1)),INDEX($BG$13:$BG$14,MATCH($G141,$BF$13:$BF$14,-1)))))</f>
        <v/>
      </c>
      <c r="M141" s="800" t="str">
        <f t="shared" ref="M141:M204" si="7">IF(OR($F141="",$H141="",$I141=""),"",VLOOKUP($H141&amp;$I141,$BI$13:$BL$18,IF($F141&lt;50,2,IF(AND($J141="該当",$H141="角住戸"),4,3)),FALSE))</f>
        <v/>
      </c>
      <c r="N141" s="801">
        <f t="shared" si="5"/>
        <v>0</v>
      </c>
      <c r="O141" s="91"/>
      <c r="P141" s="161"/>
      <c r="Q141" s="67"/>
      <c r="R141" s="89"/>
      <c r="S141" s="162"/>
      <c r="T141" s="67"/>
      <c r="U141" s="91"/>
      <c r="V141" s="161"/>
      <c r="W141" s="67"/>
      <c r="X141" s="89"/>
      <c r="Y141" s="162"/>
      <c r="Z141" s="67"/>
      <c r="AA141" s="91"/>
      <c r="AB141" s="72"/>
      <c r="AC141" s="91"/>
      <c r="AD141" s="161"/>
      <c r="AE141" s="91"/>
      <c r="AF141" s="161"/>
      <c r="AG141" s="91"/>
      <c r="AH141" s="72"/>
      <c r="AI141" s="91"/>
      <c r="AJ141" s="161"/>
      <c r="AK141" s="91"/>
      <c r="AL141" s="75"/>
      <c r="AM141" s="91"/>
      <c r="AN141" s="75"/>
      <c r="AO141" s="91"/>
      <c r="AP141" s="77"/>
      <c r="AQ141" s="91"/>
      <c r="AR141" s="72"/>
      <c r="AS141" s="359"/>
      <c r="AT141" s="91"/>
      <c r="AU141" s="72"/>
      <c r="AV141" s="804" t="str">
        <f>IF(AU141="","",IF(AU141="A",'11.パネルラジエーター設備費用算出シート'!$G$13,IF(AU141="B",'11.パネルラジエーター設備費用算出シート'!$N$13,IF(AU141="C",'11.パネルラジエーター設備費用算出シート'!$G$23,IF(AU141="D",'11.パネルラジエーター設備費用算出シート'!$N$23,IF(AU141="E",'11.パネルラジエーター設備費用算出シート'!$G$33,IF(AU141="F",'11.パネルラジエーター設備費用算出シート'!$N$33,IF(AU141="G",'11.パネルラジエーター設備費用算出シート'!$G$43,IF(AU141="H",'11.パネルラジエーター設備費用算出シート'!$N$43,IF(AU141="I",'11.パネルラジエーター設備費用算出シート'!$G$54,'11.パネルラジエーター設備費用算出シート'!$N$54))))))))))</f>
        <v/>
      </c>
      <c r="AW141" s="91"/>
      <c r="AX141" s="75"/>
      <c r="AY141" s="805"/>
      <c r="AZ141" s="91"/>
      <c r="BA141" s="36"/>
      <c r="BB141" s="36"/>
      <c r="BC141" s="36"/>
      <c r="BD141" s="36"/>
      <c r="BE141" s="66"/>
      <c r="BF141" s="36"/>
      <c r="BG141" s="36"/>
      <c r="BH141" s="66"/>
      <c r="BI141" s="36"/>
      <c r="BJ141" s="36"/>
      <c r="BK141" s="36"/>
      <c r="BL141" s="36"/>
    </row>
    <row r="142" spans="1:64" s="37" customFormat="1">
      <c r="A142" s="93"/>
      <c r="B142" s="68">
        <v>130</v>
      </c>
      <c r="C142" s="105"/>
      <c r="D142" s="69"/>
      <c r="E142" s="94"/>
      <c r="F142" s="798"/>
      <c r="G142" s="798"/>
      <c r="H142" s="72"/>
      <c r="I142" s="73"/>
      <c r="J142" s="72"/>
      <c r="K142" s="800" t="str">
        <f t="shared" si="6"/>
        <v/>
      </c>
      <c r="L142" s="800" t="str">
        <f>IF($G142="","",IF(OR('2.全体概要'!$C$15=1,'2.全体概要'!$C$15=2),INDEX($BG$15:$BG$16,MATCH($G142,$BF$15:$BF$16,-1)),IF('2.全体概要'!$C$15=3,INDEX($BG$14:$BG$15,MATCH($G142,$BF$14:$BF$15,-1)),INDEX($BG$13:$BG$14,MATCH($G142,$BF$13:$BF$14,-1)))))</f>
        <v/>
      </c>
      <c r="M142" s="800" t="str">
        <f t="shared" si="7"/>
        <v/>
      </c>
      <c r="N142" s="801">
        <f t="shared" si="5"/>
        <v>0</v>
      </c>
      <c r="O142" s="91"/>
      <c r="P142" s="161"/>
      <c r="Q142" s="67"/>
      <c r="R142" s="89"/>
      <c r="S142" s="162"/>
      <c r="T142" s="67"/>
      <c r="U142" s="91"/>
      <c r="V142" s="161"/>
      <c r="W142" s="67"/>
      <c r="X142" s="89"/>
      <c r="Y142" s="162"/>
      <c r="Z142" s="67"/>
      <c r="AA142" s="91"/>
      <c r="AB142" s="72"/>
      <c r="AC142" s="91"/>
      <c r="AD142" s="161"/>
      <c r="AE142" s="91"/>
      <c r="AF142" s="161"/>
      <c r="AG142" s="91"/>
      <c r="AH142" s="72"/>
      <c r="AI142" s="91"/>
      <c r="AJ142" s="161"/>
      <c r="AK142" s="91"/>
      <c r="AL142" s="75"/>
      <c r="AM142" s="91"/>
      <c r="AN142" s="75"/>
      <c r="AO142" s="91"/>
      <c r="AP142" s="77"/>
      <c r="AQ142" s="91"/>
      <c r="AR142" s="72"/>
      <c r="AS142" s="359"/>
      <c r="AT142" s="91"/>
      <c r="AU142" s="72"/>
      <c r="AV142" s="804" t="str">
        <f>IF(AU142="","",IF(AU142="A",'11.パネルラジエーター設備費用算出シート'!$G$13,IF(AU142="B",'11.パネルラジエーター設備費用算出シート'!$N$13,IF(AU142="C",'11.パネルラジエーター設備費用算出シート'!$G$23,IF(AU142="D",'11.パネルラジエーター設備費用算出シート'!$N$23,IF(AU142="E",'11.パネルラジエーター設備費用算出シート'!$G$33,IF(AU142="F",'11.パネルラジエーター設備費用算出シート'!$N$33,IF(AU142="G",'11.パネルラジエーター設備費用算出シート'!$G$43,IF(AU142="H",'11.パネルラジエーター設備費用算出シート'!$N$43,IF(AU142="I",'11.パネルラジエーター設備費用算出シート'!$G$54,'11.パネルラジエーター設備費用算出シート'!$N$54))))))))))</f>
        <v/>
      </c>
      <c r="AW142" s="91"/>
      <c r="AX142" s="75"/>
      <c r="AY142" s="805"/>
      <c r="AZ142" s="91"/>
      <c r="BA142" s="36"/>
      <c r="BB142" s="36"/>
      <c r="BC142" s="36"/>
      <c r="BD142" s="36"/>
      <c r="BE142" s="66"/>
      <c r="BF142" s="36"/>
      <c r="BG142" s="36"/>
      <c r="BH142" s="66"/>
      <c r="BI142" s="36"/>
      <c r="BJ142" s="36"/>
      <c r="BK142" s="36"/>
      <c r="BL142" s="36"/>
    </row>
    <row r="143" spans="1:64" s="37" customFormat="1">
      <c r="A143" s="93"/>
      <c r="B143" s="68">
        <v>131</v>
      </c>
      <c r="C143" s="105"/>
      <c r="D143" s="69"/>
      <c r="E143" s="94"/>
      <c r="F143" s="798"/>
      <c r="G143" s="798"/>
      <c r="H143" s="72"/>
      <c r="I143" s="73"/>
      <c r="J143" s="72"/>
      <c r="K143" s="800" t="str">
        <f t="shared" si="6"/>
        <v/>
      </c>
      <c r="L143" s="800" t="str">
        <f>IF($G143="","",IF(OR('2.全体概要'!$C$15=1,'2.全体概要'!$C$15=2),INDEX($BG$15:$BG$16,MATCH($G143,$BF$15:$BF$16,-1)),IF('2.全体概要'!$C$15=3,INDEX($BG$14:$BG$15,MATCH($G143,$BF$14:$BF$15,-1)),INDEX($BG$13:$BG$14,MATCH($G143,$BF$13:$BF$14,-1)))))</f>
        <v/>
      </c>
      <c r="M143" s="800" t="str">
        <f t="shared" si="7"/>
        <v/>
      </c>
      <c r="N143" s="801">
        <f t="shared" si="5"/>
        <v>0</v>
      </c>
      <c r="O143" s="91"/>
      <c r="P143" s="161"/>
      <c r="Q143" s="67"/>
      <c r="R143" s="89"/>
      <c r="S143" s="162"/>
      <c r="T143" s="67"/>
      <c r="U143" s="91"/>
      <c r="V143" s="161"/>
      <c r="W143" s="67"/>
      <c r="X143" s="89"/>
      <c r="Y143" s="162"/>
      <c r="Z143" s="67"/>
      <c r="AA143" s="91"/>
      <c r="AB143" s="72"/>
      <c r="AC143" s="91"/>
      <c r="AD143" s="161"/>
      <c r="AE143" s="91"/>
      <c r="AF143" s="161"/>
      <c r="AG143" s="91"/>
      <c r="AH143" s="72"/>
      <c r="AI143" s="91"/>
      <c r="AJ143" s="161"/>
      <c r="AK143" s="91"/>
      <c r="AL143" s="75"/>
      <c r="AM143" s="91"/>
      <c r="AN143" s="75"/>
      <c r="AO143" s="91"/>
      <c r="AP143" s="77"/>
      <c r="AQ143" s="91"/>
      <c r="AR143" s="72"/>
      <c r="AS143" s="359"/>
      <c r="AT143" s="91"/>
      <c r="AU143" s="72"/>
      <c r="AV143" s="804" t="str">
        <f>IF(AU143="","",IF(AU143="A",'11.パネルラジエーター設備費用算出シート'!$G$13,IF(AU143="B",'11.パネルラジエーター設備費用算出シート'!$N$13,IF(AU143="C",'11.パネルラジエーター設備費用算出シート'!$G$23,IF(AU143="D",'11.パネルラジエーター設備費用算出シート'!$N$23,IF(AU143="E",'11.パネルラジエーター設備費用算出シート'!$G$33,IF(AU143="F",'11.パネルラジエーター設備費用算出シート'!$N$33,IF(AU143="G",'11.パネルラジエーター設備費用算出シート'!$G$43,IF(AU143="H",'11.パネルラジエーター設備費用算出シート'!$N$43,IF(AU143="I",'11.パネルラジエーター設備費用算出シート'!$G$54,'11.パネルラジエーター設備費用算出シート'!$N$54))))))))))</f>
        <v/>
      </c>
      <c r="AW143" s="91"/>
      <c r="AX143" s="75"/>
      <c r="AY143" s="805"/>
      <c r="AZ143" s="91"/>
      <c r="BA143" s="36"/>
      <c r="BB143" s="36"/>
      <c r="BC143" s="36"/>
      <c r="BD143" s="36"/>
      <c r="BE143" s="66"/>
      <c r="BF143" s="36"/>
      <c r="BG143" s="36"/>
      <c r="BH143" s="66"/>
      <c r="BI143" s="36"/>
      <c r="BJ143" s="36"/>
      <c r="BK143" s="36"/>
      <c r="BL143" s="36"/>
    </row>
    <row r="144" spans="1:64" s="37" customFormat="1">
      <c r="A144" s="93"/>
      <c r="B144" s="68">
        <v>132</v>
      </c>
      <c r="C144" s="105"/>
      <c r="D144" s="69"/>
      <c r="E144" s="94"/>
      <c r="F144" s="798"/>
      <c r="G144" s="798"/>
      <c r="H144" s="72"/>
      <c r="I144" s="73"/>
      <c r="J144" s="72"/>
      <c r="K144" s="800" t="str">
        <f t="shared" si="6"/>
        <v/>
      </c>
      <c r="L144" s="800" t="str">
        <f>IF($G144="","",IF(OR('2.全体概要'!$C$15=1,'2.全体概要'!$C$15=2),INDEX($BG$15:$BG$16,MATCH($G144,$BF$15:$BF$16,-1)),IF('2.全体概要'!$C$15=3,INDEX($BG$14:$BG$15,MATCH($G144,$BF$14:$BF$15,-1)),INDEX($BG$13:$BG$14,MATCH($G144,$BF$13:$BF$14,-1)))))</f>
        <v/>
      </c>
      <c r="M144" s="800" t="str">
        <f t="shared" si="7"/>
        <v/>
      </c>
      <c r="N144" s="801">
        <f t="shared" si="5"/>
        <v>0</v>
      </c>
      <c r="O144" s="91"/>
      <c r="P144" s="161"/>
      <c r="Q144" s="67"/>
      <c r="R144" s="89"/>
      <c r="S144" s="162"/>
      <c r="T144" s="67"/>
      <c r="U144" s="91"/>
      <c r="V144" s="161"/>
      <c r="W144" s="67"/>
      <c r="X144" s="89"/>
      <c r="Y144" s="162"/>
      <c r="Z144" s="67"/>
      <c r="AA144" s="91"/>
      <c r="AB144" s="72"/>
      <c r="AC144" s="91"/>
      <c r="AD144" s="161"/>
      <c r="AE144" s="91"/>
      <c r="AF144" s="161"/>
      <c r="AG144" s="91"/>
      <c r="AH144" s="72"/>
      <c r="AI144" s="91"/>
      <c r="AJ144" s="161"/>
      <c r="AK144" s="91"/>
      <c r="AL144" s="75"/>
      <c r="AM144" s="91"/>
      <c r="AN144" s="75"/>
      <c r="AO144" s="91"/>
      <c r="AP144" s="77"/>
      <c r="AQ144" s="91"/>
      <c r="AR144" s="72"/>
      <c r="AS144" s="359"/>
      <c r="AT144" s="91"/>
      <c r="AU144" s="72"/>
      <c r="AV144" s="804" t="str">
        <f>IF(AU144="","",IF(AU144="A",'11.パネルラジエーター設備費用算出シート'!$G$13,IF(AU144="B",'11.パネルラジエーター設備費用算出シート'!$N$13,IF(AU144="C",'11.パネルラジエーター設備費用算出シート'!$G$23,IF(AU144="D",'11.パネルラジエーター設備費用算出シート'!$N$23,IF(AU144="E",'11.パネルラジエーター設備費用算出シート'!$G$33,IF(AU144="F",'11.パネルラジエーター設備費用算出シート'!$N$33,IF(AU144="G",'11.パネルラジエーター設備費用算出シート'!$G$43,IF(AU144="H",'11.パネルラジエーター設備費用算出シート'!$N$43,IF(AU144="I",'11.パネルラジエーター設備費用算出シート'!$G$54,'11.パネルラジエーター設備費用算出シート'!$N$54))))))))))</f>
        <v/>
      </c>
      <c r="AW144" s="91"/>
      <c r="AX144" s="75"/>
      <c r="AY144" s="805"/>
      <c r="AZ144" s="91"/>
      <c r="BA144" s="36"/>
      <c r="BB144" s="36"/>
      <c r="BC144" s="36"/>
      <c r="BD144" s="36"/>
      <c r="BE144" s="66"/>
      <c r="BF144" s="36"/>
      <c r="BG144" s="36"/>
      <c r="BH144" s="66"/>
      <c r="BI144" s="36"/>
      <c r="BJ144" s="36"/>
      <c r="BK144" s="36"/>
      <c r="BL144" s="36"/>
    </row>
    <row r="145" spans="1:64" s="37" customFormat="1">
      <c r="A145" s="93"/>
      <c r="B145" s="68">
        <v>133</v>
      </c>
      <c r="C145" s="105"/>
      <c r="D145" s="69"/>
      <c r="E145" s="94"/>
      <c r="F145" s="798"/>
      <c r="G145" s="798"/>
      <c r="H145" s="72"/>
      <c r="I145" s="73"/>
      <c r="J145" s="72"/>
      <c r="K145" s="800" t="str">
        <f t="shared" si="6"/>
        <v/>
      </c>
      <c r="L145" s="800" t="str">
        <f>IF($G145="","",IF(OR('2.全体概要'!$C$15=1,'2.全体概要'!$C$15=2),INDEX($BG$15:$BG$16,MATCH($G145,$BF$15:$BF$16,-1)),IF('2.全体概要'!$C$15=3,INDEX($BG$14:$BG$15,MATCH($G145,$BF$14:$BF$15,-1)),INDEX($BG$13:$BG$14,MATCH($G145,$BF$13:$BF$14,-1)))))</f>
        <v/>
      </c>
      <c r="M145" s="800" t="str">
        <f t="shared" si="7"/>
        <v/>
      </c>
      <c r="N145" s="801">
        <f t="shared" si="5"/>
        <v>0</v>
      </c>
      <c r="O145" s="91"/>
      <c r="P145" s="161"/>
      <c r="Q145" s="67"/>
      <c r="R145" s="89"/>
      <c r="S145" s="162"/>
      <c r="T145" s="67"/>
      <c r="U145" s="91"/>
      <c r="V145" s="161"/>
      <c r="W145" s="67"/>
      <c r="X145" s="89"/>
      <c r="Y145" s="162"/>
      <c r="Z145" s="67"/>
      <c r="AA145" s="91"/>
      <c r="AB145" s="72"/>
      <c r="AC145" s="91"/>
      <c r="AD145" s="161"/>
      <c r="AE145" s="91"/>
      <c r="AF145" s="161"/>
      <c r="AG145" s="91"/>
      <c r="AH145" s="72"/>
      <c r="AI145" s="91"/>
      <c r="AJ145" s="161"/>
      <c r="AK145" s="91"/>
      <c r="AL145" s="75"/>
      <c r="AM145" s="91"/>
      <c r="AN145" s="75"/>
      <c r="AO145" s="91"/>
      <c r="AP145" s="77"/>
      <c r="AQ145" s="91"/>
      <c r="AR145" s="72"/>
      <c r="AS145" s="359"/>
      <c r="AT145" s="91"/>
      <c r="AU145" s="72"/>
      <c r="AV145" s="804" t="str">
        <f>IF(AU145="","",IF(AU145="A",'11.パネルラジエーター設備費用算出シート'!$G$13,IF(AU145="B",'11.パネルラジエーター設備費用算出シート'!$N$13,IF(AU145="C",'11.パネルラジエーター設備費用算出シート'!$G$23,IF(AU145="D",'11.パネルラジエーター設備費用算出シート'!$N$23,IF(AU145="E",'11.パネルラジエーター設備費用算出シート'!$G$33,IF(AU145="F",'11.パネルラジエーター設備費用算出シート'!$N$33,IF(AU145="G",'11.パネルラジエーター設備費用算出シート'!$G$43,IF(AU145="H",'11.パネルラジエーター設備費用算出シート'!$N$43,IF(AU145="I",'11.パネルラジエーター設備費用算出シート'!$G$54,'11.パネルラジエーター設備費用算出シート'!$N$54))))))))))</f>
        <v/>
      </c>
      <c r="AW145" s="91"/>
      <c r="AX145" s="75"/>
      <c r="AY145" s="805"/>
      <c r="AZ145" s="91"/>
      <c r="BA145" s="36"/>
      <c r="BB145" s="36"/>
      <c r="BC145" s="36"/>
      <c r="BD145" s="36"/>
      <c r="BE145" s="66"/>
      <c r="BF145" s="36"/>
      <c r="BG145" s="36"/>
      <c r="BH145" s="66"/>
      <c r="BI145" s="36"/>
      <c r="BJ145" s="36"/>
      <c r="BK145" s="36"/>
      <c r="BL145" s="36"/>
    </row>
    <row r="146" spans="1:64" s="37" customFormat="1">
      <c r="A146" s="93"/>
      <c r="B146" s="68">
        <v>134</v>
      </c>
      <c r="C146" s="105"/>
      <c r="D146" s="69"/>
      <c r="E146" s="94"/>
      <c r="F146" s="798"/>
      <c r="G146" s="798"/>
      <c r="H146" s="72"/>
      <c r="I146" s="73"/>
      <c r="J146" s="72"/>
      <c r="K146" s="800" t="str">
        <f t="shared" si="6"/>
        <v/>
      </c>
      <c r="L146" s="800" t="str">
        <f>IF($G146="","",IF(OR('2.全体概要'!$C$15=1,'2.全体概要'!$C$15=2),INDEX($BG$15:$BG$16,MATCH($G146,$BF$15:$BF$16,-1)),IF('2.全体概要'!$C$15=3,INDEX($BG$14:$BG$15,MATCH($G146,$BF$14:$BF$15,-1)),INDEX($BG$13:$BG$14,MATCH($G146,$BF$13:$BF$14,-1)))))</f>
        <v/>
      </c>
      <c r="M146" s="800" t="str">
        <f t="shared" si="7"/>
        <v/>
      </c>
      <c r="N146" s="801">
        <f t="shared" ref="N146:N209" si="8">IF(OR(K146="",L146="",M146=""),0,(700000*K146*L146*M146))</f>
        <v>0</v>
      </c>
      <c r="O146" s="91"/>
      <c r="P146" s="161"/>
      <c r="Q146" s="67"/>
      <c r="R146" s="89"/>
      <c r="S146" s="162"/>
      <c r="T146" s="67"/>
      <c r="U146" s="91"/>
      <c r="V146" s="161"/>
      <c r="W146" s="67"/>
      <c r="X146" s="89"/>
      <c r="Y146" s="162"/>
      <c r="Z146" s="67"/>
      <c r="AA146" s="91"/>
      <c r="AB146" s="72"/>
      <c r="AC146" s="91"/>
      <c r="AD146" s="161"/>
      <c r="AE146" s="91"/>
      <c r="AF146" s="161"/>
      <c r="AG146" s="91"/>
      <c r="AH146" s="72"/>
      <c r="AI146" s="91"/>
      <c r="AJ146" s="161"/>
      <c r="AK146" s="91"/>
      <c r="AL146" s="75"/>
      <c r="AM146" s="91"/>
      <c r="AN146" s="75"/>
      <c r="AO146" s="91"/>
      <c r="AP146" s="77"/>
      <c r="AQ146" s="91"/>
      <c r="AR146" s="72"/>
      <c r="AS146" s="359"/>
      <c r="AT146" s="91"/>
      <c r="AU146" s="72"/>
      <c r="AV146" s="804" t="str">
        <f>IF(AU146="","",IF(AU146="A",'11.パネルラジエーター設備費用算出シート'!$G$13,IF(AU146="B",'11.パネルラジエーター設備費用算出シート'!$N$13,IF(AU146="C",'11.パネルラジエーター設備費用算出シート'!$G$23,IF(AU146="D",'11.パネルラジエーター設備費用算出シート'!$N$23,IF(AU146="E",'11.パネルラジエーター設備費用算出シート'!$G$33,IF(AU146="F",'11.パネルラジエーター設備費用算出シート'!$N$33,IF(AU146="G",'11.パネルラジエーター設備費用算出シート'!$G$43,IF(AU146="H",'11.パネルラジエーター設備費用算出シート'!$N$43,IF(AU146="I",'11.パネルラジエーター設備費用算出シート'!$G$54,'11.パネルラジエーター設備費用算出シート'!$N$54))))))))))</f>
        <v/>
      </c>
      <c r="AW146" s="91"/>
      <c r="AX146" s="75"/>
      <c r="AY146" s="805"/>
      <c r="AZ146" s="91"/>
      <c r="BA146" s="36"/>
      <c r="BB146" s="36"/>
      <c r="BC146" s="36"/>
      <c r="BD146" s="36"/>
      <c r="BE146" s="66"/>
      <c r="BF146" s="36"/>
      <c r="BG146" s="36"/>
      <c r="BH146" s="66"/>
      <c r="BI146" s="36"/>
      <c r="BJ146" s="36"/>
      <c r="BK146" s="36"/>
      <c r="BL146" s="36"/>
    </row>
    <row r="147" spans="1:64" s="37" customFormat="1">
      <c r="A147" s="93"/>
      <c r="B147" s="68">
        <v>135</v>
      </c>
      <c r="C147" s="105"/>
      <c r="D147" s="69"/>
      <c r="E147" s="94"/>
      <c r="F147" s="798"/>
      <c r="G147" s="798"/>
      <c r="H147" s="72"/>
      <c r="I147" s="73"/>
      <c r="J147" s="72"/>
      <c r="K147" s="800" t="str">
        <f t="shared" si="6"/>
        <v/>
      </c>
      <c r="L147" s="800" t="str">
        <f>IF($G147="","",IF(OR('2.全体概要'!$C$15=1,'2.全体概要'!$C$15=2),INDEX($BG$15:$BG$16,MATCH($G147,$BF$15:$BF$16,-1)),IF('2.全体概要'!$C$15=3,INDEX($BG$14:$BG$15,MATCH($G147,$BF$14:$BF$15,-1)),INDEX($BG$13:$BG$14,MATCH($G147,$BF$13:$BF$14,-1)))))</f>
        <v/>
      </c>
      <c r="M147" s="800" t="str">
        <f t="shared" si="7"/>
        <v/>
      </c>
      <c r="N147" s="801">
        <f t="shared" si="8"/>
        <v>0</v>
      </c>
      <c r="O147" s="91"/>
      <c r="P147" s="161"/>
      <c r="Q147" s="67"/>
      <c r="R147" s="89"/>
      <c r="S147" s="162"/>
      <c r="T147" s="67"/>
      <c r="U147" s="91"/>
      <c r="V147" s="161"/>
      <c r="W147" s="67"/>
      <c r="X147" s="89"/>
      <c r="Y147" s="162"/>
      <c r="Z147" s="67"/>
      <c r="AA147" s="91"/>
      <c r="AB147" s="72"/>
      <c r="AC147" s="91"/>
      <c r="AD147" s="161"/>
      <c r="AE147" s="91"/>
      <c r="AF147" s="161"/>
      <c r="AG147" s="91"/>
      <c r="AH147" s="72"/>
      <c r="AI147" s="91"/>
      <c r="AJ147" s="161"/>
      <c r="AK147" s="91"/>
      <c r="AL147" s="75"/>
      <c r="AM147" s="91"/>
      <c r="AN147" s="75"/>
      <c r="AO147" s="91"/>
      <c r="AP147" s="77"/>
      <c r="AQ147" s="91"/>
      <c r="AR147" s="72"/>
      <c r="AS147" s="359"/>
      <c r="AT147" s="91"/>
      <c r="AU147" s="72"/>
      <c r="AV147" s="804" t="str">
        <f>IF(AU147="","",IF(AU147="A",'11.パネルラジエーター設備費用算出シート'!$G$13,IF(AU147="B",'11.パネルラジエーター設備費用算出シート'!$N$13,IF(AU147="C",'11.パネルラジエーター設備費用算出シート'!$G$23,IF(AU147="D",'11.パネルラジエーター設備費用算出シート'!$N$23,IF(AU147="E",'11.パネルラジエーター設備費用算出シート'!$G$33,IF(AU147="F",'11.パネルラジエーター設備費用算出シート'!$N$33,IF(AU147="G",'11.パネルラジエーター設備費用算出シート'!$G$43,IF(AU147="H",'11.パネルラジエーター設備費用算出シート'!$N$43,IF(AU147="I",'11.パネルラジエーター設備費用算出シート'!$G$54,'11.パネルラジエーター設備費用算出シート'!$N$54))))))))))</f>
        <v/>
      </c>
      <c r="AW147" s="91"/>
      <c r="AX147" s="75"/>
      <c r="AY147" s="805"/>
      <c r="AZ147" s="91"/>
      <c r="BA147" s="36"/>
      <c r="BB147" s="36"/>
      <c r="BC147" s="36"/>
      <c r="BD147" s="36"/>
      <c r="BE147" s="66"/>
      <c r="BF147" s="36"/>
      <c r="BG147" s="36"/>
      <c r="BH147" s="66"/>
      <c r="BI147" s="36"/>
      <c r="BJ147" s="36"/>
      <c r="BK147" s="36"/>
      <c r="BL147" s="36"/>
    </row>
    <row r="148" spans="1:64" s="37" customFormat="1">
      <c r="A148" s="93"/>
      <c r="B148" s="68">
        <v>136</v>
      </c>
      <c r="C148" s="105"/>
      <c r="D148" s="69"/>
      <c r="E148" s="94"/>
      <c r="F148" s="798"/>
      <c r="G148" s="798"/>
      <c r="H148" s="72"/>
      <c r="I148" s="73"/>
      <c r="J148" s="72"/>
      <c r="K148" s="800" t="str">
        <f t="shared" si="6"/>
        <v/>
      </c>
      <c r="L148" s="800" t="str">
        <f>IF($G148="","",IF(OR('2.全体概要'!$C$15=1,'2.全体概要'!$C$15=2),INDEX($BG$15:$BG$16,MATCH($G148,$BF$15:$BF$16,-1)),IF('2.全体概要'!$C$15=3,INDEX($BG$14:$BG$15,MATCH($G148,$BF$14:$BF$15,-1)),INDEX($BG$13:$BG$14,MATCH($G148,$BF$13:$BF$14,-1)))))</f>
        <v/>
      </c>
      <c r="M148" s="800" t="str">
        <f t="shared" si="7"/>
        <v/>
      </c>
      <c r="N148" s="801">
        <f t="shared" si="8"/>
        <v>0</v>
      </c>
      <c r="O148" s="91"/>
      <c r="P148" s="161"/>
      <c r="Q148" s="67"/>
      <c r="R148" s="89"/>
      <c r="S148" s="162"/>
      <c r="T148" s="67"/>
      <c r="U148" s="91"/>
      <c r="V148" s="161"/>
      <c r="W148" s="67"/>
      <c r="X148" s="89"/>
      <c r="Y148" s="162"/>
      <c r="Z148" s="67"/>
      <c r="AA148" s="91"/>
      <c r="AB148" s="72"/>
      <c r="AC148" s="91"/>
      <c r="AD148" s="161"/>
      <c r="AE148" s="91"/>
      <c r="AF148" s="161"/>
      <c r="AG148" s="91"/>
      <c r="AH148" s="72"/>
      <c r="AI148" s="91"/>
      <c r="AJ148" s="161"/>
      <c r="AK148" s="91"/>
      <c r="AL148" s="75"/>
      <c r="AM148" s="91"/>
      <c r="AN148" s="75"/>
      <c r="AO148" s="91"/>
      <c r="AP148" s="77"/>
      <c r="AQ148" s="91"/>
      <c r="AR148" s="72"/>
      <c r="AS148" s="359"/>
      <c r="AT148" s="91"/>
      <c r="AU148" s="72"/>
      <c r="AV148" s="804" t="str">
        <f>IF(AU148="","",IF(AU148="A",'11.パネルラジエーター設備費用算出シート'!$G$13,IF(AU148="B",'11.パネルラジエーター設備費用算出シート'!$N$13,IF(AU148="C",'11.パネルラジエーター設備費用算出シート'!$G$23,IF(AU148="D",'11.パネルラジエーター設備費用算出シート'!$N$23,IF(AU148="E",'11.パネルラジエーター設備費用算出シート'!$G$33,IF(AU148="F",'11.パネルラジエーター設備費用算出シート'!$N$33,IF(AU148="G",'11.パネルラジエーター設備費用算出シート'!$G$43,IF(AU148="H",'11.パネルラジエーター設備費用算出シート'!$N$43,IF(AU148="I",'11.パネルラジエーター設備費用算出シート'!$G$54,'11.パネルラジエーター設備費用算出シート'!$N$54))))))))))</f>
        <v/>
      </c>
      <c r="AW148" s="91"/>
      <c r="AX148" s="75"/>
      <c r="AY148" s="805"/>
      <c r="AZ148" s="91"/>
      <c r="BA148" s="36"/>
      <c r="BB148" s="36"/>
      <c r="BC148" s="36"/>
      <c r="BD148" s="36"/>
      <c r="BE148" s="66"/>
      <c r="BF148" s="36"/>
      <c r="BG148" s="36"/>
      <c r="BH148" s="66"/>
      <c r="BI148" s="36"/>
      <c r="BJ148" s="36"/>
      <c r="BK148" s="36"/>
      <c r="BL148" s="36"/>
    </row>
    <row r="149" spans="1:64" s="37" customFormat="1">
      <c r="A149" s="93"/>
      <c r="B149" s="68">
        <v>137</v>
      </c>
      <c r="C149" s="105"/>
      <c r="D149" s="69"/>
      <c r="E149" s="94"/>
      <c r="F149" s="798"/>
      <c r="G149" s="798"/>
      <c r="H149" s="72"/>
      <c r="I149" s="73"/>
      <c r="J149" s="72"/>
      <c r="K149" s="800" t="str">
        <f t="shared" si="6"/>
        <v/>
      </c>
      <c r="L149" s="800" t="str">
        <f>IF($G149="","",IF(OR('2.全体概要'!$C$15=1,'2.全体概要'!$C$15=2),INDEX($BG$15:$BG$16,MATCH($G149,$BF$15:$BF$16,-1)),IF('2.全体概要'!$C$15=3,INDEX($BG$14:$BG$15,MATCH($G149,$BF$14:$BF$15,-1)),INDEX($BG$13:$BG$14,MATCH($G149,$BF$13:$BF$14,-1)))))</f>
        <v/>
      </c>
      <c r="M149" s="800" t="str">
        <f t="shared" si="7"/>
        <v/>
      </c>
      <c r="N149" s="801">
        <f t="shared" si="8"/>
        <v>0</v>
      </c>
      <c r="O149" s="91"/>
      <c r="P149" s="161"/>
      <c r="Q149" s="67"/>
      <c r="R149" s="89"/>
      <c r="S149" s="162"/>
      <c r="T149" s="67"/>
      <c r="U149" s="91"/>
      <c r="V149" s="161"/>
      <c r="W149" s="67"/>
      <c r="X149" s="89"/>
      <c r="Y149" s="162"/>
      <c r="Z149" s="67"/>
      <c r="AA149" s="91"/>
      <c r="AB149" s="72"/>
      <c r="AC149" s="91"/>
      <c r="AD149" s="161"/>
      <c r="AE149" s="91"/>
      <c r="AF149" s="161"/>
      <c r="AG149" s="91"/>
      <c r="AH149" s="72"/>
      <c r="AI149" s="91"/>
      <c r="AJ149" s="161"/>
      <c r="AK149" s="91"/>
      <c r="AL149" s="75"/>
      <c r="AM149" s="91"/>
      <c r="AN149" s="75"/>
      <c r="AO149" s="91"/>
      <c r="AP149" s="77"/>
      <c r="AQ149" s="91"/>
      <c r="AR149" s="72"/>
      <c r="AS149" s="359"/>
      <c r="AT149" s="91"/>
      <c r="AU149" s="72"/>
      <c r="AV149" s="804" t="str">
        <f>IF(AU149="","",IF(AU149="A",'11.パネルラジエーター設備費用算出シート'!$G$13,IF(AU149="B",'11.パネルラジエーター設備費用算出シート'!$N$13,IF(AU149="C",'11.パネルラジエーター設備費用算出シート'!$G$23,IF(AU149="D",'11.パネルラジエーター設備費用算出シート'!$N$23,IF(AU149="E",'11.パネルラジエーター設備費用算出シート'!$G$33,IF(AU149="F",'11.パネルラジエーター設備費用算出シート'!$N$33,IF(AU149="G",'11.パネルラジエーター設備費用算出シート'!$G$43,IF(AU149="H",'11.パネルラジエーター設備費用算出シート'!$N$43,IF(AU149="I",'11.パネルラジエーター設備費用算出シート'!$G$54,'11.パネルラジエーター設備費用算出シート'!$N$54))))))))))</f>
        <v/>
      </c>
      <c r="AW149" s="91"/>
      <c r="AX149" s="75"/>
      <c r="AY149" s="805"/>
      <c r="AZ149" s="91"/>
      <c r="BA149" s="36"/>
      <c r="BB149" s="36"/>
      <c r="BC149" s="36"/>
      <c r="BD149" s="36"/>
      <c r="BE149" s="66"/>
      <c r="BF149" s="36"/>
      <c r="BG149" s="36"/>
      <c r="BH149" s="66"/>
      <c r="BI149" s="36"/>
      <c r="BJ149" s="36"/>
      <c r="BK149" s="36"/>
      <c r="BL149" s="36"/>
    </row>
    <row r="150" spans="1:64" s="37" customFormat="1">
      <c r="A150" s="93"/>
      <c r="B150" s="68">
        <v>138</v>
      </c>
      <c r="C150" s="105"/>
      <c r="D150" s="69"/>
      <c r="E150" s="94"/>
      <c r="F150" s="798"/>
      <c r="G150" s="798"/>
      <c r="H150" s="72"/>
      <c r="I150" s="73"/>
      <c r="J150" s="72"/>
      <c r="K150" s="800" t="str">
        <f t="shared" si="6"/>
        <v/>
      </c>
      <c r="L150" s="800" t="str">
        <f>IF($G150="","",IF(OR('2.全体概要'!$C$15=1,'2.全体概要'!$C$15=2),INDEX($BG$15:$BG$16,MATCH($G150,$BF$15:$BF$16,-1)),IF('2.全体概要'!$C$15=3,INDEX($BG$14:$BG$15,MATCH($G150,$BF$14:$BF$15,-1)),INDEX($BG$13:$BG$14,MATCH($G150,$BF$13:$BF$14,-1)))))</f>
        <v/>
      </c>
      <c r="M150" s="800" t="str">
        <f t="shared" si="7"/>
        <v/>
      </c>
      <c r="N150" s="801">
        <f t="shared" si="8"/>
        <v>0</v>
      </c>
      <c r="O150" s="91"/>
      <c r="P150" s="161"/>
      <c r="Q150" s="67"/>
      <c r="R150" s="89"/>
      <c r="S150" s="162"/>
      <c r="T150" s="67"/>
      <c r="U150" s="91"/>
      <c r="V150" s="161"/>
      <c r="W150" s="67"/>
      <c r="X150" s="89"/>
      <c r="Y150" s="162"/>
      <c r="Z150" s="67"/>
      <c r="AA150" s="91"/>
      <c r="AB150" s="72"/>
      <c r="AC150" s="91"/>
      <c r="AD150" s="161"/>
      <c r="AE150" s="91"/>
      <c r="AF150" s="161"/>
      <c r="AG150" s="91"/>
      <c r="AH150" s="72"/>
      <c r="AI150" s="91"/>
      <c r="AJ150" s="161"/>
      <c r="AK150" s="91"/>
      <c r="AL150" s="75"/>
      <c r="AM150" s="91"/>
      <c r="AN150" s="75"/>
      <c r="AO150" s="91"/>
      <c r="AP150" s="77"/>
      <c r="AQ150" s="91"/>
      <c r="AR150" s="72"/>
      <c r="AS150" s="359"/>
      <c r="AT150" s="91"/>
      <c r="AU150" s="72"/>
      <c r="AV150" s="804" t="str">
        <f>IF(AU150="","",IF(AU150="A",'11.パネルラジエーター設備費用算出シート'!$G$13,IF(AU150="B",'11.パネルラジエーター設備費用算出シート'!$N$13,IF(AU150="C",'11.パネルラジエーター設備費用算出シート'!$G$23,IF(AU150="D",'11.パネルラジエーター設備費用算出シート'!$N$23,IF(AU150="E",'11.パネルラジエーター設備費用算出シート'!$G$33,IF(AU150="F",'11.パネルラジエーター設備費用算出シート'!$N$33,IF(AU150="G",'11.パネルラジエーター設備費用算出シート'!$G$43,IF(AU150="H",'11.パネルラジエーター設備費用算出シート'!$N$43,IF(AU150="I",'11.パネルラジエーター設備費用算出シート'!$G$54,'11.パネルラジエーター設備費用算出シート'!$N$54))))))))))</f>
        <v/>
      </c>
      <c r="AW150" s="91"/>
      <c r="AX150" s="75"/>
      <c r="AY150" s="805"/>
      <c r="AZ150" s="91"/>
      <c r="BA150" s="36"/>
      <c r="BB150" s="36"/>
      <c r="BC150" s="36"/>
      <c r="BD150" s="36"/>
      <c r="BE150" s="66"/>
      <c r="BF150" s="36"/>
      <c r="BG150" s="36"/>
      <c r="BH150" s="66"/>
      <c r="BI150" s="36"/>
      <c r="BJ150" s="36"/>
      <c r="BK150" s="36"/>
      <c r="BL150" s="36"/>
    </row>
    <row r="151" spans="1:64" s="37" customFormat="1">
      <c r="A151" s="93"/>
      <c r="B151" s="68">
        <v>139</v>
      </c>
      <c r="C151" s="105"/>
      <c r="D151" s="69"/>
      <c r="E151" s="94"/>
      <c r="F151" s="798"/>
      <c r="G151" s="798"/>
      <c r="H151" s="72"/>
      <c r="I151" s="73"/>
      <c r="J151" s="72"/>
      <c r="K151" s="800" t="str">
        <f t="shared" si="6"/>
        <v/>
      </c>
      <c r="L151" s="800" t="str">
        <f>IF($G151="","",IF(OR('2.全体概要'!$C$15=1,'2.全体概要'!$C$15=2),INDEX($BG$15:$BG$16,MATCH($G151,$BF$15:$BF$16,-1)),IF('2.全体概要'!$C$15=3,INDEX($BG$14:$BG$15,MATCH($G151,$BF$14:$BF$15,-1)),INDEX($BG$13:$BG$14,MATCH($G151,$BF$13:$BF$14,-1)))))</f>
        <v/>
      </c>
      <c r="M151" s="800" t="str">
        <f t="shared" si="7"/>
        <v/>
      </c>
      <c r="N151" s="801">
        <f t="shared" si="8"/>
        <v>0</v>
      </c>
      <c r="O151" s="91"/>
      <c r="P151" s="161"/>
      <c r="Q151" s="67"/>
      <c r="R151" s="89"/>
      <c r="S151" s="162"/>
      <c r="T151" s="67"/>
      <c r="U151" s="91"/>
      <c r="V151" s="161"/>
      <c r="W151" s="67"/>
      <c r="X151" s="89"/>
      <c r="Y151" s="162"/>
      <c r="Z151" s="67"/>
      <c r="AA151" s="91"/>
      <c r="AB151" s="72"/>
      <c r="AC151" s="91"/>
      <c r="AD151" s="161"/>
      <c r="AE151" s="91"/>
      <c r="AF151" s="161"/>
      <c r="AG151" s="91"/>
      <c r="AH151" s="72"/>
      <c r="AI151" s="91"/>
      <c r="AJ151" s="161"/>
      <c r="AK151" s="91"/>
      <c r="AL151" s="75"/>
      <c r="AM151" s="91"/>
      <c r="AN151" s="75"/>
      <c r="AO151" s="91"/>
      <c r="AP151" s="77"/>
      <c r="AQ151" s="91"/>
      <c r="AR151" s="72"/>
      <c r="AS151" s="359"/>
      <c r="AT151" s="91"/>
      <c r="AU151" s="72"/>
      <c r="AV151" s="804" t="str">
        <f>IF(AU151="","",IF(AU151="A",'11.パネルラジエーター設備費用算出シート'!$G$13,IF(AU151="B",'11.パネルラジエーター設備費用算出シート'!$N$13,IF(AU151="C",'11.パネルラジエーター設備費用算出シート'!$G$23,IF(AU151="D",'11.パネルラジエーター設備費用算出シート'!$N$23,IF(AU151="E",'11.パネルラジエーター設備費用算出シート'!$G$33,IF(AU151="F",'11.パネルラジエーター設備費用算出シート'!$N$33,IF(AU151="G",'11.パネルラジエーター設備費用算出シート'!$G$43,IF(AU151="H",'11.パネルラジエーター設備費用算出シート'!$N$43,IF(AU151="I",'11.パネルラジエーター設備費用算出シート'!$G$54,'11.パネルラジエーター設備費用算出シート'!$N$54))))))))))</f>
        <v/>
      </c>
      <c r="AW151" s="91"/>
      <c r="AX151" s="75"/>
      <c r="AY151" s="805"/>
      <c r="AZ151" s="91"/>
      <c r="BA151" s="36"/>
      <c r="BB151" s="36"/>
      <c r="BC151" s="36"/>
      <c r="BD151" s="36"/>
      <c r="BE151" s="66"/>
      <c r="BF151" s="36"/>
      <c r="BG151" s="36"/>
      <c r="BH151" s="66"/>
      <c r="BI151" s="36"/>
      <c r="BJ151" s="36"/>
      <c r="BK151" s="36"/>
      <c r="BL151" s="36"/>
    </row>
    <row r="152" spans="1:64" s="37" customFormat="1">
      <c r="A152" s="93"/>
      <c r="B152" s="68">
        <v>140</v>
      </c>
      <c r="C152" s="105"/>
      <c r="D152" s="69"/>
      <c r="E152" s="94"/>
      <c r="F152" s="798"/>
      <c r="G152" s="798"/>
      <c r="H152" s="72"/>
      <c r="I152" s="73"/>
      <c r="J152" s="72"/>
      <c r="K152" s="800" t="str">
        <f t="shared" si="6"/>
        <v/>
      </c>
      <c r="L152" s="800" t="str">
        <f>IF($G152="","",IF(OR('2.全体概要'!$C$15=1,'2.全体概要'!$C$15=2),INDEX($BG$15:$BG$16,MATCH($G152,$BF$15:$BF$16,-1)),IF('2.全体概要'!$C$15=3,INDEX($BG$14:$BG$15,MATCH($G152,$BF$14:$BF$15,-1)),INDEX($BG$13:$BG$14,MATCH($G152,$BF$13:$BF$14,-1)))))</f>
        <v/>
      </c>
      <c r="M152" s="800" t="str">
        <f t="shared" si="7"/>
        <v/>
      </c>
      <c r="N152" s="801">
        <f t="shared" si="8"/>
        <v>0</v>
      </c>
      <c r="O152" s="91"/>
      <c r="P152" s="161"/>
      <c r="Q152" s="67"/>
      <c r="R152" s="89"/>
      <c r="S152" s="162"/>
      <c r="T152" s="67"/>
      <c r="U152" s="91"/>
      <c r="V152" s="161"/>
      <c r="W152" s="67"/>
      <c r="X152" s="89"/>
      <c r="Y152" s="162"/>
      <c r="Z152" s="67"/>
      <c r="AA152" s="91"/>
      <c r="AB152" s="72"/>
      <c r="AC152" s="91"/>
      <c r="AD152" s="161"/>
      <c r="AE152" s="91"/>
      <c r="AF152" s="161"/>
      <c r="AG152" s="91"/>
      <c r="AH152" s="72"/>
      <c r="AI152" s="91"/>
      <c r="AJ152" s="161"/>
      <c r="AK152" s="91"/>
      <c r="AL152" s="75"/>
      <c r="AM152" s="91"/>
      <c r="AN152" s="75"/>
      <c r="AO152" s="91"/>
      <c r="AP152" s="77"/>
      <c r="AQ152" s="91"/>
      <c r="AR152" s="72"/>
      <c r="AS152" s="359"/>
      <c r="AT152" s="91"/>
      <c r="AU152" s="72"/>
      <c r="AV152" s="804" t="str">
        <f>IF(AU152="","",IF(AU152="A",'11.パネルラジエーター設備費用算出シート'!$G$13,IF(AU152="B",'11.パネルラジエーター設備費用算出シート'!$N$13,IF(AU152="C",'11.パネルラジエーター設備費用算出シート'!$G$23,IF(AU152="D",'11.パネルラジエーター設備費用算出シート'!$N$23,IF(AU152="E",'11.パネルラジエーター設備費用算出シート'!$G$33,IF(AU152="F",'11.パネルラジエーター設備費用算出シート'!$N$33,IF(AU152="G",'11.パネルラジエーター設備費用算出シート'!$G$43,IF(AU152="H",'11.パネルラジエーター設備費用算出シート'!$N$43,IF(AU152="I",'11.パネルラジエーター設備費用算出シート'!$G$54,'11.パネルラジエーター設備費用算出シート'!$N$54))))))))))</f>
        <v/>
      </c>
      <c r="AW152" s="91"/>
      <c r="AX152" s="75"/>
      <c r="AY152" s="805"/>
      <c r="AZ152" s="91"/>
      <c r="BA152" s="36"/>
      <c r="BB152" s="36"/>
      <c r="BC152" s="36"/>
      <c r="BD152" s="36"/>
      <c r="BE152" s="66"/>
      <c r="BF152" s="36"/>
      <c r="BG152" s="36"/>
      <c r="BH152" s="66"/>
      <c r="BI152" s="36"/>
      <c r="BJ152" s="36"/>
      <c r="BK152" s="36"/>
      <c r="BL152" s="36"/>
    </row>
    <row r="153" spans="1:64" s="37" customFormat="1">
      <c r="A153" s="93"/>
      <c r="B153" s="68">
        <v>141</v>
      </c>
      <c r="C153" s="105"/>
      <c r="D153" s="69"/>
      <c r="E153" s="94"/>
      <c r="F153" s="798"/>
      <c r="G153" s="798"/>
      <c r="H153" s="72"/>
      <c r="I153" s="73"/>
      <c r="J153" s="72"/>
      <c r="K153" s="800" t="str">
        <f t="shared" si="6"/>
        <v/>
      </c>
      <c r="L153" s="800" t="str">
        <f>IF($G153="","",IF(OR('2.全体概要'!$C$15=1,'2.全体概要'!$C$15=2),INDEX($BG$15:$BG$16,MATCH($G153,$BF$15:$BF$16,-1)),IF('2.全体概要'!$C$15=3,INDEX($BG$14:$BG$15,MATCH($G153,$BF$14:$BF$15,-1)),INDEX($BG$13:$BG$14,MATCH($G153,$BF$13:$BF$14,-1)))))</f>
        <v/>
      </c>
      <c r="M153" s="800" t="str">
        <f t="shared" si="7"/>
        <v/>
      </c>
      <c r="N153" s="801">
        <f t="shared" si="8"/>
        <v>0</v>
      </c>
      <c r="O153" s="91"/>
      <c r="P153" s="161"/>
      <c r="Q153" s="67"/>
      <c r="R153" s="89"/>
      <c r="S153" s="162"/>
      <c r="T153" s="67"/>
      <c r="U153" s="91"/>
      <c r="V153" s="161"/>
      <c r="W153" s="67"/>
      <c r="X153" s="89"/>
      <c r="Y153" s="162"/>
      <c r="Z153" s="67"/>
      <c r="AA153" s="91"/>
      <c r="AB153" s="72"/>
      <c r="AC153" s="91"/>
      <c r="AD153" s="161"/>
      <c r="AE153" s="91"/>
      <c r="AF153" s="161"/>
      <c r="AG153" s="91"/>
      <c r="AH153" s="72"/>
      <c r="AI153" s="91"/>
      <c r="AJ153" s="161"/>
      <c r="AK153" s="91"/>
      <c r="AL153" s="75"/>
      <c r="AM153" s="91"/>
      <c r="AN153" s="75"/>
      <c r="AO153" s="91"/>
      <c r="AP153" s="77"/>
      <c r="AQ153" s="91"/>
      <c r="AR153" s="72"/>
      <c r="AS153" s="359"/>
      <c r="AT153" s="91"/>
      <c r="AU153" s="72"/>
      <c r="AV153" s="804" t="str">
        <f>IF(AU153="","",IF(AU153="A",'11.パネルラジエーター設備費用算出シート'!$G$13,IF(AU153="B",'11.パネルラジエーター設備費用算出シート'!$N$13,IF(AU153="C",'11.パネルラジエーター設備費用算出シート'!$G$23,IF(AU153="D",'11.パネルラジエーター設備費用算出シート'!$N$23,IF(AU153="E",'11.パネルラジエーター設備費用算出シート'!$G$33,IF(AU153="F",'11.パネルラジエーター設備費用算出シート'!$N$33,IF(AU153="G",'11.パネルラジエーター設備費用算出シート'!$G$43,IF(AU153="H",'11.パネルラジエーター設備費用算出シート'!$N$43,IF(AU153="I",'11.パネルラジエーター設備費用算出シート'!$G$54,'11.パネルラジエーター設備費用算出シート'!$N$54))))))))))</f>
        <v/>
      </c>
      <c r="AW153" s="91"/>
      <c r="AX153" s="75"/>
      <c r="AY153" s="805"/>
      <c r="AZ153" s="91"/>
      <c r="BA153" s="36"/>
      <c r="BB153" s="36"/>
      <c r="BC153" s="36"/>
      <c r="BD153" s="36"/>
      <c r="BE153" s="66"/>
      <c r="BF153" s="36"/>
      <c r="BG153" s="36"/>
      <c r="BH153" s="66"/>
      <c r="BI153" s="36"/>
      <c r="BJ153" s="36"/>
      <c r="BK153" s="36"/>
      <c r="BL153" s="36"/>
    </row>
    <row r="154" spans="1:64" s="37" customFormat="1">
      <c r="A154" s="93"/>
      <c r="B154" s="68">
        <v>142</v>
      </c>
      <c r="C154" s="105"/>
      <c r="D154" s="69"/>
      <c r="E154" s="94"/>
      <c r="F154" s="798"/>
      <c r="G154" s="798"/>
      <c r="H154" s="72"/>
      <c r="I154" s="73"/>
      <c r="J154" s="72"/>
      <c r="K154" s="800" t="str">
        <f t="shared" si="6"/>
        <v/>
      </c>
      <c r="L154" s="800" t="str">
        <f>IF($G154="","",IF(OR('2.全体概要'!$C$15=1,'2.全体概要'!$C$15=2),INDEX($BG$15:$BG$16,MATCH($G154,$BF$15:$BF$16,-1)),IF('2.全体概要'!$C$15=3,INDEX($BG$14:$BG$15,MATCH($G154,$BF$14:$BF$15,-1)),INDEX($BG$13:$BG$14,MATCH($G154,$BF$13:$BF$14,-1)))))</f>
        <v/>
      </c>
      <c r="M154" s="800" t="str">
        <f t="shared" si="7"/>
        <v/>
      </c>
      <c r="N154" s="801">
        <f t="shared" si="8"/>
        <v>0</v>
      </c>
      <c r="O154" s="91"/>
      <c r="P154" s="161"/>
      <c r="Q154" s="67"/>
      <c r="R154" s="89"/>
      <c r="S154" s="162"/>
      <c r="T154" s="67"/>
      <c r="U154" s="91"/>
      <c r="V154" s="161"/>
      <c r="W154" s="67"/>
      <c r="X154" s="89"/>
      <c r="Y154" s="162"/>
      <c r="Z154" s="67"/>
      <c r="AA154" s="91"/>
      <c r="AB154" s="72"/>
      <c r="AC154" s="91"/>
      <c r="AD154" s="161"/>
      <c r="AE154" s="91"/>
      <c r="AF154" s="161"/>
      <c r="AG154" s="91"/>
      <c r="AH154" s="72"/>
      <c r="AI154" s="91"/>
      <c r="AJ154" s="161"/>
      <c r="AK154" s="91"/>
      <c r="AL154" s="75"/>
      <c r="AM154" s="91"/>
      <c r="AN154" s="75"/>
      <c r="AO154" s="91"/>
      <c r="AP154" s="77"/>
      <c r="AQ154" s="91"/>
      <c r="AR154" s="72"/>
      <c r="AS154" s="359"/>
      <c r="AT154" s="91"/>
      <c r="AU154" s="72"/>
      <c r="AV154" s="804" t="str">
        <f>IF(AU154="","",IF(AU154="A",'11.パネルラジエーター設備費用算出シート'!$G$13,IF(AU154="B",'11.パネルラジエーター設備費用算出シート'!$N$13,IF(AU154="C",'11.パネルラジエーター設備費用算出シート'!$G$23,IF(AU154="D",'11.パネルラジエーター設備費用算出シート'!$N$23,IF(AU154="E",'11.パネルラジエーター設備費用算出シート'!$G$33,IF(AU154="F",'11.パネルラジエーター設備費用算出シート'!$N$33,IF(AU154="G",'11.パネルラジエーター設備費用算出シート'!$G$43,IF(AU154="H",'11.パネルラジエーター設備費用算出シート'!$N$43,IF(AU154="I",'11.パネルラジエーター設備費用算出シート'!$G$54,'11.パネルラジエーター設備費用算出シート'!$N$54))))))))))</f>
        <v/>
      </c>
      <c r="AW154" s="91"/>
      <c r="AX154" s="75"/>
      <c r="AY154" s="805"/>
      <c r="AZ154" s="91"/>
      <c r="BA154" s="36"/>
      <c r="BB154" s="36"/>
      <c r="BC154" s="36"/>
      <c r="BD154" s="36"/>
      <c r="BE154" s="66"/>
      <c r="BF154" s="36"/>
      <c r="BG154" s="36"/>
      <c r="BH154" s="66"/>
      <c r="BI154" s="36"/>
      <c r="BJ154" s="36"/>
      <c r="BK154" s="36"/>
      <c r="BL154" s="36"/>
    </row>
    <row r="155" spans="1:64" s="37" customFormat="1">
      <c r="A155" s="93"/>
      <c r="B155" s="68">
        <v>143</v>
      </c>
      <c r="C155" s="105"/>
      <c r="D155" s="69"/>
      <c r="E155" s="94"/>
      <c r="F155" s="798"/>
      <c r="G155" s="798"/>
      <c r="H155" s="72"/>
      <c r="I155" s="73"/>
      <c r="J155" s="72"/>
      <c r="K155" s="800" t="str">
        <f t="shared" si="6"/>
        <v/>
      </c>
      <c r="L155" s="800" t="str">
        <f>IF($G155="","",IF(OR('2.全体概要'!$C$15=1,'2.全体概要'!$C$15=2),INDEX($BG$15:$BG$16,MATCH($G155,$BF$15:$BF$16,-1)),IF('2.全体概要'!$C$15=3,INDEX($BG$14:$BG$15,MATCH($G155,$BF$14:$BF$15,-1)),INDEX($BG$13:$BG$14,MATCH($G155,$BF$13:$BF$14,-1)))))</f>
        <v/>
      </c>
      <c r="M155" s="800" t="str">
        <f t="shared" si="7"/>
        <v/>
      </c>
      <c r="N155" s="801">
        <f t="shared" si="8"/>
        <v>0</v>
      </c>
      <c r="O155" s="91"/>
      <c r="P155" s="161"/>
      <c r="Q155" s="67"/>
      <c r="R155" s="89"/>
      <c r="S155" s="162"/>
      <c r="T155" s="67"/>
      <c r="U155" s="91"/>
      <c r="V155" s="161"/>
      <c r="W155" s="67"/>
      <c r="X155" s="89"/>
      <c r="Y155" s="162"/>
      <c r="Z155" s="67"/>
      <c r="AA155" s="91"/>
      <c r="AB155" s="72"/>
      <c r="AC155" s="91"/>
      <c r="AD155" s="161"/>
      <c r="AE155" s="91"/>
      <c r="AF155" s="161"/>
      <c r="AG155" s="91"/>
      <c r="AH155" s="72"/>
      <c r="AI155" s="91"/>
      <c r="AJ155" s="161"/>
      <c r="AK155" s="91"/>
      <c r="AL155" s="75"/>
      <c r="AM155" s="91"/>
      <c r="AN155" s="75"/>
      <c r="AO155" s="91"/>
      <c r="AP155" s="77"/>
      <c r="AQ155" s="91"/>
      <c r="AR155" s="72"/>
      <c r="AS155" s="359"/>
      <c r="AT155" s="91"/>
      <c r="AU155" s="72"/>
      <c r="AV155" s="804" t="str">
        <f>IF(AU155="","",IF(AU155="A",'11.パネルラジエーター設備費用算出シート'!$G$13,IF(AU155="B",'11.パネルラジエーター設備費用算出シート'!$N$13,IF(AU155="C",'11.パネルラジエーター設備費用算出シート'!$G$23,IF(AU155="D",'11.パネルラジエーター設備費用算出シート'!$N$23,IF(AU155="E",'11.パネルラジエーター設備費用算出シート'!$G$33,IF(AU155="F",'11.パネルラジエーター設備費用算出シート'!$N$33,IF(AU155="G",'11.パネルラジエーター設備費用算出シート'!$G$43,IF(AU155="H",'11.パネルラジエーター設備費用算出シート'!$N$43,IF(AU155="I",'11.パネルラジエーター設備費用算出シート'!$G$54,'11.パネルラジエーター設備費用算出シート'!$N$54))))))))))</f>
        <v/>
      </c>
      <c r="AW155" s="91"/>
      <c r="AX155" s="75"/>
      <c r="AY155" s="805"/>
      <c r="AZ155" s="91"/>
      <c r="BA155" s="36"/>
      <c r="BB155" s="36"/>
      <c r="BC155" s="36"/>
      <c r="BD155" s="36"/>
      <c r="BE155" s="66"/>
      <c r="BF155" s="36"/>
      <c r="BG155" s="36"/>
      <c r="BH155" s="66"/>
      <c r="BI155" s="36"/>
      <c r="BJ155" s="36"/>
      <c r="BK155" s="36"/>
      <c r="BL155" s="36"/>
    </row>
    <row r="156" spans="1:64" s="37" customFormat="1">
      <c r="A156" s="93"/>
      <c r="B156" s="68">
        <v>144</v>
      </c>
      <c r="C156" s="105"/>
      <c r="D156" s="69"/>
      <c r="E156" s="94"/>
      <c r="F156" s="798"/>
      <c r="G156" s="798"/>
      <c r="H156" s="72"/>
      <c r="I156" s="73"/>
      <c r="J156" s="72"/>
      <c r="K156" s="800" t="str">
        <f t="shared" si="6"/>
        <v/>
      </c>
      <c r="L156" s="800" t="str">
        <f>IF($G156="","",IF(OR('2.全体概要'!$C$15=1,'2.全体概要'!$C$15=2),INDEX($BG$15:$BG$16,MATCH($G156,$BF$15:$BF$16,-1)),IF('2.全体概要'!$C$15=3,INDEX($BG$14:$BG$15,MATCH($G156,$BF$14:$BF$15,-1)),INDEX($BG$13:$BG$14,MATCH($G156,$BF$13:$BF$14,-1)))))</f>
        <v/>
      </c>
      <c r="M156" s="800" t="str">
        <f t="shared" si="7"/>
        <v/>
      </c>
      <c r="N156" s="801">
        <f t="shared" si="8"/>
        <v>0</v>
      </c>
      <c r="O156" s="91"/>
      <c r="P156" s="161"/>
      <c r="Q156" s="67"/>
      <c r="R156" s="89"/>
      <c r="S156" s="162"/>
      <c r="T156" s="67"/>
      <c r="U156" s="91"/>
      <c r="V156" s="161"/>
      <c r="W156" s="67"/>
      <c r="X156" s="89"/>
      <c r="Y156" s="162"/>
      <c r="Z156" s="67"/>
      <c r="AA156" s="91"/>
      <c r="AB156" s="72"/>
      <c r="AC156" s="91"/>
      <c r="AD156" s="161"/>
      <c r="AE156" s="91"/>
      <c r="AF156" s="161"/>
      <c r="AG156" s="91"/>
      <c r="AH156" s="72"/>
      <c r="AI156" s="91"/>
      <c r="AJ156" s="161"/>
      <c r="AK156" s="91"/>
      <c r="AL156" s="75"/>
      <c r="AM156" s="91"/>
      <c r="AN156" s="75"/>
      <c r="AO156" s="91"/>
      <c r="AP156" s="77"/>
      <c r="AQ156" s="91"/>
      <c r="AR156" s="72"/>
      <c r="AS156" s="359"/>
      <c r="AT156" s="91"/>
      <c r="AU156" s="72"/>
      <c r="AV156" s="804" t="str">
        <f>IF(AU156="","",IF(AU156="A",'11.パネルラジエーター設備費用算出シート'!$G$13,IF(AU156="B",'11.パネルラジエーター設備費用算出シート'!$N$13,IF(AU156="C",'11.パネルラジエーター設備費用算出シート'!$G$23,IF(AU156="D",'11.パネルラジエーター設備費用算出シート'!$N$23,IF(AU156="E",'11.パネルラジエーター設備費用算出シート'!$G$33,IF(AU156="F",'11.パネルラジエーター設備費用算出シート'!$N$33,IF(AU156="G",'11.パネルラジエーター設備費用算出シート'!$G$43,IF(AU156="H",'11.パネルラジエーター設備費用算出シート'!$N$43,IF(AU156="I",'11.パネルラジエーター設備費用算出シート'!$G$54,'11.パネルラジエーター設備費用算出シート'!$N$54))))))))))</f>
        <v/>
      </c>
      <c r="AW156" s="91"/>
      <c r="AX156" s="75"/>
      <c r="AY156" s="805"/>
      <c r="AZ156" s="91"/>
      <c r="BA156" s="36"/>
      <c r="BB156" s="36"/>
      <c r="BC156" s="36"/>
      <c r="BD156" s="36"/>
      <c r="BE156" s="66"/>
      <c r="BF156" s="36"/>
      <c r="BG156" s="36"/>
      <c r="BH156" s="66"/>
      <c r="BI156" s="36"/>
      <c r="BJ156" s="36"/>
      <c r="BK156" s="36"/>
      <c r="BL156" s="36"/>
    </row>
    <row r="157" spans="1:64" s="37" customFormat="1">
      <c r="A157" s="93"/>
      <c r="B157" s="68">
        <v>145</v>
      </c>
      <c r="C157" s="105"/>
      <c r="D157" s="69"/>
      <c r="E157" s="94"/>
      <c r="F157" s="798"/>
      <c r="G157" s="798"/>
      <c r="H157" s="72"/>
      <c r="I157" s="73"/>
      <c r="J157" s="72"/>
      <c r="K157" s="800" t="str">
        <f t="shared" si="6"/>
        <v/>
      </c>
      <c r="L157" s="800" t="str">
        <f>IF($G157="","",IF(OR('2.全体概要'!$C$15=1,'2.全体概要'!$C$15=2),INDEX($BG$15:$BG$16,MATCH($G157,$BF$15:$BF$16,-1)),IF('2.全体概要'!$C$15=3,INDEX($BG$14:$BG$15,MATCH($G157,$BF$14:$BF$15,-1)),INDEX($BG$13:$BG$14,MATCH($G157,$BF$13:$BF$14,-1)))))</f>
        <v/>
      </c>
      <c r="M157" s="800" t="str">
        <f t="shared" si="7"/>
        <v/>
      </c>
      <c r="N157" s="801">
        <f t="shared" si="8"/>
        <v>0</v>
      </c>
      <c r="O157" s="91"/>
      <c r="P157" s="161"/>
      <c r="Q157" s="67"/>
      <c r="R157" s="89"/>
      <c r="S157" s="162"/>
      <c r="T157" s="67"/>
      <c r="U157" s="91"/>
      <c r="V157" s="161"/>
      <c r="W157" s="67"/>
      <c r="X157" s="89"/>
      <c r="Y157" s="162"/>
      <c r="Z157" s="67"/>
      <c r="AA157" s="91"/>
      <c r="AB157" s="72"/>
      <c r="AC157" s="91"/>
      <c r="AD157" s="161"/>
      <c r="AE157" s="91"/>
      <c r="AF157" s="161"/>
      <c r="AG157" s="91"/>
      <c r="AH157" s="72"/>
      <c r="AI157" s="91"/>
      <c r="AJ157" s="161"/>
      <c r="AK157" s="91"/>
      <c r="AL157" s="75"/>
      <c r="AM157" s="91"/>
      <c r="AN157" s="75"/>
      <c r="AO157" s="91"/>
      <c r="AP157" s="77"/>
      <c r="AQ157" s="91"/>
      <c r="AR157" s="72"/>
      <c r="AS157" s="359"/>
      <c r="AT157" s="91"/>
      <c r="AU157" s="72"/>
      <c r="AV157" s="804" t="str">
        <f>IF(AU157="","",IF(AU157="A",'11.パネルラジエーター設備費用算出シート'!$G$13,IF(AU157="B",'11.パネルラジエーター設備費用算出シート'!$N$13,IF(AU157="C",'11.パネルラジエーター設備費用算出シート'!$G$23,IF(AU157="D",'11.パネルラジエーター設備費用算出シート'!$N$23,IF(AU157="E",'11.パネルラジエーター設備費用算出シート'!$G$33,IF(AU157="F",'11.パネルラジエーター設備費用算出シート'!$N$33,IF(AU157="G",'11.パネルラジエーター設備費用算出シート'!$G$43,IF(AU157="H",'11.パネルラジエーター設備費用算出シート'!$N$43,IF(AU157="I",'11.パネルラジエーター設備費用算出シート'!$G$54,'11.パネルラジエーター設備費用算出シート'!$N$54))))))))))</f>
        <v/>
      </c>
      <c r="AW157" s="91"/>
      <c r="AX157" s="75"/>
      <c r="AY157" s="805"/>
      <c r="AZ157" s="91"/>
      <c r="BA157" s="36"/>
      <c r="BB157" s="36"/>
      <c r="BC157" s="36"/>
      <c r="BD157" s="36"/>
      <c r="BE157" s="66"/>
      <c r="BF157" s="36"/>
      <c r="BG157" s="36"/>
      <c r="BH157" s="66"/>
      <c r="BI157" s="36"/>
      <c r="BJ157" s="36"/>
      <c r="BK157" s="36"/>
      <c r="BL157" s="36"/>
    </row>
    <row r="158" spans="1:64" s="37" customFormat="1">
      <c r="A158" s="93"/>
      <c r="B158" s="68">
        <v>146</v>
      </c>
      <c r="C158" s="105"/>
      <c r="D158" s="69"/>
      <c r="E158" s="94"/>
      <c r="F158" s="798"/>
      <c r="G158" s="798"/>
      <c r="H158" s="72"/>
      <c r="I158" s="73"/>
      <c r="J158" s="72"/>
      <c r="K158" s="800" t="str">
        <f t="shared" si="6"/>
        <v/>
      </c>
      <c r="L158" s="800" t="str">
        <f>IF($G158="","",IF(OR('2.全体概要'!$C$15=1,'2.全体概要'!$C$15=2),INDEX($BG$15:$BG$16,MATCH($G158,$BF$15:$BF$16,-1)),IF('2.全体概要'!$C$15=3,INDEX($BG$14:$BG$15,MATCH($G158,$BF$14:$BF$15,-1)),INDEX($BG$13:$BG$14,MATCH($G158,$BF$13:$BF$14,-1)))))</f>
        <v/>
      </c>
      <c r="M158" s="800" t="str">
        <f t="shared" si="7"/>
        <v/>
      </c>
      <c r="N158" s="801">
        <f t="shared" si="8"/>
        <v>0</v>
      </c>
      <c r="O158" s="91"/>
      <c r="P158" s="161"/>
      <c r="Q158" s="67"/>
      <c r="R158" s="89"/>
      <c r="S158" s="162"/>
      <c r="T158" s="67"/>
      <c r="U158" s="91"/>
      <c r="V158" s="161"/>
      <c r="W158" s="67"/>
      <c r="X158" s="89"/>
      <c r="Y158" s="162"/>
      <c r="Z158" s="67"/>
      <c r="AA158" s="91"/>
      <c r="AB158" s="72"/>
      <c r="AC158" s="91"/>
      <c r="AD158" s="161"/>
      <c r="AE158" s="91"/>
      <c r="AF158" s="161"/>
      <c r="AG158" s="91"/>
      <c r="AH158" s="72"/>
      <c r="AI158" s="91"/>
      <c r="AJ158" s="161"/>
      <c r="AK158" s="91"/>
      <c r="AL158" s="75"/>
      <c r="AM158" s="91"/>
      <c r="AN158" s="75"/>
      <c r="AO158" s="91"/>
      <c r="AP158" s="77"/>
      <c r="AQ158" s="91"/>
      <c r="AR158" s="72"/>
      <c r="AS158" s="359"/>
      <c r="AT158" s="91"/>
      <c r="AU158" s="72"/>
      <c r="AV158" s="804" t="str">
        <f>IF(AU158="","",IF(AU158="A",'11.パネルラジエーター設備費用算出シート'!$G$13,IF(AU158="B",'11.パネルラジエーター設備費用算出シート'!$N$13,IF(AU158="C",'11.パネルラジエーター設備費用算出シート'!$G$23,IF(AU158="D",'11.パネルラジエーター設備費用算出シート'!$N$23,IF(AU158="E",'11.パネルラジエーター設備費用算出シート'!$G$33,IF(AU158="F",'11.パネルラジエーター設備費用算出シート'!$N$33,IF(AU158="G",'11.パネルラジエーター設備費用算出シート'!$G$43,IF(AU158="H",'11.パネルラジエーター設備費用算出シート'!$N$43,IF(AU158="I",'11.パネルラジエーター設備費用算出シート'!$G$54,'11.パネルラジエーター設備費用算出シート'!$N$54))))))))))</f>
        <v/>
      </c>
      <c r="AW158" s="91"/>
      <c r="AX158" s="75"/>
      <c r="AY158" s="805"/>
      <c r="AZ158" s="91"/>
      <c r="BA158" s="36"/>
      <c r="BB158" s="36"/>
      <c r="BC158" s="36"/>
      <c r="BD158" s="36"/>
      <c r="BE158" s="66"/>
      <c r="BF158" s="36"/>
      <c r="BG158" s="36"/>
      <c r="BH158" s="66"/>
      <c r="BI158" s="36"/>
      <c r="BJ158" s="36"/>
      <c r="BK158" s="36"/>
      <c r="BL158" s="36"/>
    </row>
    <row r="159" spans="1:64" s="37" customFormat="1">
      <c r="A159" s="93"/>
      <c r="B159" s="68">
        <v>147</v>
      </c>
      <c r="C159" s="105"/>
      <c r="D159" s="69"/>
      <c r="E159" s="94"/>
      <c r="F159" s="798"/>
      <c r="G159" s="798"/>
      <c r="H159" s="72"/>
      <c r="I159" s="73"/>
      <c r="J159" s="72"/>
      <c r="K159" s="800" t="str">
        <f t="shared" si="6"/>
        <v/>
      </c>
      <c r="L159" s="800" t="str">
        <f>IF($G159="","",IF(OR('2.全体概要'!$C$15=1,'2.全体概要'!$C$15=2),INDEX($BG$15:$BG$16,MATCH($G159,$BF$15:$BF$16,-1)),IF('2.全体概要'!$C$15=3,INDEX($BG$14:$BG$15,MATCH($G159,$BF$14:$BF$15,-1)),INDEX($BG$13:$BG$14,MATCH($G159,$BF$13:$BF$14,-1)))))</f>
        <v/>
      </c>
      <c r="M159" s="800" t="str">
        <f t="shared" si="7"/>
        <v/>
      </c>
      <c r="N159" s="801">
        <f t="shared" si="8"/>
        <v>0</v>
      </c>
      <c r="O159" s="91"/>
      <c r="P159" s="161"/>
      <c r="Q159" s="67"/>
      <c r="R159" s="89"/>
      <c r="S159" s="162"/>
      <c r="T159" s="67"/>
      <c r="U159" s="91"/>
      <c r="V159" s="161"/>
      <c r="W159" s="67"/>
      <c r="X159" s="89"/>
      <c r="Y159" s="162"/>
      <c r="Z159" s="67"/>
      <c r="AA159" s="91"/>
      <c r="AB159" s="72"/>
      <c r="AC159" s="91"/>
      <c r="AD159" s="161"/>
      <c r="AE159" s="91"/>
      <c r="AF159" s="161"/>
      <c r="AG159" s="91"/>
      <c r="AH159" s="72"/>
      <c r="AI159" s="91"/>
      <c r="AJ159" s="161"/>
      <c r="AK159" s="91"/>
      <c r="AL159" s="75"/>
      <c r="AM159" s="91"/>
      <c r="AN159" s="75"/>
      <c r="AO159" s="91"/>
      <c r="AP159" s="77"/>
      <c r="AQ159" s="91"/>
      <c r="AR159" s="72"/>
      <c r="AS159" s="359"/>
      <c r="AT159" s="91"/>
      <c r="AU159" s="72"/>
      <c r="AV159" s="804" t="str">
        <f>IF(AU159="","",IF(AU159="A",'11.パネルラジエーター設備費用算出シート'!$G$13,IF(AU159="B",'11.パネルラジエーター設備費用算出シート'!$N$13,IF(AU159="C",'11.パネルラジエーター設備費用算出シート'!$G$23,IF(AU159="D",'11.パネルラジエーター設備費用算出シート'!$N$23,IF(AU159="E",'11.パネルラジエーター設備費用算出シート'!$G$33,IF(AU159="F",'11.パネルラジエーター設備費用算出シート'!$N$33,IF(AU159="G",'11.パネルラジエーター設備費用算出シート'!$G$43,IF(AU159="H",'11.パネルラジエーター設備費用算出シート'!$N$43,IF(AU159="I",'11.パネルラジエーター設備費用算出シート'!$G$54,'11.パネルラジエーター設備費用算出シート'!$N$54))))))))))</f>
        <v/>
      </c>
      <c r="AW159" s="91"/>
      <c r="AX159" s="75"/>
      <c r="AY159" s="805"/>
      <c r="AZ159" s="91"/>
      <c r="BA159" s="36"/>
      <c r="BB159" s="36"/>
      <c r="BC159" s="36"/>
      <c r="BD159" s="36"/>
      <c r="BE159" s="66"/>
      <c r="BF159" s="36"/>
      <c r="BG159" s="36"/>
      <c r="BH159" s="66"/>
      <c r="BI159" s="36"/>
      <c r="BJ159" s="36"/>
      <c r="BK159" s="36"/>
      <c r="BL159" s="36"/>
    </row>
    <row r="160" spans="1:64" s="37" customFormat="1">
      <c r="A160" s="93"/>
      <c r="B160" s="68">
        <v>148</v>
      </c>
      <c r="C160" s="105"/>
      <c r="D160" s="69"/>
      <c r="E160" s="94"/>
      <c r="F160" s="798"/>
      <c r="G160" s="798"/>
      <c r="H160" s="72"/>
      <c r="I160" s="73"/>
      <c r="J160" s="72"/>
      <c r="K160" s="800" t="str">
        <f t="shared" si="6"/>
        <v/>
      </c>
      <c r="L160" s="800" t="str">
        <f>IF($G160="","",IF(OR('2.全体概要'!$C$15=1,'2.全体概要'!$C$15=2),INDEX($BG$15:$BG$16,MATCH($G160,$BF$15:$BF$16,-1)),IF('2.全体概要'!$C$15=3,INDEX($BG$14:$BG$15,MATCH($G160,$BF$14:$BF$15,-1)),INDEX($BG$13:$BG$14,MATCH($G160,$BF$13:$BF$14,-1)))))</f>
        <v/>
      </c>
      <c r="M160" s="800" t="str">
        <f t="shared" si="7"/>
        <v/>
      </c>
      <c r="N160" s="801">
        <f t="shared" si="8"/>
        <v>0</v>
      </c>
      <c r="O160" s="91"/>
      <c r="P160" s="161"/>
      <c r="Q160" s="67"/>
      <c r="R160" s="89"/>
      <c r="S160" s="162"/>
      <c r="T160" s="67"/>
      <c r="U160" s="91"/>
      <c r="V160" s="161"/>
      <c r="W160" s="67"/>
      <c r="X160" s="89"/>
      <c r="Y160" s="162"/>
      <c r="Z160" s="67"/>
      <c r="AA160" s="91"/>
      <c r="AB160" s="72"/>
      <c r="AC160" s="91"/>
      <c r="AD160" s="161"/>
      <c r="AE160" s="91"/>
      <c r="AF160" s="161"/>
      <c r="AG160" s="91"/>
      <c r="AH160" s="72"/>
      <c r="AI160" s="91"/>
      <c r="AJ160" s="161"/>
      <c r="AK160" s="91"/>
      <c r="AL160" s="75"/>
      <c r="AM160" s="91"/>
      <c r="AN160" s="75"/>
      <c r="AO160" s="91"/>
      <c r="AP160" s="77"/>
      <c r="AQ160" s="91"/>
      <c r="AR160" s="72"/>
      <c r="AS160" s="359"/>
      <c r="AT160" s="91"/>
      <c r="AU160" s="72"/>
      <c r="AV160" s="804" t="str">
        <f>IF(AU160="","",IF(AU160="A",'11.パネルラジエーター設備費用算出シート'!$G$13,IF(AU160="B",'11.パネルラジエーター設備費用算出シート'!$N$13,IF(AU160="C",'11.パネルラジエーター設備費用算出シート'!$G$23,IF(AU160="D",'11.パネルラジエーター設備費用算出シート'!$N$23,IF(AU160="E",'11.パネルラジエーター設備費用算出シート'!$G$33,IF(AU160="F",'11.パネルラジエーター設備費用算出シート'!$N$33,IF(AU160="G",'11.パネルラジエーター設備費用算出シート'!$G$43,IF(AU160="H",'11.パネルラジエーター設備費用算出シート'!$N$43,IF(AU160="I",'11.パネルラジエーター設備費用算出シート'!$G$54,'11.パネルラジエーター設備費用算出シート'!$N$54))))))))))</f>
        <v/>
      </c>
      <c r="AW160" s="91"/>
      <c r="AX160" s="75"/>
      <c r="AY160" s="805"/>
      <c r="AZ160" s="91"/>
      <c r="BA160" s="36"/>
      <c r="BB160" s="36"/>
      <c r="BC160" s="36"/>
      <c r="BD160" s="36"/>
      <c r="BE160" s="66"/>
      <c r="BF160" s="36"/>
      <c r="BG160" s="36"/>
      <c r="BH160" s="66"/>
      <c r="BI160" s="36"/>
      <c r="BJ160" s="36"/>
      <c r="BK160" s="36"/>
      <c r="BL160" s="36"/>
    </row>
    <row r="161" spans="1:64" s="37" customFormat="1">
      <c r="A161" s="93"/>
      <c r="B161" s="68">
        <v>149</v>
      </c>
      <c r="C161" s="105"/>
      <c r="D161" s="69"/>
      <c r="E161" s="94"/>
      <c r="F161" s="798"/>
      <c r="G161" s="798"/>
      <c r="H161" s="72"/>
      <c r="I161" s="73"/>
      <c r="J161" s="72"/>
      <c r="K161" s="800" t="str">
        <f t="shared" si="6"/>
        <v/>
      </c>
      <c r="L161" s="800" t="str">
        <f>IF($G161="","",IF(OR('2.全体概要'!$C$15=1,'2.全体概要'!$C$15=2),INDEX($BG$15:$BG$16,MATCH($G161,$BF$15:$BF$16,-1)),IF('2.全体概要'!$C$15=3,INDEX($BG$14:$BG$15,MATCH($G161,$BF$14:$BF$15,-1)),INDEX($BG$13:$BG$14,MATCH($G161,$BF$13:$BF$14,-1)))))</f>
        <v/>
      </c>
      <c r="M161" s="800" t="str">
        <f t="shared" si="7"/>
        <v/>
      </c>
      <c r="N161" s="801">
        <f t="shared" si="8"/>
        <v>0</v>
      </c>
      <c r="O161" s="91"/>
      <c r="P161" s="161"/>
      <c r="Q161" s="67"/>
      <c r="R161" s="89"/>
      <c r="S161" s="162"/>
      <c r="T161" s="67"/>
      <c r="U161" s="91"/>
      <c r="V161" s="161"/>
      <c r="W161" s="67"/>
      <c r="X161" s="89"/>
      <c r="Y161" s="162"/>
      <c r="Z161" s="67"/>
      <c r="AA161" s="91"/>
      <c r="AB161" s="72"/>
      <c r="AC161" s="91"/>
      <c r="AD161" s="161"/>
      <c r="AE161" s="91"/>
      <c r="AF161" s="161"/>
      <c r="AG161" s="91"/>
      <c r="AH161" s="72"/>
      <c r="AI161" s="91"/>
      <c r="AJ161" s="161"/>
      <c r="AK161" s="91"/>
      <c r="AL161" s="75"/>
      <c r="AM161" s="91"/>
      <c r="AN161" s="75"/>
      <c r="AO161" s="91"/>
      <c r="AP161" s="77"/>
      <c r="AQ161" s="91"/>
      <c r="AR161" s="72"/>
      <c r="AS161" s="359"/>
      <c r="AT161" s="91"/>
      <c r="AU161" s="72"/>
      <c r="AV161" s="804" t="str">
        <f>IF(AU161="","",IF(AU161="A",'11.パネルラジエーター設備費用算出シート'!$G$13,IF(AU161="B",'11.パネルラジエーター設備費用算出シート'!$N$13,IF(AU161="C",'11.パネルラジエーター設備費用算出シート'!$G$23,IF(AU161="D",'11.パネルラジエーター設備費用算出シート'!$N$23,IF(AU161="E",'11.パネルラジエーター設備費用算出シート'!$G$33,IF(AU161="F",'11.パネルラジエーター設備費用算出シート'!$N$33,IF(AU161="G",'11.パネルラジエーター設備費用算出シート'!$G$43,IF(AU161="H",'11.パネルラジエーター設備費用算出シート'!$N$43,IF(AU161="I",'11.パネルラジエーター設備費用算出シート'!$G$54,'11.パネルラジエーター設備費用算出シート'!$N$54))))))))))</f>
        <v/>
      </c>
      <c r="AW161" s="91"/>
      <c r="AX161" s="75"/>
      <c r="AY161" s="805"/>
      <c r="AZ161" s="91"/>
      <c r="BA161" s="36"/>
      <c r="BB161" s="36"/>
      <c r="BC161" s="36"/>
      <c r="BD161" s="36"/>
      <c r="BE161" s="66"/>
      <c r="BF161" s="36"/>
      <c r="BG161" s="36"/>
      <c r="BH161" s="66"/>
      <c r="BI161" s="36"/>
      <c r="BJ161" s="36"/>
      <c r="BK161" s="36"/>
      <c r="BL161" s="36"/>
    </row>
    <row r="162" spans="1:64" s="37" customFormat="1">
      <c r="A162" s="93"/>
      <c r="B162" s="68">
        <v>150</v>
      </c>
      <c r="C162" s="105"/>
      <c r="D162" s="69"/>
      <c r="E162" s="94"/>
      <c r="F162" s="798"/>
      <c r="G162" s="798"/>
      <c r="H162" s="72"/>
      <c r="I162" s="73"/>
      <c r="J162" s="72"/>
      <c r="K162" s="800" t="str">
        <f t="shared" si="6"/>
        <v/>
      </c>
      <c r="L162" s="800" t="str">
        <f>IF($G162="","",IF(OR('2.全体概要'!$C$15=1,'2.全体概要'!$C$15=2),INDEX($BG$15:$BG$16,MATCH($G162,$BF$15:$BF$16,-1)),IF('2.全体概要'!$C$15=3,INDEX($BG$14:$BG$15,MATCH($G162,$BF$14:$BF$15,-1)),INDEX($BG$13:$BG$14,MATCH($G162,$BF$13:$BF$14,-1)))))</f>
        <v/>
      </c>
      <c r="M162" s="800" t="str">
        <f t="shared" si="7"/>
        <v/>
      </c>
      <c r="N162" s="801">
        <f t="shared" si="8"/>
        <v>0</v>
      </c>
      <c r="O162" s="91"/>
      <c r="P162" s="161"/>
      <c r="Q162" s="67"/>
      <c r="R162" s="89"/>
      <c r="S162" s="162"/>
      <c r="T162" s="67"/>
      <c r="U162" s="91"/>
      <c r="V162" s="161"/>
      <c r="W162" s="67"/>
      <c r="X162" s="89"/>
      <c r="Y162" s="162"/>
      <c r="Z162" s="67"/>
      <c r="AA162" s="91"/>
      <c r="AB162" s="72"/>
      <c r="AC162" s="91"/>
      <c r="AD162" s="161"/>
      <c r="AE162" s="91"/>
      <c r="AF162" s="161"/>
      <c r="AG162" s="91"/>
      <c r="AH162" s="72"/>
      <c r="AI162" s="91"/>
      <c r="AJ162" s="161"/>
      <c r="AK162" s="91"/>
      <c r="AL162" s="75"/>
      <c r="AM162" s="91"/>
      <c r="AN162" s="75"/>
      <c r="AO162" s="91"/>
      <c r="AP162" s="77"/>
      <c r="AQ162" s="91"/>
      <c r="AR162" s="72"/>
      <c r="AS162" s="359"/>
      <c r="AT162" s="91"/>
      <c r="AU162" s="72"/>
      <c r="AV162" s="804" t="str">
        <f>IF(AU162="","",IF(AU162="A",'11.パネルラジエーター設備費用算出シート'!$G$13,IF(AU162="B",'11.パネルラジエーター設備費用算出シート'!$N$13,IF(AU162="C",'11.パネルラジエーター設備費用算出シート'!$G$23,IF(AU162="D",'11.パネルラジエーター設備費用算出シート'!$N$23,IF(AU162="E",'11.パネルラジエーター設備費用算出シート'!$G$33,IF(AU162="F",'11.パネルラジエーター設備費用算出シート'!$N$33,IF(AU162="G",'11.パネルラジエーター設備費用算出シート'!$G$43,IF(AU162="H",'11.パネルラジエーター設備費用算出シート'!$N$43,IF(AU162="I",'11.パネルラジエーター設備費用算出シート'!$G$54,'11.パネルラジエーター設備費用算出シート'!$N$54))))))))))</f>
        <v/>
      </c>
      <c r="AW162" s="91"/>
      <c r="AX162" s="75"/>
      <c r="AY162" s="805"/>
      <c r="AZ162" s="91"/>
      <c r="BA162" s="36"/>
      <c r="BB162" s="36"/>
      <c r="BC162" s="36"/>
      <c r="BD162" s="36"/>
      <c r="BE162" s="66"/>
      <c r="BF162" s="36"/>
      <c r="BG162" s="36"/>
      <c r="BH162" s="66"/>
      <c r="BI162" s="36"/>
      <c r="BJ162" s="36"/>
      <c r="BK162" s="36"/>
      <c r="BL162" s="36"/>
    </row>
    <row r="163" spans="1:64" s="37" customFormat="1">
      <c r="A163" s="93"/>
      <c r="B163" s="68">
        <v>151</v>
      </c>
      <c r="C163" s="105"/>
      <c r="D163" s="69"/>
      <c r="E163" s="94"/>
      <c r="F163" s="798"/>
      <c r="G163" s="798"/>
      <c r="H163" s="72"/>
      <c r="I163" s="73"/>
      <c r="J163" s="72"/>
      <c r="K163" s="800" t="str">
        <f t="shared" si="6"/>
        <v/>
      </c>
      <c r="L163" s="800" t="str">
        <f>IF($G163="","",IF(OR('2.全体概要'!$C$15=1,'2.全体概要'!$C$15=2),INDEX($BG$15:$BG$16,MATCH($G163,$BF$15:$BF$16,-1)),IF('2.全体概要'!$C$15=3,INDEX($BG$14:$BG$15,MATCH($G163,$BF$14:$BF$15,-1)),INDEX($BG$13:$BG$14,MATCH($G163,$BF$13:$BF$14,-1)))))</f>
        <v/>
      </c>
      <c r="M163" s="800" t="str">
        <f t="shared" si="7"/>
        <v/>
      </c>
      <c r="N163" s="801">
        <f t="shared" si="8"/>
        <v>0</v>
      </c>
      <c r="O163" s="91"/>
      <c r="P163" s="161"/>
      <c r="Q163" s="67"/>
      <c r="R163" s="89"/>
      <c r="S163" s="162"/>
      <c r="T163" s="67"/>
      <c r="U163" s="91"/>
      <c r="V163" s="161"/>
      <c r="W163" s="67"/>
      <c r="X163" s="89"/>
      <c r="Y163" s="162"/>
      <c r="Z163" s="67"/>
      <c r="AA163" s="91"/>
      <c r="AB163" s="72"/>
      <c r="AC163" s="91"/>
      <c r="AD163" s="161"/>
      <c r="AE163" s="91"/>
      <c r="AF163" s="161"/>
      <c r="AG163" s="91"/>
      <c r="AH163" s="72"/>
      <c r="AI163" s="91"/>
      <c r="AJ163" s="161"/>
      <c r="AK163" s="91"/>
      <c r="AL163" s="75"/>
      <c r="AM163" s="91"/>
      <c r="AN163" s="75"/>
      <c r="AO163" s="91"/>
      <c r="AP163" s="77"/>
      <c r="AQ163" s="91"/>
      <c r="AR163" s="72"/>
      <c r="AS163" s="359"/>
      <c r="AT163" s="91"/>
      <c r="AU163" s="72"/>
      <c r="AV163" s="804" t="str">
        <f>IF(AU163="","",IF(AU163="A",'11.パネルラジエーター設備費用算出シート'!$G$13,IF(AU163="B",'11.パネルラジエーター設備費用算出シート'!$N$13,IF(AU163="C",'11.パネルラジエーター設備費用算出シート'!$G$23,IF(AU163="D",'11.パネルラジエーター設備費用算出シート'!$N$23,IF(AU163="E",'11.パネルラジエーター設備費用算出シート'!$G$33,IF(AU163="F",'11.パネルラジエーター設備費用算出シート'!$N$33,IF(AU163="G",'11.パネルラジエーター設備費用算出シート'!$G$43,IF(AU163="H",'11.パネルラジエーター設備費用算出シート'!$N$43,IF(AU163="I",'11.パネルラジエーター設備費用算出シート'!$G$54,'11.パネルラジエーター設備費用算出シート'!$N$54))))))))))</f>
        <v/>
      </c>
      <c r="AW163" s="91"/>
      <c r="AX163" s="75"/>
      <c r="AY163" s="805"/>
      <c r="AZ163" s="91"/>
      <c r="BA163" s="36"/>
      <c r="BB163" s="36"/>
      <c r="BC163" s="36"/>
      <c r="BD163" s="36"/>
      <c r="BE163" s="66"/>
      <c r="BF163" s="36"/>
      <c r="BG163" s="36"/>
      <c r="BH163" s="66"/>
      <c r="BI163" s="36"/>
      <c r="BJ163" s="36"/>
      <c r="BK163" s="36"/>
      <c r="BL163" s="36"/>
    </row>
    <row r="164" spans="1:64" s="37" customFormat="1">
      <c r="A164" s="93"/>
      <c r="B164" s="68">
        <v>152</v>
      </c>
      <c r="C164" s="105"/>
      <c r="D164" s="69"/>
      <c r="E164" s="94"/>
      <c r="F164" s="798"/>
      <c r="G164" s="798"/>
      <c r="H164" s="72"/>
      <c r="I164" s="73"/>
      <c r="J164" s="72"/>
      <c r="K164" s="800" t="str">
        <f t="shared" si="6"/>
        <v/>
      </c>
      <c r="L164" s="800" t="str">
        <f>IF($G164="","",IF(OR('2.全体概要'!$C$15=1,'2.全体概要'!$C$15=2),INDEX($BG$15:$BG$16,MATCH($G164,$BF$15:$BF$16,-1)),IF('2.全体概要'!$C$15=3,INDEX($BG$14:$BG$15,MATCH($G164,$BF$14:$BF$15,-1)),INDEX($BG$13:$BG$14,MATCH($G164,$BF$13:$BF$14,-1)))))</f>
        <v/>
      </c>
      <c r="M164" s="800" t="str">
        <f t="shared" si="7"/>
        <v/>
      </c>
      <c r="N164" s="801">
        <f t="shared" si="8"/>
        <v>0</v>
      </c>
      <c r="O164" s="91"/>
      <c r="P164" s="161"/>
      <c r="Q164" s="67"/>
      <c r="R164" s="89"/>
      <c r="S164" s="162"/>
      <c r="T164" s="67"/>
      <c r="U164" s="91"/>
      <c r="V164" s="161"/>
      <c r="W164" s="67"/>
      <c r="X164" s="89"/>
      <c r="Y164" s="162"/>
      <c r="Z164" s="67"/>
      <c r="AA164" s="91"/>
      <c r="AB164" s="72"/>
      <c r="AC164" s="91"/>
      <c r="AD164" s="161"/>
      <c r="AE164" s="91"/>
      <c r="AF164" s="161"/>
      <c r="AG164" s="91"/>
      <c r="AH164" s="72"/>
      <c r="AI164" s="91"/>
      <c r="AJ164" s="161"/>
      <c r="AK164" s="91"/>
      <c r="AL164" s="75"/>
      <c r="AM164" s="91"/>
      <c r="AN164" s="75"/>
      <c r="AO164" s="91"/>
      <c r="AP164" s="77"/>
      <c r="AQ164" s="91"/>
      <c r="AR164" s="72"/>
      <c r="AS164" s="359"/>
      <c r="AT164" s="91"/>
      <c r="AU164" s="72"/>
      <c r="AV164" s="804" t="str">
        <f>IF(AU164="","",IF(AU164="A",'11.パネルラジエーター設備費用算出シート'!$G$13,IF(AU164="B",'11.パネルラジエーター設備費用算出シート'!$N$13,IF(AU164="C",'11.パネルラジエーター設備費用算出シート'!$G$23,IF(AU164="D",'11.パネルラジエーター設備費用算出シート'!$N$23,IF(AU164="E",'11.パネルラジエーター設備費用算出シート'!$G$33,IF(AU164="F",'11.パネルラジエーター設備費用算出シート'!$N$33,IF(AU164="G",'11.パネルラジエーター設備費用算出シート'!$G$43,IF(AU164="H",'11.パネルラジエーター設備費用算出シート'!$N$43,IF(AU164="I",'11.パネルラジエーター設備費用算出シート'!$G$54,'11.パネルラジエーター設備費用算出シート'!$N$54))))))))))</f>
        <v/>
      </c>
      <c r="AW164" s="91"/>
      <c r="AX164" s="75"/>
      <c r="AY164" s="805"/>
      <c r="AZ164" s="91"/>
      <c r="BA164" s="36"/>
      <c r="BB164" s="36"/>
      <c r="BC164" s="36"/>
      <c r="BD164" s="36"/>
      <c r="BE164" s="66"/>
      <c r="BF164" s="36"/>
      <c r="BG164" s="36"/>
      <c r="BH164" s="66"/>
      <c r="BI164" s="36"/>
      <c r="BJ164" s="36"/>
      <c r="BK164" s="36"/>
      <c r="BL164" s="36"/>
    </row>
    <row r="165" spans="1:64" s="37" customFormat="1">
      <c r="A165" s="93"/>
      <c r="B165" s="68">
        <v>153</v>
      </c>
      <c r="C165" s="105"/>
      <c r="D165" s="69"/>
      <c r="E165" s="94"/>
      <c r="F165" s="798"/>
      <c r="G165" s="798"/>
      <c r="H165" s="72"/>
      <c r="I165" s="73"/>
      <c r="J165" s="72"/>
      <c r="K165" s="800" t="str">
        <f t="shared" si="6"/>
        <v/>
      </c>
      <c r="L165" s="800" t="str">
        <f>IF($G165="","",IF(OR('2.全体概要'!$C$15=1,'2.全体概要'!$C$15=2),INDEX($BG$15:$BG$16,MATCH($G165,$BF$15:$BF$16,-1)),IF('2.全体概要'!$C$15=3,INDEX($BG$14:$BG$15,MATCH($G165,$BF$14:$BF$15,-1)),INDEX($BG$13:$BG$14,MATCH($G165,$BF$13:$BF$14,-1)))))</f>
        <v/>
      </c>
      <c r="M165" s="800" t="str">
        <f t="shared" si="7"/>
        <v/>
      </c>
      <c r="N165" s="801">
        <f t="shared" si="8"/>
        <v>0</v>
      </c>
      <c r="O165" s="91"/>
      <c r="P165" s="161"/>
      <c r="Q165" s="67"/>
      <c r="R165" s="89"/>
      <c r="S165" s="162"/>
      <c r="T165" s="67"/>
      <c r="U165" s="91"/>
      <c r="V165" s="161"/>
      <c r="W165" s="67"/>
      <c r="X165" s="89"/>
      <c r="Y165" s="162"/>
      <c r="Z165" s="67"/>
      <c r="AA165" s="91"/>
      <c r="AB165" s="72"/>
      <c r="AC165" s="91"/>
      <c r="AD165" s="161"/>
      <c r="AE165" s="91"/>
      <c r="AF165" s="161"/>
      <c r="AG165" s="91"/>
      <c r="AH165" s="72"/>
      <c r="AI165" s="91"/>
      <c r="AJ165" s="161"/>
      <c r="AK165" s="91"/>
      <c r="AL165" s="75"/>
      <c r="AM165" s="91"/>
      <c r="AN165" s="75"/>
      <c r="AO165" s="91"/>
      <c r="AP165" s="77"/>
      <c r="AQ165" s="91"/>
      <c r="AR165" s="72"/>
      <c r="AS165" s="359"/>
      <c r="AT165" s="91"/>
      <c r="AU165" s="72"/>
      <c r="AV165" s="804" t="str">
        <f>IF(AU165="","",IF(AU165="A",'11.パネルラジエーター設備費用算出シート'!$G$13,IF(AU165="B",'11.パネルラジエーター設備費用算出シート'!$N$13,IF(AU165="C",'11.パネルラジエーター設備費用算出シート'!$G$23,IF(AU165="D",'11.パネルラジエーター設備費用算出シート'!$N$23,IF(AU165="E",'11.パネルラジエーター設備費用算出シート'!$G$33,IF(AU165="F",'11.パネルラジエーター設備費用算出シート'!$N$33,IF(AU165="G",'11.パネルラジエーター設備費用算出シート'!$G$43,IF(AU165="H",'11.パネルラジエーター設備費用算出シート'!$N$43,IF(AU165="I",'11.パネルラジエーター設備費用算出シート'!$G$54,'11.パネルラジエーター設備費用算出シート'!$N$54))))))))))</f>
        <v/>
      </c>
      <c r="AW165" s="91"/>
      <c r="AX165" s="75"/>
      <c r="AY165" s="805"/>
      <c r="AZ165" s="91"/>
      <c r="BA165" s="36"/>
      <c r="BB165" s="36"/>
      <c r="BC165" s="36"/>
      <c r="BD165" s="36"/>
      <c r="BE165" s="66"/>
      <c r="BF165" s="36"/>
      <c r="BG165" s="36"/>
      <c r="BH165" s="66"/>
      <c r="BI165" s="36"/>
      <c r="BJ165" s="36"/>
      <c r="BK165" s="36"/>
      <c r="BL165" s="36"/>
    </row>
    <row r="166" spans="1:64" s="37" customFormat="1">
      <c r="A166" s="93"/>
      <c r="B166" s="68">
        <v>154</v>
      </c>
      <c r="C166" s="105"/>
      <c r="D166" s="69"/>
      <c r="E166" s="94"/>
      <c r="F166" s="798"/>
      <c r="G166" s="798"/>
      <c r="H166" s="72"/>
      <c r="I166" s="73"/>
      <c r="J166" s="72"/>
      <c r="K166" s="800" t="str">
        <f t="shared" si="6"/>
        <v/>
      </c>
      <c r="L166" s="800" t="str">
        <f>IF($G166="","",IF(OR('2.全体概要'!$C$15=1,'2.全体概要'!$C$15=2),INDEX($BG$15:$BG$16,MATCH($G166,$BF$15:$BF$16,-1)),IF('2.全体概要'!$C$15=3,INDEX($BG$14:$BG$15,MATCH($G166,$BF$14:$BF$15,-1)),INDEX($BG$13:$BG$14,MATCH($G166,$BF$13:$BF$14,-1)))))</f>
        <v/>
      </c>
      <c r="M166" s="800" t="str">
        <f t="shared" si="7"/>
        <v/>
      </c>
      <c r="N166" s="801">
        <f t="shared" si="8"/>
        <v>0</v>
      </c>
      <c r="O166" s="91"/>
      <c r="P166" s="161"/>
      <c r="Q166" s="67"/>
      <c r="R166" s="89"/>
      <c r="S166" s="162"/>
      <c r="T166" s="67"/>
      <c r="U166" s="91"/>
      <c r="V166" s="161"/>
      <c r="W166" s="67"/>
      <c r="X166" s="89"/>
      <c r="Y166" s="162"/>
      <c r="Z166" s="67"/>
      <c r="AA166" s="91"/>
      <c r="AB166" s="72"/>
      <c r="AC166" s="91"/>
      <c r="AD166" s="161"/>
      <c r="AE166" s="91"/>
      <c r="AF166" s="161"/>
      <c r="AG166" s="91"/>
      <c r="AH166" s="72"/>
      <c r="AI166" s="91"/>
      <c r="AJ166" s="161"/>
      <c r="AK166" s="91"/>
      <c r="AL166" s="75"/>
      <c r="AM166" s="91"/>
      <c r="AN166" s="75"/>
      <c r="AO166" s="91"/>
      <c r="AP166" s="77"/>
      <c r="AQ166" s="91"/>
      <c r="AR166" s="72"/>
      <c r="AS166" s="359"/>
      <c r="AT166" s="91"/>
      <c r="AU166" s="72"/>
      <c r="AV166" s="804" t="str">
        <f>IF(AU166="","",IF(AU166="A",'11.パネルラジエーター設備費用算出シート'!$G$13,IF(AU166="B",'11.パネルラジエーター設備費用算出シート'!$N$13,IF(AU166="C",'11.パネルラジエーター設備費用算出シート'!$G$23,IF(AU166="D",'11.パネルラジエーター設備費用算出シート'!$N$23,IF(AU166="E",'11.パネルラジエーター設備費用算出シート'!$G$33,IF(AU166="F",'11.パネルラジエーター設備費用算出シート'!$N$33,IF(AU166="G",'11.パネルラジエーター設備費用算出シート'!$G$43,IF(AU166="H",'11.パネルラジエーター設備費用算出シート'!$N$43,IF(AU166="I",'11.パネルラジエーター設備費用算出シート'!$G$54,'11.パネルラジエーター設備費用算出シート'!$N$54))))))))))</f>
        <v/>
      </c>
      <c r="AW166" s="91"/>
      <c r="AX166" s="75"/>
      <c r="AY166" s="805"/>
      <c r="AZ166" s="91"/>
      <c r="BA166" s="36"/>
      <c r="BB166" s="36"/>
      <c r="BC166" s="36"/>
      <c r="BD166" s="36"/>
      <c r="BE166" s="66"/>
      <c r="BF166" s="36"/>
      <c r="BG166" s="36"/>
      <c r="BH166" s="66"/>
      <c r="BI166" s="36"/>
      <c r="BJ166" s="36"/>
      <c r="BK166" s="36"/>
      <c r="BL166" s="36"/>
    </row>
    <row r="167" spans="1:64" s="37" customFormat="1">
      <c r="A167" s="93"/>
      <c r="B167" s="68">
        <v>155</v>
      </c>
      <c r="C167" s="105"/>
      <c r="D167" s="69"/>
      <c r="E167" s="94"/>
      <c r="F167" s="798"/>
      <c r="G167" s="798"/>
      <c r="H167" s="72"/>
      <c r="I167" s="73"/>
      <c r="J167" s="72"/>
      <c r="K167" s="800" t="str">
        <f t="shared" si="6"/>
        <v/>
      </c>
      <c r="L167" s="800" t="str">
        <f>IF($G167="","",IF(OR('2.全体概要'!$C$15=1,'2.全体概要'!$C$15=2),INDEX($BG$15:$BG$16,MATCH($G167,$BF$15:$BF$16,-1)),IF('2.全体概要'!$C$15=3,INDEX($BG$14:$BG$15,MATCH($G167,$BF$14:$BF$15,-1)),INDEX($BG$13:$BG$14,MATCH($G167,$BF$13:$BF$14,-1)))))</f>
        <v/>
      </c>
      <c r="M167" s="800" t="str">
        <f t="shared" si="7"/>
        <v/>
      </c>
      <c r="N167" s="801">
        <f t="shared" si="8"/>
        <v>0</v>
      </c>
      <c r="O167" s="91"/>
      <c r="P167" s="161"/>
      <c r="Q167" s="67"/>
      <c r="R167" s="89"/>
      <c r="S167" s="162"/>
      <c r="T167" s="67"/>
      <c r="U167" s="91"/>
      <c r="V167" s="161"/>
      <c r="W167" s="67"/>
      <c r="X167" s="89"/>
      <c r="Y167" s="162"/>
      <c r="Z167" s="67"/>
      <c r="AA167" s="91"/>
      <c r="AB167" s="72"/>
      <c r="AC167" s="91"/>
      <c r="AD167" s="161"/>
      <c r="AE167" s="91"/>
      <c r="AF167" s="161"/>
      <c r="AG167" s="91"/>
      <c r="AH167" s="72"/>
      <c r="AI167" s="91"/>
      <c r="AJ167" s="161"/>
      <c r="AK167" s="91"/>
      <c r="AL167" s="75"/>
      <c r="AM167" s="91"/>
      <c r="AN167" s="75"/>
      <c r="AO167" s="91"/>
      <c r="AP167" s="77"/>
      <c r="AQ167" s="91"/>
      <c r="AR167" s="72"/>
      <c r="AS167" s="359"/>
      <c r="AT167" s="91"/>
      <c r="AU167" s="72"/>
      <c r="AV167" s="804" t="str">
        <f>IF(AU167="","",IF(AU167="A",'11.パネルラジエーター設備費用算出シート'!$G$13,IF(AU167="B",'11.パネルラジエーター設備費用算出シート'!$N$13,IF(AU167="C",'11.パネルラジエーター設備費用算出シート'!$G$23,IF(AU167="D",'11.パネルラジエーター設備費用算出シート'!$N$23,IF(AU167="E",'11.パネルラジエーター設備費用算出シート'!$G$33,IF(AU167="F",'11.パネルラジエーター設備費用算出シート'!$N$33,IF(AU167="G",'11.パネルラジエーター設備費用算出シート'!$G$43,IF(AU167="H",'11.パネルラジエーター設備費用算出シート'!$N$43,IF(AU167="I",'11.パネルラジエーター設備費用算出シート'!$G$54,'11.パネルラジエーター設備費用算出シート'!$N$54))))))))))</f>
        <v/>
      </c>
      <c r="AW167" s="91"/>
      <c r="AX167" s="75"/>
      <c r="AY167" s="805"/>
      <c r="AZ167" s="91"/>
      <c r="BA167" s="36"/>
      <c r="BB167" s="36"/>
      <c r="BC167" s="36"/>
      <c r="BD167" s="36"/>
      <c r="BE167" s="66"/>
      <c r="BF167" s="36"/>
      <c r="BG167" s="36"/>
      <c r="BH167" s="66"/>
      <c r="BI167" s="36"/>
      <c r="BJ167" s="36"/>
      <c r="BK167" s="36"/>
      <c r="BL167" s="36"/>
    </row>
    <row r="168" spans="1:64" s="37" customFormat="1">
      <c r="A168" s="93"/>
      <c r="B168" s="68">
        <v>156</v>
      </c>
      <c r="C168" s="105"/>
      <c r="D168" s="69"/>
      <c r="E168" s="94"/>
      <c r="F168" s="798"/>
      <c r="G168" s="798"/>
      <c r="H168" s="72"/>
      <c r="I168" s="73"/>
      <c r="J168" s="72"/>
      <c r="K168" s="800" t="str">
        <f t="shared" si="6"/>
        <v/>
      </c>
      <c r="L168" s="800" t="str">
        <f>IF($G168="","",IF(OR('2.全体概要'!$C$15=1,'2.全体概要'!$C$15=2),INDEX($BG$15:$BG$16,MATCH($G168,$BF$15:$BF$16,-1)),IF('2.全体概要'!$C$15=3,INDEX($BG$14:$BG$15,MATCH($G168,$BF$14:$BF$15,-1)),INDEX($BG$13:$BG$14,MATCH($G168,$BF$13:$BF$14,-1)))))</f>
        <v/>
      </c>
      <c r="M168" s="800" t="str">
        <f t="shared" si="7"/>
        <v/>
      </c>
      <c r="N168" s="801">
        <f t="shared" si="8"/>
        <v>0</v>
      </c>
      <c r="O168" s="91"/>
      <c r="P168" s="161"/>
      <c r="Q168" s="67"/>
      <c r="R168" s="89"/>
      <c r="S168" s="162"/>
      <c r="T168" s="67"/>
      <c r="U168" s="91"/>
      <c r="V168" s="161"/>
      <c r="W168" s="67"/>
      <c r="X168" s="89"/>
      <c r="Y168" s="162"/>
      <c r="Z168" s="67"/>
      <c r="AA168" s="91"/>
      <c r="AB168" s="72"/>
      <c r="AC168" s="91"/>
      <c r="AD168" s="161"/>
      <c r="AE168" s="91"/>
      <c r="AF168" s="161"/>
      <c r="AG168" s="91"/>
      <c r="AH168" s="72"/>
      <c r="AI168" s="91"/>
      <c r="AJ168" s="161"/>
      <c r="AK168" s="91"/>
      <c r="AL168" s="75"/>
      <c r="AM168" s="91"/>
      <c r="AN168" s="75"/>
      <c r="AO168" s="91"/>
      <c r="AP168" s="77"/>
      <c r="AQ168" s="91"/>
      <c r="AR168" s="72"/>
      <c r="AS168" s="359"/>
      <c r="AT168" s="91"/>
      <c r="AU168" s="72"/>
      <c r="AV168" s="804" t="str">
        <f>IF(AU168="","",IF(AU168="A",'11.パネルラジエーター設備費用算出シート'!$G$13,IF(AU168="B",'11.パネルラジエーター設備費用算出シート'!$N$13,IF(AU168="C",'11.パネルラジエーター設備費用算出シート'!$G$23,IF(AU168="D",'11.パネルラジエーター設備費用算出シート'!$N$23,IF(AU168="E",'11.パネルラジエーター設備費用算出シート'!$G$33,IF(AU168="F",'11.パネルラジエーター設備費用算出シート'!$N$33,IF(AU168="G",'11.パネルラジエーター設備費用算出シート'!$G$43,IF(AU168="H",'11.パネルラジエーター設備費用算出シート'!$N$43,IF(AU168="I",'11.パネルラジエーター設備費用算出シート'!$G$54,'11.パネルラジエーター設備費用算出シート'!$N$54))))))))))</f>
        <v/>
      </c>
      <c r="AW168" s="91"/>
      <c r="AX168" s="75"/>
      <c r="AY168" s="805"/>
      <c r="AZ168" s="91"/>
      <c r="BA168" s="36"/>
      <c r="BB168" s="36"/>
      <c r="BC168" s="36"/>
      <c r="BD168" s="36"/>
      <c r="BE168" s="66"/>
      <c r="BF168" s="36"/>
      <c r="BG168" s="36"/>
      <c r="BH168" s="66"/>
      <c r="BI168" s="36"/>
      <c r="BJ168" s="36"/>
      <c r="BK168" s="36"/>
      <c r="BL168" s="36"/>
    </row>
    <row r="169" spans="1:64" s="37" customFormat="1">
      <c r="A169" s="93"/>
      <c r="B169" s="68">
        <v>157</v>
      </c>
      <c r="C169" s="105"/>
      <c r="D169" s="69"/>
      <c r="E169" s="94"/>
      <c r="F169" s="798"/>
      <c r="G169" s="798"/>
      <c r="H169" s="72"/>
      <c r="I169" s="73"/>
      <c r="J169" s="72"/>
      <c r="K169" s="800" t="str">
        <f t="shared" si="6"/>
        <v/>
      </c>
      <c r="L169" s="800" t="str">
        <f>IF($G169="","",IF(OR('2.全体概要'!$C$15=1,'2.全体概要'!$C$15=2),INDEX($BG$15:$BG$16,MATCH($G169,$BF$15:$BF$16,-1)),IF('2.全体概要'!$C$15=3,INDEX($BG$14:$BG$15,MATCH($G169,$BF$14:$BF$15,-1)),INDEX($BG$13:$BG$14,MATCH($G169,$BF$13:$BF$14,-1)))))</f>
        <v/>
      </c>
      <c r="M169" s="800" t="str">
        <f t="shared" si="7"/>
        <v/>
      </c>
      <c r="N169" s="801">
        <f t="shared" si="8"/>
        <v>0</v>
      </c>
      <c r="O169" s="91"/>
      <c r="P169" s="161"/>
      <c r="Q169" s="67"/>
      <c r="R169" s="89"/>
      <c r="S169" s="162"/>
      <c r="T169" s="67"/>
      <c r="U169" s="91"/>
      <c r="V169" s="161"/>
      <c r="W169" s="67"/>
      <c r="X169" s="89"/>
      <c r="Y169" s="162"/>
      <c r="Z169" s="67"/>
      <c r="AA169" s="91"/>
      <c r="AB169" s="72"/>
      <c r="AC169" s="91"/>
      <c r="AD169" s="161"/>
      <c r="AE169" s="91"/>
      <c r="AF169" s="161"/>
      <c r="AG169" s="91"/>
      <c r="AH169" s="72"/>
      <c r="AI169" s="91"/>
      <c r="AJ169" s="161"/>
      <c r="AK169" s="91"/>
      <c r="AL169" s="75"/>
      <c r="AM169" s="91"/>
      <c r="AN169" s="75"/>
      <c r="AO169" s="91"/>
      <c r="AP169" s="77"/>
      <c r="AQ169" s="91"/>
      <c r="AR169" s="72"/>
      <c r="AS169" s="359"/>
      <c r="AT169" s="91"/>
      <c r="AU169" s="72"/>
      <c r="AV169" s="804" t="str">
        <f>IF(AU169="","",IF(AU169="A",'11.パネルラジエーター設備費用算出シート'!$G$13,IF(AU169="B",'11.パネルラジエーター設備費用算出シート'!$N$13,IF(AU169="C",'11.パネルラジエーター設備費用算出シート'!$G$23,IF(AU169="D",'11.パネルラジエーター設備費用算出シート'!$N$23,IF(AU169="E",'11.パネルラジエーター設備費用算出シート'!$G$33,IF(AU169="F",'11.パネルラジエーター設備費用算出シート'!$N$33,IF(AU169="G",'11.パネルラジエーター設備費用算出シート'!$G$43,IF(AU169="H",'11.パネルラジエーター設備費用算出シート'!$N$43,IF(AU169="I",'11.パネルラジエーター設備費用算出シート'!$G$54,'11.パネルラジエーター設備費用算出シート'!$N$54))))))))))</f>
        <v/>
      </c>
      <c r="AW169" s="91"/>
      <c r="AX169" s="75"/>
      <c r="AY169" s="805"/>
      <c r="AZ169" s="91"/>
      <c r="BA169" s="36"/>
      <c r="BB169" s="36"/>
      <c r="BC169" s="36"/>
      <c r="BD169" s="36"/>
      <c r="BE169" s="66"/>
      <c r="BF169" s="36"/>
      <c r="BG169" s="36"/>
      <c r="BH169" s="66"/>
      <c r="BI169" s="36"/>
      <c r="BJ169" s="36"/>
      <c r="BK169" s="36"/>
      <c r="BL169" s="36"/>
    </row>
    <row r="170" spans="1:64" s="37" customFormat="1">
      <c r="A170" s="93"/>
      <c r="B170" s="68">
        <v>158</v>
      </c>
      <c r="C170" s="105"/>
      <c r="D170" s="69"/>
      <c r="E170" s="94"/>
      <c r="F170" s="798"/>
      <c r="G170" s="798"/>
      <c r="H170" s="72"/>
      <c r="I170" s="73"/>
      <c r="J170" s="72"/>
      <c r="K170" s="800" t="str">
        <f t="shared" si="6"/>
        <v/>
      </c>
      <c r="L170" s="800" t="str">
        <f>IF($G170="","",IF(OR('2.全体概要'!$C$15=1,'2.全体概要'!$C$15=2),INDEX($BG$15:$BG$16,MATCH($G170,$BF$15:$BF$16,-1)),IF('2.全体概要'!$C$15=3,INDEX($BG$14:$BG$15,MATCH($G170,$BF$14:$BF$15,-1)),INDEX($BG$13:$BG$14,MATCH($G170,$BF$13:$BF$14,-1)))))</f>
        <v/>
      </c>
      <c r="M170" s="800" t="str">
        <f t="shared" si="7"/>
        <v/>
      </c>
      <c r="N170" s="801">
        <f t="shared" si="8"/>
        <v>0</v>
      </c>
      <c r="O170" s="91"/>
      <c r="P170" s="161"/>
      <c r="Q170" s="67"/>
      <c r="R170" s="89"/>
      <c r="S170" s="162"/>
      <c r="T170" s="67"/>
      <c r="U170" s="91"/>
      <c r="V170" s="161"/>
      <c r="W170" s="67"/>
      <c r="X170" s="89"/>
      <c r="Y170" s="162"/>
      <c r="Z170" s="67"/>
      <c r="AA170" s="91"/>
      <c r="AB170" s="72"/>
      <c r="AC170" s="91"/>
      <c r="AD170" s="161"/>
      <c r="AE170" s="91"/>
      <c r="AF170" s="161"/>
      <c r="AG170" s="91"/>
      <c r="AH170" s="72"/>
      <c r="AI170" s="91"/>
      <c r="AJ170" s="161"/>
      <c r="AK170" s="91"/>
      <c r="AL170" s="75"/>
      <c r="AM170" s="91"/>
      <c r="AN170" s="75"/>
      <c r="AO170" s="91"/>
      <c r="AP170" s="77"/>
      <c r="AQ170" s="91"/>
      <c r="AR170" s="72"/>
      <c r="AS170" s="359"/>
      <c r="AT170" s="91"/>
      <c r="AU170" s="72"/>
      <c r="AV170" s="804" t="str">
        <f>IF(AU170="","",IF(AU170="A",'11.パネルラジエーター設備費用算出シート'!$G$13,IF(AU170="B",'11.パネルラジエーター設備費用算出シート'!$N$13,IF(AU170="C",'11.パネルラジエーター設備費用算出シート'!$G$23,IF(AU170="D",'11.パネルラジエーター設備費用算出シート'!$N$23,IF(AU170="E",'11.パネルラジエーター設備費用算出シート'!$G$33,IF(AU170="F",'11.パネルラジエーター設備費用算出シート'!$N$33,IF(AU170="G",'11.パネルラジエーター設備費用算出シート'!$G$43,IF(AU170="H",'11.パネルラジエーター設備費用算出シート'!$N$43,IF(AU170="I",'11.パネルラジエーター設備費用算出シート'!$G$54,'11.パネルラジエーター設備費用算出シート'!$N$54))))))))))</f>
        <v/>
      </c>
      <c r="AW170" s="91"/>
      <c r="AX170" s="75"/>
      <c r="AY170" s="805"/>
      <c r="AZ170" s="91"/>
      <c r="BA170" s="36"/>
      <c r="BB170" s="36"/>
      <c r="BC170" s="36"/>
      <c r="BD170" s="36"/>
      <c r="BE170" s="66"/>
      <c r="BF170" s="36"/>
      <c r="BG170" s="36"/>
      <c r="BH170" s="66"/>
      <c r="BI170" s="36"/>
      <c r="BJ170" s="36"/>
      <c r="BK170" s="36"/>
      <c r="BL170" s="36"/>
    </row>
    <row r="171" spans="1:64" s="37" customFormat="1">
      <c r="A171" s="93"/>
      <c r="B171" s="68">
        <v>159</v>
      </c>
      <c r="C171" s="105"/>
      <c r="D171" s="69"/>
      <c r="E171" s="94"/>
      <c r="F171" s="798"/>
      <c r="G171" s="798"/>
      <c r="H171" s="72"/>
      <c r="I171" s="73"/>
      <c r="J171" s="72"/>
      <c r="K171" s="800" t="str">
        <f t="shared" si="6"/>
        <v/>
      </c>
      <c r="L171" s="800" t="str">
        <f>IF($G171="","",IF(OR('2.全体概要'!$C$15=1,'2.全体概要'!$C$15=2),INDEX($BG$15:$BG$16,MATCH($G171,$BF$15:$BF$16,-1)),IF('2.全体概要'!$C$15=3,INDEX($BG$14:$BG$15,MATCH($G171,$BF$14:$BF$15,-1)),INDEX($BG$13:$BG$14,MATCH($G171,$BF$13:$BF$14,-1)))))</f>
        <v/>
      </c>
      <c r="M171" s="800" t="str">
        <f t="shared" si="7"/>
        <v/>
      </c>
      <c r="N171" s="801">
        <f t="shared" si="8"/>
        <v>0</v>
      </c>
      <c r="O171" s="91"/>
      <c r="P171" s="161"/>
      <c r="Q171" s="67"/>
      <c r="R171" s="89"/>
      <c r="S171" s="162"/>
      <c r="T171" s="67"/>
      <c r="U171" s="91"/>
      <c r="V171" s="161"/>
      <c r="W171" s="67"/>
      <c r="X171" s="89"/>
      <c r="Y171" s="162"/>
      <c r="Z171" s="67"/>
      <c r="AA171" s="91"/>
      <c r="AB171" s="72"/>
      <c r="AC171" s="91"/>
      <c r="AD171" s="161"/>
      <c r="AE171" s="91"/>
      <c r="AF171" s="161"/>
      <c r="AG171" s="91"/>
      <c r="AH171" s="72"/>
      <c r="AI171" s="91"/>
      <c r="AJ171" s="161"/>
      <c r="AK171" s="91"/>
      <c r="AL171" s="75"/>
      <c r="AM171" s="91"/>
      <c r="AN171" s="75"/>
      <c r="AO171" s="91"/>
      <c r="AP171" s="77"/>
      <c r="AQ171" s="91"/>
      <c r="AR171" s="72"/>
      <c r="AS171" s="359"/>
      <c r="AT171" s="91"/>
      <c r="AU171" s="72"/>
      <c r="AV171" s="804" t="str">
        <f>IF(AU171="","",IF(AU171="A",'11.パネルラジエーター設備費用算出シート'!$G$13,IF(AU171="B",'11.パネルラジエーター設備費用算出シート'!$N$13,IF(AU171="C",'11.パネルラジエーター設備費用算出シート'!$G$23,IF(AU171="D",'11.パネルラジエーター設備費用算出シート'!$N$23,IF(AU171="E",'11.パネルラジエーター設備費用算出シート'!$G$33,IF(AU171="F",'11.パネルラジエーター設備費用算出シート'!$N$33,IF(AU171="G",'11.パネルラジエーター設備費用算出シート'!$G$43,IF(AU171="H",'11.パネルラジエーター設備費用算出シート'!$N$43,IF(AU171="I",'11.パネルラジエーター設備費用算出シート'!$G$54,'11.パネルラジエーター設備費用算出シート'!$N$54))))))))))</f>
        <v/>
      </c>
      <c r="AW171" s="91"/>
      <c r="AX171" s="75"/>
      <c r="AY171" s="805"/>
      <c r="AZ171" s="91"/>
      <c r="BA171" s="36"/>
      <c r="BB171" s="36"/>
      <c r="BC171" s="36"/>
      <c r="BD171" s="36"/>
      <c r="BE171" s="66"/>
      <c r="BF171" s="36"/>
      <c r="BG171" s="36"/>
      <c r="BH171" s="66"/>
      <c r="BI171" s="36"/>
      <c r="BJ171" s="36"/>
      <c r="BK171" s="36"/>
      <c r="BL171" s="36"/>
    </row>
    <row r="172" spans="1:64" s="37" customFormat="1">
      <c r="A172" s="93"/>
      <c r="B172" s="68">
        <v>160</v>
      </c>
      <c r="C172" s="105"/>
      <c r="D172" s="69"/>
      <c r="E172" s="94"/>
      <c r="F172" s="798"/>
      <c r="G172" s="798"/>
      <c r="H172" s="72"/>
      <c r="I172" s="73"/>
      <c r="J172" s="72"/>
      <c r="K172" s="800" t="str">
        <f t="shared" si="6"/>
        <v/>
      </c>
      <c r="L172" s="800" t="str">
        <f>IF($G172="","",IF(OR('2.全体概要'!$C$15=1,'2.全体概要'!$C$15=2),INDEX($BG$15:$BG$16,MATCH($G172,$BF$15:$BF$16,-1)),IF('2.全体概要'!$C$15=3,INDEX($BG$14:$BG$15,MATCH($G172,$BF$14:$BF$15,-1)),INDEX($BG$13:$BG$14,MATCH($G172,$BF$13:$BF$14,-1)))))</f>
        <v/>
      </c>
      <c r="M172" s="800" t="str">
        <f t="shared" si="7"/>
        <v/>
      </c>
      <c r="N172" s="801">
        <f t="shared" si="8"/>
        <v>0</v>
      </c>
      <c r="O172" s="91"/>
      <c r="P172" s="161"/>
      <c r="Q172" s="67"/>
      <c r="R172" s="89"/>
      <c r="S172" s="162"/>
      <c r="T172" s="67"/>
      <c r="U172" s="91"/>
      <c r="V172" s="161"/>
      <c r="W172" s="67"/>
      <c r="X172" s="89"/>
      <c r="Y172" s="162"/>
      <c r="Z172" s="67"/>
      <c r="AA172" s="91"/>
      <c r="AB172" s="72"/>
      <c r="AC172" s="91"/>
      <c r="AD172" s="161"/>
      <c r="AE172" s="91"/>
      <c r="AF172" s="161"/>
      <c r="AG172" s="91"/>
      <c r="AH172" s="72"/>
      <c r="AI172" s="91"/>
      <c r="AJ172" s="161"/>
      <c r="AK172" s="91"/>
      <c r="AL172" s="75"/>
      <c r="AM172" s="91"/>
      <c r="AN172" s="75"/>
      <c r="AO172" s="91"/>
      <c r="AP172" s="77"/>
      <c r="AQ172" s="91"/>
      <c r="AR172" s="72"/>
      <c r="AS172" s="359"/>
      <c r="AT172" s="91"/>
      <c r="AU172" s="72"/>
      <c r="AV172" s="804" t="str">
        <f>IF(AU172="","",IF(AU172="A",'11.パネルラジエーター設備費用算出シート'!$G$13,IF(AU172="B",'11.パネルラジエーター設備費用算出シート'!$N$13,IF(AU172="C",'11.パネルラジエーター設備費用算出シート'!$G$23,IF(AU172="D",'11.パネルラジエーター設備費用算出シート'!$N$23,IF(AU172="E",'11.パネルラジエーター設備費用算出シート'!$G$33,IF(AU172="F",'11.パネルラジエーター設備費用算出シート'!$N$33,IF(AU172="G",'11.パネルラジエーター設備費用算出シート'!$G$43,IF(AU172="H",'11.パネルラジエーター設備費用算出シート'!$N$43,IF(AU172="I",'11.パネルラジエーター設備費用算出シート'!$G$54,'11.パネルラジエーター設備費用算出シート'!$N$54))))))))))</f>
        <v/>
      </c>
      <c r="AW172" s="91"/>
      <c r="AX172" s="75"/>
      <c r="AY172" s="805"/>
      <c r="AZ172" s="91"/>
      <c r="BA172" s="36"/>
      <c r="BB172" s="36"/>
      <c r="BC172" s="36"/>
      <c r="BD172" s="36"/>
      <c r="BE172" s="66"/>
      <c r="BF172" s="36"/>
      <c r="BG172" s="36"/>
      <c r="BH172" s="66"/>
      <c r="BI172" s="36"/>
      <c r="BJ172" s="36"/>
      <c r="BK172" s="36"/>
      <c r="BL172" s="36"/>
    </row>
    <row r="173" spans="1:64" s="37" customFormat="1">
      <c r="A173" s="93"/>
      <c r="B173" s="68">
        <v>161</v>
      </c>
      <c r="C173" s="105"/>
      <c r="D173" s="69"/>
      <c r="E173" s="94"/>
      <c r="F173" s="798"/>
      <c r="G173" s="798"/>
      <c r="H173" s="72"/>
      <c r="I173" s="73"/>
      <c r="J173" s="72"/>
      <c r="K173" s="800" t="str">
        <f t="shared" si="6"/>
        <v/>
      </c>
      <c r="L173" s="800" t="str">
        <f>IF($G173="","",IF(OR('2.全体概要'!$C$15=1,'2.全体概要'!$C$15=2),INDEX($BG$15:$BG$16,MATCH($G173,$BF$15:$BF$16,-1)),IF('2.全体概要'!$C$15=3,INDEX($BG$14:$BG$15,MATCH($G173,$BF$14:$BF$15,-1)),INDEX($BG$13:$BG$14,MATCH($G173,$BF$13:$BF$14,-1)))))</f>
        <v/>
      </c>
      <c r="M173" s="800" t="str">
        <f t="shared" si="7"/>
        <v/>
      </c>
      <c r="N173" s="801">
        <f t="shared" si="8"/>
        <v>0</v>
      </c>
      <c r="O173" s="91"/>
      <c r="P173" s="161"/>
      <c r="Q173" s="67"/>
      <c r="R173" s="89"/>
      <c r="S173" s="162"/>
      <c r="T173" s="67"/>
      <c r="U173" s="91"/>
      <c r="V173" s="161"/>
      <c r="W173" s="67"/>
      <c r="X173" s="89"/>
      <c r="Y173" s="162"/>
      <c r="Z173" s="67"/>
      <c r="AA173" s="91"/>
      <c r="AB173" s="72"/>
      <c r="AC173" s="91"/>
      <c r="AD173" s="161"/>
      <c r="AE173" s="91"/>
      <c r="AF173" s="161"/>
      <c r="AG173" s="91"/>
      <c r="AH173" s="72"/>
      <c r="AI173" s="91"/>
      <c r="AJ173" s="161"/>
      <c r="AK173" s="91"/>
      <c r="AL173" s="75"/>
      <c r="AM173" s="91"/>
      <c r="AN173" s="75"/>
      <c r="AO173" s="91"/>
      <c r="AP173" s="77"/>
      <c r="AQ173" s="91"/>
      <c r="AR173" s="72"/>
      <c r="AS173" s="359"/>
      <c r="AT173" s="91"/>
      <c r="AU173" s="72"/>
      <c r="AV173" s="804" t="str">
        <f>IF(AU173="","",IF(AU173="A",'11.パネルラジエーター設備費用算出シート'!$G$13,IF(AU173="B",'11.パネルラジエーター設備費用算出シート'!$N$13,IF(AU173="C",'11.パネルラジエーター設備費用算出シート'!$G$23,IF(AU173="D",'11.パネルラジエーター設備費用算出シート'!$N$23,IF(AU173="E",'11.パネルラジエーター設備費用算出シート'!$G$33,IF(AU173="F",'11.パネルラジエーター設備費用算出シート'!$N$33,IF(AU173="G",'11.パネルラジエーター設備費用算出シート'!$G$43,IF(AU173="H",'11.パネルラジエーター設備費用算出シート'!$N$43,IF(AU173="I",'11.パネルラジエーター設備費用算出シート'!$G$54,'11.パネルラジエーター設備費用算出シート'!$N$54))))))))))</f>
        <v/>
      </c>
      <c r="AW173" s="91"/>
      <c r="AX173" s="75"/>
      <c r="AY173" s="805"/>
      <c r="AZ173" s="91"/>
      <c r="BA173" s="36"/>
      <c r="BB173" s="36"/>
      <c r="BC173" s="36"/>
      <c r="BD173" s="36"/>
      <c r="BE173" s="66"/>
      <c r="BF173" s="36"/>
      <c r="BG173" s="36"/>
      <c r="BH173" s="66"/>
      <c r="BI173" s="36"/>
      <c r="BJ173" s="36"/>
      <c r="BK173" s="36"/>
      <c r="BL173" s="36"/>
    </row>
    <row r="174" spans="1:64" s="37" customFormat="1">
      <c r="A174" s="93"/>
      <c r="B174" s="68">
        <v>162</v>
      </c>
      <c r="C174" s="105"/>
      <c r="D174" s="69"/>
      <c r="E174" s="94"/>
      <c r="F174" s="798"/>
      <c r="G174" s="798"/>
      <c r="H174" s="72"/>
      <c r="I174" s="73"/>
      <c r="J174" s="72"/>
      <c r="K174" s="800" t="str">
        <f t="shared" si="6"/>
        <v/>
      </c>
      <c r="L174" s="800" t="str">
        <f>IF($G174="","",IF(OR('2.全体概要'!$C$15=1,'2.全体概要'!$C$15=2),INDEX($BG$15:$BG$16,MATCH($G174,$BF$15:$BF$16,-1)),IF('2.全体概要'!$C$15=3,INDEX($BG$14:$BG$15,MATCH($G174,$BF$14:$BF$15,-1)),INDEX($BG$13:$BG$14,MATCH($G174,$BF$13:$BF$14,-1)))))</f>
        <v/>
      </c>
      <c r="M174" s="800" t="str">
        <f t="shared" si="7"/>
        <v/>
      </c>
      <c r="N174" s="801">
        <f t="shared" si="8"/>
        <v>0</v>
      </c>
      <c r="O174" s="91"/>
      <c r="P174" s="161"/>
      <c r="Q174" s="67"/>
      <c r="R174" s="89"/>
      <c r="S174" s="162"/>
      <c r="T174" s="67"/>
      <c r="U174" s="91"/>
      <c r="V174" s="161"/>
      <c r="W174" s="67"/>
      <c r="X174" s="89"/>
      <c r="Y174" s="162"/>
      <c r="Z174" s="67"/>
      <c r="AA174" s="91"/>
      <c r="AB174" s="72"/>
      <c r="AC174" s="91"/>
      <c r="AD174" s="161"/>
      <c r="AE174" s="91"/>
      <c r="AF174" s="161"/>
      <c r="AG174" s="91"/>
      <c r="AH174" s="72"/>
      <c r="AI174" s="91"/>
      <c r="AJ174" s="161"/>
      <c r="AK174" s="91"/>
      <c r="AL174" s="75"/>
      <c r="AM174" s="91"/>
      <c r="AN174" s="75"/>
      <c r="AO174" s="91"/>
      <c r="AP174" s="77"/>
      <c r="AQ174" s="91"/>
      <c r="AR174" s="72"/>
      <c r="AS174" s="359"/>
      <c r="AT174" s="91"/>
      <c r="AU174" s="72"/>
      <c r="AV174" s="804" t="str">
        <f>IF(AU174="","",IF(AU174="A",'11.パネルラジエーター設備費用算出シート'!$G$13,IF(AU174="B",'11.パネルラジエーター設備費用算出シート'!$N$13,IF(AU174="C",'11.パネルラジエーター設備費用算出シート'!$G$23,IF(AU174="D",'11.パネルラジエーター設備費用算出シート'!$N$23,IF(AU174="E",'11.パネルラジエーター設備費用算出シート'!$G$33,IF(AU174="F",'11.パネルラジエーター設備費用算出シート'!$N$33,IF(AU174="G",'11.パネルラジエーター設備費用算出シート'!$G$43,IF(AU174="H",'11.パネルラジエーター設備費用算出シート'!$N$43,IF(AU174="I",'11.パネルラジエーター設備費用算出シート'!$G$54,'11.パネルラジエーター設備費用算出シート'!$N$54))))))))))</f>
        <v/>
      </c>
      <c r="AW174" s="91"/>
      <c r="AX174" s="75"/>
      <c r="AY174" s="805"/>
      <c r="AZ174" s="91"/>
      <c r="BA174" s="36"/>
      <c r="BB174" s="36"/>
      <c r="BC174" s="36"/>
      <c r="BD174" s="36"/>
      <c r="BE174" s="66"/>
      <c r="BF174" s="36"/>
      <c r="BG174" s="36"/>
      <c r="BH174" s="66"/>
      <c r="BI174" s="36"/>
      <c r="BJ174" s="36"/>
      <c r="BK174" s="36"/>
      <c r="BL174" s="36"/>
    </row>
    <row r="175" spans="1:64" s="37" customFormat="1">
      <c r="A175" s="93"/>
      <c r="B175" s="68">
        <v>163</v>
      </c>
      <c r="C175" s="105"/>
      <c r="D175" s="69"/>
      <c r="E175" s="94"/>
      <c r="F175" s="798"/>
      <c r="G175" s="798"/>
      <c r="H175" s="72"/>
      <c r="I175" s="73"/>
      <c r="J175" s="72"/>
      <c r="K175" s="800" t="str">
        <f t="shared" si="6"/>
        <v/>
      </c>
      <c r="L175" s="800" t="str">
        <f>IF($G175="","",IF(OR('2.全体概要'!$C$15=1,'2.全体概要'!$C$15=2),INDEX($BG$15:$BG$16,MATCH($G175,$BF$15:$BF$16,-1)),IF('2.全体概要'!$C$15=3,INDEX($BG$14:$BG$15,MATCH($G175,$BF$14:$BF$15,-1)),INDEX($BG$13:$BG$14,MATCH($G175,$BF$13:$BF$14,-1)))))</f>
        <v/>
      </c>
      <c r="M175" s="800" t="str">
        <f t="shared" si="7"/>
        <v/>
      </c>
      <c r="N175" s="801">
        <f t="shared" si="8"/>
        <v>0</v>
      </c>
      <c r="O175" s="91"/>
      <c r="P175" s="161"/>
      <c r="Q175" s="67"/>
      <c r="R175" s="89"/>
      <c r="S175" s="162"/>
      <c r="T175" s="67"/>
      <c r="U175" s="91"/>
      <c r="V175" s="161"/>
      <c r="W175" s="67"/>
      <c r="X175" s="89"/>
      <c r="Y175" s="162"/>
      <c r="Z175" s="67"/>
      <c r="AA175" s="91"/>
      <c r="AB175" s="72"/>
      <c r="AC175" s="91"/>
      <c r="AD175" s="161"/>
      <c r="AE175" s="91"/>
      <c r="AF175" s="161"/>
      <c r="AG175" s="91"/>
      <c r="AH175" s="72"/>
      <c r="AI175" s="91"/>
      <c r="AJ175" s="161"/>
      <c r="AK175" s="91"/>
      <c r="AL175" s="75"/>
      <c r="AM175" s="91"/>
      <c r="AN175" s="75"/>
      <c r="AO175" s="91"/>
      <c r="AP175" s="77"/>
      <c r="AQ175" s="91"/>
      <c r="AR175" s="72"/>
      <c r="AS175" s="359"/>
      <c r="AT175" s="91"/>
      <c r="AU175" s="72"/>
      <c r="AV175" s="804" t="str">
        <f>IF(AU175="","",IF(AU175="A",'11.パネルラジエーター設備費用算出シート'!$G$13,IF(AU175="B",'11.パネルラジエーター設備費用算出シート'!$N$13,IF(AU175="C",'11.パネルラジエーター設備費用算出シート'!$G$23,IF(AU175="D",'11.パネルラジエーター設備費用算出シート'!$N$23,IF(AU175="E",'11.パネルラジエーター設備費用算出シート'!$G$33,IF(AU175="F",'11.パネルラジエーター設備費用算出シート'!$N$33,IF(AU175="G",'11.パネルラジエーター設備費用算出シート'!$G$43,IF(AU175="H",'11.パネルラジエーター設備費用算出シート'!$N$43,IF(AU175="I",'11.パネルラジエーター設備費用算出シート'!$G$54,'11.パネルラジエーター設備費用算出シート'!$N$54))))))))))</f>
        <v/>
      </c>
      <c r="AW175" s="91"/>
      <c r="AX175" s="75"/>
      <c r="AY175" s="805"/>
      <c r="AZ175" s="91"/>
      <c r="BA175" s="36"/>
      <c r="BB175" s="36"/>
      <c r="BC175" s="36"/>
      <c r="BD175" s="36"/>
      <c r="BE175" s="66"/>
      <c r="BF175" s="36"/>
      <c r="BG175" s="36"/>
      <c r="BH175" s="66"/>
      <c r="BI175" s="36"/>
      <c r="BJ175" s="36"/>
      <c r="BK175" s="36"/>
      <c r="BL175" s="36"/>
    </row>
    <row r="176" spans="1:64" s="37" customFormat="1">
      <c r="A176" s="93"/>
      <c r="B176" s="68">
        <v>164</v>
      </c>
      <c r="C176" s="105"/>
      <c r="D176" s="69"/>
      <c r="E176" s="94"/>
      <c r="F176" s="798"/>
      <c r="G176" s="798"/>
      <c r="H176" s="72"/>
      <c r="I176" s="73"/>
      <c r="J176" s="72"/>
      <c r="K176" s="800" t="str">
        <f t="shared" si="6"/>
        <v/>
      </c>
      <c r="L176" s="800" t="str">
        <f>IF($G176="","",IF(OR('2.全体概要'!$C$15=1,'2.全体概要'!$C$15=2),INDEX($BG$15:$BG$16,MATCH($G176,$BF$15:$BF$16,-1)),IF('2.全体概要'!$C$15=3,INDEX($BG$14:$BG$15,MATCH($G176,$BF$14:$BF$15,-1)),INDEX($BG$13:$BG$14,MATCH($G176,$BF$13:$BF$14,-1)))))</f>
        <v/>
      </c>
      <c r="M176" s="800" t="str">
        <f t="shared" si="7"/>
        <v/>
      </c>
      <c r="N176" s="801">
        <f t="shared" si="8"/>
        <v>0</v>
      </c>
      <c r="O176" s="91"/>
      <c r="P176" s="161"/>
      <c r="Q176" s="67"/>
      <c r="R176" s="89"/>
      <c r="S176" s="162"/>
      <c r="T176" s="67"/>
      <c r="U176" s="91"/>
      <c r="V176" s="161"/>
      <c r="W176" s="67"/>
      <c r="X176" s="89"/>
      <c r="Y176" s="162"/>
      <c r="Z176" s="67"/>
      <c r="AA176" s="91"/>
      <c r="AB176" s="72"/>
      <c r="AC176" s="91"/>
      <c r="AD176" s="161"/>
      <c r="AE176" s="91"/>
      <c r="AF176" s="161"/>
      <c r="AG176" s="91"/>
      <c r="AH176" s="72"/>
      <c r="AI176" s="91"/>
      <c r="AJ176" s="161"/>
      <c r="AK176" s="91"/>
      <c r="AL176" s="75"/>
      <c r="AM176" s="91"/>
      <c r="AN176" s="75"/>
      <c r="AO176" s="91"/>
      <c r="AP176" s="77"/>
      <c r="AQ176" s="91"/>
      <c r="AR176" s="72"/>
      <c r="AS176" s="359"/>
      <c r="AT176" s="91"/>
      <c r="AU176" s="72"/>
      <c r="AV176" s="804" t="str">
        <f>IF(AU176="","",IF(AU176="A",'11.パネルラジエーター設備費用算出シート'!$G$13,IF(AU176="B",'11.パネルラジエーター設備費用算出シート'!$N$13,IF(AU176="C",'11.パネルラジエーター設備費用算出シート'!$G$23,IF(AU176="D",'11.パネルラジエーター設備費用算出シート'!$N$23,IF(AU176="E",'11.パネルラジエーター設備費用算出シート'!$G$33,IF(AU176="F",'11.パネルラジエーター設備費用算出シート'!$N$33,IF(AU176="G",'11.パネルラジエーター設備費用算出シート'!$G$43,IF(AU176="H",'11.パネルラジエーター設備費用算出シート'!$N$43,IF(AU176="I",'11.パネルラジエーター設備費用算出シート'!$G$54,'11.パネルラジエーター設備費用算出シート'!$N$54))))))))))</f>
        <v/>
      </c>
      <c r="AW176" s="91"/>
      <c r="AX176" s="75"/>
      <c r="AY176" s="805"/>
      <c r="AZ176" s="91"/>
      <c r="BA176" s="36"/>
      <c r="BB176" s="36"/>
      <c r="BC176" s="36"/>
      <c r="BD176" s="36"/>
      <c r="BE176" s="66"/>
      <c r="BF176" s="36"/>
      <c r="BG176" s="36"/>
      <c r="BH176" s="66"/>
      <c r="BI176" s="36"/>
      <c r="BJ176" s="36"/>
      <c r="BK176" s="36"/>
      <c r="BL176" s="36"/>
    </row>
    <row r="177" spans="1:64" s="37" customFormat="1">
      <c r="A177" s="93"/>
      <c r="B177" s="68">
        <v>165</v>
      </c>
      <c r="C177" s="105"/>
      <c r="D177" s="69"/>
      <c r="E177" s="94"/>
      <c r="F177" s="798"/>
      <c r="G177" s="798"/>
      <c r="H177" s="72"/>
      <c r="I177" s="73"/>
      <c r="J177" s="72"/>
      <c r="K177" s="800" t="str">
        <f t="shared" si="6"/>
        <v/>
      </c>
      <c r="L177" s="800" t="str">
        <f>IF($G177="","",IF(OR('2.全体概要'!$C$15=1,'2.全体概要'!$C$15=2),INDEX($BG$15:$BG$16,MATCH($G177,$BF$15:$BF$16,-1)),IF('2.全体概要'!$C$15=3,INDEX($BG$14:$BG$15,MATCH($G177,$BF$14:$BF$15,-1)),INDEX($BG$13:$BG$14,MATCH($G177,$BF$13:$BF$14,-1)))))</f>
        <v/>
      </c>
      <c r="M177" s="800" t="str">
        <f t="shared" si="7"/>
        <v/>
      </c>
      <c r="N177" s="801">
        <f t="shared" si="8"/>
        <v>0</v>
      </c>
      <c r="O177" s="91"/>
      <c r="P177" s="161"/>
      <c r="Q177" s="67"/>
      <c r="R177" s="89"/>
      <c r="S177" s="162"/>
      <c r="T177" s="67"/>
      <c r="U177" s="91"/>
      <c r="V177" s="161"/>
      <c r="W177" s="67"/>
      <c r="X177" s="89"/>
      <c r="Y177" s="162"/>
      <c r="Z177" s="67"/>
      <c r="AA177" s="91"/>
      <c r="AB177" s="72"/>
      <c r="AC177" s="91"/>
      <c r="AD177" s="161"/>
      <c r="AE177" s="91"/>
      <c r="AF177" s="161"/>
      <c r="AG177" s="91"/>
      <c r="AH177" s="72"/>
      <c r="AI177" s="91"/>
      <c r="AJ177" s="161"/>
      <c r="AK177" s="91"/>
      <c r="AL177" s="75"/>
      <c r="AM177" s="91"/>
      <c r="AN177" s="75"/>
      <c r="AO177" s="91"/>
      <c r="AP177" s="77"/>
      <c r="AQ177" s="91"/>
      <c r="AR177" s="72"/>
      <c r="AS177" s="359"/>
      <c r="AT177" s="91"/>
      <c r="AU177" s="72"/>
      <c r="AV177" s="804" t="str">
        <f>IF(AU177="","",IF(AU177="A",'11.パネルラジエーター設備費用算出シート'!$G$13,IF(AU177="B",'11.パネルラジエーター設備費用算出シート'!$N$13,IF(AU177="C",'11.パネルラジエーター設備費用算出シート'!$G$23,IF(AU177="D",'11.パネルラジエーター設備費用算出シート'!$N$23,IF(AU177="E",'11.パネルラジエーター設備費用算出シート'!$G$33,IF(AU177="F",'11.パネルラジエーター設備費用算出シート'!$N$33,IF(AU177="G",'11.パネルラジエーター設備費用算出シート'!$G$43,IF(AU177="H",'11.パネルラジエーター設備費用算出シート'!$N$43,IF(AU177="I",'11.パネルラジエーター設備費用算出シート'!$G$54,'11.パネルラジエーター設備費用算出シート'!$N$54))))))))))</f>
        <v/>
      </c>
      <c r="AW177" s="91"/>
      <c r="AX177" s="75"/>
      <c r="AY177" s="805"/>
      <c r="AZ177" s="91"/>
      <c r="BA177" s="36"/>
      <c r="BB177" s="36"/>
      <c r="BC177" s="36"/>
      <c r="BD177" s="36"/>
      <c r="BE177" s="66"/>
      <c r="BF177" s="36"/>
      <c r="BG177" s="36"/>
      <c r="BH177" s="66"/>
      <c r="BI177" s="36"/>
      <c r="BJ177" s="36"/>
      <c r="BK177" s="36"/>
      <c r="BL177" s="36"/>
    </row>
    <row r="178" spans="1:64" s="37" customFormat="1">
      <c r="A178" s="93"/>
      <c r="B178" s="68">
        <v>166</v>
      </c>
      <c r="C178" s="105"/>
      <c r="D178" s="69"/>
      <c r="E178" s="94"/>
      <c r="F178" s="798"/>
      <c r="G178" s="798"/>
      <c r="H178" s="72"/>
      <c r="I178" s="73"/>
      <c r="J178" s="72"/>
      <c r="K178" s="800" t="str">
        <f t="shared" si="6"/>
        <v/>
      </c>
      <c r="L178" s="800" t="str">
        <f>IF($G178="","",IF(OR('2.全体概要'!$C$15=1,'2.全体概要'!$C$15=2),INDEX($BG$15:$BG$16,MATCH($G178,$BF$15:$BF$16,-1)),IF('2.全体概要'!$C$15=3,INDEX($BG$14:$BG$15,MATCH($G178,$BF$14:$BF$15,-1)),INDEX($BG$13:$BG$14,MATCH($G178,$BF$13:$BF$14,-1)))))</f>
        <v/>
      </c>
      <c r="M178" s="800" t="str">
        <f t="shared" si="7"/>
        <v/>
      </c>
      <c r="N178" s="801">
        <f t="shared" si="8"/>
        <v>0</v>
      </c>
      <c r="O178" s="91"/>
      <c r="P178" s="161"/>
      <c r="Q178" s="67"/>
      <c r="R178" s="89"/>
      <c r="S178" s="162"/>
      <c r="T178" s="67"/>
      <c r="U178" s="91"/>
      <c r="V178" s="161"/>
      <c r="W178" s="67"/>
      <c r="X178" s="89"/>
      <c r="Y178" s="162"/>
      <c r="Z178" s="67"/>
      <c r="AA178" s="91"/>
      <c r="AB178" s="72"/>
      <c r="AC178" s="91"/>
      <c r="AD178" s="161"/>
      <c r="AE178" s="91"/>
      <c r="AF178" s="161"/>
      <c r="AG178" s="91"/>
      <c r="AH178" s="72"/>
      <c r="AI178" s="91"/>
      <c r="AJ178" s="161"/>
      <c r="AK178" s="91"/>
      <c r="AL178" s="75"/>
      <c r="AM178" s="91"/>
      <c r="AN178" s="75"/>
      <c r="AO178" s="91"/>
      <c r="AP178" s="77"/>
      <c r="AQ178" s="91"/>
      <c r="AR178" s="72"/>
      <c r="AS178" s="359"/>
      <c r="AT178" s="91"/>
      <c r="AU178" s="72"/>
      <c r="AV178" s="804" t="str">
        <f>IF(AU178="","",IF(AU178="A",'11.パネルラジエーター設備費用算出シート'!$G$13,IF(AU178="B",'11.パネルラジエーター設備費用算出シート'!$N$13,IF(AU178="C",'11.パネルラジエーター設備費用算出シート'!$G$23,IF(AU178="D",'11.パネルラジエーター設備費用算出シート'!$N$23,IF(AU178="E",'11.パネルラジエーター設備費用算出シート'!$G$33,IF(AU178="F",'11.パネルラジエーター設備費用算出シート'!$N$33,IF(AU178="G",'11.パネルラジエーター設備費用算出シート'!$G$43,IF(AU178="H",'11.パネルラジエーター設備費用算出シート'!$N$43,IF(AU178="I",'11.パネルラジエーター設備費用算出シート'!$G$54,'11.パネルラジエーター設備費用算出シート'!$N$54))))))))))</f>
        <v/>
      </c>
      <c r="AW178" s="91"/>
      <c r="AX178" s="75"/>
      <c r="AY178" s="805"/>
      <c r="AZ178" s="91"/>
      <c r="BA178" s="36"/>
      <c r="BB178" s="36"/>
      <c r="BC178" s="36"/>
      <c r="BD178" s="36"/>
      <c r="BE178" s="66"/>
      <c r="BF178" s="36"/>
      <c r="BG178" s="36"/>
      <c r="BH178" s="66"/>
      <c r="BI178" s="36"/>
      <c r="BJ178" s="36"/>
      <c r="BK178" s="36"/>
      <c r="BL178" s="36"/>
    </row>
    <row r="179" spans="1:64" s="37" customFormat="1">
      <c r="A179" s="93"/>
      <c r="B179" s="68">
        <v>167</v>
      </c>
      <c r="C179" s="105"/>
      <c r="D179" s="69"/>
      <c r="E179" s="94"/>
      <c r="F179" s="798"/>
      <c r="G179" s="798"/>
      <c r="H179" s="72"/>
      <c r="I179" s="73"/>
      <c r="J179" s="72"/>
      <c r="K179" s="800" t="str">
        <f t="shared" si="6"/>
        <v/>
      </c>
      <c r="L179" s="800" t="str">
        <f>IF($G179="","",IF(OR('2.全体概要'!$C$15=1,'2.全体概要'!$C$15=2),INDEX($BG$15:$BG$16,MATCH($G179,$BF$15:$BF$16,-1)),IF('2.全体概要'!$C$15=3,INDEX($BG$14:$BG$15,MATCH($G179,$BF$14:$BF$15,-1)),INDEX($BG$13:$BG$14,MATCH($G179,$BF$13:$BF$14,-1)))))</f>
        <v/>
      </c>
      <c r="M179" s="800" t="str">
        <f t="shared" si="7"/>
        <v/>
      </c>
      <c r="N179" s="801">
        <f t="shared" si="8"/>
        <v>0</v>
      </c>
      <c r="O179" s="91"/>
      <c r="P179" s="161"/>
      <c r="Q179" s="67"/>
      <c r="R179" s="89"/>
      <c r="S179" s="162"/>
      <c r="T179" s="67"/>
      <c r="U179" s="91"/>
      <c r="V179" s="161"/>
      <c r="W179" s="67"/>
      <c r="X179" s="89"/>
      <c r="Y179" s="162"/>
      <c r="Z179" s="67"/>
      <c r="AA179" s="91"/>
      <c r="AB179" s="72"/>
      <c r="AC179" s="91"/>
      <c r="AD179" s="161"/>
      <c r="AE179" s="91"/>
      <c r="AF179" s="161"/>
      <c r="AG179" s="91"/>
      <c r="AH179" s="72"/>
      <c r="AI179" s="91"/>
      <c r="AJ179" s="161"/>
      <c r="AK179" s="91"/>
      <c r="AL179" s="75"/>
      <c r="AM179" s="91"/>
      <c r="AN179" s="75"/>
      <c r="AO179" s="91"/>
      <c r="AP179" s="77"/>
      <c r="AQ179" s="91"/>
      <c r="AR179" s="72"/>
      <c r="AS179" s="359"/>
      <c r="AT179" s="91"/>
      <c r="AU179" s="72"/>
      <c r="AV179" s="804" t="str">
        <f>IF(AU179="","",IF(AU179="A",'11.パネルラジエーター設備費用算出シート'!$G$13,IF(AU179="B",'11.パネルラジエーター設備費用算出シート'!$N$13,IF(AU179="C",'11.パネルラジエーター設備費用算出シート'!$G$23,IF(AU179="D",'11.パネルラジエーター設備費用算出シート'!$N$23,IF(AU179="E",'11.パネルラジエーター設備費用算出シート'!$G$33,IF(AU179="F",'11.パネルラジエーター設備費用算出シート'!$N$33,IF(AU179="G",'11.パネルラジエーター設備費用算出シート'!$G$43,IF(AU179="H",'11.パネルラジエーター設備費用算出シート'!$N$43,IF(AU179="I",'11.パネルラジエーター設備費用算出シート'!$G$54,'11.パネルラジエーター設備費用算出シート'!$N$54))))))))))</f>
        <v/>
      </c>
      <c r="AW179" s="91"/>
      <c r="AX179" s="75"/>
      <c r="AY179" s="805"/>
      <c r="AZ179" s="91"/>
      <c r="BA179" s="36"/>
      <c r="BB179" s="36"/>
      <c r="BC179" s="36"/>
      <c r="BD179" s="36"/>
      <c r="BE179" s="66"/>
      <c r="BF179" s="36"/>
      <c r="BG179" s="36"/>
      <c r="BH179" s="66"/>
      <c r="BI179" s="36"/>
      <c r="BJ179" s="36"/>
      <c r="BK179" s="36"/>
      <c r="BL179" s="36"/>
    </row>
    <row r="180" spans="1:64" s="37" customFormat="1">
      <c r="A180" s="93"/>
      <c r="B180" s="68">
        <v>168</v>
      </c>
      <c r="C180" s="105"/>
      <c r="D180" s="69"/>
      <c r="E180" s="94"/>
      <c r="F180" s="798"/>
      <c r="G180" s="798"/>
      <c r="H180" s="72"/>
      <c r="I180" s="73"/>
      <c r="J180" s="72"/>
      <c r="K180" s="800" t="str">
        <f t="shared" si="6"/>
        <v/>
      </c>
      <c r="L180" s="800" t="str">
        <f>IF($G180="","",IF(OR('2.全体概要'!$C$15=1,'2.全体概要'!$C$15=2),INDEX($BG$15:$BG$16,MATCH($G180,$BF$15:$BF$16,-1)),IF('2.全体概要'!$C$15=3,INDEX($BG$14:$BG$15,MATCH($G180,$BF$14:$BF$15,-1)),INDEX($BG$13:$BG$14,MATCH($G180,$BF$13:$BF$14,-1)))))</f>
        <v/>
      </c>
      <c r="M180" s="800" t="str">
        <f t="shared" si="7"/>
        <v/>
      </c>
      <c r="N180" s="801">
        <f t="shared" si="8"/>
        <v>0</v>
      </c>
      <c r="O180" s="91"/>
      <c r="P180" s="161"/>
      <c r="Q180" s="67"/>
      <c r="R180" s="89"/>
      <c r="S180" s="162"/>
      <c r="T180" s="67"/>
      <c r="U180" s="91"/>
      <c r="V180" s="161"/>
      <c r="W180" s="67"/>
      <c r="X180" s="89"/>
      <c r="Y180" s="162"/>
      <c r="Z180" s="67"/>
      <c r="AA180" s="91"/>
      <c r="AB180" s="72"/>
      <c r="AC180" s="91"/>
      <c r="AD180" s="161"/>
      <c r="AE180" s="91"/>
      <c r="AF180" s="161"/>
      <c r="AG180" s="91"/>
      <c r="AH180" s="72"/>
      <c r="AI180" s="91"/>
      <c r="AJ180" s="161"/>
      <c r="AK180" s="91"/>
      <c r="AL180" s="75"/>
      <c r="AM180" s="91"/>
      <c r="AN180" s="75"/>
      <c r="AO180" s="91"/>
      <c r="AP180" s="77"/>
      <c r="AQ180" s="91"/>
      <c r="AR180" s="72"/>
      <c r="AS180" s="359"/>
      <c r="AT180" s="91"/>
      <c r="AU180" s="72"/>
      <c r="AV180" s="804" t="str">
        <f>IF(AU180="","",IF(AU180="A",'11.パネルラジエーター設備費用算出シート'!$G$13,IF(AU180="B",'11.パネルラジエーター設備費用算出シート'!$N$13,IF(AU180="C",'11.パネルラジエーター設備費用算出シート'!$G$23,IF(AU180="D",'11.パネルラジエーター設備費用算出シート'!$N$23,IF(AU180="E",'11.パネルラジエーター設備費用算出シート'!$G$33,IF(AU180="F",'11.パネルラジエーター設備費用算出シート'!$N$33,IF(AU180="G",'11.パネルラジエーター設備費用算出シート'!$G$43,IF(AU180="H",'11.パネルラジエーター設備費用算出シート'!$N$43,IF(AU180="I",'11.パネルラジエーター設備費用算出シート'!$G$54,'11.パネルラジエーター設備費用算出シート'!$N$54))))))))))</f>
        <v/>
      </c>
      <c r="AW180" s="91"/>
      <c r="AX180" s="75"/>
      <c r="AY180" s="805"/>
      <c r="AZ180" s="91"/>
      <c r="BA180" s="36"/>
      <c r="BB180" s="36"/>
      <c r="BC180" s="36"/>
      <c r="BD180" s="36"/>
      <c r="BE180" s="66"/>
      <c r="BF180" s="36"/>
      <c r="BG180" s="36"/>
      <c r="BH180" s="66"/>
      <c r="BI180" s="36"/>
      <c r="BJ180" s="36"/>
      <c r="BK180" s="36"/>
      <c r="BL180" s="36"/>
    </row>
    <row r="181" spans="1:64" s="37" customFormat="1">
      <c r="A181" s="93"/>
      <c r="B181" s="68">
        <v>169</v>
      </c>
      <c r="C181" s="105"/>
      <c r="D181" s="69"/>
      <c r="E181" s="94"/>
      <c r="F181" s="798"/>
      <c r="G181" s="798"/>
      <c r="H181" s="72"/>
      <c r="I181" s="73"/>
      <c r="J181" s="72"/>
      <c r="K181" s="800" t="str">
        <f t="shared" si="6"/>
        <v/>
      </c>
      <c r="L181" s="800" t="str">
        <f>IF($G181="","",IF(OR('2.全体概要'!$C$15=1,'2.全体概要'!$C$15=2),INDEX($BG$15:$BG$16,MATCH($G181,$BF$15:$BF$16,-1)),IF('2.全体概要'!$C$15=3,INDEX($BG$14:$BG$15,MATCH($G181,$BF$14:$BF$15,-1)),INDEX($BG$13:$BG$14,MATCH($G181,$BF$13:$BF$14,-1)))))</f>
        <v/>
      </c>
      <c r="M181" s="800" t="str">
        <f t="shared" si="7"/>
        <v/>
      </c>
      <c r="N181" s="801">
        <f t="shared" si="8"/>
        <v>0</v>
      </c>
      <c r="O181" s="91"/>
      <c r="P181" s="161"/>
      <c r="Q181" s="67"/>
      <c r="R181" s="89"/>
      <c r="S181" s="162"/>
      <c r="T181" s="67"/>
      <c r="U181" s="91"/>
      <c r="V181" s="161"/>
      <c r="W181" s="67"/>
      <c r="X181" s="89"/>
      <c r="Y181" s="162"/>
      <c r="Z181" s="67"/>
      <c r="AA181" s="91"/>
      <c r="AB181" s="72"/>
      <c r="AC181" s="91"/>
      <c r="AD181" s="161"/>
      <c r="AE181" s="91"/>
      <c r="AF181" s="161"/>
      <c r="AG181" s="91"/>
      <c r="AH181" s="72"/>
      <c r="AI181" s="91"/>
      <c r="AJ181" s="161"/>
      <c r="AK181" s="91"/>
      <c r="AL181" s="75"/>
      <c r="AM181" s="91"/>
      <c r="AN181" s="75"/>
      <c r="AO181" s="91"/>
      <c r="AP181" s="77"/>
      <c r="AQ181" s="91"/>
      <c r="AR181" s="72"/>
      <c r="AS181" s="359"/>
      <c r="AT181" s="91"/>
      <c r="AU181" s="72"/>
      <c r="AV181" s="804" t="str">
        <f>IF(AU181="","",IF(AU181="A",'11.パネルラジエーター設備費用算出シート'!$G$13,IF(AU181="B",'11.パネルラジエーター設備費用算出シート'!$N$13,IF(AU181="C",'11.パネルラジエーター設備費用算出シート'!$G$23,IF(AU181="D",'11.パネルラジエーター設備費用算出シート'!$N$23,IF(AU181="E",'11.パネルラジエーター設備費用算出シート'!$G$33,IF(AU181="F",'11.パネルラジエーター設備費用算出シート'!$N$33,IF(AU181="G",'11.パネルラジエーター設備費用算出シート'!$G$43,IF(AU181="H",'11.パネルラジエーター設備費用算出シート'!$N$43,IF(AU181="I",'11.パネルラジエーター設備費用算出シート'!$G$54,'11.パネルラジエーター設備費用算出シート'!$N$54))))))))))</f>
        <v/>
      </c>
      <c r="AW181" s="91"/>
      <c r="AX181" s="75"/>
      <c r="AY181" s="805"/>
      <c r="AZ181" s="91"/>
      <c r="BA181" s="36"/>
      <c r="BB181" s="36"/>
      <c r="BC181" s="36"/>
      <c r="BD181" s="36"/>
      <c r="BE181" s="66"/>
      <c r="BF181" s="36"/>
      <c r="BG181" s="36"/>
      <c r="BH181" s="66"/>
      <c r="BI181" s="36"/>
      <c r="BJ181" s="36"/>
      <c r="BK181" s="36"/>
      <c r="BL181" s="36"/>
    </row>
    <row r="182" spans="1:64" s="37" customFormat="1">
      <c r="A182" s="93"/>
      <c r="B182" s="68">
        <v>170</v>
      </c>
      <c r="C182" s="105"/>
      <c r="D182" s="69"/>
      <c r="E182" s="94"/>
      <c r="F182" s="798"/>
      <c r="G182" s="798"/>
      <c r="H182" s="72"/>
      <c r="I182" s="73"/>
      <c r="J182" s="72"/>
      <c r="K182" s="800" t="str">
        <f t="shared" si="6"/>
        <v/>
      </c>
      <c r="L182" s="800" t="str">
        <f>IF($G182="","",IF(OR('2.全体概要'!$C$15=1,'2.全体概要'!$C$15=2),INDEX($BG$15:$BG$16,MATCH($G182,$BF$15:$BF$16,-1)),IF('2.全体概要'!$C$15=3,INDEX($BG$14:$BG$15,MATCH($G182,$BF$14:$BF$15,-1)),INDEX($BG$13:$BG$14,MATCH($G182,$BF$13:$BF$14,-1)))))</f>
        <v/>
      </c>
      <c r="M182" s="800" t="str">
        <f t="shared" si="7"/>
        <v/>
      </c>
      <c r="N182" s="801">
        <f t="shared" si="8"/>
        <v>0</v>
      </c>
      <c r="O182" s="91"/>
      <c r="P182" s="161"/>
      <c r="Q182" s="67"/>
      <c r="R182" s="89"/>
      <c r="S182" s="162"/>
      <c r="T182" s="67"/>
      <c r="U182" s="91"/>
      <c r="V182" s="161"/>
      <c r="W182" s="67"/>
      <c r="X182" s="89"/>
      <c r="Y182" s="162"/>
      <c r="Z182" s="67"/>
      <c r="AA182" s="91"/>
      <c r="AB182" s="72"/>
      <c r="AC182" s="91"/>
      <c r="AD182" s="161"/>
      <c r="AE182" s="91"/>
      <c r="AF182" s="161"/>
      <c r="AG182" s="91"/>
      <c r="AH182" s="72"/>
      <c r="AI182" s="91"/>
      <c r="AJ182" s="161"/>
      <c r="AK182" s="91"/>
      <c r="AL182" s="75"/>
      <c r="AM182" s="91"/>
      <c r="AN182" s="75"/>
      <c r="AO182" s="91"/>
      <c r="AP182" s="77"/>
      <c r="AQ182" s="91"/>
      <c r="AR182" s="72"/>
      <c r="AS182" s="359"/>
      <c r="AT182" s="91"/>
      <c r="AU182" s="72"/>
      <c r="AV182" s="804" t="str">
        <f>IF(AU182="","",IF(AU182="A",'11.パネルラジエーター設備費用算出シート'!$G$13,IF(AU182="B",'11.パネルラジエーター設備費用算出シート'!$N$13,IF(AU182="C",'11.パネルラジエーター設備費用算出シート'!$G$23,IF(AU182="D",'11.パネルラジエーター設備費用算出シート'!$N$23,IF(AU182="E",'11.パネルラジエーター設備費用算出シート'!$G$33,IF(AU182="F",'11.パネルラジエーター設備費用算出シート'!$N$33,IF(AU182="G",'11.パネルラジエーター設備費用算出シート'!$G$43,IF(AU182="H",'11.パネルラジエーター設備費用算出シート'!$N$43,IF(AU182="I",'11.パネルラジエーター設備費用算出シート'!$G$54,'11.パネルラジエーター設備費用算出シート'!$N$54))))))))))</f>
        <v/>
      </c>
      <c r="AW182" s="91"/>
      <c r="AX182" s="75"/>
      <c r="AY182" s="805"/>
      <c r="AZ182" s="91"/>
      <c r="BA182" s="36"/>
      <c r="BB182" s="36"/>
      <c r="BC182" s="36"/>
      <c r="BD182" s="36"/>
      <c r="BE182" s="66"/>
      <c r="BF182" s="36"/>
      <c r="BG182" s="36"/>
      <c r="BH182" s="66"/>
      <c r="BI182" s="36"/>
      <c r="BJ182" s="36"/>
      <c r="BK182" s="36"/>
      <c r="BL182" s="36"/>
    </row>
    <row r="183" spans="1:64" s="37" customFormat="1">
      <c r="A183" s="93"/>
      <c r="B183" s="68">
        <v>171</v>
      </c>
      <c r="C183" s="105"/>
      <c r="D183" s="69"/>
      <c r="E183" s="94"/>
      <c r="F183" s="798"/>
      <c r="G183" s="798"/>
      <c r="H183" s="72"/>
      <c r="I183" s="73"/>
      <c r="J183" s="72"/>
      <c r="K183" s="800" t="str">
        <f t="shared" si="6"/>
        <v/>
      </c>
      <c r="L183" s="800" t="str">
        <f>IF($G183="","",IF(OR('2.全体概要'!$C$15=1,'2.全体概要'!$C$15=2),INDEX($BG$15:$BG$16,MATCH($G183,$BF$15:$BF$16,-1)),IF('2.全体概要'!$C$15=3,INDEX($BG$14:$BG$15,MATCH($G183,$BF$14:$BF$15,-1)),INDEX($BG$13:$BG$14,MATCH($G183,$BF$13:$BF$14,-1)))))</f>
        <v/>
      </c>
      <c r="M183" s="800" t="str">
        <f t="shared" si="7"/>
        <v/>
      </c>
      <c r="N183" s="801">
        <f t="shared" si="8"/>
        <v>0</v>
      </c>
      <c r="O183" s="91"/>
      <c r="P183" s="161"/>
      <c r="Q183" s="67"/>
      <c r="R183" s="89"/>
      <c r="S183" s="162"/>
      <c r="T183" s="67"/>
      <c r="U183" s="91"/>
      <c r="V183" s="161"/>
      <c r="W183" s="67"/>
      <c r="X183" s="89"/>
      <c r="Y183" s="162"/>
      <c r="Z183" s="67"/>
      <c r="AA183" s="91"/>
      <c r="AB183" s="72"/>
      <c r="AC183" s="91"/>
      <c r="AD183" s="161"/>
      <c r="AE183" s="91"/>
      <c r="AF183" s="161"/>
      <c r="AG183" s="91"/>
      <c r="AH183" s="72"/>
      <c r="AI183" s="91"/>
      <c r="AJ183" s="161"/>
      <c r="AK183" s="91"/>
      <c r="AL183" s="75"/>
      <c r="AM183" s="91"/>
      <c r="AN183" s="75"/>
      <c r="AO183" s="91"/>
      <c r="AP183" s="77"/>
      <c r="AQ183" s="91"/>
      <c r="AR183" s="72"/>
      <c r="AS183" s="359"/>
      <c r="AT183" s="91"/>
      <c r="AU183" s="72"/>
      <c r="AV183" s="804" t="str">
        <f>IF(AU183="","",IF(AU183="A",'11.パネルラジエーター設備費用算出シート'!$G$13,IF(AU183="B",'11.パネルラジエーター設備費用算出シート'!$N$13,IF(AU183="C",'11.パネルラジエーター設備費用算出シート'!$G$23,IF(AU183="D",'11.パネルラジエーター設備費用算出シート'!$N$23,IF(AU183="E",'11.パネルラジエーター設備費用算出シート'!$G$33,IF(AU183="F",'11.パネルラジエーター設備費用算出シート'!$N$33,IF(AU183="G",'11.パネルラジエーター設備費用算出シート'!$G$43,IF(AU183="H",'11.パネルラジエーター設備費用算出シート'!$N$43,IF(AU183="I",'11.パネルラジエーター設備費用算出シート'!$G$54,'11.パネルラジエーター設備費用算出シート'!$N$54))))))))))</f>
        <v/>
      </c>
      <c r="AW183" s="91"/>
      <c r="AX183" s="75"/>
      <c r="AY183" s="805"/>
      <c r="AZ183" s="91"/>
      <c r="BA183" s="36"/>
      <c r="BB183" s="36"/>
      <c r="BC183" s="36"/>
      <c r="BD183" s="36"/>
      <c r="BE183" s="66"/>
      <c r="BF183" s="36"/>
      <c r="BG183" s="36"/>
      <c r="BH183" s="66"/>
      <c r="BI183" s="36"/>
      <c r="BJ183" s="36"/>
      <c r="BK183" s="36"/>
      <c r="BL183" s="36"/>
    </row>
    <row r="184" spans="1:64" s="37" customFormat="1">
      <c r="A184" s="93"/>
      <c r="B184" s="68">
        <v>172</v>
      </c>
      <c r="C184" s="105"/>
      <c r="D184" s="69"/>
      <c r="E184" s="94"/>
      <c r="F184" s="798"/>
      <c r="G184" s="798"/>
      <c r="H184" s="72"/>
      <c r="I184" s="73"/>
      <c r="J184" s="72"/>
      <c r="K184" s="800" t="str">
        <f t="shared" si="6"/>
        <v/>
      </c>
      <c r="L184" s="800" t="str">
        <f>IF($G184="","",IF(OR('2.全体概要'!$C$15=1,'2.全体概要'!$C$15=2),INDEX($BG$15:$BG$16,MATCH($G184,$BF$15:$BF$16,-1)),IF('2.全体概要'!$C$15=3,INDEX($BG$14:$BG$15,MATCH($G184,$BF$14:$BF$15,-1)),INDEX($BG$13:$BG$14,MATCH($G184,$BF$13:$BF$14,-1)))))</f>
        <v/>
      </c>
      <c r="M184" s="800" t="str">
        <f t="shared" si="7"/>
        <v/>
      </c>
      <c r="N184" s="801">
        <f t="shared" si="8"/>
        <v>0</v>
      </c>
      <c r="O184" s="91"/>
      <c r="P184" s="161"/>
      <c r="Q184" s="67"/>
      <c r="R184" s="89"/>
      <c r="S184" s="162"/>
      <c r="T184" s="67"/>
      <c r="U184" s="91"/>
      <c r="V184" s="161"/>
      <c r="W184" s="67"/>
      <c r="X184" s="89"/>
      <c r="Y184" s="162"/>
      <c r="Z184" s="67"/>
      <c r="AA184" s="91"/>
      <c r="AB184" s="72"/>
      <c r="AC184" s="91"/>
      <c r="AD184" s="161"/>
      <c r="AE184" s="91"/>
      <c r="AF184" s="161"/>
      <c r="AG184" s="91"/>
      <c r="AH184" s="72"/>
      <c r="AI184" s="91"/>
      <c r="AJ184" s="161"/>
      <c r="AK184" s="91"/>
      <c r="AL184" s="75"/>
      <c r="AM184" s="91"/>
      <c r="AN184" s="75"/>
      <c r="AO184" s="91"/>
      <c r="AP184" s="77"/>
      <c r="AQ184" s="91"/>
      <c r="AR184" s="72"/>
      <c r="AS184" s="359"/>
      <c r="AT184" s="91"/>
      <c r="AU184" s="72"/>
      <c r="AV184" s="804" t="str">
        <f>IF(AU184="","",IF(AU184="A",'11.パネルラジエーター設備費用算出シート'!$G$13,IF(AU184="B",'11.パネルラジエーター設備費用算出シート'!$N$13,IF(AU184="C",'11.パネルラジエーター設備費用算出シート'!$G$23,IF(AU184="D",'11.パネルラジエーター設備費用算出シート'!$N$23,IF(AU184="E",'11.パネルラジエーター設備費用算出シート'!$G$33,IF(AU184="F",'11.パネルラジエーター設備費用算出シート'!$N$33,IF(AU184="G",'11.パネルラジエーター設備費用算出シート'!$G$43,IF(AU184="H",'11.パネルラジエーター設備費用算出シート'!$N$43,IF(AU184="I",'11.パネルラジエーター設備費用算出シート'!$G$54,'11.パネルラジエーター設備費用算出シート'!$N$54))))))))))</f>
        <v/>
      </c>
      <c r="AW184" s="91"/>
      <c r="AX184" s="75"/>
      <c r="AY184" s="805"/>
      <c r="AZ184" s="91"/>
      <c r="BA184" s="36"/>
      <c r="BB184" s="36"/>
      <c r="BC184" s="36"/>
      <c r="BD184" s="36"/>
      <c r="BE184" s="66"/>
      <c r="BF184" s="36"/>
      <c r="BG184" s="36"/>
      <c r="BH184" s="66"/>
      <c r="BI184" s="36"/>
      <c r="BJ184" s="36"/>
      <c r="BK184" s="36"/>
      <c r="BL184" s="36"/>
    </row>
    <row r="185" spans="1:64" s="37" customFormat="1">
      <c r="A185" s="93"/>
      <c r="B185" s="68">
        <v>173</v>
      </c>
      <c r="C185" s="105"/>
      <c r="D185" s="69"/>
      <c r="E185" s="94"/>
      <c r="F185" s="798"/>
      <c r="G185" s="798"/>
      <c r="H185" s="72"/>
      <c r="I185" s="73"/>
      <c r="J185" s="72"/>
      <c r="K185" s="800" t="str">
        <f t="shared" si="6"/>
        <v/>
      </c>
      <c r="L185" s="800" t="str">
        <f>IF($G185="","",IF(OR('2.全体概要'!$C$15=1,'2.全体概要'!$C$15=2),INDEX($BG$15:$BG$16,MATCH($G185,$BF$15:$BF$16,-1)),IF('2.全体概要'!$C$15=3,INDEX($BG$14:$BG$15,MATCH($G185,$BF$14:$BF$15,-1)),INDEX($BG$13:$BG$14,MATCH($G185,$BF$13:$BF$14,-1)))))</f>
        <v/>
      </c>
      <c r="M185" s="800" t="str">
        <f t="shared" si="7"/>
        <v/>
      </c>
      <c r="N185" s="801">
        <f t="shared" si="8"/>
        <v>0</v>
      </c>
      <c r="O185" s="91"/>
      <c r="P185" s="161"/>
      <c r="Q185" s="67"/>
      <c r="R185" s="89"/>
      <c r="S185" s="162"/>
      <c r="T185" s="67"/>
      <c r="U185" s="91"/>
      <c r="V185" s="161"/>
      <c r="W185" s="67"/>
      <c r="X185" s="89"/>
      <c r="Y185" s="162"/>
      <c r="Z185" s="67"/>
      <c r="AA185" s="91"/>
      <c r="AB185" s="72"/>
      <c r="AC185" s="91"/>
      <c r="AD185" s="161"/>
      <c r="AE185" s="91"/>
      <c r="AF185" s="161"/>
      <c r="AG185" s="91"/>
      <c r="AH185" s="72"/>
      <c r="AI185" s="91"/>
      <c r="AJ185" s="161"/>
      <c r="AK185" s="91"/>
      <c r="AL185" s="75"/>
      <c r="AM185" s="91"/>
      <c r="AN185" s="75"/>
      <c r="AO185" s="91"/>
      <c r="AP185" s="77"/>
      <c r="AQ185" s="91"/>
      <c r="AR185" s="72"/>
      <c r="AS185" s="359"/>
      <c r="AT185" s="91"/>
      <c r="AU185" s="72"/>
      <c r="AV185" s="804" t="str">
        <f>IF(AU185="","",IF(AU185="A",'11.パネルラジエーター設備費用算出シート'!$G$13,IF(AU185="B",'11.パネルラジエーター設備費用算出シート'!$N$13,IF(AU185="C",'11.パネルラジエーター設備費用算出シート'!$G$23,IF(AU185="D",'11.パネルラジエーター設備費用算出シート'!$N$23,IF(AU185="E",'11.パネルラジエーター設備費用算出シート'!$G$33,IF(AU185="F",'11.パネルラジエーター設備費用算出シート'!$N$33,IF(AU185="G",'11.パネルラジエーター設備費用算出シート'!$G$43,IF(AU185="H",'11.パネルラジエーター設備費用算出シート'!$N$43,IF(AU185="I",'11.パネルラジエーター設備費用算出シート'!$G$54,'11.パネルラジエーター設備費用算出シート'!$N$54))))))))))</f>
        <v/>
      </c>
      <c r="AW185" s="91"/>
      <c r="AX185" s="75"/>
      <c r="AY185" s="805"/>
      <c r="AZ185" s="91"/>
      <c r="BA185" s="36"/>
      <c r="BB185" s="36"/>
      <c r="BC185" s="36"/>
      <c r="BD185" s="36"/>
      <c r="BE185" s="66"/>
      <c r="BF185" s="36"/>
      <c r="BG185" s="36"/>
      <c r="BH185" s="66"/>
      <c r="BI185" s="36"/>
      <c r="BJ185" s="36"/>
      <c r="BK185" s="36"/>
      <c r="BL185" s="36"/>
    </row>
    <row r="186" spans="1:64" s="37" customFormat="1">
      <c r="A186" s="93"/>
      <c r="B186" s="68">
        <v>174</v>
      </c>
      <c r="C186" s="105"/>
      <c r="D186" s="69"/>
      <c r="E186" s="94"/>
      <c r="F186" s="798"/>
      <c r="G186" s="798"/>
      <c r="H186" s="72"/>
      <c r="I186" s="73"/>
      <c r="J186" s="72"/>
      <c r="K186" s="800" t="str">
        <f t="shared" si="6"/>
        <v/>
      </c>
      <c r="L186" s="800" t="str">
        <f>IF($G186="","",IF(OR('2.全体概要'!$C$15=1,'2.全体概要'!$C$15=2),INDEX($BG$15:$BG$16,MATCH($G186,$BF$15:$BF$16,-1)),IF('2.全体概要'!$C$15=3,INDEX($BG$14:$BG$15,MATCH($G186,$BF$14:$BF$15,-1)),INDEX($BG$13:$BG$14,MATCH($G186,$BF$13:$BF$14,-1)))))</f>
        <v/>
      </c>
      <c r="M186" s="800" t="str">
        <f t="shared" si="7"/>
        <v/>
      </c>
      <c r="N186" s="801">
        <f t="shared" si="8"/>
        <v>0</v>
      </c>
      <c r="O186" s="91"/>
      <c r="P186" s="161"/>
      <c r="Q186" s="67"/>
      <c r="R186" s="89"/>
      <c r="S186" s="162"/>
      <c r="T186" s="67"/>
      <c r="U186" s="91"/>
      <c r="V186" s="161"/>
      <c r="W186" s="67"/>
      <c r="X186" s="89"/>
      <c r="Y186" s="162"/>
      <c r="Z186" s="67"/>
      <c r="AA186" s="91"/>
      <c r="AB186" s="72"/>
      <c r="AC186" s="91"/>
      <c r="AD186" s="161"/>
      <c r="AE186" s="91"/>
      <c r="AF186" s="161"/>
      <c r="AG186" s="91"/>
      <c r="AH186" s="72"/>
      <c r="AI186" s="91"/>
      <c r="AJ186" s="161"/>
      <c r="AK186" s="91"/>
      <c r="AL186" s="75"/>
      <c r="AM186" s="91"/>
      <c r="AN186" s="75"/>
      <c r="AO186" s="91"/>
      <c r="AP186" s="77"/>
      <c r="AQ186" s="91"/>
      <c r="AR186" s="72"/>
      <c r="AS186" s="359"/>
      <c r="AT186" s="91"/>
      <c r="AU186" s="72"/>
      <c r="AV186" s="804" t="str">
        <f>IF(AU186="","",IF(AU186="A",'11.パネルラジエーター設備費用算出シート'!$G$13,IF(AU186="B",'11.パネルラジエーター設備費用算出シート'!$N$13,IF(AU186="C",'11.パネルラジエーター設備費用算出シート'!$G$23,IF(AU186="D",'11.パネルラジエーター設備費用算出シート'!$N$23,IF(AU186="E",'11.パネルラジエーター設備費用算出シート'!$G$33,IF(AU186="F",'11.パネルラジエーター設備費用算出シート'!$N$33,IF(AU186="G",'11.パネルラジエーター設備費用算出シート'!$G$43,IF(AU186="H",'11.パネルラジエーター設備費用算出シート'!$N$43,IF(AU186="I",'11.パネルラジエーター設備費用算出シート'!$G$54,'11.パネルラジエーター設備費用算出シート'!$N$54))))))))))</f>
        <v/>
      </c>
      <c r="AW186" s="91"/>
      <c r="AX186" s="75"/>
      <c r="AY186" s="805"/>
      <c r="AZ186" s="91"/>
      <c r="BA186" s="36"/>
      <c r="BB186" s="36"/>
      <c r="BC186" s="36"/>
      <c r="BD186" s="36"/>
      <c r="BE186" s="66"/>
      <c r="BF186" s="36"/>
      <c r="BG186" s="36"/>
      <c r="BH186" s="66"/>
      <c r="BI186" s="36"/>
      <c r="BJ186" s="36"/>
      <c r="BK186" s="36"/>
      <c r="BL186" s="36"/>
    </row>
    <row r="187" spans="1:64" s="37" customFormat="1">
      <c r="A187" s="93"/>
      <c r="B187" s="68">
        <v>175</v>
      </c>
      <c r="C187" s="105"/>
      <c r="D187" s="69"/>
      <c r="E187" s="94"/>
      <c r="F187" s="798"/>
      <c r="G187" s="798"/>
      <c r="H187" s="72"/>
      <c r="I187" s="73"/>
      <c r="J187" s="72"/>
      <c r="K187" s="800" t="str">
        <f t="shared" si="6"/>
        <v/>
      </c>
      <c r="L187" s="800" t="str">
        <f>IF($G187="","",IF(OR('2.全体概要'!$C$15=1,'2.全体概要'!$C$15=2),INDEX($BG$15:$BG$16,MATCH($G187,$BF$15:$BF$16,-1)),IF('2.全体概要'!$C$15=3,INDEX($BG$14:$BG$15,MATCH($G187,$BF$14:$BF$15,-1)),INDEX($BG$13:$BG$14,MATCH($G187,$BF$13:$BF$14,-1)))))</f>
        <v/>
      </c>
      <c r="M187" s="800" t="str">
        <f t="shared" si="7"/>
        <v/>
      </c>
      <c r="N187" s="801">
        <f t="shared" si="8"/>
        <v>0</v>
      </c>
      <c r="O187" s="91"/>
      <c r="P187" s="161"/>
      <c r="Q187" s="67"/>
      <c r="R187" s="89"/>
      <c r="S187" s="162"/>
      <c r="T187" s="67"/>
      <c r="U187" s="91"/>
      <c r="V187" s="161"/>
      <c r="W187" s="67"/>
      <c r="X187" s="89"/>
      <c r="Y187" s="162"/>
      <c r="Z187" s="67"/>
      <c r="AA187" s="91"/>
      <c r="AB187" s="72"/>
      <c r="AC187" s="91"/>
      <c r="AD187" s="161"/>
      <c r="AE187" s="91"/>
      <c r="AF187" s="161"/>
      <c r="AG187" s="91"/>
      <c r="AH187" s="72"/>
      <c r="AI187" s="91"/>
      <c r="AJ187" s="161"/>
      <c r="AK187" s="91"/>
      <c r="AL187" s="75"/>
      <c r="AM187" s="91"/>
      <c r="AN187" s="75"/>
      <c r="AO187" s="91"/>
      <c r="AP187" s="77"/>
      <c r="AQ187" s="91"/>
      <c r="AR187" s="72"/>
      <c r="AS187" s="359"/>
      <c r="AT187" s="91"/>
      <c r="AU187" s="72"/>
      <c r="AV187" s="804" t="str">
        <f>IF(AU187="","",IF(AU187="A",'11.パネルラジエーター設備費用算出シート'!$G$13,IF(AU187="B",'11.パネルラジエーター設備費用算出シート'!$N$13,IF(AU187="C",'11.パネルラジエーター設備費用算出シート'!$G$23,IF(AU187="D",'11.パネルラジエーター設備費用算出シート'!$N$23,IF(AU187="E",'11.パネルラジエーター設備費用算出シート'!$G$33,IF(AU187="F",'11.パネルラジエーター設備費用算出シート'!$N$33,IF(AU187="G",'11.パネルラジエーター設備費用算出シート'!$G$43,IF(AU187="H",'11.パネルラジエーター設備費用算出シート'!$N$43,IF(AU187="I",'11.パネルラジエーター設備費用算出シート'!$G$54,'11.パネルラジエーター設備費用算出シート'!$N$54))))))))))</f>
        <v/>
      </c>
      <c r="AW187" s="91"/>
      <c r="AX187" s="75"/>
      <c r="AY187" s="805"/>
      <c r="AZ187" s="91"/>
      <c r="BA187" s="36"/>
      <c r="BB187" s="36"/>
      <c r="BC187" s="36"/>
      <c r="BD187" s="36"/>
      <c r="BE187" s="66"/>
      <c r="BF187" s="36"/>
      <c r="BG187" s="36"/>
      <c r="BH187" s="66"/>
      <c r="BI187" s="36"/>
      <c r="BJ187" s="36"/>
      <c r="BK187" s="36"/>
      <c r="BL187" s="36"/>
    </row>
    <row r="188" spans="1:64" s="37" customFormat="1">
      <c r="A188" s="93"/>
      <c r="B188" s="68">
        <v>176</v>
      </c>
      <c r="C188" s="105"/>
      <c r="D188" s="69"/>
      <c r="E188" s="94"/>
      <c r="F188" s="798"/>
      <c r="G188" s="798"/>
      <c r="H188" s="72"/>
      <c r="I188" s="73"/>
      <c r="J188" s="72"/>
      <c r="K188" s="800" t="str">
        <f t="shared" si="6"/>
        <v/>
      </c>
      <c r="L188" s="800" t="str">
        <f>IF($G188="","",IF(OR('2.全体概要'!$C$15=1,'2.全体概要'!$C$15=2),INDEX($BG$15:$BG$16,MATCH($G188,$BF$15:$BF$16,-1)),IF('2.全体概要'!$C$15=3,INDEX($BG$14:$BG$15,MATCH($G188,$BF$14:$BF$15,-1)),INDEX($BG$13:$BG$14,MATCH($G188,$BF$13:$BF$14,-1)))))</f>
        <v/>
      </c>
      <c r="M188" s="800" t="str">
        <f t="shared" si="7"/>
        <v/>
      </c>
      <c r="N188" s="801">
        <f t="shared" si="8"/>
        <v>0</v>
      </c>
      <c r="O188" s="91"/>
      <c r="P188" s="161"/>
      <c r="Q188" s="67"/>
      <c r="R188" s="89"/>
      <c r="S188" s="162"/>
      <c r="T188" s="67"/>
      <c r="U188" s="91"/>
      <c r="V188" s="161"/>
      <c r="W188" s="67"/>
      <c r="X188" s="89"/>
      <c r="Y188" s="162"/>
      <c r="Z188" s="67"/>
      <c r="AA188" s="91"/>
      <c r="AB188" s="72"/>
      <c r="AC188" s="91"/>
      <c r="AD188" s="161"/>
      <c r="AE188" s="91"/>
      <c r="AF188" s="161"/>
      <c r="AG188" s="91"/>
      <c r="AH188" s="72"/>
      <c r="AI188" s="91"/>
      <c r="AJ188" s="161"/>
      <c r="AK188" s="91"/>
      <c r="AL188" s="75"/>
      <c r="AM188" s="91"/>
      <c r="AN188" s="75"/>
      <c r="AO188" s="91"/>
      <c r="AP188" s="77"/>
      <c r="AQ188" s="91"/>
      <c r="AR188" s="72"/>
      <c r="AS188" s="359"/>
      <c r="AT188" s="91"/>
      <c r="AU188" s="72"/>
      <c r="AV188" s="804" t="str">
        <f>IF(AU188="","",IF(AU188="A",'11.パネルラジエーター設備費用算出シート'!$G$13,IF(AU188="B",'11.パネルラジエーター設備費用算出シート'!$N$13,IF(AU188="C",'11.パネルラジエーター設備費用算出シート'!$G$23,IF(AU188="D",'11.パネルラジエーター設備費用算出シート'!$N$23,IF(AU188="E",'11.パネルラジエーター設備費用算出シート'!$G$33,IF(AU188="F",'11.パネルラジエーター設備費用算出シート'!$N$33,IF(AU188="G",'11.パネルラジエーター設備費用算出シート'!$G$43,IF(AU188="H",'11.パネルラジエーター設備費用算出シート'!$N$43,IF(AU188="I",'11.パネルラジエーター設備費用算出シート'!$G$54,'11.パネルラジエーター設備費用算出シート'!$N$54))))))))))</f>
        <v/>
      </c>
      <c r="AW188" s="91"/>
      <c r="AX188" s="75"/>
      <c r="AY188" s="805"/>
      <c r="AZ188" s="91"/>
      <c r="BA188" s="36"/>
      <c r="BB188" s="36"/>
      <c r="BC188" s="36"/>
      <c r="BD188" s="36"/>
      <c r="BE188" s="66"/>
      <c r="BF188" s="36"/>
      <c r="BG188" s="36"/>
      <c r="BH188" s="66"/>
      <c r="BI188" s="36"/>
      <c r="BJ188" s="36"/>
      <c r="BK188" s="36"/>
      <c r="BL188" s="36"/>
    </row>
    <row r="189" spans="1:64" s="37" customFormat="1">
      <c r="A189" s="93"/>
      <c r="B189" s="68">
        <v>177</v>
      </c>
      <c r="C189" s="105"/>
      <c r="D189" s="69"/>
      <c r="E189" s="94"/>
      <c r="F189" s="798"/>
      <c r="G189" s="798"/>
      <c r="H189" s="72"/>
      <c r="I189" s="73"/>
      <c r="J189" s="72"/>
      <c r="K189" s="800" t="str">
        <f t="shared" si="6"/>
        <v/>
      </c>
      <c r="L189" s="800" t="str">
        <f>IF($G189="","",IF(OR('2.全体概要'!$C$15=1,'2.全体概要'!$C$15=2),INDEX($BG$15:$BG$16,MATCH($G189,$BF$15:$BF$16,-1)),IF('2.全体概要'!$C$15=3,INDEX($BG$14:$BG$15,MATCH($G189,$BF$14:$BF$15,-1)),INDEX($BG$13:$BG$14,MATCH($G189,$BF$13:$BF$14,-1)))))</f>
        <v/>
      </c>
      <c r="M189" s="800" t="str">
        <f t="shared" si="7"/>
        <v/>
      </c>
      <c r="N189" s="801">
        <f t="shared" si="8"/>
        <v>0</v>
      </c>
      <c r="O189" s="91"/>
      <c r="P189" s="161"/>
      <c r="Q189" s="67"/>
      <c r="R189" s="89"/>
      <c r="S189" s="162"/>
      <c r="T189" s="67"/>
      <c r="U189" s="91"/>
      <c r="V189" s="161"/>
      <c r="W189" s="67"/>
      <c r="X189" s="89"/>
      <c r="Y189" s="162"/>
      <c r="Z189" s="67"/>
      <c r="AA189" s="91"/>
      <c r="AB189" s="72"/>
      <c r="AC189" s="91"/>
      <c r="AD189" s="161"/>
      <c r="AE189" s="91"/>
      <c r="AF189" s="161"/>
      <c r="AG189" s="91"/>
      <c r="AH189" s="72"/>
      <c r="AI189" s="91"/>
      <c r="AJ189" s="161"/>
      <c r="AK189" s="91"/>
      <c r="AL189" s="75"/>
      <c r="AM189" s="91"/>
      <c r="AN189" s="75"/>
      <c r="AO189" s="91"/>
      <c r="AP189" s="77"/>
      <c r="AQ189" s="91"/>
      <c r="AR189" s="72"/>
      <c r="AS189" s="359"/>
      <c r="AT189" s="91"/>
      <c r="AU189" s="72"/>
      <c r="AV189" s="804" t="str">
        <f>IF(AU189="","",IF(AU189="A",'11.パネルラジエーター設備費用算出シート'!$G$13,IF(AU189="B",'11.パネルラジエーター設備費用算出シート'!$N$13,IF(AU189="C",'11.パネルラジエーター設備費用算出シート'!$G$23,IF(AU189="D",'11.パネルラジエーター設備費用算出シート'!$N$23,IF(AU189="E",'11.パネルラジエーター設備費用算出シート'!$G$33,IF(AU189="F",'11.パネルラジエーター設備費用算出シート'!$N$33,IF(AU189="G",'11.パネルラジエーター設備費用算出シート'!$G$43,IF(AU189="H",'11.パネルラジエーター設備費用算出シート'!$N$43,IF(AU189="I",'11.パネルラジエーター設備費用算出シート'!$G$54,'11.パネルラジエーター設備費用算出シート'!$N$54))))))))))</f>
        <v/>
      </c>
      <c r="AW189" s="91"/>
      <c r="AX189" s="75"/>
      <c r="AY189" s="805"/>
      <c r="AZ189" s="91"/>
      <c r="BA189" s="36"/>
      <c r="BB189" s="36"/>
      <c r="BC189" s="36"/>
      <c r="BD189" s="36"/>
      <c r="BE189" s="66"/>
      <c r="BF189" s="36"/>
      <c r="BG189" s="36"/>
      <c r="BH189" s="66"/>
      <c r="BI189" s="36"/>
      <c r="BJ189" s="36"/>
      <c r="BK189" s="36"/>
      <c r="BL189" s="36"/>
    </row>
    <row r="190" spans="1:64" s="37" customFormat="1">
      <c r="A190" s="93"/>
      <c r="B190" s="68">
        <v>178</v>
      </c>
      <c r="C190" s="105"/>
      <c r="D190" s="69"/>
      <c r="E190" s="94"/>
      <c r="F190" s="798"/>
      <c r="G190" s="798"/>
      <c r="H190" s="72"/>
      <c r="I190" s="73"/>
      <c r="J190" s="72"/>
      <c r="K190" s="800" t="str">
        <f t="shared" si="6"/>
        <v/>
      </c>
      <c r="L190" s="800" t="str">
        <f>IF($G190="","",IF(OR('2.全体概要'!$C$15=1,'2.全体概要'!$C$15=2),INDEX($BG$15:$BG$16,MATCH($G190,$BF$15:$BF$16,-1)),IF('2.全体概要'!$C$15=3,INDEX($BG$14:$BG$15,MATCH($G190,$BF$14:$BF$15,-1)),INDEX($BG$13:$BG$14,MATCH($G190,$BF$13:$BF$14,-1)))))</f>
        <v/>
      </c>
      <c r="M190" s="800" t="str">
        <f t="shared" si="7"/>
        <v/>
      </c>
      <c r="N190" s="801">
        <f t="shared" si="8"/>
        <v>0</v>
      </c>
      <c r="O190" s="91"/>
      <c r="P190" s="161"/>
      <c r="Q190" s="67"/>
      <c r="R190" s="89"/>
      <c r="S190" s="162"/>
      <c r="T190" s="67"/>
      <c r="U190" s="91"/>
      <c r="V190" s="161"/>
      <c r="W190" s="67"/>
      <c r="X190" s="89"/>
      <c r="Y190" s="162"/>
      <c r="Z190" s="67"/>
      <c r="AA190" s="91"/>
      <c r="AB190" s="72"/>
      <c r="AC190" s="91"/>
      <c r="AD190" s="161"/>
      <c r="AE190" s="91"/>
      <c r="AF190" s="161"/>
      <c r="AG190" s="91"/>
      <c r="AH190" s="72"/>
      <c r="AI190" s="91"/>
      <c r="AJ190" s="161"/>
      <c r="AK190" s="91"/>
      <c r="AL190" s="75"/>
      <c r="AM190" s="91"/>
      <c r="AN190" s="75"/>
      <c r="AO190" s="91"/>
      <c r="AP190" s="77"/>
      <c r="AQ190" s="91"/>
      <c r="AR190" s="72"/>
      <c r="AS190" s="359"/>
      <c r="AT190" s="91"/>
      <c r="AU190" s="72"/>
      <c r="AV190" s="804" t="str">
        <f>IF(AU190="","",IF(AU190="A",'11.パネルラジエーター設備費用算出シート'!$G$13,IF(AU190="B",'11.パネルラジエーター設備費用算出シート'!$N$13,IF(AU190="C",'11.パネルラジエーター設備費用算出シート'!$G$23,IF(AU190="D",'11.パネルラジエーター設備費用算出シート'!$N$23,IF(AU190="E",'11.パネルラジエーター設備費用算出シート'!$G$33,IF(AU190="F",'11.パネルラジエーター設備費用算出シート'!$N$33,IF(AU190="G",'11.パネルラジエーター設備費用算出シート'!$G$43,IF(AU190="H",'11.パネルラジエーター設備費用算出シート'!$N$43,IF(AU190="I",'11.パネルラジエーター設備費用算出シート'!$G$54,'11.パネルラジエーター設備費用算出シート'!$N$54))))))))))</f>
        <v/>
      </c>
      <c r="AW190" s="91"/>
      <c r="AX190" s="75"/>
      <c r="AY190" s="805"/>
      <c r="AZ190" s="91"/>
      <c r="BA190" s="36"/>
      <c r="BB190" s="36"/>
      <c r="BC190" s="36"/>
      <c r="BD190" s="36"/>
      <c r="BE190" s="66"/>
      <c r="BF190" s="36"/>
      <c r="BG190" s="36"/>
      <c r="BH190" s="66"/>
      <c r="BI190" s="36"/>
      <c r="BJ190" s="36"/>
      <c r="BK190" s="36"/>
      <c r="BL190" s="36"/>
    </row>
    <row r="191" spans="1:64" s="37" customFormat="1">
      <c r="A191" s="93"/>
      <c r="B191" s="68">
        <v>179</v>
      </c>
      <c r="C191" s="105"/>
      <c r="D191" s="69"/>
      <c r="E191" s="94"/>
      <c r="F191" s="798"/>
      <c r="G191" s="798"/>
      <c r="H191" s="72"/>
      <c r="I191" s="73"/>
      <c r="J191" s="72"/>
      <c r="K191" s="800" t="str">
        <f t="shared" si="6"/>
        <v/>
      </c>
      <c r="L191" s="800" t="str">
        <f>IF($G191="","",IF(OR('2.全体概要'!$C$15=1,'2.全体概要'!$C$15=2),INDEX($BG$15:$BG$16,MATCH($G191,$BF$15:$BF$16,-1)),IF('2.全体概要'!$C$15=3,INDEX($BG$14:$BG$15,MATCH($G191,$BF$14:$BF$15,-1)),INDEX($BG$13:$BG$14,MATCH($G191,$BF$13:$BF$14,-1)))))</f>
        <v/>
      </c>
      <c r="M191" s="800" t="str">
        <f t="shared" si="7"/>
        <v/>
      </c>
      <c r="N191" s="801">
        <f t="shared" si="8"/>
        <v>0</v>
      </c>
      <c r="O191" s="91"/>
      <c r="P191" s="161"/>
      <c r="Q191" s="67"/>
      <c r="R191" s="89"/>
      <c r="S191" s="162"/>
      <c r="T191" s="67"/>
      <c r="U191" s="91"/>
      <c r="V191" s="161"/>
      <c r="W191" s="67"/>
      <c r="X191" s="89"/>
      <c r="Y191" s="162"/>
      <c r="Z191" s="67"/>
      <c r="AA191" s="91"/>
      <c r="AB191" s="72"/>
      <c r="AC191" s="91"/>
      <c r="AD191" s="161"/>
      <c r="AE191" s="91"/>
      <c r="AF191" s="161"/>
      <c r="AG191" s="91"/>
      <c r="AH191" s="72"/>
      <c r="AI191" s="91"/>
      <c r="AJ191" s="161"/>
      <c r="AK191" s="91"/>
      <c r="AL191" s="75"/>
      <c r="AM191" s="91"/>
      <c r="AN191" s="75"/>
      <c r="AO191" s="91"/>
      <c r="AP191" s="77"/>
      <c r="AQ191" s="91"/>
      <c r="AR191" s="72"/>
      <c r="AS191" s="359"/>
      <c r="AT191" s="91"/>
      <c r="AU191" s="72"/>
      <c r="AV191" s="804" t="str">
        <f>IF(AU191="","",IF(AU191="A",'11.パネルラジエーター設備費用算出シート'!$G$13,IF(AU191="B",'11.パネルラジエーター設備費用算出シート'!$N$13,IF(AU191="C",'11.パネルラジエーター設備費用算出シート'!$G$23,IF(AU191="D",'11.パネルラジエーター設備費用算出シート'!$N$23,IF(AU191="E",'11.パネルラジエーター設備費用算出シート'!$G$33,IF(AU191="F",'11.パネルラジエーター設備費用算出シート'!$N$33,IF(AU191="G",'11.パネルラジエーター設備費用算出シート'!$G$43,IF(AU191="H",'11.パネルラジエーター設備費用算出シート'!$N$43,IF(AU191="I",'11.パネルラジエーター設備費用算出シート'!$G$54,'11.パネルラジエーター設備費用算出シート'!$N$54))))))))))</f>
        <v/>
      </c>
      <c r="AW191" s="91"/>
      <c r="AX191" s="75"/>
      <c r="AY191" s="805"/>
      <c r="AZ191" s="91"/>
      <c r="BA191" s="36"/>
      <c r="BB191" s="36"/>
      <c r="BC191" s="36"/>
      <c r="BD191" s="36"/>
      <c r="BE191" s="66"/>
      <c r="BF191" s="36"/>
      <c r="BG191" s="36"/>
      <c r="BH191" s="66"/>
      <c r="BI191" s="36"/>
      <c r="BJ191" s="36"/>
      <c r="BK191" s="36"/>
      <c r="BL191" s="36"/>
    </row>
    <row r="192" spans="1:64" s="37" customFormat="1">
      <c r="A192" s="93"/>
      <c r="B192" s="68">
        <v>180</v>
      </c>
      <c r="C192" s="105"/>
      <c r="D192" s="69"/>
      <c r="E192" s="94"/>
      <c r="F192" s="798"/>
      <c r="G192" s="798"/>
      <c r="H192" s="72"/>
      <c r="I192" s="73"/>
      <c r="J192" s="72"/>
      <c r="K192" s="800" t="str">
        <f t="shared" si="6"/>
        <v/>
      </c>
      <c r="L192" s="800" t="str">
        <f>IF($G192="","",IF(OR('2.全体概要'!$C$15=1,'2.全体概要'!$C$15=2),INDEX($BG$15:$BG$16,MATCH($G192,$BF$15:$BF$16,-1)),IF('2.全体概要'!$C$15=3,INDEX($BG$14:$BG$15,MATCH($G192,$BF$14:$BF$15,-1)),INDEX($BG$13:$BG$14,MATCH($G192,$BF$13:$BF$14,-1)))))</f>
        <v/>
      </c>
      <c r="M192" s="800" t="str">
        <f t="shared" si="7"/>
        <v/>
      </c>
      <c r="N192" s="801">
        <f t="shared" si="8"/>
        <v>0</v>
      </c>
      <c r="O192" s="91"/>
      <c r="P192" s="161"/>
      <c r="Q192" s="67"/>
      <c r="R192" s="89"/>
      <c r="S192" s="162"/>
      <c r="T192" s="67"/>
      <c r="U192" s="91"/>
      <c r="V192" s="161"/>
      <c r="W192" s="67"/>
      <c r="X192" s="89"/>
      <c r="Y192" s="162"/>
      <c r="Z192" s="67"/>
      <c r="AA192" s="91"/>
      <c r="AB192" s="72"/>
      <c r="AC192" s="91"/>
      <c r="AD192" s="161"/>
      <c r="AE192" s="91"/>
      <c r="AF192" s="161"/>
      <c r="AG192" s="91"/>
      <c r="AH192" s="72"/>
      <c r="AI192" s="91"/>
      <c r="AJ192" s="161"/>
      <c r="AK192" s="91"/>
      <c r="AL192" s="75"/>
      <c r="AM192" s="91"/>
      <c r="AN192" s="75"/>
      <c r="AO192" s="91"/>
      <c r="AP192" s="77"/>
      <c r="AQ192" s="91"/>
      <c r="AR192" s="72"/>
      <c r="AS192" s="359"/>
      <c r="AT192" s="91"/>
      <c r="AU192" s="72"/>
      <c r="AV192" s="804" t="str">
        <f>IF(AU192="","",IF(AU192="A",'11.パネルラジエーター設備費用算出シート'!$G$13,IF(AU192="B",'11.パネルラジエーター設備費用算出シート'!$N$13,IF(AU192="C",'11.パネルラジエーター設備費用算出シート'!$G$23,IF(AU192="D",'11.パネルラジエーター設備費用算出シート'!$N$23,IF(AU192="E",'11.パネルラジエーター設備費用算出シート'!$G$33,IF(AU192="F",'11.パネルラジエーター設備費用算出シート'!$N$33,IF(AU192="G",'11.パネルラジエーター設備費用算出シート'!$G$43,IF(AU192="H",'11.パネルラジエーター設備費用算出シート'!$N$43,IF(AU192="I",'11.パネルラジエーター設備費用算出シート'!$G$54,'11.パネルラジエーター設備費用算出シート'!$N$54))))))))))</f>
        <v/>
      </c>
      <c r="AW192" s="91"/>
      <c r="AX192" s="75"/>
      <c r="AY192" s="805"/>
      <c r="AZ192" s="91"/>
      <c r="BA192" s="36"/>
      <c r="BB192" s="36"/>
      <c r="BC192" s="36"/>
      <c r="BD192" s="36"/>
      <c r="BE192" s="66"/>
      <c r="BF192" s="36"/>
      <c r="BG192" s="36"/>
      <c r="BH192" s="66"/>
      <c r="BI192" s="36"/>
      <c r="BJ192" s="36"/>
      <c r="BK192" s="36"/>
      <c r="BL192" s="36"/>
    </row>
    <row r="193" spans="1:64" s="37" customFormat="1">
      <c r="A193" s="93"/>
      <c r="B193" s="68">
        <v>181</v>
      </c>
      <c r="C193" s="105"/>
      <c r="D193" s="69"/>
      <c r="E193" s="94"/>
      <c r="F193" s="798"/>
      <c r="G193" s="798"/>
      <c r="H193" s="72"/>
      <c r="I193" s="73"/>
      <c r="J193" s="72"/>
      <c r="K193" s="800" t="str">
        <f t="shared" si="6"/>
        <v/>
      </c>
      <c r="L193" s="800" t="str">
        <f>IF($G193="","",IF(OR('2.全体概要'!$C$15=1,'2.全体概要'!$C$15=2),INDEX($BG$15:$BG$16,MATCH($G193,$BF$15:$BF$16,-1)),IF('2.全体概要'!$C$15=3,INDEX($BG$14:$BG$15,MATCH($G193,$BF$14:$BF$15,-1)),INDEX($BG$13:$BG$14,MATCH($G193,$BF$13:$BF$14,-1)))))</f>
        <v/>
      </c>
      <c r="M193" s="800" t="str">
        <f t="shared" si="7"/>
        <v/>
      </c>
      <c r="N193" s="801">
        <f t="shared" si="8"/>
        <v>0</v>
      </c>
      <c r="O193" s="91"/>
      <c r="P193" s="161"/>
      <c r="Q193" s="67"/>
      <c r="R193" s="89"/>
      <c r="S193" s="162"/>
      <c r="T193" s="67"/>
      <c r="U193" s="91"/>
      <c r="V193" s="161"/>
      <c r="W193" s="67"/>
      <c r="X193" s="89"/>
      <c r="Y193" s="162"/>
      <c r="Z193" s="67"/>
      <c r="AA193" s="91"/>
      <c r="AB193" s="72"/>
      <c r="AC193" s="91"/>
      <c r="AD193" s="161"/>
      <c r="AE193" s="91"/>
      <c r="AF193" s="161"/>
      <c r="AG193" s="91"/>
      <c r="AH193" s="72"/>
      <c r="AI193" s="91"/>
      <c r="AJ193" s="161"/>
      <c r="AK193" s="91"/>
      <c r="AL193" s="75"/>
      <c r="AM193" s="91"/>
      <c r="AN193" s="75"/>
      <c r="AO193" s="91"/>
      <c r="AP193" s="77"/>
      <c r="AQ193" s="91"/>
      <c r="AR193" s="72"/>
      <c r="AS193" s="359"/>
      <c r="AT193" s="91"/>
      <c r="AU193" s="72"/>
      <c r="AV193" s="804" t="str">
        <f>IF(AU193="","",IF(AU193="A",'11.パネルラジエーター設備費用算出シート'!$G$13,IF(AU193="B",'11.パネルラジエーター設備費用算出シート'!$N$13,IF(AU193="C",'11.パネルラジエーター設備費用算出シート'!$G$23,IF(AU193="D",'11.パネルラジエーター設備費用算出シート'!$N$23,IF(AU193="E",'11.パネルラジエーター設備費用算出シート'!$G$33,IF(AU193="F",'11.パネルラジエーター設備費用算出シート'!$N$33,IF(AU193="G",'11.パネルラジエーター設備費用算出シート'!$G$43,IF(AU193="H",'11.パネルラジエーター設備費用算出シート'!$N$43,IF(AU193="I",'11.パネルラジエーター設備費用算出シート'!$G$54,'11.パネルラジエーター設備費用算出シート'!$N$54))))))))))</f>
        <v/>
      </c>
      <c r="AW193" s="91"/>
      <c r="AX193" s="75"/>
      <c r="AY193" s="805"/>
      <c r="AZ193" s="91"/>
      <c r="BA193" s="36"/>
      <c r="BB193" s="36"/>
      <c r="BC193" s="36"/>
      <c r="BD193" s="36"/>
      <c r="BE193" s="66"/>
      <c r="BF193" s="36"/>
      <c r="BG193" s="36"/>
      <c r="BH193" s="66"/>
      <c r="BI193" s="36"/>
      <c r="BJ193" s="36"/>
      <c r="BK193" s="36"/>
      <c r="BL193" s="36"/>
    </row>
    <row r="194" spans="1:64" s="37" customFormat="1">
      <c r="A194" s="93"/>
      <c r="B194" s="68">
        <v>182</v>
      </c>
      <c r="C194" s="105"/>
      <c r="D194" s="69"/>
      <c r="E194" s="94"/>
      <c r="F194" s="798"/>
      <c r="G194" s="798"/>
      <c r="H194" s="72"/>
      <c r="I194" s="73"/>
      <c r="J194" s="72"/>
      <c r="K194" s="800" t="str">
        <f t="shared" si="6"/>
        <v/>
      </c>
      <c r="L194" s="800" t="str">
        <f>IF($G194="","",IF(OR('2.全体概要'!$C$15=1,'2.全体概要'!$C$15=2),INDEX($BG$15:$BG$16,MATCH($G194,$BF$15:$BF$16,-1)),IF('2.全体概要'!$C$15=3,INDEX($BG$14:$BG$15,MATCH($G194,$BF$14:$BF$15,-1)),INDEX($BG$13:$BG$14,MATCH($G194,$BF$13:$BF$14,-1)))))</f>
        <v/>
      </c>
      <c r="M194" s="800" t="str">
        <f t="shared" si="7"/>
        <v/>
      </c>
      <c r="N194" s="801">
        <f t="shared" si="8"/>
        <v>0</v>
      </c>
      <c r="O194" s="91"/>
      <c r="P194" s="161"/>
      <c r="Q194" s="67"/>
      <c r="R194" s="89"/>
      <c r="S194" s="162"/>
      <c r="T194" s="67"/>
      <c r="U194" s="91"/>
      <c r="V194" s="161"/>
      <c r="W194" s="67"/>
      <c r="X194" s="89"/>
      <c r="Y194" s="162"/>
      <c r="Z194" s="67"/>
      <c r="AA194" s="91"/>
      <c r="AB194" s="72"/>
      <c r="AC194" s="91"/>
      <c r="AD194" s="161"/>
      <c r="AE194" s="91"/>
      <c r="AF194" s="161"/>
      <c r="AG194" s="91"/>
      <c r="AH194" s="72"/>
      <c r="AI194" s="91"/>
      <c r="AJ194" s="161"/>
      <c r="AK194" s="91"/>
      <c r="AL194" s="75"/>
      <c r="AM194" s="91"/>
      <c r="AN194" s="75"/>
      <c r="AO194" s="91"/>
      <c r="AP194" s="77"/>
      <c r="AQ194" s="91"/>
      <c r="AR194" s="72"/>
      <c r="AS194" s="359"/>
      <c r="AT194" s="91"/>
      <c r="AU194" s="72"/>
      <c r="AV194" s="804" t="str">
        <f>IF(AU194="","",IF(AU194="A",'11.パネルラジエーター設備費用算出シート'!$G$13,IF(AU194="B",'11.パネルラジエーター設備費用算出シート'!$N$13,IF(AU194="C",'11.パネルラジエーター設備費用算出シート'!$G$23,IF(AU194="D",'11.パネルラジエーター設備費用算出シート'!$N$23,IF(AU194="E",'11.パネルラジエーター設備費用算出シート'!$G$33,IF(AU194="F",'11.パネルラジエーター設備費用算出シート'!$N$33,IF(AU194="G",'11.パネルラジエーター設備費用算出シート'!$G$43,IF(AU194="H",'11.パネルラジエーター設備費用算出シート'!$N$43,IF(AU194="I",'11.パネルラジエーター設備費用算出シート'!$G$54,'11.パネルラジエーター設備費用算出シート'!$N$54))))))))))</f>
        <v/>
      </c>
      <c r="AW194" s="91"/>
      <c r="AX194" s="75"/>
      <c r="AY194" s="805"/>
      <c r="AZ194" s="91"/>
      <c r="BA194" s="36"/>
      <c r="BB194" s="36"/>
      <c r="BC194" s="36"/>
      <c r="BD194" s="36"/>
      <c r="BE194" s="66"/>
      <c r="BF194" s="36"/>
      <c r="BG194" s="36"/>
      <c r="BH194" s="66"/>
      <c r="BI194" s="36"/>
      <c r="BJ194" s="36"/>
      <c r="BK194" s="36"/>
      <c r="BL194" s="36"/>
    </row>
    <row r="195" spans="1:64" s="37" customFormat="1">
      <c r="A195" s="93"/>
      <c r="B195" s="68">
        <v>183</v>
      </c>
      <c r="C195" s="105"/>
      <c r="D195" s="69"/>
      <c r="E195" s="94"/>
      <c r="F195" s="798"/>
      <c r="G195" s="798"/>
      <c r="H195" s="72"/>
      <c r="I195" s="73"/>
      <c r="J195" s="72"/>
      <c r="K195" s="800" t="str">
        <f t="shared" si="6"/>
        <v/>
      </c>
      <c r="L195" s="800" t="str">
        <f>IF($G195="","",IF(OR('2.全体概要'!$C$15=1,'2.全体概要'!$C$15=2),INDEX($BG$15:$BG$16,MATCH($G195,$BF$15:$BF$16,-1)),IF('2.全体概要'!$C$15=3,INDEX($BG$14:$BG$15,MATCH($G195,$BF$14:$BF$15,-1)),INDEX($BG$13:$BG$14,MATCH($G195,$BF$13:$BF$14,-1)))))</f>
        <v/>
      </c>
      <c r="M195" s="800" t="str">
        <f t="shared" si="7"/>
        <v/>
      </c>
      <c r="N195" s="801">
        <f t="shared" si="8"/>
        <v>0</v>
      </c>
      <c r="O195" s="91"/>
      <c r="P195" s="161"/>
      <c r="Q195" s="67"/>
      <c r="R195" s="89"/>
      <c r="S195" s="162"/>
      <c r="T195" s="67"/>
      <c r="U195" s="91"/>
      <c r="V195" s="161"/>
      <c r="W195" s="67"/>
      <c r="X195" s="89"/>
      <c r="Y195" s="162"/>
      <c r="Z195" s="67"/>
      <c r="AA195" s="91"/>
      <c r="AB195" s="72"/>
      <c r="AC195" s="91"/>
      <c r="AD195" s="161"/>
      <c r="AE195" s="91"/>
      <c r="AF195" s="161"/>
      <c r="AG195" s="91"/>
      <c r="AH195" s="72"/>
      <c r="AI195" s="91"/>
      <c r="AJ195" s="161"/>
      <c r="AK195" s="91"/>
      <c r="AL195" s="75"/>
      <c r="AM195" s="91"/>
      <c r="AN195" s="75"/>
      <c r="AO195" s="91"/>
      <c r="AP195" s="77"/>
      <c r="AQ195" s="91"/>
      <c r="AR195" s="72"/>
      <c r="AS195" s="359"/>
      <c r="AT195" s="91"/>
      <c r="AU195" s="72"/>
      <c r="AV195" s="804" t="str">
        <f>IF(AU195="","",IF(AU195="A",'11.パネルラジエーター設備費用算出シート'!$G$13,IF(AU195="B",'11.パネルラジエーター設備費用算出シート'!$N$13,IF(AU195="C",'11.パネルラジエーター設備費用算出シート'!$G$23,IF(AU195="D",'11.パネルラジエーター設備費用算出シート'!$N$23,IF(AU195="E",'11.パネルラジエーター設備費用算出シート'!$G$33,IF(AU195="F",'11.パネルラジエーター設備費用算出シート'!$N$33,IF(AU195="G",'11.パネルラジエーター設備費用算出シート'!$G$43,IF(AU195="H",'11.パネルラジエーター設備費用算出シート'!$N$43,IF(AU195="I",'11.パネルラジエーター設備費用算出シート'!$G$54,'11.パネルラジエーター設備費用算出シート'!$N$54))))))))))</f>
        <v/>
      </c>
      <c r="AW195" s="91"/>
      <c r="AX195" s="75"/>
      <c r="AY195" s="805"/>
      <c r="AZ195" s="91"/>
      <c r="BA195" s="36"/>
      <c r="BB195" s="36"/>
      <c r="BC195" s="36"/>
      <c r="BD195" s="36"/>
      <c r="BE195" s="66"/>
      <c r="BF195" s="36"/>
      <c r="BG195" s="36"/>
      <c r="BH195" s="66"/>
      <c r="BI195" s="36"/>
      <c r="BJ195" s="36"/>
      <c r="BK195" s="36"/>
      <c r="BL195" s="36"/>
    </row>
    <row r="196" spans="1:64" s="37" customFormat="1">
      <c r="A196" s="93"/>
      <c r="B196" s="68">
        <v>184</v>
      </c>
      <c r="C196" s="105"/>
      <c r="D196" s="69"/>
      <c r="E196" s="94"/>
      <c r="F196" s="798"/>
      <c r="G196" s="798"/>
      <c r="H196" s="72"/>
      <c r="I196" s="73"/>
      <c r="J196" s="72"/>
      <c r="K196" s="800" t="str">
        <f t="shared" si="6"/>
        <v/>
      </c>
      <c r="L196" s="800" t="str">
        <f>IF($G196="","",IF(OR('2.全体概要'!$C$15=1,'2.全体概要'!$C$15=2),INDEX($BG$15:$BG$16,MATCH($G196,$BF$15:$BF$16,-1)),IF('2.全体概要'!$C$15=3,INDEX($BG$14:$BG$15,MATCH($G196,$BF$14:$BF$15,-1)),INDEX($BG$13:$BG$14,MATCH($G196,$BF$13:$BF$14,-1)))))</f>
        <v/>
      </c>
      <c r="M196" s="800" t="str">
        <f t="shared" si="7"/>
        <v/>
      </c>
      <c r="N196" s="801">
        <f t="shared" si="8"/>
        <v>0</v>
      </c>
      <c r="O196" s="91"/>
      <c r="P196" s="161"/>
      <c r="Q196" s="67"/>
      <c r="R196" s="89"/>
      <c r="S196" s="162"/>
      <c r="T196" s="67"/>
      <c r="U196" s="91"/>
      <c r="V196" s="161"/>
      <c r="W196" s="67"/>
      <c r="X196" s="89"/>
      <c r="Y196" s="162"/>
      <c r="Z196" s="67"/>
      <c r="AA196" s="91"/>
      <c r="AB196" s="72"/>
      <c r="AC196" s="91"/>
      <c r="AD196" s="161"/>
      <c r="AE196" s="91"/>
      <c r="AF196" s="161"/>
      <c r="AG196" s="91"/>
      <c r="AH196" s="72"/>
      <c r="AI196" s="91"/>
      <c r="AJ196" s="161"/>
      <c r="AK196" s="91"/>
      <c r="AL196" s="75"/>
      <c r="AM196" s="91"/>
      <c r="AN196" s="75"/>
      <c r="AO196" s="91"/>
      <c r="AP196" s="77"/>
      <c r="AQ196" s="91"/>
      <c r="AR196" s="72"/>
      <c r="AS196" s="359"/>
      <c r="AT196" s="91"/>
      <c r="AU196" s="72"/>
      <c r="AV196" s="804" t="str">
        <f>IF(AU196="","",IF(AU196="A",'11.パネルラジエーター設備費用算出シート'!$G$13,IF(AU196="B",'11.パネルラジエーター設備費用算出シート'!$N$13,IF(AU196="C",'11.パネルラジエーター設備費用算出シート'!$G$23,IF(AU196="D",'11.パネルラジエーター設備費用算出シート'!$N$23,IF(AU196="E",'11.パネルラジエーター設備費用算出シート'!$G$33,IF(AU196="F",'11.パネルラジエーター設備費用算出シート'!$N$33,IF(AU196="G",'11.パネルラジエーター設備費用算出シート'!$G$43,IF(AU196="H",'11.パネルラジエーター設備費用算出シート'!$N$43,IF(AU196="I",'11.パネルラジエーター設備費用算出シート'!$G$54,'11.パネルラジエーター設備費用算出シート'!$N$54))))))))))</f>
        <v/>
      </c>
      <c r="AW196" s="91"/>
      <c r="AX196" s="75"/>
      <c r="AY196" s="805"/>
      <c r="AZ196" s="91"/>
      <c r="BA196" s="36"/>
      <c r="BB196" s="36"/>
      <c r="BC196" s="36"/>
      <c r="BD196" s="36"/>
      <c r="BE196" s="66"/>
      <c r="BF196" s="36"/>
      <c r="BG196" s="36"/>
      <c r="BH196" s="66"/>
      <c r="BI196" s="36"/>
      <c r="BJ196" s="36"/>
      <c r="BK196" s="36"/>
      <c r="BL196" s="36"/>
    </row>
    <row r="197" spans="1:64" s="37" customFormat="1">
      <c r="A197" s="93"/>
      <c r="B197" s="68">
        <v>185</v>
      </c>
      <c r="C197" s="105"/>
      <c r="D197" s="69"/>
      <c r="E197" s="94"/>
      <c r="F197" s="798"/>
      <c r="G197" s="798"/>
      <c r="H197" s="72"/>
      <c r="I197" s="73"/>
      <c r="J197" s="72"/>
      <c r="K197" s="800" t="str">
        <f t="shared" si="6"/>
        <v/>
      </c>
      <c r="L197" s="800" t="str">
        <f>IF($G197="","",IF(OR('2.全体概要'!$C$15=1,'2.全体概要'!$C$15=2),INDEX($BG$15:$BG$16,MATCH($G197,$BF$15:$BF$16,-1)),IF('2.全体概要'!$C$15=3,INDEX($BG$14:$BG$15,MATCH($G197,$BF$14:$BF$15,-1)),INDEX($BG$13:$BG$14,MATCH($G197,$BF$13:$BF$14,-1)))))</f>
        <v/>
      </c>
      <c r="M197" s="800" t="str">
        <f t="shared" si="7"/>
        <v/>
      </c>
      <c r="N197" s="801">
        <f t="shared" si="8"/>
        <v>0</v>
      </c>
      <c r="O197" s="91"/>
      <c r="P197" s="161"/>
      <c r="Q197" s="67"/>
      <c r="R197" s="89"/>
      <c r="S197" s="162"/>
      <c r="T197" s="67"/>
      <c r="U197" s="91"/>
      <c r="V197" s="161"/>
      <c r="W197" s="67"/>
      <c r="X197" s="89"/>
      <c r="Y197" s="162"/>
      <c r="Z197" s="67"/>
      <c r="AA197" s="91"/>
      <c r="AB197" s="72"/>
      <c r="AC197" s="91"/>
      <c r="AD197" s="161"/>
      <c r="AE197" s="91"/>
      <c r="AF197" s="161"/>
      <c r="AG197" s="91"/>
      <c r="AH197" s="72"/>
      <c r="AI197" s="91"/>
      <c r="AJ197" s="161"/>
      <c r="AK197" s="91"/>
      <c r="AL197" s="75"/>
      <c r="AM197" s="91"/>
      <c r="AN197" s="75"/>
      <c r="AO197" s="91"/>
      <c r="AP197" s="77"/>
      <c r="AQ197" s="91"/>
      <c r="AR197" s="72"/>
      <c r="AS197" s="359"/>
      <c r="AT197" s="91"/>
      <c r="AU197" s="72"/>
      <c r="AV197" s="804" t="str">
        <f>IF(AU197="","",IF(AU197="A",'11.パネルラジエーター設備費用算出シート'!$G$13,IF(AU197="B",'11.パネルラジエーター設備費用算出シート'!$N$13,IF(AU197="C",'11.パネルラジエーター設備費用算出シート'!$G$23,IF(AU197="D",'11.パネルラジエーター設備費用算出シート'!$N$23,IF(AU197="E",'11.パネルラジエーター設備費用算出シート'!$G$33,IF(AU197="F",'11.パネルラジエーター設備費用算出シート'!$N$33,IF(AU197="G",'11.パネルラジエーター設備費用算出シート'!$G$43,IF(AU197="H",'11.パネルラジエーター設備費用算出シート'!$N$43,IF(AU197="I",'11.パネルラジエーター設備費用算出シート'!$G$54,'11.パネルラジエーター設備費用算出シート'!$N$54))))))))))</f>
        <v/>
      </c>
      <c r="AW197" s="91"/>
      <c r="AX197" s="75"/>
      <c r="AY197" s="805"/>
      <c r="AZ197" s="91"/>
      <c r="BA197" s="36"/>
      <c r="BB197" s="36"/>
      <c r="BC197" s="36"/>
      <c r="BD197" s="36"/>
      <c r="BE197" s="66"/>
      <c r="BF197" s="36"/>
      <c r="BG197" s="36"/>
      <c r="BH197" s="66"/>
      <c r="BI197" s="36"/>
      <c r="BJ197" s="36"/>
      <c r="BK197" s="36"/>
      <c r="BL197" s="36"/>
    </row>
    <row r="198" spans="1:64" s="37" customFormat="1">
      <c r="A198" s="93"/>
      <c r="B198" s="68">
        <v>186</v>
      </c>
      <c r="C198" s="105"/>
      <c r="D198" s="69"/>
      <c r="E198" s="94"/>
      <c r="F198" s="798"/>
      <c r="G198" s="798"/>
      <c r="H198" s="72"/>
      <c r="I198" s="73"/>
      <c r="J198" s="72"/>
      <c r="K198" s="800" t="str">
        <f t="shared" si="6"/>
        <v/>
      </c>
      <c r="L198" s="800" t="str">
        <f>IF($G198="","",IF(OR('2.全体概要'!$C$15=1,'2.全体概要'!$C$15=2),INDEX($BG$15:$BG$16,MATCH($G198,$BF$15:$BF$16,-1)),IF('2.全体概要'!$C$15=3,INDEX($BG$14:$BG$15,MATCH($G198,$BF$14:$BF$15,-1)),INDEX($BG$13:$BG$14,MATCH($G198,$BF$13:$BF$14,-1)))))</f>
        <v/>
      </c>
      <c r="M198" s="800" t="str">
        <f t="shared" si="7"/>
        <v/>
      </c>
      <c r="N198" s="801">
        <f t="shared" si="8"/>
        <v>0</v>
      </c>
      <c r="O198" s="91"/>
      <c r="P198" s="161"/>
      <c r="Q198" s="67"/>
      <c r="R198" s="89"/>
      <c r="S198" s="162"/>
      <c r="T198" s="67"/>
      <c r="U198" s="91"/>
      <c r="V198" s="161"/>
      <c r="W198" s="67"/>
      <c r="X198" s="89"/>
      <c r="Y198" s="162"/>
      <c r="Z198" s="67"/>
      <c r="AA198" s="91"/>
      <c r="AB198" s="72"/>
      <c r="AC198" s="91"/>
      <c r="AD198" s="161"/>
      <c r="AE198" s="91"/>
      <c r="AF198" s="161"/>
      <c r="AG198" s="91"/>
      <c r="AH198" s="72"/>
      <c r="AI198" s="91"/>
      <c r="AJ198" s="161"/>
      <c r="AK198" s="91"/>
      <c r="AL198" s="75"/>
      <c r="AM198" s="91"/>
      <c r="AN198" s="75"/>
      <c r="AO198" s="91"/>
      <c r="AP198" s="77"/>
      <c r="AQ198" s="91"/>
      <c r="AR198" s="72"/>
      <c r="AS198" s="359"/>
      <c r="AT198" s="91"/>
      <c r="AU198" s="72"/>
      <c r="AV198" s="804" t="str">
        <f>IF(AU198="","",IF(AU198="A",'11.パネルラジエーター設備費用算出シート'!$G$13,IF(AU198="B",'11.パネルラジエーター設備費用算出シート'!$N$13,IF(AU198="C",'11.パネルラジエーター設備費用算出シート'!$G$23,IF(AU198="D",'11.パネルラジエーター設備費用算出シート'!$N$23,IF(AU198="E",'11.パネルラジエーター設備費用算出シート'!$G$33,IF(AU198="F",'11.パネルラジエーター設備費用算出シート'!$N$33,IF(AU198="G",'11.パネルラジエーター設備費用算出シート'!$G$43,IF(AU198="H",'11.パネルラジエーター設備費用算出シート'!$N$43,IF(AU198="I",'11.パネルラジエーター設備費用算出シート'!$G$54,'11.パネルラジエーター設備費用算出シート'!$N$54))))))))))</f>
        <v/>
      </c>
      <c r="AW198" s="91"/>
      <c r="AX198" s="75"/>
      <c r="AY198" s="805"/>
      <c r="AZ198" s="91"/>
      <c r="BA198" s="36"/>
      <c r="BB198" s="36"/>
      <c r="BC198" s="36"/>
      <c r="BD198" s="36"/>
      <c r="BE198" s="66"/>
      <c r="BF198" s="36"/>
      <c r="BG198" s="36"/>
      <c r="BH198" s="66"/>
      <c r="BI198" s="36"/>
      <c r="BJ198" s="36"/>
      <c r="BK198" s="36"/>
      <c r="BL198" s="36"/>
    </row>
    <row r="199" spans="1:64" s="37" customFormat="1">
      <c r="A199" s="93"/>
      <c r="B199" s="68">
        <v>187</v>
      </c>
      <c r="C199" s="105"/>
      <c r="D199" s="69"/>
      <c r="E199" s="94"/>
      <c r="F199" s="798"/>
      <c r="G199" s="798"/>
      <c r="H199" s="72"/>
      <c r="I199" s="73"/>
      <c r="J199" s="72"/>
      <c r="K199" s="800" t="str">
        <f t="shared" si="6"/>
        <v/>
      </c>
      <c r="L199" s="800" t="str">
        <f>IF($G199="","",IF(OR('2.全体概要'!$C$15=1,'2.全体概要'!$C$15=2),INDEX($BG$15:$BG$16,MATCH($G199,$BF$15:$BF$16,-1)),IF('2.全体概要'!$C$15=3,INDEX($BG$14:$BG$15,MATCH($G199,$BF$14:$BF$15,-1)),INDEX($BG$13:$BG$14,MATCH($G199,$BF$13:$BF$14,-1)))))</f>
        <v/>
      </c>
      <c r="M199" s="800" t="str">
        <f t="shared" si="7"/>
        <v/>
      </c>
      <c r="N199" s="801">
        <f t="shared" si="8"/>
        <v>0</v>
      </c>
      <c r="O199" s="91"/>
      <c r="P199" s="161"/>
      <c r="Q199" s="67"/>
      <c r="R199" s="89"/>
      <c r="S199" s="162"/>
      <c r="T199" s="67"/>
      <c r="U199" s="91"/>
      <c r="V199" s="161"/>
      <c r="W199" s="67"/>
      <c r="X199" s="89"/>
      <c r="Y199" s="162"/>
      <c r="Z199" s="67"/>
      <c r="AA199" s="91"/>
      <c r="AB199" s="72"/>
      <c r="AC199" s="91"/>
      <c r="AD199" s="161"/>
      <c r="AE199" s="91"/>
      <c r="AF199" s="161"/>
      <c r="AG199" s="91"/>
      <c r="AH199" s="72"/>
      <c r="AI199" s="91"/>
      <c r="AJ199" s="161"/>
      <c r="AK199" s="91"/>
      <c r="AL199" s="75"/>
      <c r="AM199" s="91"/>
      <c r="AN199" s="75"/>
      <c r="AO199" s="91"/>
      <c r="AP199" s="77"/>
      <c r="AQ199" s="91"/>
      <c r="AR199" s="72"/>
      <c r="AS199" s="359"/>
      <c r="AT199" s="91"/>
      <c r="AU199" s="72"/>
      <c r="AV199" s="804" t="str">
        <f>IF(AU199="","",IF(AU199="A",'11.パネルラジエーター設備費用算出シート'!$G$13,IF(AU199="B",'11.パネルラジエーター設備費用算出シート'!$N$13,IF(AU199="C",'11.パネルラジエーター設備費用算出シート'!$G$23,IF(AU199="D",'11.パネルラジエーター設備費用算出シート'!$N$23,IF(AU199="E",'11.パネルラジエーター設備費用算出シート'!$G$33,IF(AU199="F",'11.パネルラジエーター設備費用算出シート'!$N$33,IF(AU199="G",'11.パネルラジエーター設備費用算出シート'!$G$43,IF(AU199="H",'11.パネルラジエーター設備費用算出シート'!$N$43,IF(AU199="I",'11.パネルラジエーター設備費用算出シート'!$G$54,'11.パネルラジエーター設備費用算出シート'!$N$54))))))))))</f>
        <v/>
      </c>
      <c r="AW199" s="91"/>
      <c r="AX199" s="75"/>
      <c r="AY199" s="805"/>
      <c r="AZ199" s="91"/>
      <c r="BA199" s="36"/>
      <c r="BB199" s="36"/>
      <c r="BC199" s="36"/>
      <c r="BD199" s="36"/>
      <c r="BE199" s="66"/>
      <c r="BF199" s="36"/>
      <c r="BG199" s="36"/>
      <c r="BH199" s="66"/>
      <c r="BI199" s="36"/>
      <c r="BJ199" s="36"/>
      <c r="BK199" s="36"/>
      <c r="BL199" s="36"/>
    </row>
    <row r="200" spans="1:64" s="37" customFormat="1">
      <c r="A200" s="93"/>
      <c r="B200" s="68">
        <v>188</v>
      </c>
      <c r="C200" s="105"/>
      <c r="D200" s="69"/>
      <c r="E200" s="94"/>
      <c r="F200" s="798"/>
      <c r="G200" s="798"/>
      <c r="H200" s="72"/>
      <c r="I200" s="73"/>
      <c r="J200" s="72"/>
      <c r="K200" s="800" t="str">
        <f t="shared" si="6"/>
        <v/>
      </c>
      <c r="L200" s="800" t="str">
        <f>IF($G200="","",IF(OR('2.全体概要'!$C$15=1,'2.全体概要'!$C$15=2),INDEX($BG$15:$BG$16,MATCH($G200,$BF$15:$BF$16,-1)),IF('2.全体概要'!$C$15=3,INDEX($BG$14:$BG$15,MATCH($G200,$BF$14:$BF$15,-1)),INDEX($BG$13:$BG$14,MATCH($G200,$BF$13:$BF$14,-1)))))</f>
        <v/>
      </c>
      <c r="M200" s="800" t="str">
        <f t="shared" si="7"/>
        <v/>
      </c>
      <c r="N200" s="801">
        <f t="shared" si="8"/>
        <v>0</v>
      </c>
      <c r="O200" s="91"/>
      <c r="P200" s="161"/>
      <c r="Q200" s="67"/>
      <c r="R200" s="89"/>
      <c r="S200" s="162"/>
      <c r="T200" s="67"/>
      <c r="U200" s="91"/>
      <c r="V200" s="161"/>
      <c r="W200" s="67"/>
      <c r="X200" s="89"/>
      <c r="Y200" s="162"/>
      <c r="Z200" s="67"/>
      <c r="AA200" s="91"/>
      <c r="AB200" s="72"/>
      <c r="AC200" s="91"/>
      <c r="AD200" s="161"/>
      <c r="AE200" s="91"/>
      <c r="AF200" s="161"/>
      <c r="AG200" s="91"/>
      <c r="AH200" s="72"/>
      <c r="AI200" s="91"/>
      <c r="AJ200" s="161"/>
      <c r="AK200" s="91"/>
      <c r="AL200" s="75"/>
      <c r="AM200" s="91"/>
      <c r="AN200" s="75"/>
      <c r="AO200" s="91"/>
      <c r="AP200" s="77"/>
      <c r="AQ200" s="91"/>
      <c r="AR200" s="72"/>
      <c r="AS200" s="359"/>
      <c r="AT200" s="91"/>
      <c r="AU200" s="72"/>
      <c r="AV200" s="804" t="str">
        <f>IF(AU200="","",IF(AU200="A",'11.パネルラジエーター設備費用算出シート'!$G$13,IF(AU200="B",'11.パネルラジエーター設備費用算出シート'!$N$13,IF(AU200="C",'11.パネルラジエーター設備費用算出シート'!$G$23,IF(AU200="D",'11.パネルラジエーター設備費用算出シート'!$N$23,IF(AU200="E",'11.パネルラジエーター設備費用算出シート'!$G$33,IF(AU200="F",'11.パネルラジエーター設備費用算出シート'!$N$33,IF(AU200="G",'11.パネルラジエーター設備費用算出シート'!$G$43,IF(AU200="H",'11.パネルラジエーター設備費用算出シート'!$N$43,IF(AU200="I",'11.パネルラジエーター設備費用算出シート'!$G$54,'11.パネルラジエーター設備費用算出シート'!$N$54))))))))))</f>
        <v/>
      </c>
      <c r="AW200" s="91"/>
      <c r="AX200" s="75"/>
      <c r="AY200" s="805"/>
      <c r="AZ200" s="91"/>
      <c r="BA200" s="36"/>
      <c r="BB200" s="36"/>
      <c r="BC200" s="36"/>
      <c r="BD200" s="36"/>
      <c r="BE200" s="66"/>
      <c r="BF200" s="36"/>
      <c r="BG200" s="36"/>
      <c r="BH200" s="66"/>
      <c r="BI200" s="36"/>
      <c r="BJ200" s="36"/>
      <c r="BK200" s="36"/>
      <c r="BL200" s="36"/>
    </row>
    <row r="201" spans="1:64" s="37" customFormat="1">
      <c r="A201" s="93"/>
      <c r="B201" s="68">
        <v>189</v>
      </c>
      <c r="C201" s="105"/>
      <c r="D201" s="69"/>
      <c r="E201" s="94"/>
      <c r="F201" s="798"/>
      <c r="G201" s="798"/>
      <c r="H201" s="72"/>
      <c r="I201" s="73"/>
      <c r="J201" s="72"/>
      <c r="K201" s="800" t="str">
        <f t="shared" si="6"/>
        <v/>
      </c>
      <c r="L201" s="800" t="str">
        <f>IF($G201="","",IF(OR('2.全体概要'!$C$15=1,'2.全体概要'!$C$15=2),INDEX($BG$15:$BG$16,MATCH($G201,$BF$15:$BF$16,-1)),IF('2.全体概要'!$C$15=3,INDEX($BG$14:$BG$15,MATCH($G201,$BF$14:$BF$15,-1)),INDEX($BG$13:$BG$14,MATCH($G201,$BF$13:$BF$14,-1)))))</f>
        <v/>
      </c>
      <c r="M201" s="800" t="str">
        <f t="shared" si="7"/>
        <v/>
      </c>
      <c r="N201" s="801">
        <f t="shared" si="8"/>
        <v>0</v>
      </c>
      <c r="O201" s="91"/>
      <c r="P201" s="161"/>
      <c r="Q201" s="67"/>
      <c r="R201" s="89"/>
      <c r="S201" s="162"/>
      <c r="T201" s="67"/>
      <c r="U201" s="91"/>
      <c r="V201" s="161"/>
      <c r="W201" s="67"/>
      <c r="X201" s="89"/>
      <c r="Y201" s="162"/>
      <c r="Z201" s="67"/>
      <c r="AA201" s="91"/>
      <c r="AB201" s="72"/>
      <c r="AC201" s="91"/>
      <c r="AD201" s="161"/>
      <c r="AE201" s="91"/>
      <c r="AF201" s="161"/>
      <c r="AG201" s="91"/>
      <c r="AH201" s="72"/>
      <c r="AI201" s="91"/>
      <c r="AJ201" s="161"/>
      <c r="AK201" s="91"/>
      <c r="AL201" s="75"/>
      <c r="AM201" s="91"/>
      <c r="AN201" s="75"/>
      <c r="AO201" s="91"/>
      <c r="AP201" s="77"/>
      <c r="AQ201" s="91"/>
      <c r="AR201" s="72"/>
      <c r="AS201" s="359"/>
      <c r="AT201" s="91"/>
      <c r="AU201" s="72"/>
      <c r="AV201" s="804" t="str">
        <f>IF(AU201="","",IF(AU201="A",'11.パネルラジエーター設備費用算出シート'!$G$13,IF(AU201="B",'11.パネルラジエーター設備費用算出シート'!$N$13,IF(AU201="C",'11.パネルラジエーター設備費用算出シート'!$G$23,IF(AU201="D",'11.パネルラジエーター設備費用算出シート'!$N$23,IF(AU201="E",'11.パネルラジエーター設備費用算出シート'!$G$33,IF(AU201="F",'11.パネルラジエーター設備費用算出シート'!$N$33,IF(AU201="G",'11.パネルラジエーター設備費用算出シート'!$G$43,IF(AU201="H",'11.パネルラジエーター設備費用算出シート'!$N$43,IF(AU201="I",'11.パネルラジエーター設備費用算出シート'!$G$54,'11.パネルラジエーター設備費用算出シート'!$N$54))))))))))</f>
        <v/>
      </c>
      <c r="AW201" s="91"/>
      <c r="AX201" s="75"/>
      <c r="AY201" s="805"/>
      <c r="AZ201" s="91"/>
      <c r="BA201" s="36"/>
      <c r="BB201" s="36"/>
      <c r="BC201" s="36"/>
      <c r="BD201" s="36"/>
      <c r="BE201" s="66"/>
      <c r="BF201" s="36"/>
      <c r="BG201" s="36"/>
      <c r="BH201" s="66"/>
      <c r="BI201" s="36"/>
      <c r="BJ201" s="36"/>
      <c r="BK201" s="36"/>
      <c r="BL201" s="36"/>
    </row>
    <row r="202" spans="1:64" s="37" customFormat="1">
      <c r="A202" s="93"/>
      <c r="B202" s="68">
        <v>190</v>
      </c>
      <c r="C202" s="105"/>
      <c r="D202" s="69"/>
      <c r="E202" s="94"/>
      <c r="F202" s="798"/>
      <c r="G202" s="798"/>
      <c r="H202" s="72"/>
      <c r="I202" s="73"/>
      <c r="J202" s="72"/>
      <c r="K202" s="800" t="str">
        <f t="shared" si="6"/>
        <v/>
      </c>
      <c r="L202" s="800" t="str">
        <f>IF($G202="","",IF(OR('2.全体概要'!$C$15=1,'2.全体概要'!$C$15=2),INDEX($BG$15:$BG$16,MATCH($G202,$BF$15:$BF$16,-1)),IF('2.全体概要'!$C$15=3,INDEX($BG$14:$BG$15,MATCH($G202,$BF$14:$BF$15,-1)),INDEX($BG$13:$BG$14,MATCH($G202,$BF$13:$BF$14,-1)))))</f>
        <v/>
      </c>
      <c r="M202" s="800" t="str">
        <f t="shared" si="7"/>
        <v/>
      </c>
      <c r="N202" s="801">
        <f t="shared" si="8"/>
        <v>0</v>
      </c>
      <c r="O202" s="91"/>
      <c r="P202" s="161"/>
      <c r="Q202" s="67"/>
      <c r="R202" s="89"/>
      <c r="S202" s="162"/>
      <c r="T202" s="67"/>
      <c r="U202" s="91"/>
      <c r="V202" s="161"/>
      <c r="W202" s="67"/>
      <c r="X202" s="89"/>
      <c r="Y202" s="162"/>
      <c r="Z202" s="67"/>
      <c r="AA202" s="91"/>
      <c r="AB202" s="72"/>
      <c r="AC202" s="91"/>
      <c r="AD202" s="161"/>
      <c r="AE202" s="91"/>
      <c r="AF202" s="161"/>
      <c r="AG202" s="91"/>
      <c r="AH202" s="72"/>
      <c r="AI202" s="91"/>
      <c r="AJ202" s="161"/>
      <c r="AK202" s="91"/>
      <c r="AL202" s="75"/>
      <c r="AM202" s="91"/>
      <c r="AN202" s="75"/>
      <c r="AO202" s="91"/>
      <c r="AP202" s="77"/>
      <c r="AQ202" s="91"/>
      <c r="AR202" s="72"/>
      <c r="AS202" s="359"/>
      <c r="AT202" s="91"/>
      <c r="AU202" s="72"/>
      <c r="AV202" s="804" t="str">
        <f>IF(AU202="","",IF(AU202="A",'11.パネルラジエーター設備費用算出シート'!$G$13,IF(AU202="B",'11.パネルラジエーター設備費用算出シート'!$N$13,IF(AU202="C",'11.パネルラジエーター設備費用算出シート'!$G$23,IF(AU202="D",'11.パネルラジエーター設備費用算出シート'!$N$23,IF(AU202="E",'11.パネルラジエーター設備費用算出シート'!$G$33,IF(AU202="F",'11.パネルラジエーター設備費用算出シート'!$N$33,IF(AU202="G",'11.パネルラジエーター設備費用算出シート'!$G$43,IF(AU202="H",'11.パネルラジエーター設備費用算出シート'!$N$43,IF(AU202="I",'11.パネルラジエーター設備費用算出シート'!$G$54,'11.パネルラジエーター設備費用算出シート'!$N$54))))))))))</f>
        <v/>
      </c>
      <c r="AW202" s="91"/>
      <c r="AX202" s="75"/>
      <c r="AY202" s="805"/>
      <c r="AZ202" s="91"/>
      <c r="BA202" s="36"/>
      <c r="BB202" s="36"/>
      <c r="BC202" s="36"/>
      <c r="BD202" s="36"/>
      <c r="BE202" s="66"/>
      <c r="BF202" s="36"/>
      <c r="BG202" s="36"/>
      <c r="BH202" s="66"/>
      <c r="BI202" s="36"/>
      <c r="BJ202" s="36"/>
      <c r="BK202" s="36"/>
      <c r="BL202" s="36"/>
    </row>
    <row r="203" spans="1:64" s="37" customFormat="1">
      <c r="A203" s="93"/>
      <c r="B203" s="68">
        <v>191</v>
      </c>
      <c r="C203" s="105"/>
      <c r="D203" s="69"/>
      <c r="E203" s="94"/>
      <c r="F203" s="798"/>
      <c r="G203" s="798"/>
      <c r="H203" s="72"/>
      <c r="I203" s="73"/>
      <c r="J203" s="72"/>
      <c r="K203" s="800" t="str">
        <f t="shared" si="6"/>
        <v/>
      </c>
      <c r="L203" s="800" t="str">
        <f>IF($G203="","",IF(OR('2.全体概要'!$C$15=1,'2.全体概要'!$C$15=2),INDEX($BG$15:$BG$16,MATCH($G203,$BF$15:$BF$16,-1)),IF('2.全体概要'!$C$15=3,INDEX($BG$14:$BG$15,MATCH($G203,$BF$14:$BF$15,-1)),INDEX($BG$13:$BG$14,MATCH($G203,$BF$13:$BF$14,-1)))))</f>
        <v/>
      </c>
      <c r="M203" s="800" t="str">
        <f t="shared" si="7"/>
        <v/>
      </c>
      <c r="N203" s="801">
        <f t="shared" si="8"/>
        <v>0</v>
      </c>
      <c r="O203" s="91"/>
      <c r="P203" s="161"/>
      <c r="Q203" s="67"/>
      <c r="R203" s="89"/>
      <c r="S203" s="162"/>
      <c r="T203" s="67"/>
      <c r="U203" s="91"/>
      <c r="V203" s="161"/>
      <c r="W203" s="67"/>
      <c r="X203" s="89"/>
      <c r="Y203" s="162"/>
      <c r="Z203" s="67"/>
      <c r="AA203" s="91"/>
      <c r="AB203" s="72"/>
      <c r="AC203" s="91"/>
      <c r="AD203" s="161"/>
      <c r="AE203" s="91"/>
      <c r="AF203" s="161"/>
      <c r="AG203" s="91"/>
      <c r="AH203" s="72"/>
      <c r="AI203" s="91"/>
      <c r="AJ203" s="161"/>
      <c r="AK203" s="91"/>
      <c r="AL203" s="75"/>
      <c r="AM203" s="91"/>
      <c r="AN203" s="75"/>
      <c r="AO203" s="91"/>
      <c r="AP203" s="77"/>
      <c r="AQ203" s="91"/>
      <c r="AR203" s="72"/>
      <c r="AS203" s="359"/>
      <c r="AT203" s="91"/>
      <c r="AU203" s="72"/>
      <c r="AV203" s="804" t="str">
        <f>IF(AU203="","",IF(AU203="A",'11.パネルラジエーター設備費用算出シート'!$G$13,IF(AU203="B",'11.パネルラジエーター設備費用算出シート'!$N$13,IF(AU203="C",'11.パネルラジエーター設備費用算出シート'!$G$23,IF(AU203="D",'11.パネルラジエーター設備費用算出シート'!$N$23,IF(AU203="E",'11.パネルラジエーター設備費用算出シート'!$G$33,IF(AU203="F",'11.パネルラジエーター設備費用算出シート'!$N$33,IF(AU203="G",'11.パネルラジエーター設備費用算出シート'!$G$43,IF(AU203="H",'11.パネルラジエーター設備費用算出シート'!$N$43,IF(AU203="I",'11.パネルラジエーター設備費用算出シート'!$G$54,'11.パネルラジエーター設備費用算出シート'!$N$54))))))))))</f>
        <v/>
      </c>
      <c r="AW203" s="91"/>
      <c r="AX203" s="75"/>
      <c r="AY203" s="805"/>
      <c r="AZ203" s="91"/>
      <c r="BA203" s="36"/>
      <c r="BB203" s="36"/>
      <c r="BC203" s="36"/>
      <c r="BD203" s="36"/>
      <c r="BE203" s="66"/>
      <c r="BF203" s="36"/>
      <c r="BG203" s="36"/>
      <c r="BH203" s="66"/>
      <c r="BI203" s="36"/>
      <c r="BJ203" s="36"/>
      <c r="BK203" s="36"/>
      <c r="BL203" s="36"/>
    </row>
    <row r="204" spans="1:64" s="37" customFormat="1">
      <c r="A204" s="93"/>
      <c r="B204" s="68">
        <v>192</v>
      </c>
      <c r="C204" s="105"/>
      <c r="D204" s="69"/>
      <c r="E204" s="94"/>
      <c r="F204" s="798"/>
      <c r="G204" s="798"/>
      <c r="H204" s="72"/>
      <c r="I204" s="73"/>
      <c r="J204" s="72"/>
      <c r="K204" s="800" t="str">
        <f t="shared" si="6"/>
        <v/>
      </c>
      <c r="L204" s="800" t="str">
        <f>IF($G204="","",IF(OR('2.全体概要'!$C$15=1,'2.全体概要'!$C$15=2),INDEX($BG$15:$BG$16,MATCH($G204,$BF$15:$BF$16,-1)),IF('2.全体概要'!$C$15=3,INDEX($BG$14:$BG$15,MATCH($G204,$BF$14:$BF$15,-1)),INDEX($BG$13:$BG$14,MATCH($G204,$BF$13:$BF$14,-1)))))</f>
        <v/>
      </c>
      <c r="M204" s="800" t="str">
        <f t="shared" si="7"/>
        <v/>
      </c>
      <c r="N204" s="801">
        <f t="shared" si="8"/>
        <v>0</v>
      </c>
      <c r="O204" s="91"/>
      <c r="P204" s="161"/>
      <c r="Q204" s="67"/>
      <c r="R204" s="89"/>
      <c r="S204" s="162"/>
      <c r="T204" s="67"/>
      <c r="U204" s="91"/>
      <c r="V204" s="161"/>
      <c r="W204" s="67"/>
      <c r="X204" s="89"/>
      <c r="Y204" s="162"/>
      <c r="Z204" s="67"/>
      <c r="AA204" s="91"/>
      <c r="AB204" s="72"/>
      <c r="AC204" s="91"/>
      <c r="AD204" s="161"/>
      <c r="AE204" s="91"/>
      <c r="AF204" s="161"/>
      <c r="AG204" s="91"/>
      <c r="AH204" s="72"/>
      <c r="AI204" s="91"/>
      <c r="AJ204" s="161"/>
      <c r="AK204" s="91"/>
      <c r="AL204" s="75"/>
      <c r="AM204" s="91"/>
      <c r="AN204" s="75"/>
      <c r="AO204" s="91"/>
      <c r="AP204" s="77"/>
      <c r="AQ204" s="91"/>
      <c r="AR204" s="72"/>
      <c r="AS204" s="359"/>
      <c r="AT204" s="91"/>
      <c r="AU204" s="72"/>
      <c r="AV204" s="804" t="str">
        <f>IF(AU204="","",IF(AU204="A",'11.パネルラジエーター設備費用算出シート'!$G$13,IF(AU204="B",'11.パネルラジエーター設備費用算出シート'!$N$13,IF(AU204="C",'11.パネルラジエーター設備費用算出シート'!$G$23,IF(AU204="D",'11.パネルラジエーター設備費用算出シート'!$N$23,IF(AU204="E",'11.パネルラジエーター設備費用算出シート'!$G$33,IF(AU204="F",'11.パネルラジエーター設備費用算出シート'!$N$33,IF(AU204="G",'11.パネルラジエーター設備費用算出シート'!$G$43,IF(AU204="H",'11.パネルラジエーター設備費用算出シート'!$N$43,IF(AU204="I",'11.パネルラジエーター設備費用算出シート'!$G$54,'11.パネルラジエーター設備費用算出シート'!$N$54))))))))))</f>
        <v/>
      </c>
      <c r="AW204" s="91"/>
      <c r="AX204" s="75"/>
      <c r="AY204" s="805"/>
      <c r="AZ204" s="91"/>
      <c r="BA204" s="36"/>
      <c r="BB204" s="36"/>
      <c r="BC204" s="36"/>
      <c r="BD204" s="36"/>
      <c r="BE204" s="66"/>
      <c r="BF204" s="36"/>
      <c r="BG204" s="36"/>
      <c r="BH204" s="66"/>
      <c r="BI204" s="36"/>
      <c r="BJ204" s="36"/>
      <c r="BK204" s="36"/>
      <c r="BL204" s="36"/>
    </row>
    <row r="205" spans="1:64" s="37" customFormat="1">
      <c r="A205" s="93"/>
      <c r="B205" s="68">
        <v>193</v>
      </c>
      <c r="C205" s="105"/>
      <c r="D205" s="69"/>
      <c r="E205" s="94"/>
      <c r="F205" s="798"/>
      <c r="G205" s="798"/>
      <c r="H205" s="72"/>
      <c r="I205" s="73"/>
      <c r="J205" s="72"/>
      <c r="K205" s="800" t="str">
        <f t="shared" ref="K205:K268" si="9">IF($F205="","",VLOOKUP($F205,$BC$13:$BD$17,2,TRUE))</f>
        <v/>
      </c>
      <c r="L205" s="800" t="str">
        <f>IF($G205="","",IF(OR('2.全体概要'!$C$15=1,'2.全体概要'!$C$15=2),INDEX($BG$15:$BG$16,MATCH($G205,$BF$15:$BF$16,-1)),IF('2.全体概要'!$C$15=3,INDEX($BG$14:$BG$15,MATCH($G205,$BF$14:$BF$15,-1)),INDEX($BG$13:$BG$14,MATCH($G205,$BF$13:$BF$14,-1)))))</f>
        <v/>
      </c>
      <c r="M205" s="800" t="str">
        <f t="shared" ref="M205:M268" si="10">IF(OR($F205="",$H205="",$I205=""),"",VLOOKUP($H205&amp;$I205,$BI$13:$BL$18,IF($F205&lt;50,2,IF(AND($J205="該当",$H205="角住戸"),4,3)),FALSE))</f>
        <v/>
      </c>
      <c r="N205" s="801">
        <f t="shared" si="8"/>
        <v>0</v>
      </c>
      <c r="O205" s="91"/>
      <c r="P205" s="161"/>
      <c r="Q205" s="67"/>
      <c r="R205" s="89"/>
      <c r="S205" s="162"/>
      <c r="T205" s="67"/>
      <c r="U205" s="91"/>
      <c r="V205" s="161"/>
      <c r="W205" s="67"/>
      <c r="X205" s="89"/>
      <c r="Y205" s="162"/>
      <c r="Z205" s="67"/>
      <c r="AA205" s="91"/>
      <c r="AB205" s="72"/>
      <c r="AC205" s="91"/>
      <c r="AD205" s="161"/>
      <c r="AE205" s="91"/>
      <c r="AF205" s="161"/>
      <c r="AG205" s="91"/>
      <c r="AH205" s="72"/>
      <c r="AI205" s="91"/>
      <c r="AJ205" s="161"/>
      <c r="AK205" s="91"/>
      <c r="AL205" s="75"/>
      <c r="AM205" s="91"/>
      <c r="AN205" s="75"/>
      <c r="AO205" s="91"/>
      <c r="AP205" s="77"/>
      <c r="AQ205" s="91"/>
      <c r="AR205" s="72"/>
      <c r="AS205" s="359"/>
      <c r="AT205" s="91"/>
      <c r="AU205" s="72"/>
      <c r="AV205" s="804" t="str">
        <f>IF(AU205="","",IF(AU205="A",'11.パネルラジエーター設備費用算出シート'!$G$13,IF(AU205="B",'11.パネルラジエーター設備費用算出シート'!$N$13,IF(AU205="C",'11.パネルラジエーター設備費用算出シート'!$G$23,IF(AU205="D",'11.パネルラジエーター設備費用算出シート'!$N$23,IF(AU205="E",'11.パネルラジエーター設備費用算出シート'!$G$33,IF(AU205="F",'11.パネルラジエーター設備費用算出シート'!$N$33,IF(AU205="G",'11.パネルラジエーター設備費用算出シート'!$G$43,IF(AU205="H",'11.パネルラジエーター設備費用算出シート'!$N$43,IF(AU205="I",'11.パネルラジエーター設備費用算出シート'!$G$54,'11.パネルラジエーター設備費用算出シート'!$N$54))))))))))</f>
        <v/>
      </c>
      <c r="AW205" s="91"/>
      <c r="AX205" s="75"/>
      <c r="AY205" s="805"/>
      <c r="AZ205" s="91"/>
      <c r="BA205" s="36"/>
      <c r="BB205" s="36"/>
      <c r="BC205" s="36"/>
      <c r="BD205" s="36"/>
      <c r="BE205" s="66"/>
      <c r="BF205" s="36"/>
      <c r="BG205" s="36"/>
      <c r="BH205" s="66"/>
      <c r="BI205" s="36"/>
      <c r="BJ205" s="36"/>
      <c r="BK205" s="36"/>
      <c r="BL205" s="36"/>
    </row>
    <row r="206" spans="1:64" s="37" customFormat="1">
      <c r="A206" s="93"/>
      <c r="B206" s="68">
        <v>194</v>
      </c>
      <c r="C206" s="105"/>
      <c r="D206" s="69"/>
      <c r="E206" s="94"/>
      <c r="F206" s="798"/>
      <c r="G206" s="798"/>
      <c r="H206" s="72"/>
      <c r="I206" s="73"/>
      <c r="J206" s="72"/>
      <c r="K206" s="800" t="str">
        <f t="shared" si="9"/>
        <v/>
      </c>
      <c r="L206" s="800" t="str">
        <f>IF($G206="","",IF(OR('2.全体概要'!$C$15=1,'2.全体概要'!$C$15=2),INDEX($BG$15:$BG$16,MATCH($G206,$BF$15:$BF$16,-1)),IF('2.全体概要'!$C$15=3,INDEX($BG$14:$BG$15,MATCH($G206,$BF$14:$BF$15,-1)),INDEX($BG$13:$BG$14,MATCH($G206,$BF$13:$BF$14,-1)))))</f>
        <v/>
      </c>
      <c r="M206" s="800" t="str">
        <f t="shared" si="10"/>
        <v/>
      </c>
      <c r="N206" s="801">
        <f t="shared" si="8"/>
        <v>0</v>
      </c>
      <c r="O206" s="91"/>
      <c r="P206" s="161"/>
      <c r="Q206" s="67"/>
      <c r="R206" s="89"/>
      <c r="S206" s="162"/>
      <c r="T206" s="67"/>
      <c r="U206" s="91"/>
      <c r="V206" s="161"/>
      <c r="W206" s="67"/>
      <c r="X206" s="89"/>
      <c r="Y206" s="162"/>
      <c r="Z206" s="67"/>
      <c r="AA206" s="91"/>
      <c r="AB206" s="72"/>
      <c r="AC206" s="91"/>
      <c r="AD206" s="161"/>
      <c r="AE206" s="91"/>
      <c r="AF206" s="161"/>
      <c r="AG206" s="91"/>
      <c r="AH206" s="72"/>
      <c r="AI206" s="91"/>
      <c r="AJ206" s="161"/>
      <c r="AK206" s="91"/>
      <c r="AL206" s="75"/>
      <c r="AM206" s="91"/>
      <c r="AN206" s="75"/>
      <c r="AO206" s="91"/>
      <c r="AP206" s="77"/>
      <c r="AQ206" s="91"/>
      <c r="AR206" s="72"/>
      <c r="AS206" s="359"/>
      <c r="AT206" s="91"/>
      <c r="AU206" s="72"/>
      <c r="AV206" s="804" t="str">
        <f>IF(AU206="","",IF(AU206="A",'11.パネルラジエーター設備費用算出シート'!$G$13,IF(AU206="B",'11.パネルラジエーター設備費用算出シート'!$N$13,IF(AU206="C",'11.パネルラジエーター設備費用算出シート'!$G$23,IF(AU206="D",'11.パネルラジエーター設備費用算出シート'!$N$23,IF(AU206="E",'11.パネルラジエーター設備費用算出シート'!$G$33,IF(AU206="F",'11.パネルラジエーター設備費用算出シート'!$N$33,IF(AU206="G",'11.パネルラジエーター設備費用算出シート'!$G$43,IF(AU206="H",'11.パネルラジエーター設備費用算出シート'!$N$43,IF(AU206="I",'11.パネルラジエーター設備費用算出シート'!$G$54,'11.パネルラジエーター設備費用算出シート'!$N$54))))))))))</f>
        <v/>
      </c>
      <c r="AW206" s="91"/>
      <c r="AX206" s="75"/>
      <c r="AY206" s="805"/>
      <c r="AZ206" s="91"/>
      <c r="BA206" s="36"/>
      <c r="BB206" s="36"/>
      <c r="BC206" s="36"/>
      <c r="BD206" s="36"/>
      <c r="BE206" s="66"/>
      <c r="BF206" s="36"/>
      <c r="BG206" s="36"/>
      <c r="BH206" s="66"/>
      <c r="BI206" s="36"/>
      <c r="BJ206" s="36"/>
      <c r="BK206" s="36"/>
      <c r="BL206" s="36"/>
    </row>
    <row r="207" spans="1:64" s="37" customFormat="1">
      <c r="A207" s="93"/>
      <c r="B207" s="68">
        <v>195</v>
      </c>
      <c r="C207" s="105"/>
      <c r="D207" s="69"/>
      <c r="E207" s="94"/>
      <c r="F207" s="798"/>
      <c r="G207" s="798"/>
      <c r="H207" s="72"/>
      <c r="I207" s="73"/>
      <c r="J207" s="72"/>
      <c r="K207" s="800" t="str">
        <f t="shared" si="9"/>
        <v/>
      </c>
      <c r="L207" s="800" t="str">
        <f>IF($G207="","",IF(OR('2.全体概要'!$C$15=1,'2.全体概要'!$C$15=2),INDEX($BG$15:$BG$16,MATCH($G207,$BF$15:$BF$16,-1)),IF('2.全体概要'!$C$15=3,INDEX($BG$14:$BG$15,MATCH($G207,$BF$14:$BF$15,-1)),INDEX($BG$13:$BG$14,MATCH($G207,$BF$13:$BF$14,-1)))))</f>
        <v/>
      </c>
      <c r="M207" s="800" t="str">
        <f t="shared" si="10"/>
        <v/>
      </c>
      <c r="N207" s="801">
        <f t="shared" si="8"/>
        <v>0</v>
      </c>
      <c r="O207" s="91"/>
      <c r="P207" s="161"/>
      <c r="Q207" s="67"/>
      <c r="R207" s="89"/>
      <c r="S207" s="162"/>
      <c r="T207" s="67"/>
      <c r="U207" s="91"/>
      <c r="V207" s="161"/>
      <c r="W207" s="67"/>
      <c r="X207" s="89"/>
      <c r="Y207" s="162"/>
      <c r="Z207" s="67"/>
      <c r="AA207" s="91"/>
      <c r="AB207" s="72"/>
      <c r="AC207" s="91"/>
      <c r="AD207" s="161"/>
      <c r="AE207" s="91"/>
      <c r="AF207" s="161"/>
      <c r="AG207" s="91"/>
      <c r="AH207" s="72"/>
      <c r="AI207" s="91"/>
      <c r="AJ207" s="161"/>
      <c r="AK207" s="91"/>
      <c r="AL207" s="75"/>
      <c r="AM207" s="91"/>
      <c r="AN207" s="75"/>
      <c r="AO207" s="91"/>
      <c r="AP207" s="77"/>
      <c r="AQ207" s="91"/>
      <c r="AR207" s="72"/>
      <c r="AS207" s="359"/>
      <c r="AT207" s="91"/>
      <c r="AU207" s="72"/>
      <c r="AV207" s="804" t="str">
        <f>IF(AU207="","",IF(AU207="A",'11.パネルラジエーター設備費用算出シート'!$G$13,IF(AU207="B",'11.パネルラジエーター設備費用算出シート'!$N$13,IF(AU207="C",'11.パネルラジエーター設備費用算出シート'!$G$23,IF(AU207="D",'11.パネルラジエーター設備費用算出シート'!$N$23,IF(AU207="E",'11.パネルラジエーター設備費用算出シート'!$G$33,IF(AU207="F",'11.パネルラジエーター設備費用算出シート'!$N$33,IF(AU207="G",'11.パネルラジエーター設備費用算出シート'!$G$43,IF(AU207="H",'11.パネルラジエーター設備費用算出シート'!$N$43,IF(AU207="I",'11.パネルラジエーター設備費用算出シート'!$G$54,'11.パネルラジエーター設備費用算出シート'!$N$54))))))))))</f>
        <v/>
      </c>
      <c r="AW207" s="91"/>
      <c r="AX207" s="75"/>
      <c r="AY207" s="805"/>
      <c r="AZ207" s="91"/>
      <c r="BA207" s="36"/>
      <c r="BB207" s="36"/>
      <c r="BC207" s="36"/>
      <c r="BD207" s="36"/>
      <c r="BE207" s="66"/>
      <c r="BF207" s="36"/>
      <c r="BG207" s="36"/>
      <c r="BH207" s="66"/>
      <c r="BI207" s="36"/>
      <c r="BJ207" s="36"/>
      <c r="BK207" s="36"/>
      <c r="BL207" s="36"/>
    </row>
    <row r="208" spans="1:64" s="37" customFormat="1">
      <c r="A208" s="93"/>
      <c r="B208" s="68">
        <v>196</v>
      </c>
      <c r="C208" s="105"/>
      <c r="D208" s="69"/>
      <c r="E208" s="94"/>
      <c r="F208" s="798"/>
      <c r="G208" s="798"/>
      <c r="H208" s="72"/>
      <c r="I208" s="73"/>
      <c r="J208" s="72"/>
      <c r="K208" s="800" t="str">
        <f t="shared" si="9"/>
        <v/>
      </c>
      <c r="L208" s="800" t="str">
        <f>IF($G208="","",IF(OR('2.全体概要'!$C$15=1,'2.全体概要'!$C$15=2),INDEX($BG$15:$BG$16,MATCH($G208,$BF$15:$BF$16,-1)),IF('2.全体概要'!$C$15=3,INDEX($BG$14:$BG$15,MATCH($G208,$BF$14:$BF$15,-1)),INDEX($BG$13:$BG$14,MATCH($G208,$BF$13:$BF$14,-1)))))</f>
        <v/>
      </c>
      <c r="M208" s="800" t="str">
        <f t="shared" si="10"/>
        <v/>
      </c>
      <c r="N208" s="801">
        <f t="shared" si="8"/>
        <v>0</v>
      </c>
      <c r="O208" s="91"/>
      <c r="P208" s="161"/>
      <c r="Q208" s="67"/>
      <c r="R208" s="89"/>
      <c r="S208" s="162"/>
      <c r="T208" s="67"/>
      <c r="U208" s="91"/>
      <c r="V208" s="161"/>
      <c r="W208" s="67"/>
      <c r="X208" s="89"/>
      <c r="Y208" s="162"/>
      <c r="Z208" s="67"/>
      <c r="AA208" s="91"/>
      <c r="AB208" s="72"/>
      <c r="AC208" s="91"/>
      <c r="AD208" s="161"/>
      <c r="AE208" s="91"/>
      <c r="AF208" s="161"/>
      <c r="AG208" s="91"/>
      <c r="AH208" s="72"/>
      <c r="AI208" s="91"/>
      <c r="AJ208" s="161"/>
      <c r="AK208" s="91"/>
      <c r="AL208" s="75"/>
      <c r="AM208" s="91"/>
      <c r="AN208" s="75"/>
      <c r="AO208" s="91"/>
      <c r="AP208" s="77"/>
      <c r="AQ208" s="91"/>
      <c r="AR208" s="72"/>
      <c r="AS208" s="359"/>
      <c r="AT208" s="91"/>
      <c r="AU208" s="72"/>
      <c r="AV208" s="804" t="str">
        <f>IF(AU208="","",IF(AU208="A",'11.パネルラジエーター設備費用算出シート'!$G$13,IF(AU208="B",'11.パネルラジエーター設備費用算出シート'!$N$13,IF(AU208="C",'11.パネルラジエーター設備費用算出シート'!$G$23,IF(AU208="D",'11.パネルラジエーター設備費用算出シート'!$N$23,IF(AU208="E",'11.パネルラジエーター設備費用算出シート'!$G$33,IF(AU208="F",'11.パネルラジエーター設備費用算出シート'!$N$33,IF(AU208="G",'11.パネルラジエーター設備費用算出シート'!$G$43,IF(AU208="H",'11.パネルラジエーター設備費用算出シート'!$N$43,IF(AU208="I",'11.パネルラジエーター設備費用算出シート'!$G$54,'11.パネルラジエーター設備費用算出シート'!$N$54))))))))))</f>
        <v/>
      </c>
      <c r="AW208" s="91"/>
      <c r="AX208" s="75"/>
      <c r="AY208" s="805"/>
      <c r="AZ208" s="91"/>
      <c r="BA208" s="36"/>
      <c r="BB208" s="36"/>
      <c r="BC208" s="36"/>
      <c r="BD208" s="36"/>
      <c r="BE208" s="66"/>
      <c r="BF208" s="36"/>
      <c r="BG208" s="36"/>
      <c r="BH208" s="66"/>
      <c r="BI208" s="36"/>
      <c r="BJ208" s="36"/>
      <c r="BK208" s="36"/>
      <c r="BL208" s="36"/>
    </row>
    <row r="209" spans="1:64" s="37" customFormat="1">
      <c r="A209" s="93"/>
      <c r="B209" s="68">
        <v>197</v>
      </c>
      <c r="C209" s="105"/>
      <c r="D209" s="69"/>
      <c r="E209" s="94"/>
      <c r="F209" s="798"/>
      <c r="G209" s="798"/>
      <c r="H209" s="72"/>
      <c r="I209" s="73"/>
      <c r="J209" s="72"/>
      <c r="K209" s="800" t="str">
        <f t="shared" si="9"/>
        <v/>
      </c>
      <c r="L209" s="800" t="str">
        <f>IF($G209="","",IF(OR('2.全体概要'!$C$15=1,'2.全体概要'!$C$15=2),INDEX($BG$15:$BG$16,MATCH($G209,$BF$15:$BF$16,-1)),IF('2.全体概要'!$C$15=3,INDEX($BG$14:$BG$15,MATCH($G209,$BF$14:$BF$15,-1)),INDEX($BG$13:$BG$14,MATCH($G209,$BF$13:$BF$14,-1)))))</f>
        <v/>
      </c>
      <c r="M209" s="800" t="str">
        <f t="shared" si="10"/>
        <v/>
      </c>
      <c r="N209" s="801">
        <f t="shared" si="8"/>
        <v>0</v>
      </c>
      <c r="O209" s="91"/>
      <c r="P209" s="161"/>
      <c r="Q209" s="67"/>
      <c r="R209" s="89"/>
      <c r="S209" s="162"/>
      <c r="T209" s="67"/>
      <c r="U209" s="91"/>
      <c r="V209" s="161"/>
      <c r="W209" s="67"/>
      <c r="X209" s="89"/>
      <c r="Y209" s="162"/>
      <c r="Z209" s="67"/>
      <c r="AA209" s="91"/>
      <c r="AB209" s="72"/>
      <c r="AC209" s="91"/>
      <c r="AD209" s="161"/>
      <c r="AE209" s="91"/>
      <c r="AF209" s="161"/>
      <c r="AG209" s="91"/>
      <c r="AH209" s="72"/>
      <c r="AI209" s="91"/>
      <c r="AJ209" s="161"/>
      <c r="AK209" s="91"/>
      <c r="AL209" s="75"/>
      <c r="AM209" s="91"/>
      <c r="AN209" s="75"/>
      <c r="AO209" s="91"/>
      <c r="AP209" s="77"/>
      <c r="AQ209" s="91"/>
      <c r="AR209" s="72"/>
      <c r="AS209" s="359"/>
      <c r="AT209" s="91"/>
      <c r="AU209" s="72"/>
      <c r="AV209" s="804" t="str">
        <f>IF(AU209="","",IF(AU209="A",'11.パネルラジエーター設備費用算出シート'!$G$13,IF(AU209="B",'11.パネルラジエーター設備費用算出シート'!$N$13,IF(AU209="C",'11.パネルラジエーター設備費用算出シート'!$G$23,IF(AU209="D",'11.パネルラジエーター設備費用算出シート'!$N$23,IF(AU209="E",'11.パネルラジエーター設備費用算出シート'!$G$33,IF(AU209="F",'11.パネルラジエーター設備費用算出シート'!$N$33,IF(AU209="G",'11.パネルラジエーター設備費用算出シート'!$G$43,IF(AU209="H",'11.パネルラジエーター設備費用算出シート'!$N$43,IF(AU209="I",'11.パネルラジエーター設備費用算出シート'!$G$54,'11.パネルラジエーター設備費用算出シート'!$N$54))))))))))</f>
        <v/>
      </c>
      <c r="AW209" s="91"/>
      <c r="AX209" s="75"/>
      <c r="AY209" s="805"/>
      <c r="AZ209" s="91"/>
      <c r="BA209" s="36"/>
      <c r="BB209" s="36"/>
      <c r="BC209" s="36"/>
      <c r="BD209" s="36"/>
      <c r="BE209" s="66"/>
      <c r="BF209" s="36"/>
      <c r="BG209" s="36"/>
      <c r="BH209" s="66"/>
      <c r="BI209" s="36"/>
      <c r="BJ209" s="36"/>
      <c r="BK209" s="36"/>
      <c r="BL209" s="36"/>
    </row>
    <row r="210" spans="1:64" s="37" customFormat="1">
      <c r="A210" s="93"/>
      <c r="B210" s="68">
        <v>198</v>
      </c>
      <c r="C210" s="105"/>
      <c r="D210" s="69"/>
      <c r="E210" s="94"/>
      <c r="F210" s="798"/>
      <c r="G210" s="798"/>
      <c r="H210" s="72"/>
      <c r="I210" s="73"/>
      <c r="J210" s="72"/>
      <c r="K210" s="800" t="str">
        <f t="shared" si="9"/>
        <v/>
      </c>
      <c r="L210" s="800" t="str">
        <f>IF($G210="","",IF(OR('2.全体概要'!$C$15=1,'2.全体概要'!$C$15=2),INDEX($BG$15:$BG$16,MATCH($G210,$BF$15:$BF$16,-1)),IF('2.全体概要'!$C$15=3,INDEX($BG$14:$BG$15,MATCH($G210,$BF$14:$BF$15,-1)),INDEX($BG$13:$BG$14,MATCH($G210,$BF$13:$BF$14,-1)))))</f>
        <v/>
      </c>
      <c r="M210" s="800" t="str">
        <f t="shared" si="10"/>
        <v/>
      </c>
      <c r="N210" s="801">
        <f t="shared" ref="N210:N273" si="11">IF(OR(K210="",L210="",M210=""),0,(700000*K210*L210*M210))</f>
        <v>0</v>
      </c>
      <c r="O210" s="91"/>
      <c r="P210" s="161"/>
      <c r="Q210" s="67"/>
      <c r="R210" s="89"/>
      <c r="S210" s="162"/>
      <c r="T210" s="67"/>
      <c r="U210" s="91"/>
      <c r="V210" s="161"/>
      <c r="W210" s="67"/>
      <c r="X210" s="89"/>
      <c r="Y210" s="162"/>
      <c r="Z210" s="67"/>
      <c r="AA210" s="91"/>
      <c r="AB210" s="72"/>
      <c r="AC210" s="91"/>
      <c r="AD210" s="161"/>
      <c r="AE210" s="91"/>
      <c r="AF210" s="161"/>
      <c r="AG210" s="91"/>
      <c r="AH210" s="72"/>
      <c r="AI210" s="91"/>
      <c r="AJ210" s="161"/>
      <c r="AK210" s="91"/>
      <c r="AL210" s="75"/>
      <c r="AM210" s="91"/>
      <c r="AN210" s="75"/>
      <c r="AO210" s="91"/>
      <c r="AP210" s="77"/>
      <c r="AQ210" s="91"/>
      <c r="AR210" s="72"/>
      <c r="AS210" s="359"/>
      <c r="AT210" s="91"/>
      <c r="AU210" s="72"/>
      <c r="AV210" s="804" t="str">
        <f>IF(AU210="","",IF(AU210="A",'11.パネルラジエーター設備費用算出シート'!$G$13,IF(AU210="B",'11.パネルラジエーター設備費用算出シート'!$N$13,IF(AU210="C",'11.パネルラジエーター設備費用算出シート'!$G$23,IF(AU210="D",'11.パネルラジエーター設備費用算出シート'!$N$23,IF(AU210="E",'11.パネルラジエーター設備費用算出シート'!$G$33,IF(AU210="F",'11.パネルラジエーター設備費用算出シート'!$N$33,IF(AU210="G",'11.パネルラジエーター設備費用算出シート'!$G$43,IF(AU210="H",'11.パネルラジエーター設備費用算出シート'!$N$43,IF(AU210="I",'11.パネルラジエーター設備費用算出シート'!$G$54,'11.パネルラジエーター設備費用算出シート'!$N$54))))))))))</f>
        <v/>
      </c>
      <c r="AW210" s="91"/>
      <c r="AX210" s="75"/>
      <c r="AY210" s="805"/>
      <c r="AZ210" s="91"/>
      <c r="BA210" s="36"/>
      <c r="BB210" s="36"/>
      <c r="BC210" s="36"/>
      <c r="BD210" s="36"/>
      <c r="BE210" s="66"/>
      <c r="BF210" s="36"/>
      <c r="BG210" s="36"/>
      <c r="BH210" s="66"/>
      <c r="BI210" s="36"/>
      <c r="BJ210" s="36"/>
      <c r="BK210" s="36"/>
      <c r="BL210" s="36"/>
    </row>
    <row r="211" spans="1:64" s="37" customFormat="1">
      <c r="A211" s="93"/>
      <c r="B211" s="68">
        <v>199</v>
      </c>
      <c r="C211" s="105"/>
      <c r="D211" s="69"/>
      <c r="E211" s="94"/>
      <c r="F211" s="798"/>
      <c r="G211" s="798"/>
      <c r="H211" s="72"/>
      <c r="I211" s="73"/>
      <c r="J211" s="72"/>
      <c r="K211" s="800" t="str">
        <f t="shared" si="9"/>
        <v/>
      </c>
      <c r="L211" s="800" t="str">
        <f>IF($G211="","",IF(OR('2.全体概要'!$C$15=1,'2.全体概要'!$C$15=2),INDEX($BG$15:$BG$16,MATCH($G211,$BF$15:$BF$16,-1)),IF('2.全体概要'!$C$15=3,INDEX($BG$14:$BG$15,MATCH($G211,$BF$14:$BF$15,-1)),INDEX($BG$13:$BG$14,MATCH($G211,$BF$13:$BF$14,-1)))))</f>
        <v/>
      </c>
      <c r="M211" s="800" t="str">
        <f t="shared" si="10"/>
        <v/>
      </c>
      <c r="N211" s="801">
        <f t="shared" si="11"/>
        <v>0</v>
      </c>
      <c r="O211" s="91"/>
      <c r="P211" s="161"/>
      <c r="Q211" s="67"/>
      <c r="R211" s="89"/>
      <c r="S211" s="162"/>
      <c r="T211" s="67"/>
      <c r="U211" s="91"/>
      <c r="V211" s="161"/>
      <c r="W211" s="67"/>
      <c r="X211" s="89"/>
      <c r="Y211" s="162"/>
      <c r="Z211" s="67"/>
      <c r="AA211" s="91"/>
      <c r="AB211" s="72"/>
      <c r="AC211" s="91"/>
      <c r="AD211" s="161"/>
      <c r="AE211" s="91"/>
      <c r="AF211" s="161"/>
      <c r="AG211" s="91"/>
      <c r="AH211" s="72"/>
      <c r="AI211" s="91"/>
      <c r="AJ211" s="161"/>
      <c r="AK211" s="91"/>
      <c r="AL211" s="75"/>
      <c r="AM211" s="91"/>
      <c r="AN211" s="75"/>
      <c r="AO211" s="91"/>
      <c r="AP211" s="77"/>
      <c r="AQ211" s="91"/>
      <c r="AR211" s="72"/>
      <c r="AS211" s="359"/>
      <c r="AT211" s="91"/>
      <c r="AU211" s="72"/>
      <c r="AV211" s="804" t="str">
        <f>IF(AU211="","",IF(AU211="A",'11.パネルラジエーター設備費用算出シート'!$G$13,IF(AU211="B",'11.パネルラジエーター設備費用算出シート'!$N$13,IF(AU211="C",'11.パネルラジエーター設備費用算出シート'!$G$23,IF(AU211="D",'11.パネルラジエーター設備費用算出シート'!$N$23,IF(AU211="E",'11.パネルラジエーター設備費用算出シート'!$G$33,IF(AU211="F",'11.パネルラジエーター設備費用算出シート'!$N$33,IF(AU211="G",'11.パネルラジエーター設備費用算出シート'!$G$43,IF(AU211="H",'11.パネルラジエーター設備費用算出シート'!$N$43,IF(AU211="I",'11.パネルラジエーター設備費用算出シート'!$G$54,'11.パネルラジエーター設備費用算出シート'!$N$54))))))))))</f>
        <v/>
      </c>
      <c r="AW211" s="91"/>
      <c r="AX211" s="75"/>
      <c r="AY211" s="805"/>
      <c r="AZ211" s="91"/>
      <c r="BA211" s="36"/>
      <c r="BB211" s="36"/>
      <c r="BC211" s="36"/>
      <c r="BD211" s="36"/>
      <c r="BE211" s="66"/>
      <c r="BF211" s="36"/>
      <c r="BG211" s="36"/>
      <c r="BH211" s="66"/>
      <c r="BI211" s="36"/>
      <c r="BJ211" s="36"/>
      <c r="BK211" s="36"/>
      <c r="BL211" s="36"/>
    </row>
    <row r="212" spans="1:64" s="37" customFormat="1">
      <c r="A212" s="93"/>
      <c r="B212" s="68">
        <v>200</v>
      </c>
      <c r="C212" s="105"/>
      <c r="D212" s="69"/>
      <c r="E212" s="94"/>
      <c r="F212" s="798"/>
      <c r="G212" s="798"/>
      <c r="H212" s="72"/>
      <c r="I212" s="73"/>
      <c r="J212" s="72"/>
      <c r="K212" s="800" t="str">
        <f t="shared" si="9"/>
        <v/>
      </c>
      <c r="L212" s="800" t="str">
        <f>IF($G212="","",IF(OR('2.全体概要'!$C$15=1,'2.全体概要'!$C$15=2),INDEX($BG$15:$BG$16,MATCH($G212,$BF$15:$BF$16,-1)),IF('2.全体概要'!$C$15=3,INDEX($BG$14:$BG$15,MATCH($G212,$BF$14:$BF$15,-1)),INDEX($BG$13:$BG$14,MATCH($G212,$BF$13:$BF$14,-1)))))</f>
        <v/>
      </c>
      <c r="M212" s="800" t="str">
        <f t="shared" si="10"/>
        <v/>
      </c>
      <c r="N212" s="801">
        <f t="shared" si="11"/>
        <v>0</v>
      </c>
      <c r="O212" s="91"/>
      <c r="P212" s="161"/>
      <c r="Q212" s="67"/>
      <c r="R212" s="89"/>
      <c r="S212" s="162"/>
      <c r="T212" s="67"/>
      <c r="U212" s="91"/>
      <c r="V212" s="161"/>
      <c r="W212" s="67"/>
      <c r="X212" s="89"/>
      <c r="Y212" s="162"/>
      <c r="Z212" s="67"/>
      <c r="AA212" s="91"/>
      <c r="AB212" s="72"/>
      <c r="AC212" s="91"/>
      <c r="AD212" s="161"/>
      <c r="AE212" s="91"/>
      <c r="AF212" s="161"/>
      <c r="AG212" s="91"/>
      <c r="AH212" s="72"/>
      <c r="AI212" s="91"/>
      <c r="AJ212" s="161"/>
      <c r="AK212" s="91"/>
      <c r="AL212" s="75"/>
      <c r="AM212" s="91"/>
      <c r="AN212" s="75"/>
      <c r="AO212" s="91"/>
      <c r="AP212" s="77"/>
      <c r="AQ212" s="91"/>
      <c r="AR212" s="72"/>
      <c r="AS212" s="359"/>
      <c r="AT212" s="91"/>
      <c r="AU212" s="72"/>
      <c r="AV212" s="804" t="str">
        <f>IF(AU212="","",IF(AU212="A",'11.パネルラジエーター設備費用算出シート'!$G$13,IF(AU212="B",'11.パネルラジエーター設備費用算出シート'!$N$13,IF(AU212="C",'11.パネルラジエーター設備費用算出シート'!$G$23,IF(AU212="D",'11.パネルラジエーター設備費用算出シート'!$N$23,IF(AU212="E",'11.パネルラジエーター設備費用算出シート'!$G$33,IF(AU212="F",'11.パネルラジエーター設備費用算出シート'!$N$33,IF(AU212="G",'11.パネルラジエーター設備費用算出シート'!$G$43,IF(AU212="H",'11.パネルラジエーター設備費用算出シート'!$N$43,IF(AU212="I",'11.パネルラジエーター設備費用算出シート'!$G$54,'11.パネルラジエーター設備費用算出シート'!$N$54))))))))))</f>
        <v/>
      </c>
      <c r="AW212" s="91"/>
      <c r="AX212" s="75"/>
      <c r="AY212" s="805"/>
      <c r="AZ212" s="91"/>
      <c r="BA212" s="36"/>
      <c r="BB212" s="36"/>
      <c r="BC212" s="36"/>
      <c r="BD212" s="36"/>
      <c r="BE212" s="66"/>
      <c r="BF212" s="36"/>
      <c r="BG212" s="36"/>
      <c r="BH212" s="66"/>
      <c r="BI212" s="36"/>
      <c r="BJ212" s="36"/>
      <c r="BK212" s="36"/>
      <c r="BL212" s="36"/>
    </row>
    <row r="213" spans="1:64" s="37" customFormat="1">
      <c r="A213" s="93"/>
      <c r="B213" s="68">
        <v>201</v>
      </c>
      <c r="C213" s="105"/>
      <c r="D213" s="69"/>
      <c r="E213" s="94"/>
      <c r="F213" s="798"/>
      <c r="G213" s="798"/>
      <c r="H213" s="72"/>
      <c r="I213" s="73"/>
      <c r="J213" s="72"/>
      <c r="K213" s="800" t="str">
        <f t="shared" si="9"/>
        <v/>
      </c>
      <c r="L213" s="800" t="str">
        <f>IF($G213="","",IF(OR('2.全体概要'!$C$15=1,'2.全体概要'!$C$15=2),INDEX($BG$15:$BG$16,MATCH($G213,$BF$15:$BF$16,-1)),IF('2.全体概要'!$C$15=3,INDEX($BG$14:$BG$15,MATCH($G213,$BF$14:$BF$15,-1)),INDEX($BG$13:$BG$14,MATCH($G213,$BF$13:$BF$14,-1)))))</f>
        <v/>
      </c>
      <c r="M213" s="800" t="str">
        <f t="shared" si="10"/>
        <v/>
      </c>
      <c r="N213" s="801">
        <f t="shared" si="11"/>
        <v>0</v>
      </c>
      <c r="O213" s="91"/>
      <c r="P213" s="161"/>
      <c r="Q213" s="67"/>
      <c r="R213" s="89"/>
      <c r="S213" s="162"/>
      <c r="T213" s="67"/>
      <c r="U213" s="91"/>
      <c r="V213" s="161"/>
      <c r="W213" s="67"/>
      <c r="X213" s="89"/>
      <c r="Y213" s="162"/>
      <c r="Z213" s="67"/>
      <c r="AA213" s="91"/>
      <c r="AB213" s="72"/>
      <c r="AC213" s="91"/>
      <c r="AD213" s="161"/>
      <c r="AE213" s="91"/>
      <c r="AF213" s="161"/>
      <c r="AG213" s="91"/>
      <c r="AH213" s="72"/>
      <c r="AI213" s="91"/>
      <c r="AJ213" s="161"/>
      <c r="AK213" s="91"/>
      <c r="AL213" s="75"/>
      <c r="AM213" s="91"/>
      <c r="AN213" s="75"/>
      <c r="AO213" s="91"/>
      <c r="AP213" s="77"/>
      <c r="AQ213" s="91"/>
      <c r="AR213" s="72"/>
      <c r="AS213" s="359"/>
      <c r="AT213" s="91"/>
      <c r="AU213" s="72"/>
      <c r="AV213" s="804" t="str">
        <f>IF(AU213="","",IF(AU213="A",'11.パネルラジエーター設備費用算出シート'!$G$13,IF(AU213="B",'11.パネルラジエーター設備費用算出シート'!$N$13,IF(AU213="C",'11.パネルラジエーター設備費用算出シート'!$G$23,IF(AU213="D",'11.パネルラジエーター設備費用算出シート'!$N$23,IF(AU213="E",'11.パネルラジエーター設備費用算出シート'!$G$33,IF(AU213="F",'11.パネルラジエーター設備費用算出シート'!$N$33,IF(AU213="G",'11.パネルラジエーター設備費用算出シート'!$G$43,IF(AU213="H",'11.パネルラジエーター設備費用算出シート'!$N$43,IF(AU213="I",'11.パネルラジエーター設備費用算出シート'!$G$54,'11.パネルラジエーター設備費用算出シート'!$N$54))))))))))</f>
        <v/>
      </c>
      <c r="AW213" s="91"/>
      <c r="AX213" s="75"/>
      <c r="AY213" s="805"/>
      <c r="AZ213" s="91"/>
      <c r="BA213" s="36"/>
      <c r="BB213" s="36"/>
      <c r="BC213" s="36"/>
      <c r="BD213" s="36"/>
      <c r="BE213" s="66"/>
      <c r="BF213" s="36"/>
      <c r="BG213" s="36"/>
      <c r="BH213" s="66"/>
      <c r="BI213" s="36"/>
      <c r="BJ213" s="36"/>
      <c r="BK213" s="36"/>
      <c r="BL213" s="36"/>
    </row>
    <row r="214" spans="1:64" s="37" customFormat="1">
      <c r="A214" s="93"/>
      <c r="B214" s="68">
        <v>202</v>
      </c>
      <c r="C214" s="105"/>
      <c r="D214" s="69"/>
      <c r="E214" s="94"/>
      <c r="F214" s="798"/>
      <c r="G214" s="798"/>
      <c r="H214" s="72"/>
      <c r="I214" s="73"/>
      <c r="J214" s="72"/>
      <c r="K214" s="800" t="str">
        <f t="shared" si="9"/>
        <v/>
      </c>
      <c r="L214" s="800" t="str">
        <f>IF($G214="","",IF(OR('2.全体概要'!$C$15=1,'2.全体概要'!$C$15=2),INDEX($BG$15:$BG$16,MATCH($G214,$BF$15:$BF$16,-1)),IF('2.全体概要'!$C$15=3,INDEX($BG$14:$BG$15,MATCH($G214,$BF$14:$BF$15,-1)),INDEX($BG$13:$BG$14,MATCH($G214,$BF$13:$BF$14,-1)))))</f>
        <v/>
      </c>
      <c r="M214" s="800" t="str">
        <f t="shared" si="10"/>
        <v/>
      </c>
      <c r="N214" s="801">
        <f t="shared" si="11"/>
        <v>0</v>
      </c>
      <c r="O214" s="91"/>
      <c r="P214" s="161"/>
      <c r="Q214" s="67"/>
      <c r="R214" s="89"/>
      <c r="S214" s="162"/>
      <c r="T214" s="67"/>
      <c r="U214" s="91"/>
      <c r="V214" s="161"/>
      <c r="W214" s="67"/>
      <c r="X214" s="89"/>
      <c r="Y214" s="162"/>
      <c r="Z214" s="67"/>
      <c r="AA214" s="91"/>
      <c r="AB214" s="72"/>
      <c r="AC214" s="91"/>
      <c r="AD214" s="161"/>
      <c r="AE214" s="91"/>
      <c r="AF214" s="161"/>
      <c r="AG214" s="91"/>
      <c r="AH214" s="72"/>
      <c r="AI214" s="91"/>
      <c r="AJ214" s="161"/>
      <c r="AK214" s="91"/>
      <c r="AL214" s="75"/>
      <c r="AM214" s="91"/>
      <c r="AN214" s="75"/>
      <c r="AO214" s="91"/>
      <c r="AP214" s="77"/>
      <c r="AQ214" s="91"/>
      <c r="AR214" s="72"/>
      <c r="AS214" s="359"/>
      <c r="AT214" s="91"/>
      <c r="AU214" s="72"/>
      <c r="AV214" s="804" t="str">
        <f>IF(AU214="","",IF(AU214="A",'11.パネルラジエーター設備費用算出シート'!$G$13,IF(AU214="B",'11.パネルラジエーター設備費用算出シート'!$N$13,IF(AU214="C",'11.パネルラジエーター設備費用算出シート'!$G$23,IF(AU214="D",'11.パネルラジエーター設備費用算出シート'!$N$23,IF(AU214="E",'11.パネルラジエーター設備費用算出シート'!$G$33,IF(AU214="F",'11.パネルラジエーター設備費用算出シート'!$N$33,IF(AU214="G",'11.パネルラジエーター設備費用算出シート'!$G$43,IF(AU214="H",'11.パネルラジエーター設備費用算出シート'!$N$43,IF(AU214="I",'11.パネルラジエーター設備費用算出シート'!$G$54,'11.パネルラジエーター設備費用算出シート'!$N$54))))))))))</f>
        <v/>
      </c>
      <c r="AW214" s="91"/>
      <c r="AX214" s="75"/>
      <c r="AY214" s="805"/>
      <c r="AZ214" s="91"/>
      <c r="BA214" s="36"/>
      <c r="BB214" s="36"/>
      <c r="BC214" s="36"/>
      <c r="BD214" s="36"/>
      <c r="BE214" s="66"/>
      <c r="BF214" s="36"/>
      <c r="BG214" s="36"/>
      <c r="BH214" s="66"/>
      <c r="BI214" s="36"/>
      <c r="BJ214" s="36"/>
      <c r="BK214" s="36"/>
      <c r="BL214" s="36"/>
    </row>
    <row r="215" spans="1:64" s="37" customFormat="1">
      <c r="A215" s="93"/>
      <c r="B215" s="68">
        <v>203</v>
      </c>
      <c r="C215" s="105"/>
      <c r="D215" s="69"/>
      <c r="E215" s="94"/>
      <c r="F215" s="798"/>
      <c r="G215" s="798"/>
      <c r="H215" s="72"/>
      <c r="I215" s="73"/>
      <c r="J215" s="72"/>
      <c r="K215" s="800" t="str">
        <f t="shared" si="9"/>
        <v/>
      </c>
      <c r="L215" s="800" t="str">
        <f>IF($G215="","",IF(OR('2.全体概要'!$C$15=1,'2.全体概要'!$C$15=2),INDEX($BG$15:$BG$16,MATCH($G215,$BF$15:$BF$16,-1)),IF('2.全体概要'!$C$15=3,INDEX($BG$14:$BG$15,MATCH($G215,$BF$14:$BF$15,-1)),INDEX($BG$13:$BG$14,MATCH($G215,$BF$13:$BF$14,-1)))))</f>
        <v/>
      </c>
      <c r="M215" s="800" t="str">
        <f t="shared" si="10"/>
        <v/>
      </c>
      <c r="N215" s="801">
        <f t="shared" si="11"/>
        <v>0</v>
      </c>
      <c r="O215" s="91"/>
      <c r="P215" s="161"/>
      <c r="Q215" s="67"/>
      <c r="R215" s="89"/>
      <c r="S215" s="162"/>
      <c r="T215" s="67"/>
      <c r="U215" s="91"/>
      <c r="V215" s="161"/>
      <c r="W215" s="67"/>
      <c r="X215" s="89"/>
      <c r="Y215" s="162"/>
      <c r="Z215" s="67"/>
      <c r="AA215" s="91"/>
      <c r="AB215" s="72"/>
      <c r="AC215" s="91"/>
      <c r="AD215" s="161"/>
      <c r="AE215" s="91"/>
      <c r="AF215" s="161"/>
      <c r="AG215" s="91"/>
      <c r="AH215" s="72"/>
      <c r="AI215" s="91"/>
      <c r="AJ215" s="161"/>
      <c r="AK215" s="91"/>
      <c r="AL215" s="75"/>
      <c r="AM215" s="91"/>
      <c r="AN215" s="75"/>
      <c r="AO215" s="91"/>
      <c r="AP215" s="77"/>
      <c r="AQ215" s="91"/>
      <c r="AR215" s="72"/>
      <c r="AS215" s="359"/>
      <c r="AT215" s="91"/>
      <c r="AU215" s="72"/>
      <c r="AV215" s="804" t="str">
        <f>IF(AU215="","",IF(AU215="A",'11.パネルラジエーター設備費用算出シート'!$G$13,IF(AU215="B",'11.パネルラジエーター設備費用算出シート'!$N$13,IF(AU215="C",'11.パネルラジエーター設備費用算出シート'!$G$23,IF(AU215="D",'11.パネルラジエーター設備費用算出シート'!$N$23,IF(AU215="E",'11.パネルラジエーター設備費用算出シート'!$G$33,IF(AU215="F",'11.パネルラジエーター設備費用算出シート'!$N$33,IF(AU215="G",'11.パネルラジエーター設備費用算出シート'!$G$43,IF(AU215="H",'11.パネルラジエーター設備費用算出シート'!$N$43,IF(AU215="I",'11.パネルラジエーター設備費用算出シート'!$G$54,'11.パネルラジエーター設備費用算出シート'!$N$54))))))))))</f>
        <v/>
      </c>
      <c r="AW215" s="91"/>
      <c r="AX215" s="75"/>
      <c r="AY215" s="805"/>
      <c r="AZ215" s="91"/>
      <c r="BA215" s="36"/>
      <c r="BB215" s="36"/>
      <c r="BC215" s="36"/>
      <c r="BD215" s="36"/>
      <c r="BE215" s="66"/>
      <c r="BF215" s="36"/>
      <c r="BG215" s="36"/>
      <c r="BH215" s="66"/>
      <c r="BI215" s="36"/>
      <c r="BJ215" s="36"/>
      <c r="BK215" s="36"/>
      <c r="BL215" s="36"/>
    </row>
    <row r="216" spans="1:64" s="37" customFormat="1">
      <c r="A216" s="93"/>
      <c r="B216" s="68">
        <v>204</v>
      </c>
      <c r="C216" s="105"/>
      <c r="D216" s="69"/>
      <c r="E216" s="94"/>
      <c r="F216" s="798"/>
      <c r="G216" s="798"/>
      <c r="H216" s="72"/>
      <c r="I216" s="73"/>
      <c r="J216" s="72"/>
      <c r="K216" s="800" t="str">
        <f t="shared" si="9"/>
        <v/>
      </c>
      <c r="L216" s="800" t="str">
        <f>IF($G216="","",IF(OR('2.全体概要'!$C$15=1,'2.全体概要'!$C$15=2),INDEX($BG$15:$BG$16,MATCH($G216,$BF$15:$BF$16,-1)),IF('2.全体概要'!$C$15=3,INDEX($BG$14:$BG$15,MATCH($G216,$BF$14:$BF$15,-1)),INDEX($BG$13:$BG$14,MATCH($G216,$BF$13:$BF$14,-1)))))</f>
        <v/>
      </c>
      <c r="M216" s="800" t="str">
        <f t="shared" si="10"/>
        <v/>
      </c>
      <c r="N216" s="801">
        <f t="shared" si="11"/>
        <v>0</v>
      </c>
      <c r="O216" s="91"/>
      <c r="P216" s="161"/>
      <c r="Q216" s="67"/>
      <c r="R216" s="89"/>
      <c r="S216" s="162"/>
      <c r="T216" s="67"/>
      <c r="U216" s="91"/>
      <c r="V216" s="161"/>
      <c r="W216" s="67"/>
      <c r="X216" s="89"/>
      <c r="Y216" s="162"/>
      <c r="Z216" s="67"/>
      <c r="AA216" s="91"/>
      <c r="AB216" s="72"/>
      <c r="AC216" s="91"/>
      <c r="AD216" s="161"/>
      <c r="AE216" s="91"/>
      <c r="AF216" s="161"/>
      <c r="AG216" s="91"/>
      <c r="AH216" s="72"/>
      <c r="AI216" s="91"/>
      <c r="AJ216" s="161"/>
      <c r="AK216" s="91"/>
      <c r="AL216" s="75"/>
      <c r="AM216" s="91"/>
      <c r="AN216" s="75"/>
      <c r="AO216" s="91"/>
      <c r="AP216" s="77"/>
      <c r="AQ216" s="91"/>
      <c r="AR216" s="72"/>
      <c r="AS216" s="359"/>
      <c r="AT216" s="91"/>
      <c r="AU216" s="72"/>
      <c r="AV216" s="804" t="str">
        <f>IF(AU216="","",IF(AU216="A",'11.パネルラジエーター設備費用算出シート'!$G$13,IF(AU216="B",'11.パネルラジエーター設備費用算出シート'!$N$13,IF(AU216="C",'11.パネルラジエーター設備費用算出シート'!$G$23,IF(AU216="D",'11.パネルラジエーター設備費用算出シート'!$N$23,IF(AU216="E",'11.パネルラジエーター設備費用算出シート'!$G$33,IF(AU216="F",'11.パネルラジエーター設備費用算出シート'!$N$33,IF(AU216="G",'11.パネルラジエーター設備費用算出シート'!$G$43,IF(AU216="H",'11.パネルラジエーター設備費用算出シート'!$N$43,IF(AU216="I",'11.パネルラジエーター設備費用算出シート'!$G$54,'11.パネルラジエーター設備費用算出シート'!$N$54))))))))))</f>
        <v/>
      </c>
      <c r="AW216" s="91"/>
      <c r="AX216" s="75"/>
      <c r="AY216" s="805"/>
      <c r="AZ216" s="91"/>
      <c r="BA216" s="36"/>
      <c r="BB216" s="36"/>
      <c r="BC216" s="36"/>
      <c r="BD216" s="36"/>
      <c r="BE216" s="66"/>
      <c r="BF216" s="36"/>
      <c r="BG216" s="36"/>
      <c r="BH216" s="66"/>
      <c r="BI216" s="36"/>
      <c r="BJ216" s="36"/>
      <c r="BK216" s="36"/>
      <c r="BL216" s="36"/>
    </row>
    <row r="217" spans="1:64" s="37" customFormat="1">
      <c r="A217" s="93"/>
      <c r="B217" s="68">
        <v>205</v>
      </c>
      <c r="C217" s="105"/>
      <c r="D217" s="69"/>
      <c r="E217" s="94"/>
      <c r="F217" s="798"/>
      <c r="G217" s="798"/>
      <c r="H217" s="72"/>
      <c r="I217" s="73"/>
      <c r="J217" s="72"/>
      <c r="K217" s="800" t="str">
        <f t="shared" si="9"/>
        <v/>
      </c>
      <c r="L217" s="800" t="str">
        <f>IF($G217="","",IF(OR('2.全体概要'!$C$15=1,'2.全体概要'!$C$15=2),INDEX($BG$15:$BG$16,MATCH($G217,$BF$15:$BF$16,-1)),IF('2.全体概要'!$C$15=3,INDEX($BG$14:$BG$15,MATCH($G217,$BF$14:$BF$15,-1)),INDEX($BG$13:$BG$14,MATCH($G217,$BF$13:$BF$14,-1)))))</f>
        <v/>
      </c>
      <c r="M217" s="800" t="str">
        <f t="shared" si="10"/>
        <v/>
      </c>
      <c r="N217" s="801">
        <f t="shared" si="11"/>
        <v>0</v>
      </c>
      <c r="O217" s="91"/>
      <c r="P217" s="161"/>
      <c r="Q217" s="67"/>
      <c r="R217" s="89"/>
      <c r="S217" s="162"/>
      <c r="T217" s="67"/>
      <c r="U217" s="91"/>
      <c r="V217" s="161"/>
      <c r="W217" s="67"/>
      <c r="X217" s="89"/>
      <c r="Y217" s="162"/>
      <c r="Z217" s="67"/>
      <c r="AA217" s="91"/>
      <c r="AB217" s="72"/>
      <c r="AC217" s="91"/>
      <c r="AD217" s="161"/>
      <c r="AE217" s="91"/>
      <c r="AF217" s="161"/>
      <c r="AG217" s="91"/>
      <c r="AH217" s="72"/>
      <c r="AI217" s="91"/>
      <c r="AJ217" s="161"/>
      <c r="AK217" s="91"/>
      <c r="AL217" s="75"/>
      <c r="AM217" s="91"/>
      <c r="AN217" s="75"/>
      <c r="AO217" s="91"/>
      <c r="AP217" s="77"/>
      <c r="AQ217" s="91"/>
      <c r="AR217" s="72"/>
      <c r="AS217" s="359"/>
      <c r="AT217" s="91"/>
      <c r="AU217" s="72"/>
      <c r="AV217" s="804" t="str">
        <f>IF(AU217="","",IF(AU217="A",'11.パネルラジエーター設備費用算出シート'!$G$13,IF(AU217="B",'11.パネルラジエーター設備費用算出シート'!$N$13,IF(AU217="C",'11.パネルラジエーター設備費用算出シート'!$G$23,IF(AU217="D",'11.パネルラジエーター設備費用算出シート'!$N$23,IF(AU217="E",'11.パネルラジエーター設備費用算出シート'!$G$33,IF(AU217="F",'11.パネルラジエーター設備費用算出シート'!$N$33,IF(AU217="G",'11.パネルラジエーター設備費用算出シート'!$G$43,IF(AU217="H",'11.パネルラジエーター設備費用算出シート'!$N$43,IF(AU217="I",'11.パネルラジエーター設備費用算出シート'!$G$54,'11.パネルラジエーター設備費用算出シート'!$N$54))))))))))</f>
        <v/>
      </c>
      <c r="AW217" s="91"/>
      <c r="AX217" s="75"/>
      <c r="AY217" s="805"/>
      <c r="AZ217" s="91"/>
      <c r="BA217" s="36"/>
      <c r="BB217" s="36"/>
      <c r="BC217" s="36"/>
      <c r="BD217" s="36"/>
      <c r="BE217" s="66"/>
      <c r="BF217" s="36"/>
      <c r="BG217" s="36"/>
      <c r="BH217" s="66"/>
      <c r="BI217" s="36"/>
      <c r="BJ217" s="36"/>
      <c r="BK217" s="36"/>
      <c r="BL217" s="36"/>
    </row>
    <row r="218" spans="1:64" s="37" customFormat="1">
      <c r="A218" s="93"/>
      <c r="B218" s="68">
        <v>206</v>
      </c>
      <c r="C218" s="105"/>
      <c r="D218" s="69"/>
      <c r="E218" s="94"/>
      <c r="F218" s="798"/>
      <c r="G218" s="798"/>
      <c r="H218" s="72"/>
      <c r="I218" s="73"/>
      <c r="J218" s="72"/>
      <c r="K218" s="800" t="str">
        <f t="shared" si="9"/>
        <v/>
      </c>
      <c r="L218" s="800" t="str">
        <f>IF($G218="","",IF(OR('2.全体概要'!$C$15=1,'2.全体概要'!$C$15=2),INDEX($BG$15:$BG$16,MATCH($G218,$BF$15:$BF$16,-1)),IF('2.全体概要'!$C$15=3,INDEX($BG$14:$BG$15,MATCH($G218,$BF$14:$BF$15,-1)),INDEX($BG$13:$BG$14,MATCH($G218,$BF$13:$BF$14,-1)))))</f>
        <v/>
      </c>
      <c r="M218" s="800" t="str">
        <f t="shared" si="10"/>
        <v/>
      </c>
      <c r="N218" s="801">
        <f t="shared" si="11"/>
        <v>0</v>
      </c>
      <c r="O218" s="91"/>
      <c r="P218" s="161"/>
      <c r="Q218" s="67"/>
      <c r="R218" s="89"/>
      <c r="S218" s="162"/>
      <c r="T218" s="67"/>
      <c r="U218" s="91"/>
      <c r="V218" s="161"/>
      <c r="W218" s="67"/>
      <c r="X218" s="89"/>
      <c r="Y218" s="162"/>
      <c r="Z218" s="67"/>
      <c r="AA218" s="91"/>
      <c r="AB218" s="72"/>
      <c r="AC218" s="91"/>
      <c r="AD218" s="161"/>
      <c r="AE218" s="91"/>
      <c r="AF218" s="161"/>
      <c r="AG218" s="91"/>
      <c r="AH218" s="72"/>
      <c r="AI218" s="91"/>
      <c r="AJ218" s="161"/>
      <c r="AK218" s="91"/>
      <c r="AL218" s="75"/>
      <c r="AM218" s="91"/>
      <c r="AN218" s="75"/>
      <c r="AO218" s="91"/>
      <c r="AP218" s="77"/>
      <c r="AQ218" s="91"/>
      <c r="AR218" s="72"/>
      <c r="AS218" s="359"/>
      <c r="AT218" s="91"/>
      <c r="AU218" s="72"/>
      <c r="AV218" s="804" t="str">
        <f>IF(AU218="","",IF(AU218="A",'11.パネルラジエーター設備費用算出シート'!$G$13,IF(AU218="B",'11.パネルラジエーター設備費用算出シート'!$N$13,IF(AU218="C",'11.パネルラジエーター設備費用算出シート'!$G$23,IF(AU218="D",'11.パネルラジエーター設備費用算出シート'!$N$23,IF(AU218="E",'11.パネルラジエーター設備費用算出シート'!$G$33,IF(AU218="F",'11.パネルラジエーター設備費用算出シート'!$N$33,IF(AU218="G",'11.パネルラジエーター設備費用算出シート'!$G$43,IF(AU218="H",'11.パネルラジエーター設備費用算出シート'!$N$43,IF(AU218="I",'11.パネルラジエーター設備費用算出シート'!$G$54,'11.パネルラジエーター設備費用算出シート'!$N$54))))))))))</f>
        <v/>
      </c>
      <c r="AW218" s="91"/>
      <c r="AX218" s="75"/>
      <c r="AY218" s="805"/>
      <c r="AZ218" s="91"/>
      <c r="BA218" s="36"/>
      <c r="BB218" s="36"/>
      <c r="BC218" s="36"/>
      <c r="BD218" s="36"/>
      <c r="BE218" s="66"/>
      <c r="BF218" s="36"/>
      <c r="BG218" s="36"/>
      <c r="BH218" s="66"/>
      <c r="BI218" s="36"/>
      <c r="BJ218" s="36"/>
      <c r="BK218" s="36"/>
      <c r="BL218" s="36"/>
    </row>
    <row r="219" spans="1:64" s="37" customFormat="1">
      <c r="A219" s="93"/>
      <c r="B219" s="68">
        <v>207</v>
      </c>
      <c r="C219" s="105"/>
      <c r="D219" s="69"/>
      <c r="E219" s="94"/>
      <c r="F219" s="798"/>
      <c r="G219" s="798"/>
      <c r="H219" s="72"/>
      <c r="I219" s="73"/>
      <c r="J219" s="72"/>
      <c r="K219" s="800" t="str">
        <f t="shared" si="9"/>
        <v/>
      </c>
      <c r="L219" s="800" t="str">
        <f>IF($G219="","",IF(OR('2.全体概要'!$C$15=1,'2.全体概要'!$C$15=2),INDEX($BG$15:$BG$16,MATCH($G219,$BF$15:$BF$16,-1)),IF('2.全体概要'!$C$15=3,INDEX($BG$14:$BG$15,MATCH($G219,$BF$14:$BF$15,-1)),INDEX($BG$13:$BG$14,MATCH($G219,$BF$13:$BF$14,-1)))))</f>
        <v/>
      </c>
      <c r="M219" s="800" t="str">
        <f t="shared" si="10"/>
        <v/>
      </c>
      <c r="N219" s="801">
        <f t="shared" si="11"/>
        <v>0</v>
      </c>
      <c r="O219" s="91"/>
      <c r="P219" s="161"/>
      <c r="Q219" s="67"/>
      <c r="R219" s="89"/>
      <c r="S219" s="162"/>
      <c r="T219" s="67"/>
      <c r="U219" s="91"/>
      <c r="V219" s="161"/>
      <c r="W219" s="67"/>
      <c r="X219" s="89"/>
      <c r="Y219" s="162"/>
      <c r="Z219" s="67"/>
      <c r="AA219" s="91"/>
      <c r="AB219" s="72"/>
      <c r="AC219" s="91"/>
      <c r="AD219" s="161"/>
      <c r="AE219" s="91"/>
      <c r="AF219" s="161"/>
      <c r="AG219" s="91"/>
      <c r="AH219" s="72"/>
      <c r="AI219" s="91"/>
      <c r="AJ219" s="161"/>
      <c r="AK219" s="91"/>
      <c r="AL219" s="75"/>
      <c r="AM219" s="91"/>
      <c r="AN219" s="75"/>
      <c r="AO219" s="91"/>
      <c r="AP219" s="77"/>
      <c r="AQ219" s="91"/>
      <c r="AR219" s="72"/>
      <c r="AS219" s="359"/>
      <c r="AT219" s="91"/>
      <c r="AU219" s="72"/>
      <c r="AV219" s="804" t="str">
        <f>IF(AU219="","",IF(AU219="A",'11.パネルラジエーター設備費用算出シート'!$G$13,IF(AU219="B",'11.パネルラジエーター設備費用算出シート'!$N$13,IF(AU219="C",'11.パネルラジエーター設備費用算出シート'!$G$23,IF(AU219="D",'11.パネルラジエーター設備費用算出シート'!$N$23,IF(AU219="E",'11.パネルラジエーター設備費用算出シート'!$G$33,IF(AU219="F",'11.パネルラジエーター設備費用算出シート'!$N$33,IF(AU219="G",'11.パネルラジエーター設備費用算出シート'!$G$43,IF(AU219="H",'11.パネルラジエーター設備費用算出シート'!$N$43,IF(AU219="I",'11.パネルラジエーター設備費用算出シート'!$G$54,'11.パネルラジエーター設備費用算出シート'!$N$54))))))))))</f>
        <v/>
      </c>
      <c r="AW219" s="91"/>
      <c r="AX219" s="75"/>
      <c r="AY219" s="805"/>
      <c r="AZ219" s="91"/>
      <c r="BA219" s="36"/>
      <c r="BB219" s="36"/>
      <c r="BC219" s="36"/>
      <c r="BD219" s="36"/>
      <c r="BE219" s="66"/>
      <c r="BF219" s="36"/>
      <c r="BG219" s="36"/>
      <c r="BH219" s="66"/>
      <c r="BI219" s="36"/>
      <c r="BJ219" s="36"/>
      <c r="BK219" s="36"/>
      <c r="BL219" s="36"/>
    </row>
    <row r="220" spans="1:64" s="37" customFormat="1">
      <c r="A220" s="93"/>
      <c r="B220" s="68">
        <v>208</v>
      </c>
      <c r="C220" s="105"/>
      <c r="D220" s="69"/>
      <c r="E220" s="94"/>
      <c r="F220" s="798"/>
      <c r="G220" s="798"/>
      <c r="H220" s="72"/>
      <c r="I220" s="73"/>
      <c r="J220" s="72"/>
      <c r="K220" s="800" t="str">
        <f t="shared" si="9"/>
        <v/>
      </c>
      <c r="L220" s="800" t="str">
        <f>IF($G220="","",IF(OR('2.全体概要'!$C$15=1,'2.全体概要'!$C$15=2),INDEX($BG$15:$BG$16,MATCH($G220,$BF$15:$BF$16,-1)),IF('2.全体概要'!$C$15=3,INDEX($BG$14:$BG$15,MATCH($G220,$BF$14:$BF$15,-1)),INDEX($BG$13:$BG$14,MATCH($G220,$BF$13:$BF$14,-1)))))</f>
        <v/>
      </c>
      <c r="M220" s="800" t="str">
        <f t="shared" si="10"/>
        <v/>
      </c>
      <c r="N220" s="801">
        <f t="shared" si="11"/>
        <v>0</v>
      </c>
      <c r="O220" s="91"/>
      <c r="P220" s="161"/>
      <c r="Q220" s="67"/>
      <c r="R220" s="89"/>
      <c r="S220" s="162"/>
      <c r="T220" s="67"/>
      <c r="U220" s="91"/>
      <c r="V220" s="161"/>
      <c r="W220" s="67"/>
      <c r="X220" s="89"/>
      <c r="Y220" s="162"/>
      <c r="Z220" s="67"/>
      <c r="AA220" s="91"/>
      <c r="AB220" s="72"/>
      <c r="AC220" s="91"/>
      <c r="AD220" s="161"/>
      <c r="AE220" s="91"/>
      <c r="AF220" s="161"/>
      <c r="AG220" s="91"/>
      <c r="AH220" s="72"/>
      <c r="AI220" s="91"/>
      <c r="AJ220" s="161"/>
      <c r="AK220" s="91"/>
      <c r="AL220" s="75"/>
      <c r="AM220" s="91"/>
      <c r="AN220" s="75"/>
      <c r="AO220" s="91"/>
      <c r="AP220" s="77"/>
      <c r="AQ220" s="91"/>
      <c r="AR220" s="72"/>
      <c r="AS220" s="359"/>
      <c r="AT220" s="91"/>
      <c r="AU220" s="72"/>
      <c r="AV220" s="804" t="str">
        <f>IF(AU220="","",IF(AU220="A",'11.パネルラジエーター設備費用算出シート'!$G$13,IF(AU220="B",'11.パネルラジエーター設備費用算出シート'!$N$13,IF(AU220="C",'11.パネルラジエーター設備費用算出シート'!$G$23,IF(AU220="D",'11.パネルラジエーター設備費用算出シート'!$N$23,IF(AU220="E",'11.パネルラジエーター設備費用算出シート'!$G$33,IF(AU220="F",'11.パネルラジエーター設備費用算出シート'!$N$33,IF(AU220="G",'11.パネルラジエーター設備費用算出シート'!$G$43,IF(AU220="H",'11.パネルラジエーター設備費用算出シート'!$N$43,IF(AU220="I",'11.パネルラジエーター設備費用算出シート'!$G$54,'11.パネルラジエーター設備費用算出シート'!$N$54))))))))))</f>
        <v/>
      </c>
      <c r="AW220" s="91"/>
      <c r="AX220" s="75"/>
      <c r="AY220" s="805"/>
      <c r="AZ220" s="91"/>
      <c r="BA220" s="36"/>
      <c r="BB220" s="36"/>
      <c r="BC220" s="36"/>
      <c r="BD220" s="36"/>
      <c r="BE220" s="66"/>
      <c r="BF220" s="36"/>
      <c r="BG220" s="36"/>
      <c r="BH220" s="66"/>
      <c r="BI220" s="36"/>
      <c r="BJ220" s="36"/>
      <c r="BK220" s="36"/>
      <c r="BL220" s="36"/>
    </row>
    <row r="221" spans="1:64" s="37" customFormat="1">
      <c r="A221" s="93"/>
      <c r="B221" s="68">
        <v>209</v>
      </c>
      <c r="C221" s="105"/>
      <c r="D221" s="69"/>
      <c r="E221" s="94"/>
      <c r="F221" s="798"/>
      <c r="G221" s="798"/>
      <c r="H221" s="72"/>
      <c r="I221" s="73"/>
      <c r="J221" s="72"/>
      <c r="K221" s="800" t="str">
        <f t="shared" si="9"/>
        <v/>
      </c>
      <c r="L221" s="800" t="str">
        <f>IF($G221="","",IF(OR('2.全体概要'!$C$15=1,'2.全体概要'!$C$15=2),INDEX($BG$15:$BG$16,MATCH($G221,$BF$15:$BF$16,-1)),IF('2.全体概要'!$C$15=3,INDEX($BG$14:$BG$15,MATCH($G221,$BF$14:$BF$15,-1)),INDEX($BG$13:$BG$14,MATCH($G221,$BF$13:$BF$14,-1)))))</f>
        <v/>
      </c>
      <c r="M221" s="800" t="str">
        <f t="shared" si="10"/>
        <v/>
      </c>
      <c r="N221" s="801">
        <f t="shared" si="11"/>
        <v>0</v>
      </c>
      <c r="O221" s="91"/>
      <c r="P221" s="161"/>
      <c r="Q221" s="67"/>
      <c r="R221" s="89"/>
      <c r="S221" s="162"/>
      <c r="T221" s="67"/>
      <c r="U221" s="91"/>
      <c r="V221" s="161"/>
      <c r="W221" s="67"/>
      <c r="X221" s="89"/>
      <c r="Y221" s="162"/>
      <c r="Z221" s="67"/>
      <c r="AA221" s="91"/>
      <c r="AB221" s="72"/>
      <c r="AC221" s="91"/>
      <c r="AD221" s="161"/>
      <c r="AE221" s="91"/>
      <c r="AF221" s="161"/>
      <c r="AG221" s="91"/>
      <c r="AH221" s="72"/>
      <c r="AI221" s="91"/>
      <c r="AJ221" s="161"/>
      <c r="AK221" s="91"/>
      <c r="AL221" s="75"/>
      <c r="AM221" s="91"/>
      <c r="AN221" s="75"/>
      <c r="AO221" s="91"/>
      <c r="AP221" s="77"/>
      <c r="AQ221" s="91"/>
      <c r="AR221" s="72"/>
      <c r="AS221" s="359"/>
      <c r="AT221" s="91"/>
      <c r="AU221" s="72"/>
      <c r="AV221" s="804" t="str">
        <f>IF(AU221="","",IF(AU221="A",'11.パネルラジエーター設備費用算出シート'!$G$13,IF(AU221="B",'11.パネルラジエーター設備費用算出シート'!$N$13,IF(AU221="C",'11.パネルラジエーター設備費用算出シート'!$G$23,IF(AU221="D",'11.パネルラジエーター設備費用算出シート'!$N$23,IF(AU221="E",'11.パネルラジエーター設備費用算出シート'!$G$33,IF(AU221="F",'11.パネルラジエーター設備費用算出シート'!$N$33,IF(AU221="G",'11.パネルラジエーター設備費用算出シート'!$G$43,IF(AU221="H",'11.パネルラジエーター設備費用算出シート'!$N$43,IF(AU221="I",'11.パネルラジエーター設備費用算出シート'!$G$54,'11.パネルラジエーター設備費用算出シート'!$N$54))))))))))</f>
        <v/>
      </c>
      <c r="AW221" s="91"/>
      <c r="AX221" s="75"/>
      <c r="AY221" s="805"/>
      <c r="AZ221" s="91"/>
      <c r="BA221" s="36"/>
      <c r="BB221" s="36"/>
      <c r="BC221" s="36"/>
      <c r="BD221" s="36"/>
      <c r="BE221" s="66"/>
      <c r="BF221" s="36"/>
      <c r="BG221" s="36"/>
      <c r="BH221" s="66"/>
      <c r="BI221" s="36"/>
      <c r="BJ221" s="36"/>
      <c r="BK221" s="36"/>
      <c r="BL221" s="36"/>
    </row>
    <row r="222" spans="1:64" s="37" customFormat="1">
      <c r="A222" s="93"/>
      <c r="B222" s="68">
        <v>210</v>
      </c>
      <c r="C222" s="105"/>
      <c r="D222" s="69"/>
      <c r="E222" s="94"/>
      <c r="F222" s="798"/>
      <c r="G222" s="798"/>
      <c r="H222" s="72"/>
      <c r="I222" s="73"/>
      <c r="J222" s="72"/>
      <c r="K222" s="800" t="str">
        <f t="shared" si="9"/>
        <v/>
      </c>
      <c r="L222" s="800" t="str">
        <f>IF($G222="","",IF(OR('2.全体概要'!$C$15=1,'2.全体概要'!$C$15=2),INDEX($BG$15:$BG$16,MATCH($G222,$BF$15:$BF$16,-1)),IF('2.全体概要'!$C$15=3,INDEX($BG$14:$BG$15,MATCH($G222,$BF$14:$BF$15,-1)),INDEX($BG$13:$BG$14,MATCH($G222,$BF$13:$BF$14,-1)))))</f>
        <v/>
      </c>
      <c r="M222" s="800" t="str">
        <f t="shared" si="10"/>
        <v/>
      </c>
      <c r="N222" s="801">
        <f t="shared" si="11"/>
        <v>0</v>
      </c>
      <c r="O222" s="91"/>
      <c r="P222" s="161"/>
      <c r="Q222" s="67"/>
      <c r="R222" s="89"/>
      <c r="S222" s="162"/>
      <c r="T222" s="67"/>
      <c r="U222" s="91"/>
      <c r="V222" s="161"/>
      <c r="W222" s="67"/>
      <c r="X222" s="89"/>
      <c r="Y222" s="162"/>
      <c r="Z222" s="67"/>
      <c r="AA222" s="91"/>
      <c r="AB222" s="72"/>
      <c r="AC222" s="91"/>
      <c r="AD222" s="161"/>
      <c r="AE222" s="91"/>
      <c r="AF222" s="161"/>
      <c r="AG222" s="91"/>
      <c r="AH222" s="72"/>
      <c r="AI222" s="91"/>
      <c r="AJ222" s="161"/>
      <c r="AK222" s="91"/>
      <c r="AL222" s="75"/>
      <c r="AM222" s="91"/>
      <c r="AN222" s="75"/>
      <c r="AO222" s="91"/>
      <c r="AP222" s="77"/>
      <c r="AQ222" s="91"/>
      <c r="AR222" s="72"/>
      <c r="AS222" s="359"/>
      <c r="AT222" s="91"/>
      <c r="AU222" s="72"/>
      <c r="AV222" s="804" t="str">
        <f>IF(AU222="","",IF(AU222="A",'11.パネルラジエーター設備費用算出シート'!$G$13,IF(AU222="B",'11.パネルラジエーター設備費用算出シート'!$N$13,IF(AU222="C",'11.パネルラジエーター設備費用算出シート'!$G$23,IF(AU222="D",'11.パネルラジエーター設備費用算出シート'!$N$23,IF(AU222="E",'11.パネルラジエーター設備費用算出シート'!$G$33,IF(AU222="F",'11.パネルラジエーター設備費用算出シート'!$N$33,IF(AU222="G",'11.パネルラジエーター設備費用算出シート'!$G$43,IF(AU222="H",'11.パネルラジエーター設備費用算出シート'!$N$43,IF(AU222="I",'11.パネルラジエーター設備費用算出シート'!$G$54,'11.パネルラジエーター設備費用算出シート'!$N$54))))))))))</f>
        <v/>
      </c>
      <c r="AW222" s="91"/>
      <c r="AX222" s="75"/>
      <c r="AY222" s="805"/>
      <c r="AZ222" s="91"/>
      <c r="BA222" s="36"/>
      <c r="BB222" s="36"/>
      <c r="BC222" s="36"/>
      <c r="BD222" s="36"/>
      <c r="BE222" s="66"/>
      <c r="BF222" s="36"/>
      <c r="BG222" s="36"/>
      <c r="BH222" s="66"/>
      <c r="BI222" s="36"/>
      <c r="BJ222" s="36"/>
      <c r="BK222" s="36"/>
      <c r="BL222" s="36"/>
    </row>
    <row r="223" spans="1:64" s="37" customFormat="1">
      <c r="A223" s="93"/>
      <c r="B223" s="68">
        <v>211</v>
      </c>
      <c r="C223" s="105"/>
      <c r="D223" s="69"/>
      <c r="E223" s="94"/>
      <c r="F223" s="798"/>
      <c r="G223" s="798"/>
      <c r="H223" s="72"/>
      <c r="I223" s="73"/>
      <c r="J223" s="72"/>
      <c r="K223" s="800" t="str">
        <f t="shared" si="9"/>
        <v/>
      </c>
      <c r="L223" s="800" t="str">
        <f>IF($G223="","",IF(OR('2.全体概要'!$C$15=1,'2.全体概要'!$C$15=2),INDEX($BG$15:$BG$16,MATCH($G223,$BF$15:$BF$16,-1)),IF('2.全体概要'!$C$15=3,INDEX($BG$14:$BG$15,MATCH($G223,$BF$14:$BF$15,-1)),INDEX($BG$13:$BG$14,MATCH($G223,$BF$13:$BF$14,-1)))))</f>
        <v/>
      </c>
      <c r="M223" s="800" t="str">
        <f t="shared" si="10"/>
        <v/>
      </c>
      <c r="N223" s="801">
        <f t="shared" si="11"/>
        <v>0</v>
      </c>
      <c r="O223" s="91"/>
      <c r="P223" s="161"/>
      <c r="Q223" s="67"/>
      <c r="R223" s="89"/>
      <c r="S223" s="162"/>
      <c r="T223" s="67"/>
      <c r="U223" s="91"/>
      <c r="V223" s="161"/>
      <c r="W223" s="67"/>
      <c r="X223" s="89"/>
      <c r="Y223" s="162"/>
      <c r="Z223" s="67"/>
      <c r="AA223" s="91"/>
      <c r="AB223" s="72"/>
      <c r="AC223" s="91"/>
      <c r="AD223" s="161"/>
      <c r="AE223" s="91"/>
      <c r="AF223" s="161"/>
      <c r="AG223" s="91"/>
      <c r="AH223" s="72"/>
      <c r="AI223" s="91"/>
      <c r="AJ223" s="161"/>
      <c r="AK223" s="91"/>
      <c r="AL223" s="75"/>
      <c r="AM223" s="91"/>
      <c r="AN223" s="75"/>
      <c r="AO223" s="91"/>
      <c r="AP223" s="77"/>
      <c r="AQ223" s="91"/>
      <c r="AR223" s="72"/>
      <c r="AS223" s="359"/>
      <c r="AT223" s="91"/>
      <c r="AU223" s="72"/>
      <c r="AV223" s="804" t="str">
        <f>IF(AU223="","",IF(AU223="A",'11.パネルラジエーター設備費用算出シート'!$G$13,IF(AU223="B",'11.パネルラジエーター設備費用算出シート'!$N$13,IF(AU223="C",'11.パネルラジエーター設備費用算出シート'!$G$23,IF(AU223="D",'11.パネルラジエーター設備費用算出シート'!$N$23,IF(AU223="E",'11.パネルラジエーター設備費用算出シート'!$G$33,IF(AU223="F",'11.パネルラジエーター設備費用算出シート'!$N$33,IF(AU223="G",'11.パネルラジエーター設備費用算出シート'!$G$43,IF(AU223="H",'11.パネルラジエーター設備費用算出シート'!$N$43,IF(AU223="I",'11.パネルラジエーター設備費用算出シート'!$G$54,'11.パネルラジエーター設備費用算出シート'!$N$54))))))))))</f>
        <v/>
      </c>
      <c r="AW223" s="91"/>
      <c r="AX223" s="75"/>
      <c r="AY223" s="805"/>
      <c r="AZ223" s="91"/>
      <c r="BA223" s="36"/>
      <c r="BB223" s="36"/>
      <c r="BC223" s="36"/>
      <c r="BD223" s="36"/>
      <c r="BE223" s="66"/>
      <c r="BF223" s="36"/>
      <c r="BG223" s="36"/>
      <c r="BH223" s="66"/>
      <c r="BI223" s="36"/>
      <c r="BJ223" s="36"/>
      <c r="BK223" s="36"/>
      <c r="BL223" s="36"/>
    </row>
    <row r="224" spans="1:64" s="37" customFormat="1">
      <c r="A224" s="93"/>
      <c r="B224" s="68">
        <v>212</v>
      </c>
      <c r="C224" s="105"/>
      <c r="D224" s="69"/>
      <c r="E224" s="94"/>
      <c r="F224" s="798"/>
      <c r="G224" s="798"/>
      <c r="H224" s="72"/>
      <c r="I224" s="73"/>
      <c r="J224" s="72"/>
      <c r="K224" s="800" t="str">
        <f t="shared" si="9"/>
        <v/>
      </c>
      <c r="L224" s="800" t="str">
        <f>IF($G224="","",IF(OR('2.全体概要'!$C$15=1,'2.全体概要'!$C$15=2),INDEX($BG$15:$BG$16,MATCH($G224,$BF$15:$BF$16,-1)),IF('2.全体概要'!$C$15=3,INDEX($BG$14:$BG$15,MATCH($G224,$BF$14:$BF$15,-1)),INDEX($BG$13:$BG$14,MATCH($G224,$BF$13:$BF$14,-1)))))</f>
        <v/>
      </c>
      <c r="M224" s="800" t="str">
        <f t="shared" si="10"/>
        <v/>
      </c>
      <c r="N224" s="801">
        <f t="shared" si="11"/>
        <v>0</v>
      </c>
      <c r="O224" s="91"/>
      <c r="P224" s="161"/>
      <c r="Q224" s="67"/>
      <c r="R224" s="89"/>
      <c r="S224" s="162"/>
      <c r="T224" s="67"/>
      <c r="U224" s="91"/>
      <c r="V224" s="161"/>
      <c r="W224" s="67"/>
      <c r="X224" s="89"/>
      <c r="Y224" s="162"/>
      <c r="Z224" s="67"/>
      <c r="AA224" s="91"/>
      <c r="AB224" s="72"/>
      <c r="AC224" s="91"/>
      <c r="AD224" s="161"/>
      <c r="AE224" s="91"/>
      <c r="AF224" s="161"/>
      <c r="AG224" s="91"/>
      <c r="AH224" s="72"/>
      <c r="AI224" s="91"/>
      <c r="AJ224" s="161"/>
      <c r="AK224" s="91"/>
      <c r="AL224" s="75"/>
      <c r="AM224" s="91"/>
      <c r="AN224" s="75"/>
      <c r="AO224" s="91"/>
      <c r="AP224" s="77"/>
      <c r="AQ224" s="91"/>
      <c r="AR224" s="72"/>
      <c r="AS224" s="359"/>
      <c r="AT224" s="91"/>
      <c r="AU224" s="72"/>
      <c r="AV224" s="804" t="str">
        <f>IF(AU224="","",IF(AU224="A",'11.パネルラジエーター設備費用算出シート'!$G$13,IF(AU224="B",'11.パネルラジエーター設備費用算出シート'!$N$13,IF(AU224="C",'11.パネルラジエーター設備費用算出シート'!$G$23,IF(AU224="D",'11.パネルラジエーター設備費用算出シート'!$N$23,IF(AU224="E",'11.パネルラジエーター設備費用算出シート'!$G$33,IF(AU224="F",'11.パネルラジエーター設備費用算出シート'!$N$33,IF(AU224="G",'11.パネルラジエーター設備費用算出シート'!$G$43,IF(AU224="H",'11.パネルラジエーター設備費用算出シート'!$N$43,IF(AU224="I",'11.パネルラジエーター設備費用算出シート'!$G$54,'11.パネルラジエーター設備費用算出シート'!$N$54))))))))))</f>
        <v/>
      </c>
      <c r="AW224" s="91"/>
      <c r="AX224" s="75"/>
      <c r="AY224" s="805"/>
      <c r="AZ224" s="91"/>
      <c r="BA224" s="36"/>
      <c r="BB224" s="36"/>
      <c r="BC224" s="36"/>
      <c r="BD224" s="36"/>
      <c r="BE224" s="66"/>
      <c r="BF224" s="36"/>
      <c r="BG224" s="36"/>
      <c r="BH224" s="66"/>
      <c r="BI224" s="36"/>
      <c r="BJ224" s="36"/>
      <c r="BK224" s="36"/>
      <c r="BL224" s="36"/>
    </row>
    <row r="225" spans="1:64" s="37" customFormat="1">
      <c r="A225" s="93"/>
      <c r="B225" s="68">
        <v>213</v>
      </c>
      <c r="C225" s="105"/>
      <c r="D225" s="69"/>
      <c r="E225" s="94"/>
      <c r="F225" s="798"/>
      <c r="G225" s="798"/>
      <c r="H225" s="72"/>
      <c r="I225" s="73"/>
      <c r="J225" s="72"/>
      <c r="K225" s="800" t="str">
        <f t="shared" si="9"/>
        <v/>
      </c>
      <c r="L225" s="800" t="str">
        <f>IF($G225="","",IF(OR('2.全体概要'!$C$15=1,'2.全体概要'!$C$15=2),INDEX($BG$15:$BG$16,MATCH($G225,$BF$15:$BF$16,-1)),IF('2.全体概要'!$C$15=3,INDEX($BG$14:$BG$15,MATCH($G225,$BF$14:$BF$15,-1)),INDEX($BG$13:$BG$14,MATCH($G225,$BF$13:$BF$14,-1)))))</f>
        <v/>
      </c>
      <c r="M225" s="800" t="str">
        <f t="shared" si="10"/>
        <v/>
      </c>
      <c r="N225" s="801">
        <f t="shared" si="11"/>
        <v>0</v>
      </c>
      <c r="O225" s="91"/>
      <c r="P225" s="161"/>
      <c r="Q225" s="67"/>
      <c r="R225" s="89"/>
      <c r="S225" s="162"/>
      <c r="T225" s="67"/>
      <c r="U225" s="91"/>
      <c r="V225" s="161"/>
      <c r="W225" s="67"/>
      <c r="X225" s="89"/>
      <c r="Y225" s="162"/>
      <c r="Z225" s="67"/>
      <c r="AA225" s="91"/>
      <c r="AB225" s="72"/>
      <c r="AC225" s="91"/>
      <c r="AD225" s="161"/>
      <c r="AE225" s="91"/>
      <c r="AF225" s="161"/>
      <c r="AG225" s="91"/>
      <c r="AH225" s="72"/>
      <c r="AI225" s="91"/>
      <c r="AJ225" s="161"/>
      <c r="AK225" s="91"/>
      <c r="AL225" s="75"/>
      <c r="AM225" s="91"/>
      <c r="AN225" s="75"/>
      <c r="AO225" s="91"/>
      <c r="AP225" s="77"/>
      <c r="AQ225" s="91"/>
      <c r="AR225" s="72"/>
      <c r="AS225" s="359"/>
      <c r="AT225" s="91"/>
      <c r="AU225" s="72"/>
      <c r="AV225" s="804" t="str">
        <f>IF(AU225="","",IF(AU225="A",'11.パネルラジエーター設備費用算出シート'!$G$13,IF(AU225="B",'11.パネルラジエーター設備費用算出シート'!$N$13,IF(AU225="C",'11.パネルラジエーター設備費用算出シート'!$G$23,IF(AU225="D",'11.パネルラジエーター設備費用算出シート'!$N$23,IF(AU225="E",'11.パネルラジエーター設備費用算出シート'!$G$33,IF(AU225="F",'11.パネルラジエーター設備費用算出シート'!$N$33,IF(AU225="G",'11.パネルラジエーター設備費用算出シート'!$G$43,IF(AU225="H",'11.パネルラジエーター設備費用算出シート'!$N$43,IF(AU225="I",'11.パネルラジエーター設備費用算出シート'!$G$54,'11.パネルラジエーター設備費用算出シート'!$N$54))))))))))</f>
        <v/>
      </c>
      <c r="AW225" s="91"/>
      <c r="AX225" s="75"/>
      <c r="AY225" s="805"/>
      <c r="AZ225" s="91"/>
      <c r="BA225" s="36"/>
      <c r="BB225" s="36"/>
      <c r="BC225" s="36"/>
      <c r="BD225" s="36"/>
      <c r="BE225" s="66"/>
      <c r="BF225" s="36"/>
      <c r="BG225" s="36"/>
      <c r="BH225" s="66"/>
      <c r="BI225" s="36"/>
      <c r="BJ225" s="36"/>
      <c r="BK225" s="36"/>
      <c r="BL225" s="36"/>
    </row>
    <row r="226" spans="1:64" s="37" customFormat="1">
      <c r="A226" s="93"/>
      <c r="B226" s="68">
        <v>214</v>
      </c>
      <c r="C226" s="105"/>
      <c r="D226" s="69"/>
      <c r="E226" s="94"/>
      <c r="F226" s="798"/>
      <c r="G226" s="798"/>
      <c r="H226" s="72"/>
      <c r="I226" s="73"/>
      <c r="J226" s="72"/>
      <c r="K226" s="800" t="str">
        <f t="shared" si="9"/>
        <v/>
      </c>
      <c r="L226" s="800" t="str">
        <f>IF($G226="","",IF(OR('2.全体概要'!$C$15=1,'2.全体概要'!$C$15=2),INDEX($BG$15:$BG$16,MATCH($G226,$BF$15:$BF$16,-1)),IF('2.全体概要'!$C$15=3,INDEX($BG$14:$BG$15,MATCH($G226,$BF$14:$BF$15,-1)),INDEX($BG$13:$BG$14,MATCH($G226,$BF$13:$BF$14,-1)))))</f>
        <v/>
      </c>
      <c r="M226" s="800" t="str">
        <f t="shared" si="10"/>
        <v/>
      </c>
      <c r="N226" s="801">
        <f t="shared" si="11"/>
        <v>0</v>
      </c>
      <c r="O226" s="91"/>
      <c r="P226" s="161"/>
      <c r="Q226" s="67"/>
      <c r="R226" s="89"/>
      <c r="S226" s="162"/>
      <c r="T226" s="67"/>
      <c r="U226" s="91"/>
      <c r="V226" s="161"/>
      <c r="W226" s="67"/>
      <c r="X226" s="89"/>
      <c r="Y226" s="162"/>
      <c r="Z226" s="67"/>
      <c r="AA226" s="91"/>
      <c r="AB226" s="72"/>
      <c r="AC226" s="91"/>
      <c r="AD226" s="161"/>
      <c r="AE226" s="91"/>
      <c r="AF226" s="161"/>
      <c r="AG226" s="91"/>
      <c r="AH226" s="72"/>
      <c r="AI226" s="91"/>
      <c r="AJ226" s="161"/>
      <c r="AK226" s="91"/>
      <c r="AL226" s="75"/>
      <c r="AM226" s="91"/>
      <c r="AN226" s="75"/>
      <c r="AO226" s="91"/>
      <c r="AP226" s="77"/>
      <c r="AQ226" s="91"/>
      <c r="AR226" s="72"/>
      <c r="AS226" s="359"/>
      <c r="AT226" s="91"/>
      <c r="AU226" s="72"/>
      <c r="AV226" s="804" t="str">
        <f>IF(AU226="","",IF(AU226="A",'11.パネルラジエーター設備費用算出シート'!$G$13,IF(AU226="B",'11.パネルラジエーター設備費用算出シート'!$N$13,IF(AU226="C",'11.パネルラジエーター設備費用算出シート'!$G$23,IF(AU226="D",'11.パネルラジエーター設備費用算出シート'!$N$23,IF(AU226="E",'11.パネルラジエーター設備費用算出シート'!$G$33,IF(AU226="F",'11.パネルラジエーター設備費用算出シート'!$N$33,IF(AU226="G",'11.パネルラジエーター設備費用算出シート'!$G$43,IF(AU226="H",'11.パネルラジエーター設備費用算出シート'!$N$43,IF(AU226="I",'11.パネルラジエーター設備費用算出シート'!$G$54,'11.パネルラジエーター設備費用算出シート'!$N$54))))))))))</f>
        <v/>
      </c>
      <c r="AW226" s="91"/>
      <c r="AX226" s="75"/>
      <c r="AY226" s="805"/>
      <c r="AZ226" s="91"/>
      <c r="BA226" s="36"/>
      <c r="BB226" s="36"/>
      <c r="BC226" s="36"/>
      <c r="BD226" s="36"/>
      <c r="BE226" s="66"/>
      <c r="BF226" s="36"/>
      <c r="BG226" s="36"/>
      <c r="BH226" s="66"/>
      <c r="BI226" s="36"/>
      <c r="BJ226" s="36"/>
      <c r="BK226" s="36"/>
      <c r="BL226" s="36"/>
    </row>
    <row r="227" spans="1:64" s="37" customFormat="1">
      <c r="A227" s="93"/>
      <c r="B227" s="68">
        <v>215</v>
      </c>
      <c r="C227" s="105"/>
      <c r="D227" s="69"/>
      <c r="E227" s="94"/>
      <c r="F227" s="798"/>
      <c r="G227" s="798"/>
      <c r="H227" s="72"/>
      <c r="I227" s="73"/>
      <c r="J227" s="72"/>
      <c r="K227" s="800" t="str">
        <f t="shared" si="9"/>
        <v/>
      </c>
      <c r="L227" s="800" t="str">
        <f>IF($G227="","",IF(OR('2.全体概要'!$C$15=1,'2.全体概要'!$C$15=2),INDEX($BG$15:$BG$16,MATCH($G227,$BF$15:$BF$16,-1)),IF('2.全体概要'!$C$15=3,INDEX($BG$14:$BG$15,MATCH($G227,$BF$14:$BF$15,-1)),INDEX($BG$13:$BG$14,MATCH($G227,$BF$13:$BF$14,-1)))))</f>
        <v/>
      </c>
      <c r="M227" s="800" t="str">
        <f t="shared" si="10"/>
        <v/>
      </c>
      <c r="N227" s="801">
        <f t="shared" si="11"/>
        <v>0</v>
      </c>
      <c r="O227" s="91"/>
      <c r="P227" s="161"/>
      <c r="Q227" s="67"/>
      <c r="R227" s="89"/>
      <c r="S227" s="162"/>
      <c r="T227" s="67"/>
      <c r="U227" s="91"/>
      <c r="V227" s="161"/>
      <c r="W227" s="67"/>
      <c r="X227" s="89"/>
      <c r="Y227" s="162"/>
      <c r="Z227" s="67"/>
      <c r="AA227" s="91"/>
      <c r="AB227" s="72"/>
      <c r="AC227" s="91"/>
      <c r="AD227" s="161"/>
      <c r="AE227" s="91"/>
      <c r="AF227" s="161"/>
      <c r="AG227" s="91"/>
      <c r="AH227" s="72"/>
      <c r="AI227" s="91"/>
      <c r="AJ227" s="161"/>
      <c r="AK227" s="91"/>
      <c r="AL227" s="75"/>
      <c r="AM227" s="91"/>
      <c r="AN227" s="75"/>
      <c r="AO227" s="91"/>
      <c r="AP227" s="77"/>
      <c r="AQ227" s="91"/>
      <c r="AR227" s="72"/>
      <c r="AS227" s="359"/>
      <c r="AT227" s="91"/>
      <c r="AU227" s="72"/>
      <c r="AV227" s="804" t="str">
        <f>IF(AU227="","",IF(AU227="A",'11.パネルラジエーター設備費用算出シート'!$G$13,IF(AU227="B",'11.パネルラジエーター設備費用算出シート'!$N$13,IF(AU227="C",'11.パネルラジエーター設備費用算出シート'!$G$23,IF(AU227="D",'11.パネルラジエーター設備費用算出シート'!$N$23,IF(AU227="E",'11.パネルラジエーター設備費用算出シート'!$G$33,IF(AU227="F",'11.パネルラジエーター設備費用算出シート'!$N$33,IF(AU227="G",'11.パネルラジエーター設備費用算出シート'!$G$43,IF(AU227="H",'11.パネルラジエーター設備費用算出シート'!$N$43,IF(AU227="I",'11.パネルラジエーター設備費用算出シート'!$G$54,'11.パネルラジエーター設備費用算出シート'!$N$54))))))))))</f>
        <v/>
      </c>
      <c r="AW227" s="91"/>
      <c r="AX227" s="75"/>
      <c r="AY227" s="805"/>
      <c r="AZ227" s="91"/>
      <c r="BA227" s="36"/>
      <c r="BB227" s="36"/>
      <c r="BC227" s="36"/>
      <c r="BD227" s="36"/>
      <c r="BE227" s="66"/>
      <c r="BF227" s="36"/>
      <c r="BG227" s="36"/>
      <c r="BH227" s="66"/>
      <c r="BI227" s="36"/>
      <c r="BJ227" s="36"/>
      <c r="BK227" s="36"/>
      <c r="BL227" s="36"/>
    </row>
    <row r="228" spans="1:64" s="37" customFormat="1">
      <c r="A228" s="93"/>
      <c r="B228" s="68">
        <v>216</v>
      </c>
      <c r="C228" s="105"/>
      <c r="D228" s="69"/>
      <c r="E228" s="94"/>
      <c r="F228" s="798"/>
      <c r="G228" s="798"/>
      <c r="H228" s="72"/>
      <c r="I228" s="73"/>
      <c r="J228" s="72"/>
      <c r="K228" s="800" t="str">
        <f t="shared" si="9"/>
        <v/>
      </c>
      <c r="L228" s="800" t="str">
        <f>IF($G228="","",IF(OR('2.全体概要'!$C$15=1,'2.全体概要'!$C$15=2),INDEX($BG$15:$BG$16,MATCH($G228,$BF$15:$BF$16,-1)),IF('2.全体概要'!$C$15=3,INDEX($BG$14:$BG$15,MATCH($G228,$BF$14:$BF$15,-1)),INDEX($BG$13:$BG$14,MATCH($G228,$BF$13:$BF$14,-1)))))</f>
        <v/>
      </c>
      <c r="M228" s="800" t="str">
        <f t="shared" si="10"/>
        <v/>
      </c>
      <c r="N228" s="801">
        <f t="shared" si="11"/>
        <v>0</v>
      </c>
      <c r="O228" s="91"/>
      <c r="P228" s="161"/>
      <c r="Q228" s="67"/>
      <c r="R228" s="89"/>
      <c r="S228" s="162"/>
      <c r="T228" s="67"/>
      <c r="U228" s="91"/>
      <c r="V228" s="161"/>
      <c r="W228" s="67"/>
      <c r="X228" s="89"/>
      <c r="Y228" s="162"/>
      <c r="Z228" s="67"/>
      <c r="AA228" s="91"/>
      <c r="AB228" s="72"/>
      <c r="AC228" s="91"/>
      <c r="AD228" s="161"/>
      <c r="AE228" s="91"/>
      <c r="AF228" s="161"/>
      <c r="AG228" s="91"/>
      <c r="AH228" s="72"/>
      <c r="AI228" s="91"/>
      <c r="AJ228" s="161"/>
      <c r="AK228" s="91"/>
      <c r="AL228" s="75"/>
      <c r="AM228" s="91"/>
      <c r="AN228" s="75"/>
      <c r="AO228" s="91"/>
      <c r="AP228" s="77"/>
      <c r="AQ228" s="91"/>
      <c r="AR228" s="72"/>
      <c r="AS228" s="359"/>
      <c r="AT228" s="91"/>
      <c r="AU228" s="72"/>
      <c r="AV228" s="804" t="str">
        <f>IF(AU228="","",IF(AU228="A",'11.パネルラジエーター設備費用算出シート'!$G$13,IF(AU228="B",'11.パネルラジエーター設備費用算出シート'!$N$13,IF(AU228="C",'11.パネルラジエーター設備費用算出シート'!$G$23,IF(AU228="D",'11.パネルラジエーター設備費用算出シート'!$N$23,IF(AU228="E",'11.パネルラジエーター設備費用算出シート'!$G$33,IF(AU228="F",'11.パネルラジエーター設備費用算出シート'!$N$33,IF(AU228="G",'11.パネルラジエーター設備費用算出シート'!$G$43,IF(AU228="H",'11.パネルラジエーター設備費用算出シート'!$N$43,IF(AU228="I",'11.パネルラジエーター設備費用算出シート'!$G$54,'11.パネルラジエーター設備費用算出シート'!$N$54))))))))))</f>
        <v/>
      </c>
      <c r="AW228" s="91"/>
      <c r="AX228" s="75"/>
      <c r="AY228" s="805"/>
      <c r="AZ228" s="91"/>
      <c r="BA228" s="36"/>
      <c r="BB228" s="36"/>
      <c r="BC228" s="36"/>
      <c r="BD228" s="36"/>
      <c r="BE228" s="66"/>
      <c r="BF228" s="36"/>
      <c r="BG228" s="36"/>
      <c r="BH228" s="66"/>
      <c r="BI228" s="36"/>
      <c r="BJ228" s="36"/>
      <c r="BK228" s="36"/>
      <c r="BL228" s="36"/>
    </row>
    <row r="229" spans="1:64" s="37" customFormat="1">
      <c r="A229" s="93"/>
      <c r="B229" s="68">
        <v>217</v>
      </c>
      <c r="C229" s="105"/>
      <c r="D229" s="69"/>
      <c r="E229" s="94"/>
      <c r="F229" s="798"/>
      <c r="G229" s="798"/>
      <c r="H229" s="72"/>
      <c r="I229" s="73"/>
      <c r="J229" s="72"/>
      <c r="K229" s="800" t="str">
        <f t="shared" si="9"/>
        <v/>
      </c>
      <c r="L229" s="800" t="str">
        <f>IF($G229="","",IF(OR('2.全体概要'!$C$15=1,'2.全体概要'!$C$15=2),INDEX($BG$15:$BG$16,MATCH($G229,$BF$15:$BF$16,-1)),IF('2.全体概要'!$C$15=3,INDEX($BG$14:$BG$15,MATCH($G229,$BF$14:$BF$15,-1)),INDEX($BG$13:$BG$14,MATCH($G229,$BF$13:$BF$14,-1)))))</f>
        <v/>
      </c>
      <c r="M229" s="800" t="str">
        <f t="shared" si="10"/>
        <v/>
      </c>
      <c r="N229" s="801">
        <f t="shared" si="11"/>
        <v>0</v>
      </c>
      <c r="O229" s="91"/>
      <c r="P229" s="161"/>
      <c r="Q229" s="67"/>
      <c r="R229" s="89"/>
      <c r="S229" s="162"/>
      <c r="T229" s="67"/>
      <c r="U229" s="91"/>
      <c r="V229" s="161"/>
      <c r="W229" s="67"/>
      <c r="X229" s="89"/>
      <c r="Y229" s="162"/>
      <c r="Z229" s="67"/>
      <c r="AA229" s="91"/>
      <c r="AB229" s="72"/>
      <c r="AC229" s="91"/>
      <c r="AD229" s="161"/>
      <c r="AE229" s="91"/>
      <c r="AF229" s="161"/>
      <c r="AG229" s="91"/>
      <c r="AH229" s="72"/>
      <c r="AI229" s="91"/>
      <c r="AJ229" s="161"/>
      <c r="AK229" s="91"/>
      <c r="AL229" s="75"/>
      <c r="AM229" s="91"/>
      <c r="AN229" s="75"/>
      <c r="AO229" s="91"/>
      <c r="AP229" s="77"/>
      <c r="AQ229" s="91"/>
      <c r="AR229" s="72"/>
      <c r="AS229" s="359"/>
      <c r="AT229" s="91"/>
      <c r="AU229" s="72"/>
      <c r="AV229" s="804" t="str">
        <f>IF(AU229="","",IF(AU229="A",'11.パネルラジエーター設備費用算出シート'!$G$13,IF(AU229="B",'11.パネルラジエーター設備費用算出シート'!$N$13,IF(AU229="C",'11.パネルラジエーター設備費用算出シート'!$G$23,IF(AU229="D",'11.パネルラジエーター設備費用算出シート'!$N$23,IF(AU229="E",'11.パネルラジエーター設備費用算出シート'!$G$33,IF(AU229="F",'11.パネルラジエーター設備費用算出シート'!$N$33,IF(AU229="G",'11.パネルラジエーター設備費用算出シート'!$G$43,IF(AU229="H",'11.パネルラジエーター設備費用算出シート'!$N$43,IF(AU229="I",'11.パネルラジエーター設備費用算出シート'!$G$54,'11.パネルラジエーター設備費用算出シート'!$N$54))))))))))</f>
        <v/>
      </c>
      <c r="AW229" s="91"/>
      <c r="AX229" s="75"/>
      <c r="AY229" s="805"/>
      <c r="AZ229" s="91"/>
      <c r="BA229" s="36"/>
      <c r="BB229" s="36"/>
      <c r="BC229" s="36"/>
      <c r="BD229" s="36"/>
      <c r="BE229" s="66"/>
      <c r="BF229" s="36"/>
      <c r="BG229" s="36"/>
      <c r="BH229" s="66"/>
      <c r="BI229" s="36"/>
      <c r="BJ229" s="36"/>
      <c r="BK229" s="36"/>
      <c r="BL229" s="36"/>
    </row>
    <row r="230" spans="1:64" s="37" customFormat="1">
      <c r="A230" s="93"/>
      <c r="B230" s="68">
        <v>218</v>
      </c>
      <c r="C230" s="105"/>
      <c r="D230" s="69"/>
      <c r="E230" s="94"/>
      <c r="F230" s="798"/>
      <c r="G230" s="798"/>
      <c r="H230" s="72"/>
      <c r="I230" s="73"/>
      <c r="J230" s="72"/>
      <c r="K230" s="800" t="str">
        <f t="shared" si="9"/>
        <v/>
      </c>
      <c r="L230" s="800" t="str">
        <f>IF($G230="","",IF(OR('2.全体概要'!$C$15=1,'2.全体概要'!$C$15=2),INDEX($BG$15:$BG$16,MATCH($G230,$BF$15:$BF$16,-1)),IF('2.全体概要'!$C$15=3,INDEX($BG$14:$BG$15,MATCH($G230,$BF$14:$BF$15,-1)),INDEX($BG$13:$BG$14,MATCH($G230,$BF$13:$BF$14,-1)))))</f>
        <v/>
      </c>
      <c r="M230" s="800" t="str">
        <f t="shared" si="10"/>
        <v/>
      </c>
      <c r="N230" s="801">
        <f t="shared" si="11"/>
        <v>0</v>
      </c>
      <c r="O230" s="91"/>
      <c r="P230" s="161"/>
      <c r="Q230" s="67"/>
      <c r="R230" s="89"/>
      <c r="S230" s="162"/>
      <c r="T230" s="67"/>
      <c r="U230" s="91"/>
      <c r="V230" s="161"/>
      <c r="W230" s="67"/>
      <c r="X230" s="89"/>
      <c r="Y230" s="162"/>
      <c r="Z230" s="67"/>
      <c r="AA230" s="91"/>
      <c r="AB230" s="72"/>
      <c r="AC230" s="91"/>
      <c r="AD230" s="161"/>
      <c r="AE230" s="91"/>
      <c r="AF230" s="161"/>
      <c r="AG230" s="91"/>
      <c r="AH230" s="72"/>
      <c r="AI230" s="91"/>
      <c r="AJ230" s="161"/>
      <c r="AK230" s="91"/>
      <c r="AL230" s="75"/>
      <c r="AM230" s="91"/>
      <c r="AN230" s="75"/>
      <c r="AO230" s="91"/>
      <c r="AP230" s="77"/>
      <c r="AQ230" s="91"/>
      <c r="AR230" s="72"/>
      <c r="AS230" s="359"/>
      <c r="AT230" s="91"/>
      <c r="AU230" s="72"/>
      <c r="AV230" s="804" t="str">
        <f>IF(AU230="","",IF(AU230="A",'11.パネルラジエーター設備費用算出シート'!$G$13,IF(AU230="B",'11.パネルラジエーター設備費用算出シート'!$N$13,IF(AU230="C",'11.パネルラジエーター設備費用算出シート'!$G$23,IF(AU230="D",'11.パネルラジエーター設備費用算出シート'!$N$23,IF(AU230="E",'11.パネルラジエーター設備費用算出シート'!$G$33,IF(AU230="F",'11.パネルラジエーター設備費用算出シート'!$N$33,IF(AU230="G",'11.パネルラジエーター設備費用算出シート'!$G$43,IF(AU230="H",'11.パネルラジエーター設備費用算出シート'!$N$43,IF(AU230="I",'11.パネルラジエーター設備費用算出シート'!$G$54,'11.パネルラジエーター設備費用算出シート'!$N$54))))))))))</f>
        <v/>
      </c>
      <c r="AW230" s="91"/>
      <c r="AX230" s="75"/>
      <c r="AY230" s="805"/>
      <c r="AZ230" s="91"/>
      <c r="BA230" s="36"/>
      <c r="BB230" s="36"/>
      <c r="BC230" s="36"/>
      <c r="BD230" s="36"/>
      <c r="BE230" s="66"/>
      <c r="BF230" s="36"/>
      <c r="BG230" s="36"/>
      <c r="BH230" s="66"/>
      <c r="BI230" s="36"/>
      <c r="BJ230" s="36"/>
      <c r="BK230" s="36"/>
      <c r="BL230" s="36"/>
    </row>
    <row r="231" spans="1:64" s="37" customFormat="1">
      <c r="A231" s="93"/>
      <c r="B231" s="68">
        <v>219</v>
      </c>
      <c r="C231" s="105"/>
      <c r="D231" s="69"/>
      <c r="E231" s="94"/>
      <c r="F231" s="798"/>
      <c r="G231" s="798"/>
      <c r="H231" s="72"/>
      <c r="I231" s="73"/>
      <c r="J231" s="72"/>
      <c r="K231" s="800" t="str">
        <f t="shared" si="9"/>
        <v/>
      </c>
      <c r="L231" s="800" t="str">
        <f>IF($G231="","",IF(OR('2.全体概要'!$C$15=1,'2.全体概要'!$C$15=2),INDEX($BG$15:$BG$16,MATCH($G231,$BF$15:$BF$16,-1)),IF('2.全体概要'!$C$15=3,INDEX($BG$14:$BG$15,MATCH($G231,$BF$14:$BF$15,-1)),INDEX($BG$13:$BG$14,MATCH($G231,$BF$13:$BF$14,-1)))))</f>
        <v/>
      </c>
      <c r="M231" s="800" t="str">
        <f t="shared" si="10"/>
        <v/>
      </c>
      <c r="N231" s="801">
        <f t="shared" si="11"/>
        <v>0</v>
      </c>
      <c r="O231" s="91"/>
      <c r="P231" s="161"/>
      <c r="Q231" s="67"/>
      <c r="R231" s="89"/>
      <c r="S231" s="162"/>
      <c r="T231" s="67"/>
      <c r="U231" s="91"/>
      <c r="V231" s="161"/>
      <c r="W231" s="67"/>
      <c r="X231" s="89"/>
      <c r="Y231" s="162"/>
      <c r="Z231" s="67"/>
      <c r="AA231" s="91"/>
      <c r="AB231" s="72"/>
      <c r="AC231" s="91"/>
      <c r="AD231" s="161"/>
      <c r="AE231" s="91"/>
      <c r="AF231" s="161"/>
      <c r="AG231" s="91"/>
      <c r="AH231" s="72"/>
      <c r="AI231" s="91"/>
      <c r="AJ231" s="161"/>
      <c r="AK231" s="91"/>
      <c r="AL231" s="75"/>
      <c r="AM231" s="91"/>
      <c r="AN231" s="75"/>
      <c r="AO231" s="91"/>
      <c r="AP231" s="77"/>
      <c r="AQ231" s="91"/>
      <c r="AR231" s="72"/>
      <c r="AS231" s="359"/>
      <c r="AT231" s="91"/>
      <c r="AU231" s="72"/>
      <c r="AV231" s="804" t="str">
        <f>IF(AU231="","",IF(AU231="A",'11.パネルラジエーター設備費用算出シート'!$G$13,IF(AU231="B",'11.パネルラジエーター設備費用算出シート'!$N$13,IF(AU231="C",'11.パネルラジエーター設備費用算出シート'!$G$23,IF(AU231="D",'11.パネルラジエーター設備費用算出シート'!$N$23,IF(AU231="E",'11.パネルラジエーター設備費用算出シート'!$G$33,IF(AU231="F",'11.パネルラジエーター設備費用算出シート'!$N$33,IF(AU231="G",'11.パネルラジエーター設備費用算出シート'!$G$43,IF(AU231="H",'11.パネルラジエーター設備費用算出シート'!$N$43,IF(AU231="I",'11.パネルラジエーター設備費用算出シート'!$G$54,'11.パネルラジエーター設備費用算出シート'!$N$54))))))))))</f>
        <v/>
      </c>
      <c r="AW231" s="91"/>
      <c r="AX231" s="75"/>
      <c r="AY231" s="805"/>
      <c r="AZ231" s="91"/>
      <c r="BA231" s="36"/>
      <c r="BB231" s="36"/>
      <c r="BC231" s="36"/>
      <c r="BD231" s="36"/>
      <c r="BE231" s="66"/>
      <c r="BF231" s="36"/>
      <c r="BG231" s="36"/>
      <c r="BH231" s="66"/>
      <c r="BI231" s="36"/>
      <c r="BJ231" s="36"/>
      <c r="BK231" s="36"/>
      <c r="BL231" s="36"/>
    </row>
    <row r="232" spans="1:64" s="37" customFormat="1">
      <c r="A232" s="93"/>
      <c r="B232" s="68">
        <v>220</v>
      </c>
      <c r="C232" s="105"/>
      <c r="D232" s="69"/>
      <c r="E232" s="94"/>
      <c r="F232" s="798"/>
      <c r="G232" s="798"/>
      <c r="H232" s="72"/>
      <c r="I232" s="73"/>
      <c r="J232" s="72"/>
      <c r="K232" s="800" t="str">
        <f t="shared" si="9"/>
        <v/>
      </c>
      <c r="L232" s="800" t="str">
        <f>IF($G232="","",IF(OR('2.全体概要'!$C$15=1,'2.全体概要'!$C$15=2),INDEX($BG$15:$BG$16,MATCH($G232,$BF$15:$BF$16,-1)),IF('2.全体概要'!$C$15=3,INDEX($BG$14:$BG$15,MATCH($G232,$BF$14:$BF$15,-1)),INDEX($BG$13:$BG$14,MATCH($G232,$BF$13:$BF$14,-1)))))</f>
        <v/>
      </c>
      <c r="M232" s="800" t="str">
        <f t="shared" si="10"/>
        <v/>
      </c>
      <c r="N232" s="801">
        <f t="shared" si="11"/>
        <v>0</v>
      </c>
      <c r="O232" s="91"/>
      <c r="P232" s="161"/>
      <c r="Q232" s="67"/>
      <c r="R232" s="89"/>
      <c r="S232" s="162"/>
      <c r="T232" s="67"/>
      <c r="U232" s="91"/>
      <c r="V232" s="161"/>
      <c r="W232" s="67"/>
      <c r="X232" s="89"/>
      <c r="Y232" s="162"/>
      <c r="Z232" s="67"/>
      <c r="AA232" s="91"/>
      <c r="AB232" s="72"/>
      <c r="AC232" s="91"/>
      <c r="AD232" s="161"/>
      <c r="AE232" s="91"/>
      <c r="AF232" s="161"/>
      <c r="AG232" s="91"/>
      <c r="AH232" s="72"/>
      <c r="AI232" s="91"/>
      <c r="AJ232" s="161"/>
      <c r="AK232" s="91"/>
      <c r="AL232" s="75"/>
      <c r="AM232" s="91"/>
      <c r="AN232" s="75"/>
      <c r="AO232" s="91"/>
      <c r="AP232" s="77"/>
      <c r="AQ232" s="91"/>
      <c r="AR232" s="72"/>
      <c r="AS232" s="359"/>
      <c r="AT232" s="91"/>
      <c r="AU232" s="72"/>
      <c r="AV232" s="804" t="str">
        <f>IF(AU232="","",IF(AU232="A",'11.パネルラジエーター設備費用算出シート'!$G$13,IF(AU232="B",'11.パネルラジエーター設備費用算出シート'!$N$13,IF(AU232="C",'11.パネルラジエーター設備費用算出シート'!$G$23,IF(AU232="D",'11.パネルラジエーター設備費用算出シート'!$N$23,IF(AU232="E",'11.パネルラジエーター設備費用算出シート'!$G$33,IF(AU232="F",'11.パネルラジエーター設備費用算出シート'!$N$33,IF(AU232="G",'11.パネルラジエーター設備費用算出シート'!$G$43,IF(AU232="H",'11.パネルラジエーター設備費用算出シート'!$N$43,IF(AU232="I",'11.パネルラジエーター設備費用算出シート'!$G$54,'11.パネルラジエーター設備費用算出シート'!$N$54))))))))))</f>
        <v/>
      </c>
      <c r="AW232" s="91"/>
      <c r="AX232" s="75"/>
      <c r="AY232" s="805"/>
      <c r="AZ232" s="91"/>
      <c r="BA232" s="36"/>
      <c r="BB232" s="36"/>
      <c r="BC232" s="36"/>
      <c r="BD232" s="36"/>
      <c r="BE232" s="66"/>
      <c r="BF232" s="36"/>
      <c r="BG232" s="36"/>
      <c r="BH232" s="66"/>
      <c r="BI232" s="36"/>
      <c r="BJ232" s="36"/>
      <c r="BK232" s="36"/>
      <c r="BL232" s="36"/>
    </row>
    <row r="233" spans="1:64" s="37" customFormat="1">
      <c r="A233" s="93"/>
      <c r="B233" s="68">
        <v>221</v>
      </c>
      <c r="C233" s="105"/>
      <c r="D233" s="69"/>
      <c r="E233" s="94"/>
      <c r="F233" s="798"/>
      <c r="G233" s="798"/>
      <c r="H233" s="72"/>
      <c r="I233" s="73"/>
      <c r="J233" s="72"/>
      <c r="K233" s="800" t="str">
        <f t="shared" si="9"/>
        <v/>
      </c>
      <c r="L233" s="800" t="str">
        <f>IF($G233="","",IF(OR('2.全体概要'!$C$15=1,'2.全体概要'!$C$15=2),INDEX($BG$15:$BG$16,MATCH($G233,$BF$15:$BF$16,-1)),IF('2.全体概要'!$C$15=3,INDEX($BG$14:$BG$15,MATCH($G233,$BF$14:$BF$15,-1)),INDEX($BG$13:$BG$14,MATCH($G233,$BF$13:$BF$14,-1)))))</f>
        <v/>
      </c>
      <c r="M233" s="800" t="str">
        <f t="shared" si="10"/>
        <v/>
      </c>
      <c r="N233" s="801">
        <f t="shared" si="11"/>
        <v>0</v>
      </c>
      <c r="O233" s="91"/>
      <c r="P233" s="161"/>
      <c r="Q233" s="67"/>
      <c r="R233" s="89"/>
      <c r="S233" s="162"/>
      <c r="T233" s="67"/>
      <c r="U233" s="91"/>
      <c r="V233" s="161"/>
      <c r="W233" s="67"/>
      <c r="X233" s="89"/>
      <c r="Y233" s="162"/>
      <c r="Z233" s="67"/>
      <c r="AA233" s="91"/>
      <c r="AB233" s="72"/>
      <c r="AC233" s="91"/>
      <c r="AD233" s="161"/>
      <c r="AE233" s="91"/>
      <c r="AF233" s="161"/>
      <c r="AG233" s="91"/>
      <c r="AH233" s="72"/>
      <c r="AI233" s="91"/>
      <c r="AJ233" s="161"/>
      <c r="AK233" s="91"/>
      <c r="AL233" s="75"/>
      <c r="AM233" s="91"/>
      <c r="AN233" s="75"/>
      <c r="AO233" s="91"/>
      <c r="AP233" s="77"/>
      <c r="AQ233" s="91"/>
      <c r="AR233" s="72"/>
      <c r="AS233" s="359"/>
      <c r="AT233" s="91"/>
      <c r="AU233" s="72"/>
      <c r="AV233" s="804" t="str">
        <f>IF(AU233="","",IF(AU233="A",'11.パネルラジエーター設備費用算出シート'!$G$13,IF(AU233="B",'11.パネルラジエーター設備費用算出シート'!$N$13,IF(AU233="C",'11.パネルラジエーター設備費用算出シート'!$G$23,IF(AU233="D",'11.パネルラジエーター設備費用算出シート'!$N$23,IF(AU233="E",'11.パネルラジエーター設備費用算出シート'!$G$33,IF(AU233="F",'11.パネルラジエーター設備費用算出シート'!$N$33,IF(AU233="G",'11.パネルラジエーター設備費用算出シート'!$G$43,IF(AU233="H",'11.パネルラジエーター設備費用算出シート'!$N$43,IF(AU233="I",'11.パネルラジエーター設備費用算出シート'!$G$54,'11.パネルラジエーター設備費用算出シート'!$N$54))))))))))</f>
        <v/>
      </c>
      <c r="AW233" s="91"/>
      <c r="AX233" s="75"/>
      <c r="AY233" s="805"/>
      <c r="AZ233" s="91"/>
      <c r="BA233" s="36"/>
      <c r="BB233" s="36"/>
      <c r="BC233" s="36"/>
      <c r="BD233" s="36"/>
      <c r="BE233" s="66"/>
      <c r="BF233" s="36"/>
      <c r="BG233" s="36"/>
      <c r="BH233" s="66"/>
      <c r="BI233" s="36"/>
      <c r="BJ233" s="36"/>
      <c r="BK233" s="36"/>
      <c r="BL233" s="36"/>
    </row>
    <row r="234" spans="1:64" s="37" customFormat="1">
      <c r="A234" s="93"/>
      <c r="B234" s="68">
        <v>222</v>
      </c>
      <c r="C234" s="105"/>
      <c r="D234" s="69"/>
      <c r="E234" s="94"/>
      <c r="F234" s="798"/>
      <c r="G234" s="798"/>
      <c r="H234" s="72"/>
      <c r="I234" s="73"/>
      <c r="J234" s="72"/>
      <c r="K234" s="800" t="str">
        <f t="shared" si="9"/>
        <v/>
      </c>
      <c r="L234" s="800" t="str">
        <f>IF($G234="","",IF(OR('2.全体概要'!$C$15=1,'2.全体概要'!$C$15=2),INDEX($BG$15:$BG$16,MATCH($G234,$BF$15:$BF$16,-1)),IF('2.全体概要'!$C$15=3,INDEX($BG$14:$BG$15,MATCH($G234,$BF$14:$BF$15,-1)),INDEX($BG$13:$BG$14,MATCH($G234,$BF$13:$BF$14,-1)))))</f>
        <v/>
      </c>
      <c r="M234" s="800" t="str">
        <f t="shared" si="10"/>
        <v/>
      </c>
      <c r="N234" s="801">
        <f t="shared" si="11"/>
        <v>0</v>
      </c>
      <c r="O234" s="91"/>
      <c r="P234" s="161"/>
      <c r="Q234" s="67"/>
      <c r="R234" s="89"/>
      <c r="S234" s="162"/>
      <c r="T234" s="67"/>
      <c r="U234" s="91"/>
      <c r="V234" s="161"/>
      <c r="W234" s="67"/>
      <c r="X234" s="89"/>
      <c r="Y234" s="162"/>
      <c r="Z234" s="67"/>
      <c r="AA234" s="91"/>
      <c r="AB234" s="72"/>
      <c r="AC234" s="91"/>
      <c r="AD234" s="161"/>
      <c r="AE234" s="91"/>
      <c r="AF234" s="161"/>
      <c r="AG234" s="91"/>
      <c r="AH234" s="72"/>
      <c r="AI234" s="91"/>
      <c r="AJ234" s="161"/>
      <c r="AK234" s="91"/>
      <c r="AL234" s="75"/>
      <c r="AM234" s="91"/>
      <c r="AN234" s="75"/>
      <c r="AO234" s="91"/>
      <c r="AP234" s="77"/>
      <c r="AQ234" s="91"/>
      <c r="AR234" s="72"/>
      <c r="AS234" s="359"/>
      <c r="AT234" s="91"/>
      <c r="AU234" s="72"/>
      <c r="AV234" s="804" t="str">
        <f>IF(AU234="","",IF(AU234="A",'11.パネルラジエーター設備費用算出シート'!$G$13,IF(AU234="B",'11.パネルラジエーター設備費用算出シート'!$N$13,IF(AU234="C",'11.パネルラジエーター設備費用算出シート'!$G$23,IF(AU234="D",'11.パネルラジエーター設備費用算出シート'!$N$23,IF(AU234="E",'11.パネルラジエーター設備費用算出シート'!$G$33,IF(AU234="F",'11.パネルラジエーター設備費用算出シート'!$N$33,IF(AU234="G",'11.パネルラジエーター設備費用算出シート'!$G$43,IF(AU234="H",'11.パネルラジエーター設備費用算出シート'!$N$43,IF(AU234="I",'11.パネルラジエーター設備費用算出シート'!$G$54,'11.パネルラジエーター設備費用算出シート'!$N$54))))))))))</f>
        <v/>
      </c>
      <c r="AW234" s="91"/>
      <c r="AX234" s="75"/>
      <c r="AY234" s="805"/>
      <c r="AZ234" s="91"/>
      <c r="BA234" s="36"/>
      <c r="BB234" s="36"/>
      <c r="BC234" s="36"/>
      <c r="BD234" s="36"/>
      <c r="BE234" s="66"/>
      <c r="BF234" s="36"/>
      <c r="BG234" s="36"/>
      <c r="BH234" s="66"/>
      <c r="BI234" s="36"/>
      <c r="BJ234" s="36"/>
      <c r="BK234" s="36"/>
      <c r="BL234" s="36"/>
    </row>
    <row r="235" spans="1:64" s="37" customFormat="1">
      <c r="A235" s="93"/>
      <c r="B235" s="68">
        <v>223</v>
      </c>
      <c r="C235" s="105"/>
      <c r="D235" s="69"/>
      <c r="E235" s="94"/>
      <c r="F235" s="798"/>
      <c r="G235" s="798"/>
      <c r="H235" s="72"/>
      <c r="I235" s="73"/>
      <c r="J235" s="72"/>
      <c r="K235" s="800" t="str">
        <f t="shared" si="9"/>
        <v/>
      </c>
      <c r="L235" s="800" t="str">
        <f>IF($G235="","",IF(OR('2.全体概要'!$C$15=1,'2.全体概要'!$C$15=2),INDEX($BG$15:$BG$16,MATCH($G235,$BF$15:$BF$16,-1)),IF('2.全体概要'!$C$15=3,INDEX($BG$14:$BG$15,MATCH($G235,$BF$14:$BF$15,-1)),INDEX($BG$13:$BG$14,MATCH($G235,$BF$13:$BF$14,-1)))))</f>
        <v/>
      </c>
      <c r="M235" s="800" t="str">
        <f t="shared" si="10"/>
        <v/>
      </c>
      <c r="N235" s="801">
        <f t="shared" si="11"/>
        <v>0</v>
      </c>
      <c r="O235" s="91"/>
      <c r="P235" s="161"/>
      <c r="Q235" s="67"/>
      <c r="R235" s="89"/>
      <c r="S235" s="162"/>
      <c r="T235" s="67"/>
      <c r="U235" s="91"/>
      <c r="V235" s="161"/>
      <c r="W235" s="67"/>
      <c r="X235" s="89"/>
      <c r="Y235" s="162"/>
      <c r="Z235" s="67"/>
      <c r="AA235" s="91"/>
      <c r="AB235" s="72"/>
      <c r="AC235" s="91"/>
      <c r="AD235" s="161"/>
      <c r="AE235" s="91"/>
      <c r="AF235" s="161"/>
      <c r="AG235" s="91"/>
      <c r="AH235" s="72"/>
      <c r="AI235" s="91"/>
      <c r="AJ235" s="161"/>
      <c r="AK235" s="91"/>
      <c r="AL235" s="75"/>
      <c r="AM235" s="91"/>
      <c r="AN235" s="75"/>
      <c r="AO235" s="91"/>
      <c r="AP235" s="77"/>
      <c r="AQ235" s="91"/>
      <c r="AR235" s="72"/>
      <c r="AS235" s="359"/>
      <c r="AT235" s="91"/>
      <c r="AU235" s="72"/>
      <c r="AV235" s="804" t="str">
        <f>IF(AU235="","",IF(AU235="A",'11.パネルラジエーター設備費用算出シート'!$G$13,IF(AU235="B",'11.パネルラジエーター設備費用算出シート'!$N$13,IF(AU235="C",'11.パネルラジエーター設備費用算出シート'!$G$23,IF(AU235="D",'11.パネルラジエーター設備費用算出シート'!$N$23,IF(AU235="E",'11.パネルラジエーター設備費用算出シート'!$G$33,IF(AU235="F",'11.パネルラジエーター設備費用算出シート'!$N$33,IF(AU235="G",'11.パネルラジエーター設備費用算出シート'!$G$43,IF(AU235="H",'11.パネルラジエーター設備費用算出シート'!$N$43,IF(AU235="I",'11.パネルラジエーター設備費用算出シート'!$G$54,'11.パネルラジエーター設備費用算出シート'!$N$54))))))))))</f>
        <v/>
      </c>
      <c r="AW235" s="91"/>
      <c r="AX235" s="75"/>
      <c r="AY235" s="805"/>
      <c r="AZ235" s="91"/>
      <c r="BA235" s="36"/>
      <c r="BB235" s="36"/>
      <c r="BC235" s="36"/>
      <c r="BD235" s="36"/>
      <c r="BE235" s="66"/>
      <c r="BF235" s="36"/>
      <c r="BG235" s="36"/>
      <c r="BH235" s="66"/>
      <c r="BI235" s="36"/>
      <c r="BJ235" s="36"/>
      <c r="BK235" s="36"/>
      <c r="BL235" s="36"/>
    </row>
    <row r="236" spans="1:64" s="37" customFormat="1">
      <c r="A236" s="93"/>
      <c r="B236" s="68">
        <v>224</v>
      </c>
      <c r="C236" s="105"/>
      <c r="D236" s="69"/>
      <c r="E236" s="94"/>
      <c r="F236" s="798"/>
      <c r="G236" s="798"/>
      <c r="H236" s="72"/>
      <c r="I236" s="73"/>
      <c r="J236" s="72"/>
      <c r="K236" s="800" t="str">
        <f t="shared" si="9"/>
        <v/>
      </c>
      <c r="L236" s="800" t="str">
        <f>IF($G236="","",IF(OR('2.全体概要'!$C$15=1,'2.全体概要'!$C$15=2),INDEX($BG$15:$BG$16,MATCH($G236,$BF$15:$BF$16,-1)),IF('2.全体概要'!$C$15=3,INDEX($BG$14:$BG$15,MATCH($G236,$BF$14:$BF$15,-1)),INDEX($BG$13:$BG$14,MATCH($G236,$BF$13:$BF$14,-1)))))</f>
        <v/>
      </c>
      <c r="M236" s="800" t="str">
        <f t="shared" si="10"/>
        <v/>
      </c>
      <c r="N236" s="801">
        <f t="shared" si="11"/>
        <v>0</v>
      </c>
      <c r="O236" s="91"/>
      <c r="P236" s="161"/>
      <c r="Q236" s="67"/>
      <c r="R236" s="89"/>
      <c r="S236" s="162"/>
      <c r="T236" s="67"/>
      <c r="U236" s="91"/>
      <c r="V236" s="161"/>
      <c r="W236" s="67"/>
      <c r="X236" s="89"/>
      <c r="Y236" s="162"/>
      <c r="Z236" s="67"/>
      <c r="AA236" s="91"/>
      <c r="AB236" s="72"/>
      <c r="AC236" s="91"/>
      <c r="AD236" s="161"/>
      <c r="AE236" s="91"/>
      <c r="AF236" s="161"/>
      <c r="AG236" s="91"/>
      <c r="AH236" s="72"/>
      <c r="AI236" s="91"/>
      <c r="AJ236" s="161"/>
      <c r="AK236" s="91"/>
      <c r="AL236" s="75"/>
      <c r="AM236" s="91"/>
      <c r="AN236" s="75"/>
      <c r="AO236" s="91"/>
      <c r="AP236" s="77"/>
      <c r="AQ236" s="91"/>
      <c r="AR236" s="72"/>
      <c r="AS236" s="359"/>
      <c r="AT236" s="91"/>
      <c r="AU236" s="72"/>
      <c r="AV236" s="804" t="str">
        <f>IF(AU236="","",IF(AU236="A",'11.パネルラジエーター設備費用算出シート'!$G$13,IF(AU236="B",'11.パネルラジエーター設備費用算出シート'!$N$13,IF(AU236="C",'11.パネルラジエーター設備費用算出シート'!$G$23,IF(AU236="D",'11.パネルラジエーター設備費用算出シート'!$N$23,IF(AU236="E",'11.パネルラジエーター設備費用算出シート'!$G$33,IF(AU236="F",'11.パネルラジエーター設備費用算出シート'!$N$33,IF(AU236="G",'11.パネルラジエーター設備費用算出シート'!$G$43,IF(AU236="H",'11.パネルラジエーター設備費用算出シート'!$N$43,IF(AU236="I",'11.パネルラジエーター設備費用算出シート'!$G$54,'11.パネルラジエーター設備費用算出シート'!$N$54))))))))))</f>
        <v/>
      </c>
      <c r="AW236" s="91"/>
      <c r="AX236" s="75"/>
      <c r="AY236" s="805"/>
      <c r="AZ236" s="91"/>
      <c r="BA236" s="36"/>
      <c r="BB236" s="36"/>
      <c r="BC236" s="36"/>
      <c r="BD236" s="36"/>
      <c r="BE236" s="66"/>
      <c r="BF236" s="36"/>
      <c r="BG236" s="36"/>
      <c r="BH236" s="66"/>
      <c r="BI236" s="36"/>
      <c r="BJ236" s="36"/>
      <c r="BK236" s="36"/>
      <c r="BL236" s="36"/>
    </row>
    <row r="237" spans="1:64" s="37" customFormat="1">
      <c r="A237" s="93"/>
      <c r="B237" s="68">
        <v>225</v>
      </c>
      <c r="C237" s="105"/>
      <c r="D237" s="69"/>
      <c r="E237" s="94"/>
      <c r="F237" s="798"/>
      <c r="G237" s="798"/>
      <c r="H237" s="72"/>
      <c r="I237" s="73"/>
      <c r="J237" s="72"/>
      <c r="K237" s="800" t="str">
        <f t="shared" si="9"/>
        <v/>
      </c>
      <c r="L237" s="800" t="str">
        <f>IF($G237="","",IF(OR('2.全体概要'!$C$15=1,'2.全体概要'!$C$15=2),INDEX($BG$15:$BG$16,MATCH($G237,$BF$15:$BF$16,-1)),IF('2.全体概要'!$C$15=3,INDEX($BG$14:$BG$15,MATCH($G237,$BF$14:$BF$15,-1)),INDEX($BG$13:$BG$14,MATCH($G237,$BF$13:$BF$14,-1)))))</f>
        <v/>
      </c>
      <c r="M237" s="800" t="str">
        <f t="shared" si="10"/>
        <v/>
      </c>
      <c r="N237" s="801">
        <f t="shared" si="11"/>
        <v>0</v>
      </c>
      <c r="O237" s="91"/>
      <c r="P237" s="161"/>
      <c r="Q237" s="67"/>
      <c r="R237" s="89"/>
      <c r="S237" s="162"/>
      <c r="T237" s="67"/>
      <c r="U237" s="91"/>
      <c r="V237" s="161"/>
      <c r="W237" s="67"/>
      <c r="X237" s="89"/>
      <c r="Y237" s="162"/>
      <c r="Z237" s="67"/>
      <c r="AA237" s="91"/>
      <c r="AB237" s="72"/>
      <c r="AC237" s="91"/>
      <c r="AD237" s="161"/>
      <c r="AE237" s="91"/>
      <c r="AF237" s="161"/>
      <c r="AG237" s="91"/>
      <c r="AH237" s="72"/>
      <c r="AI237" s="91"/>
      <c r="AJ237" s="161"/>
      <c r="AK237" s="91"/>
      <c r="AL237" s="75"/>
      <c r="AM237" s="91"/>
      <c r="AN237" s="75"/>
      <c r="AO237" s="91"/>
      <c r="AP237" s="77"/>
      <c r="AQ237" s="91"/>
      <c r="AR237" s="72"/>
      <c r="AS237" s="359"/>
      <c r="AT237" s="91"/>
      <c r="AU237" s="72"/>
      <c r="AV237" s="804" t="str">
        <f>IF(AU237="","",IF(AU237="A",'11.パネルラジエーター設備費用算出シート'!$G$13,IF(AU237="B",'11.パネルラジエーター設備費用算出シート'!$N$13,IF(AU237="C",'11.パネルラジエーター設備費用算出シート'!$G$23,IF(AU237="D",'11.パネルラジエーター設備費用算出シート'!$N$23,IF(AU237="E",'11.パネルラジエーター設備費用算出シート'!$G$33,IF(AU237="F",'11.パネルラジエーター設備費用算出シート'!$N$33,IF(AU237="G",'11.パネルラジエーター設備費用算出シート'!$G$43,IF(AU237="H",'11.パネルラジエーター設備費用算出シート'!$N$43,IF(AU237="I",'11.パネルラジエーター設備費用算出シート'!$G$54,'11.パネルラジエーター設備費用算出シート'!$N$54))))))))))</f>
        <v/>
      </c>
      <c r="AW237" s="91"/>
      <c r="AX237" s="75"/>
      <c r="AY237" s="805"/>
      <c r="AZ237" s="91"/>
      <c r="BA237" s="36"/>
      <c r="BB237" s="36"/>
      <c r="BC237" s="36"/>
      <c r="BD237" s="36"/>
      <c r="BE237" s="66"/>
      <c r="BF237" s="36"/>
      <c r="BG237" s="36"/>
      <c r="BH237" s="66"/>
      <c r="BI237" s="36"/>
      <c r="BJ237" s="36"/>
      <c r="BK237" s="36"/>
      <c r="BL237" s="36"/>
    </row>
    <row r="238" spans="1:64" s="37" customFormat="1">
      <c r="A238" s="93"/>
      <c r="B238" s="68">
        <v>226</v>
      </c>
      <c r="C238" s="105"/>
      <c r="D238" s="69"/>
      <c r="E238" s="94"/>
      <c r="F238" s="798"/>
      <c r="G238" s="798"/>
      <c r="H238" s="72"/>
      <c r="I238" s="73"/>
      <c r="J238" s="72"/>
      <c r="K238" s="800" t="str">
        <f t="shared" si="9"/>
        <v/>
      </c>
      <c r="L238" s="800" t="str">
        <f>IF($G238="","",IF(OR('2.全体概要'!$C$15=1,'2.全体概要'!$C$15=2),INDEX($BG$15:$BG$16,MATCH($G238,$BF$15:$BF$16,-1)),IF('2.全体概要'!$C$15=3,INDEX($BG$14:$BG$15,MATCH($G238,$BF$14:$BF$15,-1)),INDEX($BG$13:$BG$14,MATCH($G238,$BF$13:$BF$14,-1)))))</f>
        <v/>
      </c>
      <c r="M238" s="800" t="str">
        <f t="shared" si="10"/>
        <v/>
      </c>
      <c r="N238" s="801">
        <f t="shared" si="11"/>
        <v>0</v>
      </c>
      <c r="O238" s="91"/>
      <c r="P238" s="161"/>
      <c r="Q238" s="67"/>
      <c r="R238" s="89"/>
      <c r="S238" s="162"/>
      <c r="T238" s="67"/>
      <c r="U238" s="91"/>
      <c r="V238" s="161"/>
      <c r="W238" s="67"/>
      <c r="X238" s="89"/>
      <c r="Y238" s="162"/>
      <c r="Z238" s="67"/>
      <c r="AA238" s="91"/>
      <c r="AB238" s="72"/>
      <c r="AC238" s="91"/>
      <c r="AD238" s="161"/>
      <c r="AE238" s="91"/>
      <c r="AF238" s="161"/>
      <c r="AG238" s="91"/>
      <c r="AH238" s="72"/>
      <c r="AI238" s="91"/>
      <c r="AJ238" s="161"/>
      <c r="AK238" s="91"/>
      <c r="AL238" s="75"/>
      <c r="AM238" s="91"/>
      <c r="AN238" s="75"/>
      <c r="AO238" s="91"/>
      <c r="AP238" s="77"/>
      <c r="AQ238" s="91"/>
      <c r="AR238" s="72"/>
      <c r="AS238" s="359"/>
      <c r="AT238" s="91"/>
      <c r="AU238" s="72"/>
      <c r="AV238" s="804" t="str">
        <f>IF(AU238="","",IF(AU238="A",'11.パネルラジエーター設備費用算出シート'!$G$13,IF(AU238="B",'11.パネルラジエーター設備費用算出シート'!$N$13,IF(AU238="C",'11.パネルラジエーター設備費用算出シート'!$G$23,IF(AU238="D",'11.パネルラジエーター設備費用算出シート'!$N$23,IF(AU238="E",'11.パネルラジエーター設備費用算出シート'!$G$33,IF(AU238="F",'11.パネルラジエーター設備費用算出シート'!$N$33,IF(AU238="G",'11.パネルラジエーター設備費用算出シート'!$G$43,IF(AU238="H",'11.パネルラジエーター設備費用算出シート'!$N$43,IF(AU238="I",'11.パネルラジエーター設備費用算出シート'!$G$54,'11.パネルラジエーター設備費用算出シート'!$N$54))))))))))</f>
        <v/>
      </c>
      <c r="AW238" s="91"/>
      <c r="AX238" s="75"/>
      <c r="AY238" s="805"/>
      <c r="AZ238" s="91"/>
      <c r="BA238" s="36"/>
      <c r="BB238" s="36"/>
      <c r="BC238" s="36"/>
      <c r="BD238" s="36"/>
      <c r="BE238" s="66"/>
      <c r="BF238" s="36"/>
      <c r="BG238" s="36"/>
      <c r="BH238" s="66"/>
      <c r="BI238" s="36"/>
      <c r="BJ238" s="36"/>
      <c r="BK238" s="36"/>
      <c r="BL238" s="36"/>
    </row>
    <row r="239" spans="1:64" s="37" customFormat="1">
      <c r="A239" s="93"/>
      <c r="B239" s="68">
        <v>227</v>
      </c>
      <c r="C239" s="105"/>
      <c r="D239" s="69"/>
      <c r="E239" s="94"/>
      <c r="F239" s="798"/>
      <c r="G239" s="798"/>
      <c r="H239" s="72"/>
      <c r="I239" s="73"/>
      <c r="J239" s="72"/>
      <c r="K239" s="800" t="str">
        <f t="shared" si="9"/>
        <v/>
      </c>
      <c r="L239" s="800" t="str">
        <f>IF($G239="","",IF(OR('2.全体概要'!$C$15=1,'2.全体概要'!$C$15=2),INDEX($BG$15:$BG$16,MATCH($G239,$BF$15:$BF$16,-1)),IF('2.全体概要'!$C$15=3,INDEX($BG$14:$BG$15,MATCH($G239,$BF$14:$BF$15,-1)),INDEX($BG$13:$BG$14,MATCH($G239,$BF$13:$BF$14,-1)))))</f>
        <v/>
      </c>
      <c r="M239" s="800" t="str">
        <f t="shared" si="10"/>
        <v/>
      </c>
      <c r="N239" s="801">
        <f t="shared" si="11"/>
        <v>0</v>
      </c>
      <c r="O239" s="91"/>
      <c r="P239" s="161"/>
      <c r="Q239" s="67"/>
      <c r="R239" s="89"/>
      <c r="S239" s="162"/>
      <c r="T239" s="67"/>
      <c r="U239" s="91"/>
      <c r="V239" s="161"/>
      <c r="W239" s="67"/>
      <c r="X239" s="89"/>
      <c r="Y239" s="162"/>
      <c r="Z239" s="67"/>
      <c r="AA239" s="91"/>
      <c r="AB239" s="72"/>
      <c r="AC239" s="91"/>
      <c r="AD239" s="161"/>
      <c r="AE239" s="91"/>
      <c r="AF239" s="161"/>
      <c r="AG239" s="91"/>
      <c r="AH239" s="72"/>
      <c r="AI239" s="91"/>
      <c r="AJ239" s="161"/>
      <c r="AK239" s="91"/>
      <c r="AL239" s="75"/>
      <c r="AM239" s="91"/>
      <c r="AN239" s="75"/>
      <c r="AO239" s="91"/>
      <c r="AP239" s="77"/>
      <c r="AQ239" s="91"/>
      <c r="AR239" s="72"/>
      <c r="AS239" s="359"/>
      <c r="AT239" s="91"/>
      <c r="AU239" s="72"/>
      <c r="AV239" s="804" t="str">
        <f>IF(AU239="","",IF(AU239="A",'11.パネルラジエーター設備費用算出シート'!$G$13,IF(AU239="B",'11.パネルラジエーター設備費用算出シート'!$N$13,IF(AU239="C",'11.パネルラジエーター設備費用算出シート'!$G$23,IF(AU239="D",'11.パネルラジエーター設備費用算出シート'!$N$23,IF(AU239="E",'11.パネルラジエーター設備費用算出シート'!$G$33,IF(AU239="F",'11.パネルラジエーター設備費用算出シート'!$N$33,IF(AU239="G",'11.パネルラジエーター設備費用算出シート'!$G$43,IF(AU239="H",'11.パネルラジエーター設備費用算出シート'!$N$43,IF(AU239="I",'11.パネルラジエーター設備費用算出シート'!$G$54,'11.パネルラジエーター設備費用算出シート'!$N$54))))))))))</f>
        <v/>
      </c>
      <c r="AW239" s="91"/>
      <c r="AX239" s="75"/>
      <c r="AY239" s="805"/>
      <c r="AZ239" s="91"/>
      <c r="BA239" s="36"/>
      <c r="BB239" s="36"/>
      <c r="BC239" s="36"/>
      <c r="BD239" s="36"/>
      <c r="BE239" s="66"/>
      <c r="BF239" s="36"/>
      <c r="BG239" s="36"/>
      <c r="BH239" s="66"/>
      <c r="BI239" s="36"/>
      <c r="BJ239" s="36"/>
      <c r="BK239" s="36"/>
      <c r="BL239" s="36"/>
    </row>
    <row r="240" spans="1:64" s="37" customFormat="1">
      <c r="A240" s="93"/>
      <c r="B240" s="68">
        <v>228</v>
      </c>
      <c r="C240" s="105"/>
      <c r="D240" s="69"/>
      <c r="E240" s="94"/>
      <c r="F240" s="798"/>
      <c r="G240" s="798"/>
      <c r="H240" s="72"/>
      <c r="I240" s="73"/>
      <c r="J240" s="72"/>
      <c r="K240" s="800" t="str">
        <f t="shared" si="9"/>
        <v/>
      </c>
      <c r="L240" s="800" t="str">
        <f>IF($G240="","",IF(OR('2.全体概要'!$C$15=1,'2.全体概要'!$C$15=2),INDEX($BG$15:$BG$16,MATCH($G240,$BF$15:$BF$16,-1)),IF('2.全体概要'!$C$15=3,INDEX($BG$14:$BG$15,MATCH($G240,$BF$14:$BF$15,-1)),INDEX($BG$13:$BG$14,MATCH($G240,$BF$13:$BF$14,-1)))))</f>
        <v/>
      </c>
      <c r="M240" s="800" t="str">
        <f t="shared" si="10"/>
        <v/>
      </c>
      <c r="N240" s="801">
        <f t="shared" si="11"/>
        <v>0</v>
      </c>
      <c r="O240" s="91"/>
      <c r="P240" s="161"/>
      <c r="Q240" s="67"/>
      <c r="R240" s="89"/>
      <c r="S240" s="162"/>
      <c r="T240" s="67"/>
      <c r="U240" s="91"/>
      <c r="V240" s="161"/>
      <c r="W240" s="67"/>
      <c r="X240" s="89"/>
      <c r="Y240" s="162"/>
      <c r="Z240" s="67"/>
      <c r="AA240" s="91"/>
      <c r="AB240" s="72"/>
      <c r="AC240" s="91"/>
      <c r="AD240" s="161"/>
      <c r="AE240" s="91"/>
      <c r="AF240" s="161"/>
      <c r="AG240" s="91"/>
      <c r="AH240" s="72"/>
      <c r="AI240" s="91"/>
      <c r="AJ240" s="161"/>
      <c r="AK240" s="91"/>
      <c r="AL240" s="75"/>
      <c r="AM240" s="91"/>
      <c r="AN240" s="75"/>
      <c r="AO240" s="91"/>
      <c r="AP240" s="77"/>
      <c r="AQ240" s="91"/>
      <c r="AR240" s="72"/>
      <c r="AS240" s="359"/>
      <c r="AT240" s="91"/>
      <c r="AU240" s="72"/>
      <c r="AV240" s="804" t="str">
        <f>IF(AU240="","",IF(AU240="A",'11.パネルラジエーター設備費用算出シート'!$G$13,IF(AU240="B",'11.パネルラジエーター設備費用算出シート'!$N$13,IF(AU240="C",'11.パネルラジエーター設備費用算出シート'!$G$23,IF(AU240="D",'11.パネルラジエーター設備費用算出シート'!$N$23,IF(AU240="E",'11.パネルラジエーター設備費用算出シート'!$G$33,IF(AU240="F",'11.パネルラジエーター設備費用算出シート'!$N$33,IF(AU240="G",'11.パネルラジエーター設備費用算出シート'!$G$43,IF(AU240="H",'11.パネルラジエーター設備費用算出シート'!$N$43,IF(AU240="I",'11.パネルラジエーター設備費用算出シート'!$G$54,'11.パネルラジエーター設備費用算出シート'!$N$54))))))))))</f>
        <v/>
      </c>
      <c r="AW240" s="91"/>
      <c r="AX240" s="75"/>
      <c r="AY240" s="805"/>
      <c r="AZ240" s="91"/>
      <c r="BA240" s="36"/>
      <c r="BB240" s="36"/>
      <c r="BC240" s="36"/>
      <c r="BD240" s="36"/>
      <c r="BE240" s="66"/>
      <c r="BF240" s="36"/>
      <c r="BG240" s="36"/>
      <c r="BH240" s="66"/>
      <c r="BI240" s="36"/>
      <c r="BJ240" s="36"/>
      <c r="BK240" s="36"/>
      <c r="BL240" s="36"/>
    </row>
    <row r="241" spans="1:64" s="37" customFormat="1">
      <c r="A241" s="93"/>
      <c r="B241" s="68">
        <v>229</v>
      </c>
      <c r="C241" s="105"/>
      <c r="D241" s="69"/>
      <c r="E241" s="94"/>
      <c r="F241" s="798"/>
      <c r="G241" s="798"/>
      <c r="H241" s="72"/>
      <c r="I241" s="73"/>
      <c r="J241" s="72"/>
      <c r="K241" s="800" t="str">
        <f t="shared" si="9"/>
        <v/>
      </c>
      <c r="L241" s="800" t="str">
        <f>IF($G241="","",IF(OR('2.全体概要'!$C$15=1,'2.全体概要'!$C$15=2),INDEX($BG$15:$BG$16,MATCH($G241,$BF$15:$BF$16,-1)),IF('2.全体概要'!$C$15=3,INDEX($BG$14:$BG$15,MATCH($G241,$BF$14:$BF$15,-1)),INDEX($BG$13:$BG$14,MATCH($G241,$BF$13:$BF$14,-1)))))</f>
        <v/>
      </c>
      <c r="M241" s="800" t="str">
        <f t="shared" si="10"/>
        <v/>
      </c>
      <c r="N241" s="801">
        <f t="shared" si="11"/>
        <v>0</v>
      </c>
      <c r="O241" s="91"/>
      <c r="P241" s="161"/>
      <c r="Q241" s="67"/>
      <c r="R241" s="89"/>
      <c r="S241" s="162"/>
      <c r="T241" s="67"/>
      <c r="U241" s="91"/>
      <c r="V241" s="161"/>
      <c r="W241" s="67"/>
      <c r="X241" s="89"/>
      <c r="Y241" s="162"/>
      <c r="Z241" s="67"/>
      <c r="AA241" s="91"/>
      <c r="AB241" s="72"/>
      <c r="AC241" s="91"/>
      <c r="AD241" s="161"/>
      <c r="AE241" s="91"/>
      <c r="AF241" s="161"/>
      <c r="AG241" s="91"/>
      <c r="AH241" s="72"/>
      <c r="AI241" s="91"/>
      <c r="AJ241" s="161"/>
      <c r="AK241" s="91"/>
      <c r="AL241" s="75"/>
      <c r="AM241" s="91"/>
      <c r="AN241" s="75"/>
      <c r="AO241" s="91"/>
      <c r="AP241" s="77"/>
      <c r="AQ241" s="91"/>
      <c r="AR241" s="72"/>
      <c r="AS241" s="359"/>
      <c r="AT241" s="91"/>
      <c r="AU241" s="72"/>
      <c r="AV241" s="804" t="str">
        <f>IF(AU241="","",IF(AU241="A",'11.パネルラジエーター設備費用算出シート'!$G$13,IF(AU241="B",'11.パネルラジエーター設備費用算出シート'!$N$13,IF(AU241="C",'11.パネルラジエーター設備費用算出シート'!$G$23,IF(AU241="D",'11.パネルラジエーター設備費用算出シート'!$N$23,IF(AU241="E",'11.パネルラジエーター設備費用算出シート'!$G$33,IF(AU241="F",'11.パネルラジエーター設備費用算出シート'!$N$33,IF(AU241="G",'11.パネルラジエーター設備費用算出シート'!$G$43,IF(AU241="H",'11.パネルラジエーター設備費用算出シート'!$N$43,IF(AU241="I",'11.パネルラジエーター設備費用算出シート'!$G$54,'11.パネルラジエーター設備費用算出シート'!$N$54))))))))))</f>
        <v/>
      </c>
      <c r="AW241" s="91"/>
      <c r="AX241" s="75"/>
      <c r="AY241" s="805"/>
      <c r="AZ241" s="91"/>
      <c r="BA241" s="36"/>
      <c r="BB241" s="36"/>
      <c r="BC241" s="36"/>
      <c r="BD241" s="36"/>
      <c r="BE241" s="66"/>
      <c r="BF241" s="36"/>
      <c r="BG241" s="36"/>
      <c r="BH241" s="66"/>
      <c r="BI241" s="36"/>
      <c r="BJ241" s="36"/>
      <c r="BK241" s="36"/>
      <c r="BL241" s="36"/>
    </row>
    <row r="242" spans="1:64" s="37" customFormat="1">
      <c r="A242" s="93"/>
      <c r="B242" s="68">
        <v>230</v>
      </c>
      <c r="C242" s="105"/>
      <c r="D242" s="69"/>
      <c r="E242" s="94"/>
      <c r="F242" s="798"/>
      <c r="G242" s="798"/>
      <c r="H242" s="72"/>
      <c r="I242" s="73"/>
      <c r="J242" s="72"/>
      <c r="K242" s="800" t="str">
        <f t="shared" si="9"/>
        <v/>
      </c>
      <c r="L242" s="800" t="str">
        <f>IF($G242="","",IF(OR('2.全体概要'!$C$15=1,'2.全体概要'!$C$15=2),INDEX($BG$15:$BG$16,MATCH($G242,$BF$15:$BF$16,-1)),IF('2.全体概要'!$C$15=3,INDEX($BG$14:$BG$15,MATCH($G242,$BF$14:$BF$15,-1)),INDEX($BG$13:$BG$14,MATCH($G242,$BF$13:$BF$14,-1)))))</f>
        <v/>
      </c>
      <c r="M242" s="800" t="str">
        <f t="shared" si="10"/>
        <v/>
      </c>
      <c r="N242" s="801">
        <f t="shared" si="11"/>
        <v>0</v>
      </c>
      <c r="O242" s="91"/>
      <c r="P242" s="161"/>
      <c r="Q242" s="67"/>
      <c r="R242" s="89"/>
      <c r="S242" s="162"/>
      <c r="T242" s="67"/>
      <c r="U242" s="91"/>
      <c r="V242" s="161"/>
      <c r="W242" s="67"/>
      <c r="X242" s="89"/>
      <c r="Y242" s="162"/>
      <c r="Z242" s="67"/>
      <c r="AA242" s="91"/>
      <c r="AB242" s="72"/>
      <c r="AC242" s="91"/>
      <c r="AD242" s="161"/>
      <c r="AE242" s="91"/>
      <c r="AF242" s="161"/>
      <c r="AG242" s="91"/>
      <c r="AH242" s="72"/>
      <c r="AI242" s="91"/>
      <c r="AJ242" s="161"/>
      <c r="AK242" s="91"/>
      <c r="AL242" s="75"/>
      <c r="AM242" s="91"/>
      <c r="AN242" s="75"/>
      <c r="AO242" s="91"/>
      <c r="AP242" s="77"/>
      <c r="AQ242" s="91"/>
      <c r="AR242" s="72"/>
      <c r="AS242" s="359"/>
      <c r="AT242" s="91"/>
      <c r="AU242" s="72"/>
      <c r="AV242" s="804" t="str">
        <f>IF(AU242="","",IF(AU242="A",'11.パネルラジエーター設備費用算出シート'!$G$13,IF(AU242="B",'11.パネルラジエーター設備費用算出シート'!$N$13,IF(AU242="C",'11.パネルラジエーター設備費用算出シート'!$G$23,IF(AU242="D",'11.パネルラジエーター設備費用算出シート'!$N$23,IF(AU242="E",'11.パネルラジエーター設備費用算出シート'!$G$33,IF(AU242="F",'11.パネルラジエーター設備費用算出シート'!$N$33,IF(AU242="G",'11.パネルラジエーター設備費用算出シート'!$G$43,IF(AU242="H",'11.パネルラジエーター設備費用算出シート'!$N$43,IF(AU242="I",'11.パネルラジエーター設備費用算出シート'!$G$54,'11.パネルラジエーター設備費用算出シート'!$N$54))))))))))</f>
        <v/>
      </c>
      <c r="AW242" s="91"/>
      <c r="AX242" s="75"/>
      <c r="AY242" s="805"/>
      <c r="AZ242" s="91"/>
      <c r="BA242" s="36"/>
      <c r="BB242" s="36"/>
      <c r="BC242" s="36"/>
      <c r="BD242" s="36"/>
      <c r="BE242" s="66"/>
      <c r="BF242" s="36"/>
      <c r="BG242" s="36"/>
      <c r="BH242" s="66"/>
      <c r="BI242" s="36"/>
      <c r="BJ242" s="36"/>
      <c r="BK242" s="36"/>
      <c r="BL242" s="36"/>
    </row>
    <row r="243" spans="1:64" s="37" customFormat="1">
      <c r="A243" s="93"/>
      <c r="B243" s="68">
        <v>231</v>
      </c>
      <c r="C243" s="105"/>
      <c r="D243" s="69"/>
      <c r="E243" s="94"/>
      <c r="F243" s="798"/>
      <c r="G243" s="798"/>
      <c r="H243" s="72"/>
      <c r="I243" s="73"/>
      <c r="J243" s="72"/>
      <c r="K243" s="800" t="str">
        <f t="shared" si="9"/>
        <v/>
      </c>
      <c r="L243" s="800" t="str">
        <f>IF($G243="","",IF(OR('2.全体概要'!$C$15=1,'2.全体概要'!$C$15=2),INDEX($BG$15:$BG$16,MATCH($G243,$BF$15:$BF$16,-1)),IF('2.全体概要'!$C$15=3,INDEX($BG$14:$BG$15,MATCH($G243,$BF$14:$BF$15,-1)),INDEX($BG$13:$BG$14,MATCH($G243,$BF$13:$BF$14,-1)))))</f>
        <v/>
      </c>
      <c r="M243" s="800" t="str">
        <f t="shared" si="10"/>
        <v/>
      </c>
      <c r="N243" s="801">
        <f t="shared" si="11"/>
        <v>0</v>
      </c>
      <c r="O243" s="91"/>
      <c r="P243" s="161"/>
      <c r="Q243" s="67"/>
      <c r="R243" s="89"/>
      <c r="S243" s="162"/>
      <c r="T243" s="67"/>
      <c r="U243" s="91"/>
      <c r="V243" s="161"/>
      <c r="W243" s="67"/>
      <c r="X243" s="89"/>
      <c r="Y243" s="162"/>
      <c r="Z243" s="67"/>
      <c r="AA243" s="91"/>
      <c r="AB243" s="72"/>
      <c r="AC243" s="91"/>
      <c r="AD243" s="161"/>
      <c r="AE243" s="91"/>
      <c r="AF243" s="161"/>
      <c r="AG243" s="91"/>
      <c r="AH243" s="72"/>
      <c r="AI243" s="91"/>
      <c r="AJ243" s="161"/>
      <c r="AK243" s="91"/>
      <c r="AL243" s="75"/>
      <c r="AM243" s="91"/>
      <c r="AN243" s="75"/>
      <c r="AO243" s="91"/>
      <c r="AP243" s="77"/>
      <c r="AQ243" s="91"/>
      <c r="AR243" s="72"/>
      <c r="AS243" s="359"/>
      <c r="AT243" s="91"/>
      <c r="AU243" s="72"/>
      <c r="AV243" s="804" t="str">
        <f>IF(AU243="","",IF(AU243="A",'11.パネルラジエーター設備費用算出シート'!$G$13,IF(AU243="B",'11.パネルラジエーター設備費用算出シート'!$N$13,IF(AU243="C",'11.パネルラジエーター設備費用算出シート'!$G$23,IF(AU243="D",'11.パネルラジエーター設備費用算出シート'!$N$23,IF(AU243="E",'11.パネルラジエーター設備費用算出シート'!$G$33,IF(AU243="F",'11.パネルラジエーター設備費用算出シート'!$N$33,IF(AU243="G",'11.パネルラジエーター設備費用算出シート'!$G$43,IF(AU243="H",'11.パネルラジエーター設備費用算出シート'!$N$43,IF(AU243="I",'11.パネルラジエーター設備費用算出シート'!$G$54,'11.パネルラジエーター設備費用算出シート'!$N$54))))))))))</f>
        <v/>
      </c>
      <c r="AW243" s="91"/>
      <c r="AX243" s="75"/>
      <c r="AY243" s="805"/>
      <c r="AZ243" s="91"/>
      <c r="BA243" s="36"/>
      <c r="BB243" s="36"/>
      <c r="BC243" s="36"/>
      <c r="BD243" s="36"/>
      <c r="BE243" s="66"/>
      <c r="BF243" s="36"/>
      <c r="BG243" s="36"/>
      <c r="BH243" s="66"/>
      <c r="BI243" s="36"/>
      <c r="BJ243" s="36"/>
      <c r="BK243" s="36"/>
      <c r="BL243" s="36"/>
    </row>
    <row r="244" spans="1:64" s="37" customFormat="1">
      <c r="A244" s="93"/>
      <c r="B244" s="68">
        <v>232</v>
      </c>
      <c r="C244" s="105"/>
      <c r="D244" s="69"/>
      <c r="E244" s="94"/>
      <c r="F244" s="798"/>
      <c r="G244" s="798"/>
      <c r="H244" s="72"/>
      <c r="I244" s="73"/>
      <c r="J244" s="72"/>
      <c r="K244" s="800" t="str">
        <f t="shared" si="9"/>
        <v/>
      </c>
      <c r="L244" s="800" t="str">
        <f>IF($G244="","",IF(OR('2.全体概要'!$C$15=1,'2.全体概要'!$C$15=2),INDEX($BG$15:$BG$16,MATCH($G244,$BF$15:$BF$16,-1)),IF('2.全体概要'!$C$15=3,INDEX($BG$14:$BG$15,MATCH($G244,$BF$14:$BF$15,-1)),INDEX($BG$13:$BG$14,MATCH($G244,$BF$13:$BF$14,-1)))))</f>
        <v/>
      </c>
      <c r="M244" s="800" t="str">
        <f t="shared" si="10"/>
        <v/>
      </c>
      <c r="N244" s="801">
        <f t="shared" si="11"/>
        <v>0</v>
      </c>
      <c r="O244" s="91"/>
      <c r="P244" s="161"/>
      <c r="Q244" s="67"/>
      <c r="R244" s="89"/>
      <c r="S244" s="162"/>
      <c r="T244" s="67"/>
      <c r="U244" s="91"/>
      <c r="V244" s="161"/>
      <c r="W244" s="67"/>
      <c r="X244" s="89"/>
      <c r="Y244" s="162"/>
      <c r="Z244" s="67"/>
      <c r="AA244" s="91"/>
      <c r="AB244" s="72"/>
      <c r="AC244" s="91"/>
      <c r="AD244" s="161"/>
      <c r="AE244" s="91"/>
      <c r="AF244" s="161"/>
      <c r="AG244" s="91"/>
      <c r="AH244" s="72"/>
      <c r="AI244" s="91"/>
      <c r="AJ244" s="161"/>
      <c r="AK244" s="91"/>
      <c r="AL244" s="75"/>
      <c r="AM244" s="91"/>
      <c r="AN244" s="75"/>
      <c r="AO244" s="91"/>
      <c r="AP244" s="77"/>
      <c r="AQ244" s="91"/>
      <c r="AR244" s="72"/>
      <c r="AS244" s="359"/>
      <c r="AT244" s="91"/>
      <c r="AU244" s="72"/>
      <c r="AV244" s="804" t="str">
        <f>IF(AU244="","",IF(AU244="A",'11.パネルラジエーター設備費用算出シート'!$G$13,IF(AU244="B",'11.パネルラジエーター設備費用算出シート'!$N$13,IF(AU244="C",'11.パネルラジエーター設備費用算出シート'!$G$23,IF(AU244="D",'11.パネルラジエーター設備費用算出シート'!$N$23,IF(AU244="E",'11.パネルラジエーター設備費用算出シート'!$G$33,IF(AU244="F",'11.パネルラジエーター設備費用算出シート'!$N$33,IF(AU244="G",'11.パネルラジエーター設備費用算出シート'!$G$43,IF(AU244="H",'11.パネルラジエーター設備費用算出シート'!$N$43,IF(AU244="I",'11.パネルラジエーター設備費用算出シート'!$G$54,'11.パネルラジエーター設備費用算出シート'!$N$54))))))))))</f>
        <v/>
      </c>
      <c r="AW244" s="91"/>
      <c r="AX244" s="75"/>
      <c r="AY244" s="805"/>
      <c r="AZ244" s="91"/>
      <c r="BA244" s="36"/>
      <c r="BB244" s="36"/>
      <c r="BC244" s="36"/>
      <c r="BD244" s="36"/>
      <c r="BE244" s="66"/>
      <c r="BF244" s="36"/>
      <c r="BG244" s="36"/>
      <c r="BH244" s="66"/>
      <c r="BI244" s="36"/>
      <c r="BJ244" s="36"/>
      <c r="BK244" s="36"/>
      <c r="BL244" s="36"/>
    </row>
    <row r="245" spans="1:64" s="37" customFormat="1">
      <c r="A245" s="93"/>
      <c r="B245" s="68">
        <v>233</v>
      </c>
      <c r="C245" s="105"/>
      <c r="D245" s="69"/>
      <c r="E245" s="94"/>
      <c r="F245" s="798"/>
      <c r="G245" s="798"/>
      <c r="H245" s="72"/>
      <c r="I245" s="73"/>
      <c r="J245" s="72"/>
      <c r="K245" s="800" t="str">
        <f t="shared" si="9"/>
        <v/>
      </c>
      <c r="L245" s="800" t="str">
        <f>IF($G245="","",IF(OR('2.全体概要'!$C$15=1,'2.全体概要'!$C$15=2),INDEX($BG$15:$BG$16,MATCH($G245,$BF$15:$BF$16,-1)),IF('2.全体概要'!$C$15=3,INDEX($BG$14:$BG$15,MATCH($G245,$BF$14:$BF$15,-1)),INDEX($BG$13:$BG$14,MATCH($G245,$BF$13:$BF$14,-1)))))</f>
        <v/>
      </c>
      <c r="M245" s="800" t="str">
        <f t="shared" si="10"/>
        <v/>
      </c>
      <c r="N245" s="801">
        <f t="shared" si="11"/>
        <v>0</v>
      </c>
      <c r="O245" s="91"/>
      <c r="P245" s="161"/>
      <c r="Q245" s="67"/>
      <c r="R245" s="89"/>
      <c r="S245" s="162"/>
      <c r="T245" s="67"/>
      <c r="U245" s="91"/>
      <c r="V245" s="161"/>
      <c r="W245" s="67"/>
      <c r="X245" s="89"/>
      <c r="Y245" s="162"/>
      <c r="Z245" s="67"/>
      <c r="AA245" s="91"/>
      <c r="AB245" s="72"/>
      <c r="AC245" s="91"/>
      <c r="AD245" s="161"/>
      <c r="AE245" s="91"/>
      <c r="AF245" s="161"/>
      <c r="AG245" s="91"/>
      <c r="AH245" s="72"/>
      <c r="AI245" s="91"/>
      <c r="AJ245" s="161"/>
      <c r="AK245" s="91"/>
      <c r="AL245" s="75"/>
      <c r="AM245" s="91"/>
      <c r="AN245" s="75"/>
      <c r="AO245" s="91"/>
      <c r="AP245" s="77"/>
      <c r="AQ245" s="91"/>
      <c r="AR245" s="72"/>
      <c r="AS245" s="359"/>
      <c r="AT245" s="91"/>
      <c r="AU245" s="72"/>
      <c r="AV245" s="804" t="str">
        <f>IF(AU245="","",IF(AU245="A",'11.パネルラジエーター設備費用算出シート'!$G$13,IF(AU245="B",'11.パネルラジエーター設備費用算出シート'!$N$13,IF(AU245="C",'11.パネルラジエーター設備費用算出シート'!$G$23,IF(AU245="D",'11.パネルラジエーター設備費用算出シート'!$N$23,IF(AU245="E",'11.パネルラジエーター設備費用算出シート'!$G$33,IF(AU245="F",'11.パネルラジエーター設備費用算出シート'!$N$33,IF(AU245="G",'11.パネルラジエーター設備費用算出シート'!$G$43,IF(AU245="H",'11.パネルラジエーター設備費用算出シート'!$N$43,IF(AU245="I",'11.パネルラジエーター設備費用算出シート'!$G$54,'11.パネルラジエーター設備費用算出シート'!$N$54))))))))))</f>
        <v/>
      </c>
      <c r="AW245" s="91"/>
      <c r="AX245" s="75"/>
      <c r="AY245" s="805"/>
      <c r="AZ245" s="91"/>
      <c r="BA245" s="36"/>
      <c r="BB245" s="36"/>
      <c r="BC245" s="36"/>
      <c r="BD245" s="36"/>
      <c r="BE245" s="66"/>
      <c r="BF245" s="36"/>
      <c r="BG245" s="36"/>
      <c r="BH245" s="66"/>
      <c r="BI245" s="36"/>
      <c r="BJ245" s="36"/>
      <c r="BK245" s="36"/>
      <c r="BL245" s="36"/>
    </row>
    <row r="246" spans="1:64" s="37" customFormat="1">
      <c r="A246" s="93"/>
      <c r="B246" s="68">
        <v>234</v>
      </c>
      <c r="C246" s="105"/>
      <c r="D246" s="69"/>
      <c r="E246" s="94"/>
      <c r="F246" s="798"/>
      <c r="G246" s="798"/>
      <c r="H246" s="72"/>
      <c r="I246" s="73"/>
      <c r="J246" s="72"/>
      <c r="K246" s="800" t="str">
        <f t="shared" si="9"/>
        <v/>
      </c>
      <c r="L246" s="800" t="str">
        <f>IF($G246="","",IF(OR('2.全体概要'!$C$15=1,'2.全体概要'!$C$15=2),INDEX($BG$15:$BG$16,MATCH($G246,$BF$15:$BF$16,-1)),IF('2.全体概要'!$C$15=3,INDEX($BG$14:$BG$15,MATCH($G246,$BF$14:$BF$15,-1)),INDEX($BG$13:$BG$14,MATCH($G246,$BF$13:$BF$14,-1)))))</f>
        <v/>
      </c>
      <c r="M246" s="800" t="str">
        <f t="shared" si="10"/>
        <v/>
      </c>
      <c r="N246" s="801">
        <f t="shared" si="11"/>
        <v>0</v>
      </c>
      <c r="O246" s="91"/>
      <c r="P246" s="161"/>
      <c r="Q246" s="67"/>
      <c r="R246" s="89"/>
      <c r="S246" s="162"/>
      <c r="T246" s="67"/>
      <c r="U246" s="91"/>
      <c r="V246" s="161"/>
      <c r="W246" s="67"/>
      <c r="X246" s="89"/>
      <c r="Y246" s="162"/>
      <c r="Z246" s="67"/>
      <c r="AA246" s="91"/>
      <c r="AB246" s="72"/>
      <c r="AC246" s="91"/>
      <c r="AD246" s="161"/>
      <c r="AE246" s="91"/>
      <c r="AF246" s="161"/>
      <c r="AG246" s="91"/>
      <c r="AH246" s="72"/>
      <c r="AI246" s="91"/>
      <c r="AJ246" s="161"/>
      <c r="AK246" s="91"/>
      <c r="AL246" s="75"/>
      <c r="AM246" s="91"/>
      <c r="AN246" s="75"/>
      <c r="AO246" s="91"/>
      <c r="AP246" s="77"/>
      <c r="AQ246" s="91"/>
      <c r="AR246" s="72"/>
      <c r="AS246" s="359"/>
      <c r="AT246" s="91"/>
      <c r="AU246" s="72"/>
      <c r="AV246" s="804" t="str">
        <f>IF(AU246="","",IF(AU246="A",'11.パネルラジエーター設備費用算出シート'!$G$13,IF(AU246="B",'11.パネルラジエーター設備費用算出シート'!$N$13,IF(AU246="C",'11.パネルラジエーター設備費用算出シート'!$G$23,IF(AU246="D",'11.パネルラジエーター設備費用算出シート'!$N$23,IF(AU246="E",'11.パネルラジエーター設備費用算出シート'!$G$33,IF(AU246="F",'11.パネルラジエーター設備費用算出シート'!$N$33,IF(AU246="G",'11.パネルラジエーター設備費用算出シート'!$G$43,IF(AU246="H",'11.パネルラジエーター設備費用算出シート'!$N$43,IF(AU246="I",'11.パネルラジエーター設備費用算出シート'!$G$54,'11.パネルラジエーター設備費用算出シート'!$N$54))))))))))</f>
        <v/>
      </c>
      <c r="AW246" s="91"/>
      <c r="AX246" s="75"/>
      <c r="AY246" s="805"/>
      <c r="AZ246" s="91"/>
      <c r="BA246" s="36"/>
      <c r="BB246" s="36"/>
      <c r="BC246" s="36"/>
      <c r="BD246" s="36"/>
      <c r="BE246" s="66"/>
      <c r="BF246" s="36"/>
      <c r="BG246" s="36"/>
      <c r="BH246" s="66"/>
      <c r="BI246" s="36"/>
      <c r="BJ246" s="36"/>
      <c r="BK246" s="36"/>
      <c r="BL246" s="36"/>
    </row>
    <row r="247" spans="1:64" s="37" customFormat="1">
      <c r="A247" s="93"/>
      <c r="B247" s="68">
        <v>235</v>
      </c>
      <c r="C247" s="105"/>
      <c r="D247" s="69"/>
      <c r="E247" s="94"/>
      <c r="F247" s="798"/>
      <c r="G247" s="798"/>
      <c r="H247" s="72"/>
      <c r="I247" s="73"/>
      <c r="J247" s="72"/>
      <c r="K247" s="800" t="str">
        <f t="shared" si="9"/>
        <v/>
      </c>
      <c r="L247" s="800" t="str">
        <f>IF($G247="","",IF(OR('2.全体概要'!$C$15=1,'2.全体概要'!$C$15=2),INDEX($BG$15:$BG$16,MATCH($G247,$BF$15:$BF$16,-1)),IF('2.全体概要'!$C$15=3,INDEX($BG$14:$BG$15,MATCH($G247,$BF$14:$BF$15,-1)),INDEX($BG$13:$BG$14,MATCH($G247,$BF$13:$BF$14,-1)))))</f>
        <v/>
      </c>
      <c r="M247" s="800" t="str">
        <f t="shared" si="10"/>
        <v/>
      </c>
      <c r="N247" s="801">
        <f t="shared" si="11"/>
        <v>0</v>
      </c>
      <c r="O247" s="91"/>
      <c r="P247" s="161"/>
      <c r="Q247" s="67"/>
      <c r="R247" s="89"/>
      <c r="S247" s="162"/>
      <c r="T247" s="67"/>
      <c r="U247" s="91"/>
      <c r="V247" s="161"/>
      <c r="W247" s="67"/>
      <c r="X247" s="89"/>
      <c r="Y247" s="162"/>
      <c r="Z247" s="67"/>
      <c r="AA247" s="91"/>
      <c r="AB247" s="72"/>
      <c r="AC247" s="91"/>
      <c r="AD247" s="161"/>
      <c r="AE247" s="91"/>
      <c r="AF247" s="161"/>
      <c r="AG247" s="91"/>
      <c r="AH247" s="72"/>
      <c r="AI247" s="91"/>
      <c r="AJ247" s="161"/>
      <c r="AK247" s="91"/>
      <c r="AL247" s="75"/>
      <c r="AM247" s="91"/>
      <c r="AN247" s="75"/>
      <c r="AO247" s="91"/>
      <c r="AP247" s="77"/>
      <c r="AQ247" s="91"/>
      <c r="AR247" s="72"/>
      <c r="AS247" s="359"/>
      <c r="AT247" s="91"/>
      <c r="AU247" s="72"/>
      <c r="AV247" s="804" t="str">
        <f>IF(AU247="","",IF(AU247="A",'11.パネルラジエーター設備費用算出シート'!$G$13,IF(AU247="B",'11.パネルラジエーター設備費用算出シート'!$N$13,IF(AU247="C",'11.パネルラジエーター設備費用算出シート'!$G$23,IF(AU247="D",'11.パネルラジエーター設備費用算出シート'!$N$23,IF(AU247="E",'11.パネルラジエーター設備費用算出シート'!$G$33,IF(AU247="F",'11.パネルラジエーター設備費用算出シート'!$N$33,IF(AU247="G",'11.パネルラジエーター設備費用算出シート'!$G$43,IF(AU247="H",'11.パネルラジエーター設備費用算出シート'!$N$43,IF(AU247="I",'11.パネルラジエーター設備費用算出シート'!$G$54,'11.パネルラジエーター設備費用算出シート'!$N$54))))))))))</f>
        <v/>
      </c>
      <c r="AW247" s="91"/>
      <c r="AX247" s="75"/>
      <c r="AY247" s="805"/>
      <c r="AZ247" s="91"/>
      <c r="BA247" s="36"/>
      <c r="BB247" s="36"/>
      <c r="BC247" s="36"/>
      <c r="BD247" s="36"/>
      <c r="BE247" s="66"/>
      <c r="BF247" s="36"/>
      <c r="BG247" s="36"/>
      <c r="BH247" s="66"/>
      <c r="BI247" s="36"/>
      <c r="BJ247" s="36"/>
      <c r="BK247" s="36"/>
      <c r="BL247" s="36"/>
    </row>
    <row r="248" spans="1:64" s="37" customFormat="1">
      <c r="A248" s="93"/>
      <c r="B248" s="68">
        <v>236</v>
      </c>
      <c r="C248" s="105"/>
      <c r="D248" s="69"/>
      <c r="E248" s="94"/>
      <c r="F248" s="798"/>
      <c r="G248" s="798"/>
      <c r="H248" s="72"/>
      <c r="I248" s="73"/>
      <c r="J248" s="72"/>
      <c r="K248" s="800" t="str">
        <f t="shared" si="9"/>
        <v/>
      </c>
      <c r="L248" s="800" t="str">
        <f>IF($G248="","",IF(OR('2.全体概要'!$C$15=1,'2.全体概要'!$C$15=2),INDEX($BG$15:$BG$16,MATCH($G248,$BF$15:$BF$16,-1)),IF('2.全体概要'!$C$15=3,INDEX($BG$14:$BG$15,MATCH($G248,$BF$14:$BF$15,-1)),INDEX($BG$13:$BG$14,MATCH($G248,$BF$13:$BF$14,-1)))))</f>
        <v/>
      </c>
      <c r="M248" s="800" t="str">
        <f t="shared" si="10"/>
        <v/>
      </c>
      <c r="N248" s="801">
        <f t="shared" si="11"/>
        <v>0</v>
      </c>
      <c r="O248" s="91"/>
      <c r="P248" s="161"/>
      <c r="Q248" s="67"/>
      <c r="R248" s="89"/>
      <c r="S248" s="162"/>
      <c r="T248" s="67"/>
      <c r="U248" s="91"/>
      <c r="V248" s="161"/>
      <c r="W248" s="67"/>
      <c r="X248" s="89"/>
      <c r="Y248" s="162"/>
      <c r="Z248" s="67"/>
      <c r="AA248" s="91"/>
      <c r="AB248" s="72"/>
      <c r="AC248" s="91"/>
      <c r="AD248" s="161"/>
      <c r="AE248" s="91"/>
      <c r="AF248" s="161"/>
      <c r="AG248" s="91"/>
      <c r="AH248" s="72"/>
      <c r="AI248" s="91"/>
      <c r="AJ248" s="161"/>
      <c r="AK248" s="91"/>
      <c r="AL248" s="75"/>
      <c r="AM248" s="91"/>
      <c r="AN248" s="75"/>
      <c r="AO248" s="91"/>
      <c r="AP248" s="77"/>
      <c r="AQ248" s="91"/>
      <c r="AR248" s="72"/>
      <c r="AS248" s="359"/>
      <c r="AT248" s="91"/>
      <c r="AU248" s="72"/>
      <c r="AV248" s="804" t="str">
        <f>IF(AU248="","",IF(AU248="A",'11.パネルラジエーター設備費用算出シート'!$G$13,IF(AU248="B",'11.パネルラジエーター設備費用算出シート'!$N$13,IF(AU248="C",'11.パネルラジエーター設備費用算出シート'!$G$23,IF(AU248="D",'11.パネルラジエーター設備費用算出シート'!$N$23,IF(AU248="E",'11.パネルラジエーター設備費用算出シート'!$G$33,IF(AU248="F",'11.パネルラジエーター設備費用算出シート'!$N$33,IF(AU248="G",'11.パネルラジエーター設備費用算出シート'!$G$43,IF(AU248="H",'11.パネルラジエーター設備費用算出シート'!$N$43,IF(AU248="I",'11.パネルラジエーター設備費用算出シート'!$G$54,'11.パネルラジエーター設備費用算出シート'!$N$54))))))))))</f>
        <v/>
      </c>
      <c r="AW248" s="91"/>
      <c r="AX248" s="75"/>
      <c r="AY248" s="805"/>
      <c r="AZ248" s="91"/>
      <c r="BA248" s="36"/>
      <c r="BB248" s="36"/>
      <c r="BC248" s="36"/>
      <c r="BD248" s="36"/>
      <c r="BE248" s="66"/>
      <c r="BF248" s="36"/>
      <c r="BG248" s="36"/>
      <c r="BH248" s="66"/>
      <c r="BI248" s="36"/>
      <c r="BJ248" s="36"/>
      <c r="BK248" s="36"/>
      <c r="BL248" s="36"/>
    </row>
    <row r="249" spans="1:64" s="37" customFormat="1">
      <c r="A249" s="93"/>
      <c r="B249" s="68">
        <v>237</v>
      </c>
      <c r="C249" s="105"/>
      <c r="D249" s="69"/>
      <c r="E249" s="94"/>
      <c r="F249" s="798"/>
      <c r="G249" s="798"/>
      <c r="H249" s="72"/>
      <c r="I249" s="73"/>
      <c r="J249" s="72"/>
      <c r="K249" s="800" t="str">
        <f t="shared" si="9"/>
        <v/>
      </c>
      <c r="L249" s="800" t="str">
        <f>IF($G249="","",IF(OR('2.全体概要'!$C$15=1,'2.全体概要'!$C$15=2),INDEX($BG$15:$BG$16,MATCH($G249,$BF$15:$BF$16,-1)),IF('2.全体概要'!$C$15=3,INDEX($BG$14:$BG$15,MATCH($G249,$BF$14:$BF$15,-1)),INDEX($BG$13:$BG$14,MATCH($G249,$BF$13:$BF$14,-1)))))</f>
        <v/>
      </c>
      <c r="M249" s="800" t="str">
        <f t="shared" si="10"/>
        <v/>
      </c>
      <c r="N249" s="801">
        <f t="shared" si="11"/>
        <v>0</v>
      </c>
      <c r="O249" s="91"/>
      <c r="P249" s="161"/>
      <c r="Q249" s="67"/>
      <c r="R249" s="89"/>
      <c r="S249" s="162"/>
      <c r="T249" s="67"/>
      <c r="U249" s="91"/>
      <c r="V249" s="161"/>
      <c r="W249" s="67"/>
      <c r="X249" s="89"/>
      <c r="Y249" s="162"/>
      <c r="Z249" s="67"/>
      <c r="AA249" s="91"/>
      <c r="AB249" s="72"/>
      <c r="AC249" s="91"/>
      <c r="AD249" s="161"/>
      <c r="AE249" s="91"/>
      <c r="AF249" s="161"/>
      <c r="AG249" s="91"/>
      <c r="AH249" s="72"/>
      <c r="AI249" s="91"/>
      <c r="AJ249" s="161"/>
      <c r="AK249" s="91"/>
      <c r="AL249" s="75"/>
      <c r="AM249" s="91"/>
      <c r="AN249" s="75"/>
      <c r="AO249" s="91"/>
      <c r="AP249" s="77"/>
      <c r="AQ249" s="91"/>
      <c r="AR249" s="72"/>
      <c r="AS249" s="359"/>
      <c r="AT249" s="91"/>
      <c r="AU249" s="72"/>
      <c r="AV249" s="804" t="str">
        <f>IF(AU249="","",IF(AU249="A",'11.パネルラジエーター設備費用算出シート'!$G$13,IF(AU249="B",'11.パネルラジエーター設備費用算出シート'!$N$13,IF(AU249="C",'11.パネルラジエーター設備費用算出シート'!$G$23,IF(AU249="D",'11.パネルラジエーター設備費用算出シート'!$N$23,IF(AU249="E",'11.パネルラジエーター設備費用算出シート'!$G$33,IF(AU249="F",'11.パネルラジエーター設備費用算出シート'!$N$33,IF(AU249="G",'11.パネルラジエーター設備費用算出シート'!$G$43,IF(AU249="H",'11.パネルラジエーター設備費用算出シート'!$N$43,IF(AU249="I",'11.パネルラジエーター設備費用算出シート'!$G$54,'11.パネルラジエーター設備費用算出シート'!$N$54))))))))))</f>
        <v/>
      </c>
      <c r="AW249" s="91"/>
      <c r="AX249" s="75"/>
      <c r="AY249" s="805"/>
      <c r="AZ249" s="91"/>
      <c r="BA249" s="36"/>
      <c r="BB249" s="36"/>
      <c r="BC249" s="36"/>
      <c r="BD249" s="36"/>
      <c r="BE249" s="66"/>
      <c r="BF249" s="36"/>
      <c r="BG249" s="36"/>
      <c r="BH249" s="66"/>
      <c r="BI249" s="36"/>
      <c r="BJ249" s="36"/>
      <c r="BK249" s="36"/>
      <c r="BL249" s="36"/>
    </row>
    <row r="250" spans="1:64" s="37" customFormat="1">
      <c r="A250" s="93"/>
      <c r="B250" s="68">
        <v>238</v>
      </c>
      <c r="C250" s="105"/>
      <c r="D250" s="69"/>
      <c r="E250" s="94"/>
      <c r="F250" s="798"/>
      <c r="G250" s="798"/>
      <c r="H250" s="72"/>
      <c r="I250" s="73"/>
      <c r="J250" s="72"/>
      <c r="K250" s="800" t="str">
        <f t="shared" si="9"/>
        <v/>
      </c>
      <c r="L250" s="800" t="str">
        <f>IF($G250="","",IF(OR('2.全体概要'!$C$15=1,'2.全体概要'!$C$15=2),INDEX($BG$15:$BG$16,MATCH($G250,$BF$15:$BF$16,-1)),IF('2.全体概要'!$C$15=3,INDEX($BG$14:$BG$15,MATCH($G250,$BF$14:$BF$15,-1)),INDEX($BG$13:$BG$14,MATCH($G250,$BF$13:$BF$14,-1)))))</f>
        <v/>
      </c>
      <c r="M250" s="800" t="str">
        <f t="shared" si="10"/>
        <v/>
      </c>
      <c r="N250" s="801">
        <f t="shared" si="11"/>
        <v>0</v>
      </c>
      <c r="O250" s="91"/>
      <c r="P250" s="161"/>
      <c r="Q250" s="67"/>
      <c r="R250" s="89"/>
      <c r="S250" s="162"/>
      <c r="T250" s="67"/>
      <c r="U250" s="91"/>
      <c r="V250" s="161"/>
      <c r="W250" s="67"/>
      <c r="X250" s="89"/>
      <c r="Y250" s="162"/>
      <c r="Z250" s="67"/>
      <c r="AA250" s="91"/>
      <c r="AB250" s="72"/>
      <c r="AC250" s="91"/>
      <c r="AD250" s="161"/>
      <c r="AE250" s="91"/>
      <c r="AF250" s="161"/>
      <c r="AG250" s="91"/>
      <c r="AH250" s="72"/>
      <c r="AI250" s="91"/>
      <c r="AJ250" s="161"/>
      <c r="AK250" s="91"/>
      <c r="AL250" s="75"/>
      <c r="AM250" s="91"/>
      <c r="AN250" s="75"/>
      <c r="AO250" s="91"/>
      <c r="AP250" s="77"/>
      <c r="AQ250" s="91"/>
      <c r="AR250" s="72"/>
      <c r="AS250" s="359"/>
      <c r="AT250" s="91"/>
      <c r="AU250" s="72"/>
      <c r="AV250" s="804" t="str">
        <f>IF(AU250="","",IF(AU250="A",'11.パネルラジエーター設備費用算出シート'!$G$13,IF(AU250="B",'11.パネルラジエーター設備費用算出シート'!$N$13,IF(AU250="C",'11.パネルラジエーター設備費用算出シート'!$G$23,IF(AU250="D",'11.パネルラジエーター設備費用算出シート'!$N$23,IF(AU250="E",'11.パネルラジエーター設備費用算出シート'!$G$33,IF(AU250="F",'11.パネルラジエーター設備費用算出シート'!$N$33,IF(AU250="G",'11.パネルラジエーター設備費用算出シート'!$G$43,IF(AU250="H",'11.パネルラジエーター設備費用算出シート'!$N$43,IF(AU250="I",'11.パネルラジエーター設備費用算出シート'!$G$54,'11.パネルラジエーター設備費用算出シート'!$N$54))))))))))</f>
        <v/>
      </c>
      <c r="AW250" s="91"/>
      <c r="AX250" s="75"/>
      <c r="AY250" s="805"/>
      <c r="AZ250" s="91"/>
      <c r="BA250" s="36"/>
      <c r="BB250" s="36"/>
      <c r="BC250" s="36"/>
      <c r="BD250" s="36"/>
      <c r="BE250" s="66"/>
      <c r="BF250" s="36"/>
      <c r="BG250" s="36"/>
      <c r="BH250" s="66"/>
      <c r="BI250" s="36"/>
      <c r="BJ250" s="36"/>
      <c r="BK250" s="36"/>
      <c r="BL250" s="36"/>
    </row>
    <row r="251" spans="1:64" s="37" customFormat="1">
      <c r="A251" s="93"/>
      <c r="B251" s="68">
        <v>239</v>
      </c>
      <c r="C251" s="105"/>
      <c r="D251" s="69"/>
      <c r="E251" s="94"/>
      <c r="F251" s="798"/>
      <c r="G251" s="798"/>
      <c r="H251" s="72"/>
      <c r="I251" s="73"/>
      <c r="J251" s="72"/>
      <c r="K251" s="800" t="str">
        <f t="shared" si="9"/>
        <v/>
      </c>
      <c r="L251" s="800" t="str">
        <f>IF($G251="","",IF(OR('2.全体概要'!$C$15=1,'2.全体概要'!$C$15=2),INDEX($BG$15:$BG$16,MATCH($G251,$BF$15:$BF$16,-1)),IF('2.全体概要'!$C$15=3,INDEX($BG$14:$BG$15,MATCH($G251,$BF$14:$BF$15,-1)),INDEX($BG$13:$BG$14,MATCH($G251,$BF$13:$BF$14,-1)))))</f>
        <v/>
      </c>
      <c r="M251" s="800" t="str">
        <f t="shared" si="10"/>
        <v/>
      </c>
      <c r="N251" s="801">
        <f t="shared" si="11"/>
        <v>0</v>
      </c>
      <c r="O251" s="91"/>
      <c r="P251" s="161"/>
      <c r="Q251" s="67"/>
      <c r="R251" s="89"/>
      <c r="S251" s="162"/>
      <c r="T251" s="67"/>
      <c r="U251" s="91"/>
      <c r="V251" s="161"/>
      <c r="W251" s="67"/>
      <c r="X251" s="89"/>
      <c r="Y251" s="162"/>
      <c r="Z251" s="67"/>
      <c r="AA251" s="91"/>
      <c r="AB251" s="72"/>
      <c r="AC251" s="91"/>
      <c r="AD251" s="161"/>
      <c r="AE251" s="91"/>
      <c r="AF251" s="161"/>
      <c r="AG251" s="91"/>
      <c r="AH251" s="72"/>
      <c r="AI251" s="91"/>
      <c r="AJ251" s="161"/>
      <c r="AK251" s="91"/>
      <c r="AL251" s="75"/>
      <c r="AM251" s="91"/>
      <c r="AN251" s="75"/>
      <c r="AO251" s="91"/>
      <c r="AP251" s="77"/>
      <c r="AQ251" s="91"/>
      <c r="AR251" s="72"/>
      <c r="AS251" s="359"/>
      <c r="AT251" s="91"/>
      <c r="AU251" s="72"/>
      <c r="AV251" s="804" t="str">
        <f>IF(AU251="","",IF(AU251="A",'11.パネルラジエーター設備費用算出シート'!$G$13,IF(AU251="B",'11.パネルラジエーター設備費用算出シート'!$N$13,IF(AU251="C",'11.パネルラジエーター設備費用算出シート'!$G$23,IF(AU251="D",'11.パネルラジエーター設備費用算出シート'!$N$23,IF(AU251="E",'11.パネルラジエーター設備費用算出シート'!$G$33,IF(AU251="F",'11.パネルラジエーター設備費用算出シート'!$N$33,IF(AU251="G",'11.パネルラジエーター設備費用算出シート'!$G$43,IF(AU251="H",'11.パネルラジエーター設備費用算出シート'!$N$43,IF(AU251="I",'11.パネルラジエーター設備費用算出シート'!$G$54,'11.パネルラジエーター設備費用算出シート'!$N$54))))))))))</f>
        <v/>
      </c>
      <c r="AW251" s="91"/>
      <c r="AX251" s="75"/>
      <c r="AY251" s="805"/>
      <c r="AZ251" s="91"/>
      <c r="BA251" s="36"/>
      <c r="BB251" s="36"/>
      <c r="BC251" s="36"/>
      <c r="BD251" s="36"/>
      <c r="BE251" s="66"/>
      <c r="BF251" s="36"/>
      <c r="BG251" s="36"/>
      <c r="BH251" s="66"/>
      <c r="BI251" s="36"/>
      <c r="BJ251" s="36"/>
      <c r="BK251" s="36"/>
      <c r="BL251" s="36"/>
    </row>
    <row r="252" spans="1:64" s="37" customFormat="1">
      <c r="A252" s="93"/>
      <c r="B252" s="68">
        <v>240</v>
      </c>
      <c r="C252" s="105"/>
      <c r="D252" s="69"/>
      <c r="E252" s="94"/>
      <c r="F252" s="798"/>
      <c r="G252" s="798"/>
      <c r="H252" s="72"/>
      <c r="I252" s="73"/>
      <c r="J252" s="72"/>
      <c r="K252" s="800" t="str">
        <f t="shared" si="9"/>
        <v/>
      </c>
      <c r="L252" s="800" t="str">
        <f>IF($G252="","",IF(OR('2.全体概要'!$C$15=1,'2.全体概要'!$C$15=2),INDEX($BG$15:$BG$16,MATCH($G252,$BF$15:$BF$16,-1)),IF('2.全体概要'!$C$15=3,INDEX($BG$14:$BG$15,MATCH($G252,$BF$14:$BF$15,-1)),INDEX($BG$13:$BG$14,MATCH($G252,$BF$13:$BF$14,-1)))))</f>
        <v/>
      </c>
      <c r="M252" s="800" t="str">
        <f t="shared" si="10"/>
        <v/>
      </c>
      <c r="N252" s="801">
        <f t="shared" si="11"/>
        <v>0</v>
      </c>
      <c r="O252" s="91"/>
      <c r="P252" s="161"/>
      <c r="Q252" s="67"/>
      <c r="R252" s="89"/>
      <c r="S252" s="162"/>
      <c r="T252" s="67"/>
      <c r="U252" s="91"/>
      <c r="V252" s="161"/>
      <c r="W252" s="67"/>
      <c r="X252" s="89"/>
      <c r="Y252" s="162"/>
      <c r="Z252" s="67"/>
      <c r="AA252" s="91"/>
      <c r="AB252" s="72"/>
      <c r="AC252" s="91"/>
      <c r="AD252" s="161"/>
      <c r="AE252" s="91"/>
      <c r="AF252" s="161"/>
      <c r="AG252" s="91"/>
      <c r="AH252" s="72"/>
      <c r="AI252" s="91"/>
      <c r="AJ252" s="161"/>
      <c r="AK252" s="91"/>
      <c r="AL252" s="75"/>
      <c r="AM252" s="91"/>
      <c r="AN252" s="75"/>
      <c r="AO252" s="91"/>
      <c r="AP252" s="77"/>
      <c r="AQ252" s="91"/>
      <c r="AR252" s="72"/>
      <c r="AS252" s="359"/>
      <c r="AT252" s="91"/>
      <c r="AU252" s="72"/>
      <c r="AV252" s="804" t="str">
        <f>IF(AU252="","",IF(AU252="A",'11.パネルラジエーター設備費用算出シート'!$G$13,IF(AU252="B",'11.パネルラジエーター設備費用算出シート'!$N$13,IF(AU252="C",'11.パネルラジエーター設備費用算出シート'!$G$23,IF(AU252="D",'11.パネルラジエーター設備費用算出シート'!$N$23,IF(AU252="E",'11.パネルラジエーター設備費用算出シート'!$G$33,IF(AU252="F",'11.パネルラジエーター設備費用算出シート'!$N$33,IF(AU252="G",'11.パネルラジエーター設備費用算出シート'!$G$43,IF(AU252="H",'11.パネルラジエーター設備費用算出シート'!$N$43,IF(AU252="I",'11.パネルラジエーター設備費用算出シート'!$G$54,'11.パネルラジエーター設備費用算出シート'!$N$54))))))))))</f>
        <v/>
      </c>
      <c r="AW252" s="91"/>
      <c r="AX252" s="75"/>
      <c r="AY252" s="805"/>
      <c r="AZ252" s="91"/>
      <c r="BA252" s="36"/>
      <c r="BB252" s="36"/>
      <c r="BC252" s="36"/>
      <c r="BD252" s="36"/>
      <c r="BE252" s="66"/>
      <c r="BF252" s="36"/>
      <c r="BG252" s="36"/>
      <c r="BH252" s="66"/>
      <c r="BI252" s="36"/>
      <c r="BJ252" s="36"/>
      <c r="BK252" s="36"/>
      <c r="BL252" s="36"/>
    </row>
    <row r="253" spans="1:64" s="37" customFormat="1">
      <c r="A253" s="93"/>
      <c r="B253" s="68">
        <v>241</v>
      </c>
      <c r="C253" s="105"/>
      <c r="D253" s="69"/>
      <c r="E253" s="94"/>
      <c r="F253" s="798"/>
      <c r="G253" s="798"/>
      <c r="H253" s="72"/>
      <c r="I253" s="73"/>
      <c r="J253" s="72"/>
      <c r="K253" s="800" t="str">
        <f t="shared" si="9"/>
        <v/>
      </c>
      <c r="L253" s="800" t="str">
        <f>IF($G253="","",IF(OR('2.全体概要'!$C$15=1,'2.全体概要'!$C$15=2),INDEX($BG$15:$BG$16,MATCH($G253,$BF$15:$BF$16,-1)),IF('2.全体概要'!$C$15=3,INDEX($BG$14:$BG$15,MATCH($G253,$BF$14:$BF$15,-1)),INDEX($BG$13:$BG$14,MATCH($G253,$BF$13:$BF$14,-1)))))</f>
        <v/>
      </c>
      <c r="M253" s="800" t="str">
        <f t="shared" si="10"/>
        <v/>
      </c>
      <c r="N253" s="801">
        <f t="shared" si="11"/>
        <v>0</v>
      </c>
      <c r="O253" s="91"/>
      <c r="P253" s="161"/>
      <c r="Q253" s="67"/>
      <c r="R253" s="89"/>
      <c r="S253" s="162"/>
      <c r="T253" s="67"/>
      <c r="U253" s="91"/>
      <c r="V253" s="161"/>
      <c r="W253" s="67"/>
      <c r="X253" s="89"/>
      <c r="Y253" s="162"/>
      <c r="Z253" s="67"/>
      <c r="AA253" s="91"/>
      <c r="AB253" s="72"/>
      <c r="AC253" s="91"/>
      <c r="AD253" s="161"/>
      <c r="AE253" s="91"/>
      <c r="AF253" s="161"/>
      <c r="AG253" s="91"/>
      <c r="AH253" s="72"/>
      <c r="AI253" s="91"/>
      <c r="AJ253" s="161"/>
      <c r="AK253" s="91"/>
      <c r="AL253" s="75"/>
      <c r="AM253" s="91"/>
      <c r="AN253" s="75"/>
      <c r="AO253" s="91"/>
      <c r="AP253" s="77"/>
      <c r="AQ253" s="91"/>
      <c r="AR253" s="72"/>
      <c r="AS253" s="359"/>
      <c r="AT253" s="91"/>
      <c r="AU253" s="72"/>
      <c r="AV253" s="804" t="str">
        <f>IF(AU253="","",IF(AU253="A",'11.パネルラジエーター設備費用算出シート'!$G$13,IF(AU253="B",'11.パネルラジエーター設備費用算出シート'!$N$13,IF(AU253="C",'11.パネルラジエーター設備費用算出シート'!$G$23,IF(AU253="D",'11.パネルラジエーター設備費用算出シート'!$N$23,IF(AU253="E",'11.パネルラジエーター設備費用算出シート'!$G$33,IF(AU253="F",'11.パネルラジエーター設備費用算出シート'!$N$33,IF(AU253="G",'11.パネルラジエーター設備費用算出シート'!$G$43,IF(AU253="H",'11.パネルラジエーター設備費用算出シート'!$N$43,IF(AU253="I",'11.パネルラジエーター設備費用算出シート'!$G$54,'11.パネルラジエーター設備費用算出シート'!$N$54))))))))))</f>
        <v/>
      </c>
      <c r="AW253" s="91"/>
      <c r="AX253" s="75"/>
      <c r="AY253" s="805"/>
      <c r="AZ253" s="91"/>
      <c r="BA253" s="36"/>
      <c r="BB253" s="36"/>
      <c r="BC253" s="36"/>
      <c r="BD253" s="36"/>
      <c r="BE253" s="66"/>
      <c r="BF253" s="36"/>
      <c r="BG253" s="36"/>
      <c r="BH253" s="66"/>
      <c r="BI253" s="36"/>
      <c r="BJ253" s="36"/>
      <c r="BK253" s="36"/>
      <c r="BL253" s="36"/>
    </row>
    <row r="254" spans="1:64" s="37" customFormat="1">
      <c r="A254" s="93"/>
      <c r="B254" s="68">
        <v>242</v>
      </c>
      <c r="C254" s="105"/>
      <c r="D254" s="69"/>
      <c r="E254" s="94"/>
      <c r="F254" s="798"/>
      <c r="G254" s="798"/>
      <c r="H254" s="72"/>
      <c r="I254" s="73"/>
      <c r="J254" s="72"/>
      <c r="K254" s="800" t="str">
        <f t="shared" si="9"/>
        <v/>
      </c>
      <c r="L254" s="800" t="str">
        <f>IF($G254="","",IF(OR('2.全体概要'!$C$15=1,'2.全体概要'!$C$15=2),INDEX($BG$15:$BG$16,MATCH($G254,$BF$15:$BF$16,-1)),IF('2.全体概要'!$C$15=3,INDEX($BG$14:$BG$15,MATCH($G254,$BF$14:$BF$15,-1)),INDEX($BG$13:$BG$14,MATCH($G254,$BF$13:$BF$14,-1)))))</f>
        <v/>
      </c>
      <c r="M254" s="800" t="str">
        <f t="shared" si="10"/>
        <v/>
      </c>
      <c r="N254" s="801">
        <f t="shared" si="11"/>
        <v>0</v>
      </c>
      <c r="O254" s="91"/>
      <c r="P254" s="161"/>
      <c r="Q254" s="67"/>
      <c r="R254" s="89"/>
      <c r="S254" s="162"/>
      <c r="T254" s="67"/>
      <c r="U254" s="91"/>
      <c r="V254" s="161"/>
      <c r="W254" s="67"/>
      <c r="X254" s="89"/>
      <c r="Y254" s="162"/>
      <c r="Z254" s="67"/>
      <c r="AA254" s="91"/>
      <c r="AB254" s="72"/>
      <c r="AC254" s="91"/>
      <c r="AD254" s="161"/>
      <c r="AE254" s="91"/>
      <c r="AF254" s="161"/>
      <c r="AG254" s="91"/>
      <c r="AH254" s="72"/>
      <c r="AI254" s="91"/>
      <c r="AJ254" s="161"/>
      <c r="AK254" s="91"/>
      <c r="AL254" s="75"/>
      <c r="AM254" s="91"/>
      <c r="AN254" s="75"/>
      <c r="AO254" s="91"/>
      <c r="AP254" s="77"/>
      <c r="AQ254" s="91"/>
      <c r="AR254" s="72"/>
      <c r="AS254" s="359"/>
      <c r="AT254" s="91"/>
      <c r="AU254" s="72"/>
      <c r="AV254" s="804" t="str">
        <f>IF(AU254="","",IF(AU254="A",'11.パネルラジエーター設備費用算出シート'!$G$13,IF(AU254="B",'11.パネルラジエーター設備費用算出シート'!$N$13,IF(AU254="C",'11.パネルラジエーター設備費用算出シート'!$G$23,IF(AU254="D",'11.パネルラジエーター設備費用算出シート'!$N$23,IF(AU254="E",'11.パネルラジエーター設備費用算出シート'!$G$33,IF(AU254="F",'11.パネルラジエーター設備費用算出シート'!$N$33,IF(AU254="G",'11.パネルラジエーター設備費用算出シート'!$G$43,IF(AU254="H",'11.パネルラジエーター設備費用算出シート'!$N$43,IF(AU254="I",'11.パネルラジエーター設備費用算出シート'!$G$54,'11.パネルラジエーター設備費用算出シート'!$N$54))))))))))</f>
        <v/>
      </c>
      <c r="AW254" s="91"/>
      <c r="AX254" s="75"/>
      <c r="AY254" s="805"/>
      <c r="AZ254" s="91"/>
      <c r="BA254" s="36"/>
      <c r="BB254" s="36"/>
      <c r="BC254" s="36"/>
      <c r="BD254" s="36"/>
      <c r="BE254" s="66"/>
      <c r="BF254" s="36"/>
      <c r="BG254" s="36"/>
      <c r="BH254" s="66"/>
      <c r="BI254" s="36"/>
      <c r="BJ254" s="36"/>
      <c r="BK254" s="36"/>
      <c r="BL254" s="36"/>
    </row>
    <row r="255" spans="1:64" s="37" customFormat="1">
      <c r="A255" s="93"/>
      <c r="B255" s="68">
        <v>243</v>
      </c>
      <c r="C255" s="105"/>
      <c r="D255" s="69"/>
      <c r="E255" s="94"/>
      <c r="F255" s="798"/>
      <c r="G255" s="798"/>
      <c r="H255" s="72"/>
      <c r="I255" s="73"/>
      <c r="J255" s="72"/>
      <c r="K255" s="800" t="str">
        <f t="shared" si="9"/>
        <v/>
      </c>
      <c r="L255" s="800" t="str">
        <f>IF($G255="","",IF(OR('2.全体概要'!$C$15=1,'2.全体概要'!$C$15=2),INDEX($BG$15:$BG$16,MATCH($G255,$BF$15:$BF$16,-1)),IF('2.全体概要'!$C$15=3,INDEX($BG$14:$BG$15,MATCH($G255,$BF$14:$BF$15,-1)),INDEX($BG$13:$BG$14,MATCH($G255,$BF$13:$BF$14,-1)))))</f>
        <v/>
      </c>
      <c r="M255" s="800" t="str">
        <f t="shared" si="10"/>
        <v/>
      </c>
      <c r="N255" s="801">
        <f t="shared" si="11"/>
        <v>0</v>
      </c>
      <c r="O255" s="91"/>
      <c r="P255" s="161"/>
      <c r="Q255" s="67"/>
      <c r="R255" s="89"/>
      <c r="S255" s="162"/>
      <c r="T255" s="67"/>
      <c r="U255" s="91"/>
      <c r="V255" s="161"/>
      <c r="W255" s="67"/>
      <c r="X255" s="89"/>
      <c r="Y255" s="162"/>
      <c r="Z255" s="67"/>
      <c r="AA255" s="91"/>
      <c r="AB255" s="72"/>
      <c r="AC255" s="91"/>
      <c r="AD255" s="161"/>
      <c r="AE255" s="91"/>
      <c r="AF255" s="161"/>
      <c r="AG255" s="91"/>
      <c r="AH255" s="72"/>
      <c r="AI255" s="91"/>
      <c r="AJ255" s="161"/>
      <c r="AK255" s="91"/>
      <c r="AL255" s="75"/>
      <c r="AM255" s="91"/>
      <c r="AN255" s="75"/>
      <c r="AO255" s="91"/>
      <c r="AP255" s="77"/>
      <c r="AQ255" s="91"/>
      <c r="AR255" s="72"/>
      <c r="AS255" s="359"/>
      <c r="AT255" s="91"/>
      <c r="AU255" s="72"/>
      <c r="AV255" s="804" t="str">
        <f>IF(AU255="","",IF(AU255="A",'11.パネルラジエーター設備費用算出シート'!$G$13,IF(AU255="B",'11.パネルラジエーター設備費用算出シート'!$N$13,IF(AU255="C",'11.パネルラジエーター設備費用算出シート'!$G$23,IF(AU255="D",'11.パネルラジエーター設備費用算出シート'!$N$23,IF(AU255="E",'11.パネルラジエーター設備費用算出シート'!$G$33,IF(AU255="F",'11.パネルラジエーター設備費用算出シート'!$N$33,IF(AU255="G",'11.パネルラジエーター設備費用算出シート'!$G$43,IF(AU255="H",'11.パネルラジエーター設備費用算出シート'!$N$43,IF(AU255="I",'11.パネルラジエーター設備費用算出シート'!$G$54,'11.パネルラジエーター設備費用算出シート'!$N$54))))))))))</f>
        <v/>
      </c>
      <c r="AW255" s="91"/>
      <c r="AX255" s="75"/>
      <c r="AY255" s="805"/>
      <c r="AZ255" s="91"/>
      <c r="BA255" s="36"/>
      <c r="BB255" s="36"/>
      <c r="BC255" s="36"/>
      <c r="BD255" s="36"/>
      <c r="BE255" s="66"/>
      <c r="BF255" s="36"/>
      <c r="BG255" s="36"/>
      <c r="BH255" s="66"/>
      <c r="BI255" s="36"/>
      <c r="BJ255" s="36"/>
      <c r="BK255" s="36"/>
      <c r="BL255" s="36"/>
    </row>
    <row r="256" spans="1:64" s="37" customFormat="1">
      <c r="A256" s="93"/>
      <c r="B256" s="68">
        <v>244</v>
      </c>
      <c r="C256" s="105"/>
      <c r="D256" s="69"/>
      <c r="E256" s="94"/>
      <c r="F256" s="798"/>
      <c r="G256" s="798"/>
      <c r="H256" s="72"/>
      <c r="I256" s="73"/>
      <c r="J256" s="72"/>
      <c r="K256" s="800" t="str">
        <f t="shared" si="9"/>
        <v/>
      </c>
      <c r="L256" s="800" t="str">
        <f>IF($G256="","",IF(OR('2.全体概要'!$C$15=1,'2.全体概要'!$C$15=2),INDEX($BG$15:$BG$16,MATCH($G256,$BF$15:$BF$16,-1)),IF('2.全体概要'!$C$15=3,INDEX($BG$14:$BG$15,MATCH($G256,$BF$14:$BF$15,-1)),INDEX($BG$13:$BG$14,MATCH($G256,$BF$13:$BF$14,-1)))))</f>
        <v/>
      </c>
      <c r="M256" s="800" t="str">
        <f t="shared" si="10"/>
        <v/>
      </c>
      <c r="N256" s="801">
        <f t="shared" si="11"/>
        <v>0</v>
      </c>
      <c r="O256" s="91"/>
      <c r="P256" s="161"/>
      <c r="Q256" s="67"/>
      <c r="R256" s="89"/>
      <c r="S256" s="162"/>
      <c r="T256" s="67"/>
      <c r="U256" s="91"/>
      <c r="V256" s="161"/>
      <c r="W256" s="67"/>
      <c r="X256" s="89"/>
      <c r="Y256" s="162"/>
      <c r="Z256" s="67"/>
      <c r="AA256" s="91"/>
      <c r="AB256" s="72"/>
      <c r="AC256" s="91"/>
      <c r="AD256" s="161"/>
      <c r="AE256" s="91"/>
      <c r="AF256" s="161"/>
      <c r="AG256" s="91"/>
      <c r="AH256" s="72"/>
      <c r="AI256" s="91"/>
      <c r="AJ256" s="161"/>
      <c r="AK256" s="91"/>
      <c r="AL256" s="75"/>
      <c r="AM256" s="91"/>
      <c r="AN256" s="75"/>
      <c r="AO256" s="91"/>
      <c r="AP256" s="77"/>
      <c r="AQ256" s="91"/>
      <c r="AR256" s="72"/>
      <c r="AS256" s="359"/>
      <c r="AT256" s="91"/>
      <c r="AU256" s="72"/>
      <c r="AV256" s="804" t="str">
        <f>IF(AU256="","",IF(AU256="A",'11.パネルラジエーター設備費用算出シート'!$G$13,IF(AU256="B",'11.パネルラジエーター設備費用算出シート'!$N$13,IF(AU256="C",'11.パネルラジエーター設備費用算出シート'!$G$23,IF(AU256="D",'11.パネルラジエーター設備費用算出シート'!$N$23,IF(AU256="E",'11.パネルラジエーター設備費用算出シート'!$G$33,IF(AU256="F",'11.パネルラジエーター設備費用算出シート'!$N$33,IF(AU256="G",'11.パネルラジエーター設備費用算出シート'!$G$43,IF(AU256="H",'11.パネルラジエーター設備費用算出シート'!$N$43,IF(AU256="I",'11.パネルラジエーター設備費用算出シート'!$G$54,'11.パネルラジエーター設備費用算出シート'!$N$54))))))))))</f>
        <v/>
      </c>
      <c r="AW256" s="91"/>
      <c r="AX256" s="75"/>
      <c r="AY256" s="805"/>
      <c r="AZ256" s="91"/>
      <c r="BA256" s="36"/>
      <c r="BB256" s="36"/>
      <c r="BC256" s="36"/>
      <c r="BD256" s="36"/>
      <c r="BE256" s="66"/>
      <c r="BF256" s="36"/>
      <c r="BG256" s="36"/>
      <c r="BH256" s="66"/>
      <c r="BI256" s="36"/>
      <c r="BJ256" s="36"/>
      <c r="BK256" s="36"/>
      <c r="BL256" s="36"/>
    </row>
    <row r="257" spans="1:64" s="37" customFormat="1">
      <c r="A257" s="93"/>
      <c r="B257" s="68">
        <v>245</v>
      </c>
      <c r="C257" s="105"/>
      <c r="D257" s="69"/>
      <c r="E257" s="94"/>
      <c r="F257" s="798"/>
      <c r="G257" s="798"/>
      <c r="H257" s="72"/>
      <c r="I257" s="73"/>
      <c r="J257" s="72"/>
      <c r="K257" s="800" t="str">
        <f t="shared" si="9"/>
        <v/>
      </c>
      <c r="L257" s="800" t="str">
        <f>IF($G257="","",IF(OR('2.全体概要'!$C$15=1,'2.全体概要'!$C$15=2),INDEX($BG$15:$BG$16,MATCH($G257,$BF$15:$BF$16,-1)),IF('2.全体概要'!$C$15=3,INDEX($BG$14:$BG$15,MATCH($G257,$BF$14:$BF$15,-1)),INDEX($BG$13:$BG$14,MATCH($G257,$BF$13:$BF$14,-1)))))</f>
        <v/>
      </c>
      <c r="M257" s="800" t="str">
        <f t="shared" si="10"/>
        <v/>
      </c>
      <c r="N257" s="801">
        <f t="shared" si="11"/>
        <v>0</v>
      </c>
      <c r="O257" s="91"/>
      <c r="P257" s="161"/>
      <c r="Q257" s="67"/>
      <c r="R257" s="89"/>
      <c r="S257" s="162"/>
      <c r="T257" s="67"/>
      <c r="U257" s="91"/>
      <c r="V257" s="161"/>
      <c r="W257" s="67"/>
      <c r="X257" s="89"/>
      <c r="Y257" s="162"/>
      <c r="Z257" s="67"/>
      <c r="AA257" s="91"/>
      <c r="AB257" s="72"/>
      <c r="AC257" s="91"/>
      <c r="AD257" s="161"/>
      <c r="AE257" s="91"/>
      <c r="AF257" s="161"/>
      <c r="AG257" s="91"/>
      <c r="AH257" s="72"/>
      <c r="AI257" s="91"/>
      <c r="AJ257" s="161"/>
      <c r="AK257" s="91"/>
      <c r="AL257" s="75"/>
      <c r="AM257" s="91"/>
      <c r="AN257" s="75"/>
      <c r="AO257" s="91"/>
      <c r="AP257" s="77"/>
      <c r="AQ257" s="91"/>
      <c r="AR257" s="72"/>
      <c r="AS257" s="359"/>
      <c r="AT257" s="91"/>
      <c r="AU257" s="72"/>
      <c r="AV257" s="804" t="str">
        <f>IF(AU257="","",IF(AU257="A",'11.パネルラジエーター設備費用算出シート'!$G$13,IF(AU257="B",'11.パネルラジエーター設備費用算出シート'!$N$13,IF(AU257="C",'11.パネルラジエーター設備費用算出シート'!$G$23,IF(AU257="D",'11.パネルラジエーター設備費用算出シート'!$N$23,IF(AU257="E",'11.パネルラジエーター設備費用算出シート'!$G$33,IF(AU257="F",'11.パネルラジエーター設備費用算出シート'!$N$33,IF(AU257="G",'11.パネルラジエーター設備費用算出シート'!$G$43,IF(AU257="H",'11.パネルラジエーター設備費用算出シート'!$N$43,IF(AU257="I",'11.パネルラジエーター設備費用算出シート'!$G$54,'11.パネルラジエーター設備費用算出シート'!$N$54))))))))))</f>
        <v/>
      </c>
      <c r="AW257" s="91"/>
      <c r="AX257" s="75"/>
      <c r="AY257" s="805"/>
      <c r="AZ257" s="91"/>
      <c r="BA257" s="36"/>
      <c r="BB257" s="36"/>
      <c r="BC257" s="36"/>
      <c r="BD257" s="36"/>
      <c r="BE257" s="66"/>
      <c r="BF257" s="36"/>
      <c r="BG257" s="36"/>
      <c r="BH257" s="66"/>
      <c r="BI257" s="36"/>
      <c r="BJ257" s="36"/>
      <c r="BK257" s="36"/>
      <c r="BL257" s="36"/>
    </row>
    <row r="258" spans="1:64" s="37" customFormat="1">
      <c r="A258" s="93"/>
      <c r="B258" s="68">
        <v>246</v>
      </c>
      <c r="C258" s="105"/>
      <c r="D258" s="69"/>
      <c r="E258" s="94"/>
      <c r="F258" s="798"/>
      <c r="G258" s="798"/>
      <c r="H258" s="72"/>
      <c r="I258" s="73"/>
      <c r="J258" s="72"/>
      <c r="K258" s="800" t="str">
        <f t="shared" si="9"/>
        <v/>
      </c>
      <c r="L258" s="800" t="str">
        <f>IF($G258="","",IF(OR('2.全体概要'!$C$15=1,'2.全体概要'!$C$15=2),INDEX($BG$15:$BG$16,MATCH($G258,$BF$15:$BF$16,-1)),IF('2.全体概要'!$C$15=3,INDEX($BG$14:$BG$15,MATCH($G258,$BF$14:$BF$15,-1)),INDEX($BG$13:$BG$14,MATCH($G258,$BF$13:$BF$14,-1)))))</f>
        <v/>
      </c>
      <c r="M258" s="800" t="str">
        <f t="shared" si="10"/>
        <v/>
      </c>
      <c r="N258" s="801">
        <f t="shared" si="11"/>
        <v>0</v>
      </c>
      <c r="O258" s="91"/>
      <c r="P258" s="161"/>
      <c r="Q258" s="67"/>
      <c r="R258" s="89"/>
      <c r="S258" s="162"/>
      <c r="T258" s="67"/>
      <c r="U258" s="91"/>
      <c r="V258" s="161"/>
      <c r="W258" s="67"/>
      <c r="X258" s="89"/>
      <c r="Y258" s="162"/>
      <c r="Z258" s="67"/>
      <c r="AA258" s="91"/>
      <c r="AB258" s="72"/>
      <c r="AC258" s="91"/>
      <c r="AD258" s="161"/>
      <c r="AE258" s="91"/>
      <c r="AF258" s="161"/>
      <c r="AG258" s="91"/>
      <c r="AH258" s="72"/>
      <c r="AI258" s="91"/>
      <c r="AJ258" s="161"/>
      <c r="AK258" s="91"/>
      <c r="AL258" s="75"/>
      <c r="AM258" s="91"/>
      <c r="AN258" s="75"/>
      <c r="AO258" s="91"/>
      <c r="AP258" s="77"/>
      <c r="AQ258" s="91"/>
      <c r="AR258" s="72"/>
      <c r="AS258" s="359"/>
      <c r="AT258" s="91"/>
      <c r="AU258" s="72"/>
      <c r="AV258" s="804" t="str">
        <f>IF(AU258="","",IF(AU258="A",'11.パネルラジエーター設備費用算出シート'!$G$13,IF(AU258="B",'11.パネルラジエーター設備費用算出シート'!$N$13,IF(AU258="C",'11.パネルラジエーター設備費用算出シート'!$G$23,IF(AU258="D",'11.パネルラジエーター設備費用算出シート'!$N$23,IF(AU258="E",'11.パネルラジエーター設備費用算出シート'!$G$33,IF(AU258="F",'11.パネルラジエーター設備費用算出シート'!$N$33,IF(AU258="G",'11.パネルラジエーター設備費用算出シート'!$G$43,IF(AU258="H",'11.パネルラジエーター設備費用算出シート'!$N$43,IF(AU258="I",'11.パネルラジエーター設備費用算出シート'!$G$54,'11.パネルラジエーター設備費用算出シート'!$N$54))))))))))</f>
        <v/>
      </c>
      <c r="AW258" s="91"/>
      <c r="AX258" s="75"/>
      <c r="AY258" s="805"/>
      <c r="AZ258" s="91"/>
      <c r="BA258" s="36"/>
      <c r="BB258" s="36"/>
      <c r="BC258" s="36"/>
      <c r="BD258" s="36"/>
      <c r="BE258" s="66"/>
      <c r="BF258" s="36"/>
      <c r="BG258" s="36"/>
      <c r="BH258" s="66"/>
      <c r="BI258" s="36"/>
      <c r="BJ258" s="36"/>
      <c r="BK258" s="36"/>
      <c r="BL258" s="36"/>
    </row>
    <row r="259" spans="1:64" s="37" customFormat="1">
      <c r="A259" s="93"/>
      <c r="B259" s="68">
        <v>247</v>
      </c>
      <c r="C259" s="105"/>
      <c r="D259" s="69"/>
      <c r="E259" s="94"/>
      <c r="F259" s="798"/>
      <c r="G259" s="798"/>
      <c r="H259" s="72"/>
      <c r="I259" s="73"/>
      <c r="J259" s="72"/>
      <c r="K259" s="800" t="str">
        <f t="shared" si="9"/>
        <v/>
      </c>
      <c r="L259" s="800" t="str">
        <f>IF($G259="","",IF(OR('2.全体概要'!$C$15=1,'2.全体概要'!$C$15=2),INDEX($BG$15:$BG$16,MATCH($G259,$BF$15:$BF$16,-1)),IF('2.全体概要'!$C$15=3,INDEX($BG$14:$BG$15,MATCH($G259,$BF$14:$BF$15,-1)),INDEX($BG$13:$BG$14,MATCH($G259,$BF$13:$BF$14,-1)))))</f>
        <v/>
      </c>
      <c r="M259" s="800" t="str">
        <f t="shared" si="10"/>
        <v/>
      </c>
      <c r="N259" s="801">
        <f t="shared" si="11"/>
        <v>0</v>
      </c>
      <c r="O259" s="91"/>
      <c r="P259" s="161"/>
      <c r="Q259" s="67"/>
      <c r="R259" s="89"/>
      <c r="S259" s="162"/>
      <c r="T259" s="67"/>
      <c r="U259" s="91"/>
      <c r="V259" s="161"/>
      <c r="W259" s="67"/>
      <c r="X259" s="89"/>
      <c r="Y259" s="162"/>
      <c r="Z259" s="67"/>
      <c r="AA259" s="91"/>
      <c r="AB259" s="72"/>
      <c r="AC259" s="91"/>
      <c r="AD259" s="161"/>
      <c r="AE259" s="91"/>
      <c r="AF259" s="161"/>
      <c r="AG259" s="91"/>
      <c r="AH259" s="72"/>
      <c r="AI259" s="91"/>
      <c r="AJ259" s="161"/>
      <c r="AK259" s="91"/>
      <c r="AL259" s="75"/>
      <c r="AM259" s="91"/>
      <c r="AN259" s="75"/>
      <c r="AO259" s="91"/>
      <c r="AP259" s="77"/>
      <c r="AQ259" s="91"/>
      <c r="AR259" s="72"/>
      <c r="AS259" s="359"/>
      <c r="AT259" s="91"/>
      <c r="AU259" s="72"/>
      <c r="AV259" s="804" t="str">
        <f>IF(AU259="","",IF(AU259="A",'11.パネルラジエーター設備費用算出シート'!$G$13,IF(AU259="B",'11.パネルラジエーター設備費用算出シート'!$N$13,IF(AU259="C",'11.パネルラジエーター設備費用算出シート'!$G$23,IF(AU259="D",'11.パネルラジエーター設備費用算出シート'!$N$23,IF(AU259="E",'11.パネルラジエーター設備費用算出シート'!$G$33,IF(AU259="F",'11.パネルラジエーター設備費用算出シート'!$N$33,IF(AU259="G",'11.パネルラジエーター設備費用算出シート'!$G$43,IF(AU259="H",'11.パネルラジエーター設備費用算出シート'!$N$43,IF(AU259="I",'11.パネルラジエーター設備費用算出シート'!$G$54,'11.パネルラジエーター設備費用算出シート'!$N$54))))))))))</f>
        <v/>
      </c>
      <c r="AW259" s="91"/>
      <c r="AX259" s="75"/>
      <c r="AY259" s="805"/>
      <c r="AZ259" s="91"/>
      <c r="BA259" s="36"/>
      <c r="BB259" s="36"/>
      <c r="BC259" s="36"/>
      <c r="BD259" s="36"/>
      <c r="BE259" s="66"/>
      <c r="BF259" s="36"/>
      <c r="BG259" s="36"/>
      <c r="BH259" s="66"/>
      <c r="BI259" s="36"/>
      <c r="BJ259" s="36"/>
      <c r="BK259" s="36"/>
      <c r="BL259" s="36"/>
    </row>
    <row r="260" spans="1:64" s="37" customFormat="1">
      <c r="A260" s="93"/>
      <c r="B260" s="68">
        <v>248</v>
      </c>
      <c r="C260" s="105"/>
      <c r="D260" s="69"/>
      <c r="E260" s="94"/>
      <c r="F260" s="798"/>
      <c r="G260" s="798"/>
      <c r="H260" s="72"/>
      <c r="I260" s="73"/>
      <c r="J260" s="72"/>
      <c r="K260" s="800" t="str">
        <f t="shared" si="9"/>
        <v/>
      </c>
      <c r="L260" s="800" t="str">
        <f>IF($G260="","",IF(OR('2.全体概要'!$C$15=1,'2.全体概要'!$C$15=2),INDEX($BG$15:$BG$16,MATCH($G260,$BF$15:$BF$16,-1)),IF('2.全体概要'!$C$15=3,INDEX($BG$14:$BG$15,MATCH($G260,$BF$14:$BF$15,-1)),INDEX($BG$13:$BG$14,MATCH($G260,$BF$13:$BF$14,-1)))))</f>
        <v/>
      </c>
      <c r="M260" s="800" t="str">
        <f t="shared" si="10"/>
        <v/>
      </c>
      <c r="N260" s="801">
        <f t="shared" si="11"/>
        <v>0</v>
      </c>
      <c r="O260" s="91"/>
      <c r="P260" s="161"/>
      <c r="Q260" s="67"/>
      <c r="R260" s="89"/>
      <c r="S260" s="162"/>
      <c r="T260" s="67"/>
      <c r="U260" s="91"/>
      <c r="V260" s="161"/>
      <c r="W260" s="67"/>
      <c r="X260" s="89"/>
      <c r="Y260" s="162"/>
      <c r="Z260" s="67"/>
      <c r="AA260" s="91"/>
      <c r="AB260" s="72"/>
      <c r="AC260" s="91"/>
      <c r="AD260" s="161"/>
      <c r="AE260" s="91"/>
      <c r="AF260" s="161"/>
      <c r="AG260" s="91"/>
      <c r="AH260" s="72"/>
      <c r="AI260" s="91"/>
      <c r="AJ260" s="161"/>
      <c r="AK260" s="91"/>
      <c r="AL260" s="75"/>
      <c r="AM260" s="91"/>
      <c r="AN260" s="75"/>
      <c r="AO260" s="91"/>
      <c r="AP260" s="77"/>
      <c r="AQ260" s="91"/>
      <c r="AR260" s="72"/>
      <c r="AS260" s="359"/>
      <c r="AT260" s="91"/>
      <c r="AU260" s="72"/>
      <c r="AV260" s="804" t="str">
        <f>IF(AU260="","",IF(AU260="A",'11.パネルラジエーター設備費用算出シート'!$G$13,IF(AU260="B",'11.パネルラジエーター設備費用算出シート'!$N$13,IF(AU260="C",'11.パネルラジエーター設備費用算出シート'!$G$23,IF(AU260="D",'11.パネルラジエーター設備費用算出シート'!$N$23,IF(AU260="E",'11.パネルラジエーター設備費用算出シート'!$G$33,IF(AU260="F",'11.パネルラジエーター設備費用算出シート'!$N$33,IF(AU260="G",'11.パネルラジエーター設備費用算出シート'!$G$43,IF(AU260="H",'11.パネルラジエーター設備費用算出シート'!$N$43,IF(AU260="I",'11.パネルラジエーター設備費用算出シート'!$G$54,'11.パネルラジエーター設備費用算出シート'!$N$54))))))))))</f>
        <v/>
      </c>
      <c r="AW260" s="91"/>
      <c r="AX260" s="75"/>
      <c r="AY260" s="805"/>
      <c r="AZ260" s="91"/>
      <c r="BA260" s="36"/>
      <c r="BB260" s="36"/>
      <c r="BC260" s="36"/>
      <c r="BD260" s="36"/>
      <c r="BE260" s="66"/>
      <c r="BF260" s="36"/>
      <c r="BG260" s="36"/>
      <c r="BH260" s="66"/>
      <c r="BI260" s="36"/>
      <c r="BJ260" s="36"/>
      <c r="BK260" s="36"/>
      <c r="BL260" s="36"/>
    </row>
    <row r="261" spans="1:64" s="37" customFormat="1">
      <c r="A261" s="93"/>
      <c r="B261" s="68">
        <v>249</v>
      </c>
      <c r="C261" s="105"/>
      <c r="D261" s="69"/>
      <c r="E261" s="94"/>
      <c r="F261" s="798"/>
      <c r="G261" s="798"/>
      <c r="H261" s="72"/>
      <c r="I261" s="73"/>
      <c r="J261" s="72"/>
      <c r="K261" s="800" t="str">
        <f t="shared" si="9"/>
        <v/>
      </c>
      <c r="L261" s="800" t="str">
        <f>IF($G261="","",IF(OR('2.全体概要'!$C$15=1,'2.全体概要'!$C$15=2),INDEX($BG$15:$BG$16,MATCH($G261,$BF$15:$BF$16,-1)),IF('2.全体概要'!$C$15=3,INDEX($BG$14:$BG$15,MATCH($G261,$BF$14:$BF$15,-1)),INDEX($BG$13:$BG$14,MATCH($G261,$BF$13:$BF$14,-1)))))</f>
        <v/>
      </c>
      <c r="M261" s="800" t="str">
        <f t="shared" si="10"/>
        <v/>
      </c>
      <c r="N261" s="801">
        <f t="shared" si="11"/>
        <v>0</v>
      </c>
      <c r="O261" s="91"/>
      <c r="P261" s="161"/>
      <c r="Q261" s="67"/>
      <c r="R261" s="89"/>
      <c r="S261" s="162"/>
      <c r="T261" s="67"/>
      <c r="U261" s="91"/>
      <c r="V261" s="161"/>
      <c r="W261" s="67"/>
      <c r="X261" s="89"/>
      <c r="Y261" s="162"/>
      <c r="Z261" s="67"/>
      <c r="AA261" s="91"/>
      <c r="AB261" s="72"/>
      <c r="AC261" s="91"/>
      <c r="AD261" s="161"/>
      <c r="AE261" s="91"/>
      <c r="AF261" s="161"/>
      <c r="AG261" s="91"/>
      <c r="AH261" s="72"/>
      <c r="AI261" s="91"/>
      <c r="AJ261" s="161"/>
      <c r="AK261" s="91"/>
      <c r="AL261" s="75"/>
      <c r="AM261" s="91"/>
      <c r="AN261" s="75"/>
      <c r="AO261" s="91"/>
      <c r="AP261" s="77"/>
      <c r="AQ261" s="91"/>
      <c r="AR261" s="72"/>
      <c r="AS261" s="359"/>
      <c r="AT261" s="91"/>
      <c r="AU261" s="72"/>
      <c r="AV261" s="804" t="str">
        <f>IF(AU261="","",IF(AU261="A",'11.パネルラジエーター設備費用算出シート'!$G$13,IF(AU261="B",'11.パネルラジエーター設備費用算出シート'!$N$13,IF(AU261="C",'11.パネルラジエーター設備費用算出シート'!$G$23,IF(AU261="D",'11.パネルラジエーター設備費用算出シート'!$N$23,IF(AU261="E",'11.パネルラジエーター設備費用算出シート'!$G$33,IF(AU261="F",'11.パネルラジエーター設備費用算出シート'!$N$33,IF(AU261="G",'11.パネルラジエーター設備費用算出シート'!$G$43,IF(AU261="H",'11.パネルラジエーター設備費用算出シート'!$N$43,IF(AU261="I",'11.パネルラジエーター設備費用算出シート'!$G$54,'11.パネルラジエーター設備費用算出シート'!$N$54))))))))))</f>
        <v/>
      </c>
      <c r="AW261" s="91"/>
      <c r="AX261" s="75"/>
      <c r="AY261" s="805"/>
      <c r="AZ261" s="91"/>
      <c r="BA261" s="36"/>
      <c r="BB261" s="36"/>
      <c r="BC261" s="36"/>
      <c r="BD261" s="36"/>
      <c r="BE261" s="66"/>
      <c r="BF261" s="36"/>
      <c r="BG261" s="36"/>
      <c r="BH261" s="66"/>
      <c r="BI261" s="36"/>
      <c r="BJ261" s="36"/>
      <c r="BK261" s="36"/>
      <c r="BL261" s="36"/>
    </row>
    <row r="262" spans="1:64" s="37" customFormat="1">
      <c r="A262" s="93"/>
      <c r="B262" s="68">
        <v>250</v>
      </c>
      <c r="C262" s="105"/>
      <c r="D262" s="69"/>
      <c r="E262" s="94"/>
      <c r="F262" s="798"/>
      <c r="G262" s="798"/>
      <c r="H262" s="72"/>
      <c r="I262" s="73"/>
      <c r="J262" s="72"/>
      <c r="K262" s="800" t="str">
        <f t="shared" si="9"/>
        <v/>
      </c>
      <c r="L262" s="800" t="str">
        <f>IF($G262="","",IF(OR('2.全体概要'!$C$15=1,'2.全体概要'!$C$15=2),INDEX($BG$15:$BG$16,MATCH($G262,$BF$15:$BF$16,-1)),IF('2.全体概要'!$C$15=3,INDEX($BG$14:$BG$15,MATCH($G262,$BF$14:$BF$15,-1)),INDEX($BG$13:$BG$14,MATCH($G262,$BF$13:$BF$14,-1)))))</f>
        <v/>
      </c>
      <c r="M262" s="800" t="str">
        <f t="shared" si="10"/>
        <v/>
      </c>
      <c r="N262" s="801">
        <f t="shared" si="11"/>
        <v>0</v>
      </c>
      <c r="O262" s="91"/>
      <c r="P262" s="161"/>
      <c r="Q262" s="67"/>
      <c r="R262" s="89"/>
      <c r="S262" s="162"/>
      <c r="T262" s="67"/>
      <c r="U262" s="91"/>
      <c r="V262" s="161"/>
      <c r="W262" s="67"/>
      <c r="X262" s="89"/>
      <c r="Y262" s="162"/>
      <c r="Z262" s="67"/>
      <c r="AA262" s="91"/>
      <c r="AB262" s="72"/>
      <c r="AC262" s="91"/>
      <c r="AD262" s="161"/>
      <c r="AE262" s="91"/>
      <c r="AF262" s="161"/>
      <c r="AG262" s="91"/>
      <c r="AH262" s="72"/>
      <c r="AI262" s="91"/>
      <c r="AJ262" s="161"/>
      <c r="AK262" s="91"/>
      <c r="AL262" s="75"/>
      <c r="AM262" s="91"/>
      <c r="AN262" s="75"/>
      <c r="AO262" s="91"/>
      <c r="AP262" s="77"/>
      <c r="AQ262" s="91"/>
      <c r="AR262" s="72"/>
      <c r="AS262" s="359"/>
      <c r="AT262" s="91"/>
      <c r="AU262" s="72"/>
      <c r="AV262" s="804" t="str">
        <f>IF(AU262="","",IF(AU262="A",'11.パネルラジエーター設備費用算出シート'!$G$13,IF(AU262="B",'11.パネルラジエーター設備費用算出シート'!$N$13,IF(AU262="C",'11.パネルラジエーター設備費用算出シート'!$G$23,IF(AU262="D",'11.パネルラジエーター設備費用算出シート'!$N$23,IF(AU262="E",'11.パネルラジエーター設備費用算出シート'!$G$33,IF(AU262="F",'11.パネルラジエーター設備費用算出シート'!$N$33,IF(AU262="G",'11.パネルラジエーター設備費用算出シート'!$G$43,IF(AU262="H",'11.パネルラジエーター設備費用算出シート'!$N$43,IF(AU262="I",'11.パネルラジエーター設備費用算出シート'!$G$54,'11.パネルラジエーター設備費用算出シート'!$N$54))))))))))</f>
        <v/>
      </c>
      <c r="AW262" s="91"/>
      <c r="AX262" s="75"/>
      <c r="AY262" s="805"/>
      <c r="AZ262" s="91"/>
      <c r="BA262" s="36"/>
      <c r="BB262" s="36"/>
      <c r="BC262" s="36"/>
      <c r="BD262" s="36"/>
      <c r="BE262" s="66"/>
      <c r="BF262" s="36"/>
      <c r="BG262" s="36"/>
      <c r="BH262" s="66"/>
      <c r="BI262" s="36"/>
      <c r="BJ262" s="36"/>
      <c r="BK262" s="36"/>
      <c r="BL262" s="36"/>
    </row>
    <row r="263" spans="1:64" s="37" customFormat="1">
      <c r="A263" s="93"/>
      <c r="B263" s="68">
        <v>251</v>
      </c>
      <c r="C263" s="105"/>
      <c r="D263" s="69"/>
      <c r="E263" s="94"/>
      <c r="F263" s="798"/>
      <c r="G263" s="798"/>
      <c r="H263" s="72"/>
      <c r="I263" s="73"/>
      <c r="J263" s="72"/>
      <c r="K263" s="800" t="str">
        <f t="shared" si="9"/>
        <v/>
      </c>
      <c r="L263" s="800" t="str">
        <f>IF($G263="","",IF(OR('2.全体概要'!$C$15=1,'2.全体概要'!$C$15=2),INDEX($BG$15:$BG$16,MATCH($G263,$BF$15:$BF$16,-1)),IF('2.全体概要'!$C$15=3,INDEX($BG$14:$BG$15,MATCH($G263,$BF$14:$BF$15,-1)),INDEX($BG$13:$BG$14,MATCH($G263,$BF$13:$BF$14,-1)))))</f>
        <v/>
      </c>
      <c r="M263" s="800" t="str">
        <f t="shared" si="10"/>
        <v/>
      </c>
      <c r="N263" s="801">
        <f t="shared" si="11"/>
        <v>0</v>
      </c>
      <c r="O263" s="91"/>
      <c r="P263" s="161"/>
      <c r="Q263" s="67"/>
      <c r="R263" s="89"/>
      <c r="S263" s="162"/>
      <c r="T263" s="67"/>
      <c r="U263" s="91"/>
      <c r="V263" s="161"/>
      <c r="W263" s="67"/>
      <c r="X263" s="89"/>
      <c r="Y263" s="162"/>
      <c r="Z263" s="67"/>
      <c r="AA263" s="91"/>
      <c r="AB263" s="72"/>
      <c r="AC263" s="91"/>
      <c r="AD263" s="161"/>
      <c r="AE263" s="91"/>
      <c r="AF263" s="161"/>
      <c r="AG263" s="91"/>
      <c r="AH263" s="72"/>
      <c r="AI263" s="91"/>
      <c r="AJ263" s="161"/>
      <c r="AK263" s="91"/>
      <c r="AL263" s="75"/>
      <c r="AM263" s="91"/>
      <c r="AN263" s="75"/>
      <c r="AO263" s="91"/>
      <c r="AP263" s="77"/>
      <c r="AQ263" s="91"/>
      <c r="AR263" s="72"/>
      <c r="AS263" s="359"/>
      <c r="AT263" s="91"/>
      <c r="AU263" s="72"/>
      <c r="AV263" s="804" t="str">
        <f>IF(AU263="","",IF(AU263="A",'11.パネルラジエーター設備費用算出シート'!$G$13,IF(AU263="B",'11.パネルラジエーター設備費用算出シート'!$N$13,IF(AU263="C",'11.パネルラジエーター設備費用算出シート'!$G$23,IF(AU263="D",'11.パネルラジエーター設備費用算出シート'!$N$23,IF(AU263="E",'11.パネルラジエーター設備費用算出シート'!$G$33,IF(AU263="F",'11.パネルラジエーター設備費用算出シート'!$N$33,IF(AU263="G",'11.パネルラジエーター設備費用算出シート'!$G$43,IF(AU263="H",'11.パネルラジエーター設備費用算出シート'!$N$43,IF(AU263="I",'11.パネルラジエーター設備費用算出シート'!$G$54,'11.パネルラジエーター設備費用算出シート'!$N$54))))))))))</f>
        <v/>
      </c>
      <c r="AW263" s="91"/>
      <c r="AX263" s="75"/>
      <c r="AY263" s="805"/>
      <c r="AZ263" s="91"/>
      <c r="BA263" s="36"/>
      <c r="BB263" s="36"/>
      <c r="BC263" s="36"/>
      <c r="BD263" s="36"/>
      <c r="BE263" s="66"/>
      <c r="BF263" s="36"/>
      <c r="BG263" s="36"/>
      <c r="BH263" s="66"/>
      <c r="BI263" s="36"/>
      <c r="BJ263" s="36"/>
      <c r="BK263" s="36"/>
      <c r="BL263" s="36"/>
    </row>
    <row r="264" spans="1:64" s="37" customFormat="1">
      <c r="A264" s="93"/>
      <c r="B264" s="68">
        <v>252</v>
      </c>
      <c r="C264" s="105"/>
      <c r="D264" s="69"/>
      <c r="E264" s="94"/>
      <c r="F264" s="798"/>
      <c r="G264" s="798"/>
      <c r="H264" s="72"/>
      <c r="I264" s="73"/>
      <c r="J264" s="72"/>
      <c r="K264" s="800" t="str">
        <f t="shared" si="9"/>
        <v/>
      </c>
      <c r="L264" s="800" t="str">
        <f>IF($G264="","",IF(OR('2.全体概要'!$C$15=1,'2.全体概要'!$C$15=2),INDEX($BG$15:$BG$16,MATCH($G264,$BF$15:$BF$16,-1)),IF('2.全体概要'!$C$15=3,INDEX($BG$14:$BG$15,MATCH($G264,$BF$14:$BF$15,-1)),INDEX($BG$13:$BG$14,MATCH($G264,$BF$13:$BF$14,-1)))))</f>
        <v/>
      </c>
      <c r="M264" s="800" t="str">
        <f t="shared" si="10"/>
        <v/>
      </c>
      <c r="N264" s="801">
        <f t="shared" si="11"/>
        <v>0</v>
      </c>
      <c r="O264" s="91"/>
      <c r="P264" s="161"/>
      <c r="Q264" s="67"/>
      <c r="R264" s="89"/>
      <c r="S264" s="162"/>
      <c r="T264" s="67"/>
      <c r="U264" s="91"/>
      <c r="V264" s="161"/>
      <c r="W264" s="67"/>
      <c r="X264" s="89"/>
      <c r="Y264" s="162"/>
      <c r="Z264" s="67"/>
      <c r="AA264" s="91"/>
      <c r="AB264" s="72"/>
      <c r="AC264" s="91"/>
      <c r="AD264" s="161"/>
      <c r="AE264" s="91"/>
      <c r="AF264" s="161"/>
      <c r="AG264" s="91"/>
      <c r="AH264" s="72"/>
      <c r="AI264" s="91"/>
      <c r="AJ264" s="161"/>
      <c r="AK264" s="91"/>
      <c r="AL264" s="75"/>
      <c r="AM264" s="91"/>
      <c r="AN264" s="75"/>
      <c r="AO264" s="91"/>
      <c r="AP264" s="77"/>
      <c r="AQ264" s="91"/>
      <c r="AR264" s="72"/>
      <c r="AS264" s="359"/>
      <c r="AT264" s="91"/>
      <c r="AU264" s="72"/>
      <c r="AV264" s="804" t="str">
        <f>IF(AU264="","",IF(AU264="A",'11.パネルラジエーター設備費用算出シート'!$G$13,IF(AU264="B",'11.パネルラジエーター設備費用算出シート'!$N$13,IF(AU264="C",'11.パネルラジエーター設備費用算出シート'!$G$23,IF(AU264="D",'11.パネルラジエーター設備費用算出シート'!$N$23,IF(AU264="E",'11.パネルラジエーター設備費用算出シート'!$G$33,IF(AU264="F",'11.パネルラジエーター設備費用算出シート'!$N$33,IF(AU264="G",'11.パネルラジエーター設備費用算出シート'!$G$43,IF(AU264="H",'11.パネルラジエーター設備費用算出シート'!$N$43,IF(AU264="I",'11.パネルラジエーター設備費用算出シート'!$G$54,'11.パネルラジエーター設備費用算出シート'!$N$54))))))))))</f>
        <v/>
      </c>
      <c r="AW264" s="91"/>
      <c r="AX264" s="75"/>
      <c r="AY264" s="805"/>
      <c r="AZ264" s="91"/>
      <c r="BA264" s="36"/>
      <c r="BB264" s="36"/>
      <c r="BC264" s="36"/>
      <c r="BD264" s="36"/>
      <c r="BE264" s="66"/>
      <c r="BF264" s="36"/>
      <c r="BG264" s="36"/>
      <c r="BH264" s="66"/>
      <c r="BI264" s="36"/>
      <c r="BJ264" s="36"/>
      <c r="BK264" s="36"/>
      <c r="BL264" s="36"/>
    </row>
    <row r="265" spans="1:64" s="37" customFormat="1">
      <c r="A265" s="93"/>
      <c r="B265" s="68">
        <v>253</v>
      </c>
      <c r="C265" s="105"/>
      <c r="D265" s="69"/>
      <c r="E265" s="94"/>
      <c r="F265" s="798"/>
      <c r="G265" s="798"/>
      <c r="H265" s="72"/>
      <c r="I265" s="73"/>
      <c r="J265" s="72"/>
      <c r="K265" s="800" t="str">
        <f t="shared" si="9"/>
        <v/>
      </c>
      <c r="L265" s="800" t="str">
        <f>IF($G265="","",IF(OR('2.全体概要'!$C$15=1,'2.全体概要'!$C$15=2),INDEX($BG$15:$BG$16,MATCH($G265,$BF$15:$BF$16,-1)),IF('2.全体概要'!$C$15=3,INDEX($BG$14:$BG$15,MATCH($G265,$BF$14:$BF$15,-1)),INDEX($BG$13:$BG$14,MATCH($G265,$BF$13:$BF$14,-1)))))</f>
        <v/>
      </c>
      <c r="M265" s="800" t="str">
        <f t="shared" si="10"/>
        <v/>
      </c>
      <c r="N265" s="801">
        <f t="shared" si="11"/>
        <v>0</v>
      </c>
      <c r="O265" s="91"/>
      <c r="P265" s="161"/>
      <c r="Q265" s="67"/>
      <c r="R265" s="89"/>
      <c r="S265" s="162"/>
      <c r="T265" s="67"/>
      <c r="U265" s="91"/>
      <c r="V265" s="161"/>
      <c r="W265" s="67"/>
      <c r="X265" s="89"/>
      <c r="Y265" s="162"/>
      <c r="Z265" s="67"/>
      <c r="AA265" s="91"/>
      <c r="AB265" s="72"/>
      <c r="AC265" s="91"/>
      <c r="AD265" s="161"/>
      <c r="AE265" s="91"/>
      <c r="AF265" s="161"/>
      <c r="AG265" s="91"/>
      <c r="AH265" s="72"/>
      <c r="AI265" s="91"/>
      <c r="AJ265" s="161"/>
      <c r="AK265" s="91"/>
      <c r="AL265" s="75"/>
      <c r="AM265" s="91"/>
      <c r="AN265" s="75"/>
      <c r="AO265" s="91"/>
      <c r="AP265" s="77"/>
      <c r="AQ265" s="91"/>
      <c r="AR265" s="72"/>
      <c r="AS265" s="359"/>
      <c r="AT265" s="91"/>
      <c r="AU265" s="72"/>
      <c r="AV265" s="804" t="str">
        <f>IF(AU265="","",IF(AU265="A",'11.パネルラジエーター設備費用算出シート'!$G$13,IF(AU265="B",'11.パネルラジエーター設備費用算出シート'!$N$13,IF(AU265="C",'11.パネルラジエーター設備費用算出シート'!$G$23,IF(AU265="D",'11.パネルラジエーター設備費用算出シート'!$N$23,IF(AU265="E",'11.パネルラジエーター設備費用算出シート'!$G$33,IF(AU265="F",'11.パネルラジエーター設備費用算出シート'!$N$33,IF(AU265="G",'11.パネルラジエーター設備費用算出シート'!$G$43,IF(AU265="H",'11.パネルラジエーター設備費用算出シート'!$N$43,IF(AU265="I",'11.パネルラジエーター設備費用算出シート'!$G$54,'11.パネルラジエーター設備費用算出シート'!$N$54))))))))))</f>
        <v/>
      </c>
      <c r="AW265" s="91"/>
      <c r="AX265" s="75"/>
      <c r="AY265" s="805"/>
      <c r="AZ265" s="91"/>
      <c r="BA265" s="36"/>
      <c r="BB265" s="36"/>
      <c r="BC265" s="36"/>
      <c r="BD265" s="36"/>
      <c r="BE265" s="66"/>
      <c r="BF265" s="36"/>
      <c r="BG265" s="36"/>
      <c r="BH265" s="66"/>
      <c r="BI265" s="36"/>
      <c r="BJ265" s="36"/>
      <c r="BK265" s="36"/>
      <c r="BL265" s="36"/>
    </row>
    <row r="266" spans="1:64" s="37" customFormat="1">
      <c r="A266" s="93"/>
      <c r="B266" s="68">
        <v>254</v>
      </c>
      <c r="C266" s="105"/>
      <c r="D266" s="69"/>
      <c r="E266" s="94"/>
      <c r="F266" s="798"/>
      <c r="G266" s="798"/>
      <c r="H266" s="72"/>
      <c r="I266" s="73"/>
      <c r="J266" s="72"/>
      <c r="K266" s="800" t="str">
        <f t="shared" si="9"/>
        <v/>
      </c>
      <c r="L266" s="800" t="str">
        <f>IF($G266="","",IF(OR('2.全体概要'!$C$15=1,'2.全体概要'!$C$15=2),INDEX($BG$15:$BG$16,MATCH($G266,$BF$15:$BF$16,-1)),IF('2.全体概要'!$C$15=3,INDEX($BG$14:$BG$15,MATCH($G266,$BF$14:$BF$15,-1)),INDEX($BG$13:$BG$14,MATCH($G266,$BF$13:$BF$14,-1)))))</f>
        <v/>
      </c>
      <c r="M266" s="800" t="str">
        <f t="shared" si="10"/>
        <v/>
      </c>
      <c r="N266" s="801">
        <f t="shared" si="11"/>
        <v>0</v>
      </c>
      <c r="O266" s="91"/>
      <c r="P266" s="161"/>
      <c r="Q266" s="67"/>
      <c r="R266" s="89"/>
      <c r="S266" s="162"/>
      <c r="T266" s="67"/>
      <c r="U266" s="91"/>
      <c r="V266" s="161"/>
      <c r="W266" s="67"/>
      <c r="X266" s="89"/>
      <c r="Y266" s="162"/>
      <c r="Z266" s="67"/>
      <c r="AA266" s="91"/>
      <c r="AB266" s="72"/>
      <c r="AC266" s="91"/>
      <c r="AD266" s="161"/>
      <c r="AE266" s="91"/>
      <c r="AF266" s="161"/>
      <c r="AG266" s="91"/>
      <c r="AH266" s="72"/>
      <c r="AI266" s="91"/>
      <c r="AJ266" s="161"/>
      <c r="AK266" s="91"/>
      <c r="AL266" s="75"/>
      <c r="AM266" s="91"/>
      <c r="AN266" s="75"/>
      <c r="AO266" s="91"/>
      <c r="AP266" s="77"/>
      <c r="AQ266" s="91"/>
      <c r="AR266" s="72"/>
      <c r="AS266" s="359"/>
      <c r="AT266" s="91"/>
      <c r="AU266" s="72"/>
      <c r="AV266" s="804" t="str">
        <f>IF(AU266="","",IF(AU266="A",'11.パネルラジエーター設備費用算出シート'!$G$13,IF(AU266="B",'11.パネルラジエーター設備費用算出シート'!$N$13,IF(AU266="C",'11.パネルラジエーター設備費用算出シート'!$G$23,IF(AU266="D",'11.パネルラジエーター設備費用算出シート'!$N$23,IF(AU266="E",'11.パネルラジエーター設備費用算出シート'!$G$33,IF(AU266="F",'11.パネルラジエーター設備費用算出シート'!$N$33,IF(AU266="G",'11.パネルラジエーター設備費用算出シート'!$G$43,IF(AU266="H",'11.パネルラジエーター設備費用算出シート'!$N$43,IF(AU266="I",'11.パネルラジエーター設備費用算出シート'!$G$54,'11.パネルラジエーター設備費用算出シート'!$N$54))))))))))</f>
        <v/>
      </c>
      <c r="AW266" s="91"/>
      <c r="AX266" s="75"/>
      <c r="AY266" s="805"/>
      <c r="AZ266" s="91"/>
      <c r="BA266" s="36"/>
      <c r="BB266" s="36"/>
      <c r="BC266" s="36"/>
      <c r="BD266" s="36"/>
      <c r="BE266" s="66"/>
      <c r="BF266" s="36"/>
      <c r="BG266" s="36"/>
      <c r="BH266" s="66"/>
      <c r="BI266" s="36"/>
      <c r="BJ266" s="36"/>
      <c r="BK266" s="36"/>
      <c r="BL266" s="36"/>
    </row>
    <row r="267" spans="1:64" s="37" customFormat="1">
      <c r="A267" s="93"/>
      <c r="B267" s="68">
        <v>255</v>
      </c>
      <c r="C267" s="105"/>
      <c r="D267" s="69"/>
      <c r="E267" s="94"/>
      <c r="F267" s="798"/>
      <c r="G267" s="798"/>
      <c r="H267" s="72"/>
      <c r="I267" s="73"/>
      <c r="J267" s="72"/>
      <c r="K267" s="800" t="str">
        <f t="shared" si="9"/>
        <v/>
      </c>
      <c r="L267" s="800" t="str">
        <f>IF($G267="","",IF(OR('2.全体概要'!$C$15=1,'2.全体概要'!$C$15=2),INDEX($BG$15:$BG$16,MATCH($G267,$BF$15:$BF$16,-1)),IF('2.全体概要'!$C$15=3,INDEX($BG$14:$BG$15,MATCH($G267,$BF$14:$BF$15,-1)),INDEX($BG$13:$BG$14,MATCH($G267,$BF$13:$BF$14,-1)))))</f>
        <v/>
      </c>
      <c r="M267" s="800" t="str">
        <f t="shared" si="10"/>
        <v/>
      </c>
      <c r="N267" s="801">
        <f t="shared" si="11"/>
        <v>0</v>
      </c>
      <c r="O267" s="91"/>
      <c r="P267" s="161"/>
      <c r="Q267" s="67"/>
      <c r="R267" s="89"/>
      <c r="S267" s="162"/>
      <c r="T267" s="67"/>
      <c r="U267" s="91"/>
      <c r="V267" s="161"/>
      <c r="W267" s="67"/>
      <c r="X267" s="89"/>
      <c r="Y267" s="162"/>
      <c r="Z267" s="67"/>
      <c r="AA267" s="91"/>
      <c r="AB267" s="72"/>
      <c r="AC267" s="91"/>
      <c r="AD267" s="161"/>
      <c r="AE267" s="91"/>
      <c r="AF267" s="161"/>
      <c r="AG267" s="91"/>
      <c r="AH267" s="72"/>
      <c r="AI267" s="91"/>
      <c r="AJ267" s="161"/>
      <c r="AK267" s="91"/>
      <c r="AL267" s="75"/>
      <c r="AM267" s="91"/>
      <c r="AN267" s="75"/>
      <c r="AO267" s="91"/>
      <c r="AP267" s="77"/>
      <c r="AQ267" s="91"/>
      <c r="AR267" s="72"/>
      <c r="AS267" s="359"/>
      <c r="AT267" s="91"/>
      <c r="AU267" s="72"/>
      <c r="AV267" s="804" t="str">
        <f>IF(AU267="","",IF(AU267="A",'11.パネルラジエーター設備費用算出シート'!$G$13,IF(AU267="B",'11.パネルラジエーター設備費用算出シート'!$N$13,IF(AU267="C",'11.パネルラジエーター設備費用算出シート'!$G$23,IF(AU267="D",'11.パネルラジエーター設備費用算出シート'!$N$23,IF(AU267="E",'11.パネルラジエーター設備費用算出シート'!$G$33,IF(AU267="F",'11.パネルラジエーター設備費用算出シート'!$N$33,IF(AU267="G",'11.パネルラジエーター設備費用算出シート'!$G$43,IF(AU267="H",'11.パネルラジエーター設備費用算出シート'!$N$43,IF(AU267="I",'11.パネルラジエーター設備費用算出シート'!$G$54,'11.パネルラジエーター設備費用算出シート'!$N$54))))))))))</f>
        <v/>
      </c>
      <c r="AW267" s="91"/>
      <c r="AX267" s="75"/>
      <c r="AY267" s="805"/>
      <c r="AZ267" s="91"/>
      <c r="BA267" s="36"/>
      <c r="BB267" s="36"/>
      <c r="BC267" s="36"/>
      <c r="BD267" s="36"/>
      <c r="BE267" s="66"/>
      <c r="BF267" s="36"/>
      <c r="BG267" s="36"/>
      <c r="BH267" s="66"/>
      <c r="BI267" s="36"/>
      <c r="BJ267" s="36"/>
      <c r="BK267" s="36"/>
      <c r="BL267" s="36"/>
    </row>
    <row r="268" spans="1:64" s="37" customFormat="1">
      <c r="A268" s="93"/>
      <c r="B268" s="68">
        <v>256</v>
      </c>
      <c r="C268" s="105"/>
      <c r="D268" s="69"/>
      <c r="E268" s="94"/>
      <c r="F268" s="798"/>
      <c r="G268" s="798"/>
      <c r="H268" s="72"/>
      <c r="I268" s="73"/>
      <c r="J268" s="72"/>
      <c r="K268" s="800" t="str">
        <f t="shared" si="9"/>
        <v/>
      </c>
      <c r="L268" s="800" t="str">
        <f>IF($G268="","",IF(OR('2.全体概要'!$C$15=1,'2.全体概要'!$C$15=2),INDEX($BG$15:$BG$16,MATCH($G268,$BF$15:$BF$16,-1)),IF('2.全体概要'!$C$15=3,INDEX($BG$14:$BG$15,MATCH($G268,$BF$14:$BF$15,-1)),INDEX($BG$13:$BG$14,MATCH($G268,$BF$13:$BF$14,-1)))))</f>
        <v/>
      </c>
      <c r="M268" s="800" t="str">
        <f t="shared" si="10"/>
        <v/>
      </c>
      <c r="N268" s="801">
        <f t="shared" si="11"/>
        <v>0</v>
      </c>
      <c r="O268" s="91"/>
      <c r="P268" s="161"/>
      <c r="Q268" s="67"/>
      <c r="R268" s="89"/>
      <c r="S268" s="162"/>
      <c r="T268" s="67"/>
      <c r="U268" s="91"/>
      <c r="V268" s="161"/>
      <c r="W268" s="67"/>
      <c r="X268" s="89"/>
      <c r="Y268" s="162"/>
      <c r="Z268" s="67"/>
      <c r="AA268" s="91"/>
      <c r="AB268" s="72"/>
      <c r="AC268" s="91"/>
      <c r="AD268" s="161"/>
      <c r="AE268" s="91"/>
      <c r="AF268" s="161"/>
      <c r="AG268" s="91"/>
      <c r="AH268" s="72"/>
      <c r="AI268" s="91"/>
      <c r="AJ268" s="161"/>
      <c r="AK268" s="91"/>
      <c r="AL268" s="75"/>
      <c r="AM268" s="91"/>
      <c r="AN268" s="75"/>
      <c r="AO268" s="91"/>
      <c r="AP268" s="77"/>
      <c r="AQ268" s="91"/>
      <c r="AR268" s="72"/>
      <c r="AS268" s="359"/>
      <c r="AT268" s="91"/>
      <c r="AU268" s="72"/>
      <c r="AV268" s="804" t="str">
        <f>IF(AU268="","",IF(AU268="A",'11.パネルラジエーター設備費用算出シート'!$G$13,IF(AU268="B",'11.パネルラジエーター設備費用算出シート'!$N$13,IF(AU268="C",'11.パネルラジエーター設備費用算出シート'!$G$23,IF(AU268="D",'11.パネルラジエーター設備費用算出シート'!$N$23,IF(AU268="E",'11.パネルラジエーター設備費用算出シート'!$G$33,IF(AU268="F",'11.パネルラジエーター設備費用算出シート'!$N$33,IF(AU268="G",'11.パネルラジエーター設備費用算出シート'!$G$43,IF(AU268="H",'11.パネルラジエーター設備費用算出シート'!$N$43,IF(AU268="I",'11.パネルラジエーター設備費用算出シート'!$G$54,'11.パネルラジエーター設備費用算出シート'!$N$54))))))))))</f>
        <v/>
      </c>
      <c r="AW268" s="91"/>
      <c r="AX268" s="75"/>
      <c r="AY268" s="805"/>
      <c r="AZ268" s="91"/>
      <c r="BA268" s="36"/>
      <c r="BB268" s="36"/>
      <c r="BC268" s="36"/>
      <c r="BD268" s="36"/>
      <c r="BE268" s="66"/>
      <c r="BF268" s="36"/>
      <c r="BG268" s="36"/>
      <c r="BH268" s="66"/>
      <c r="BI268" s="36"/>
      <c r="BJ268" s="36"/>
      <c r="BK268" s="36"/>
      <c r="BL268" s="36"/>
    </row>
    <row r="269" spans="1:64" s="37" customFormat="1">
      <c r="A269" s="93"/>
      <c r="B269" s="68">
        <v>257</v>
      </c>
      <c r="C269" s="105"/>
      <c r="D269" s="69"/>
      <c r="E269" s="94"/>
      <c r="F269" s="798"/>
      <c r="G269" s="798"/>
      <c r="H269" s="72"/>
      <c r="I269" s="73"/>
      <c r="J269" s="72"/>
      <c r="K269" s="800" t="str">
        <f t="shared" ref="K269:K313" si="12">IF($F269="","",VLOOKUP($F269,$BC$13:$BD$17,2,TRUE))</f>
        <v/>
      </c>
      <c r="L269" s="800" t="str">
        <f>IF($G269="","",IF(OR('2.全体概要'!$C$15=1,'2.全体概要'!$C$15=2),INDEX($BG$15:$BG$16,MATCH($G269,$BF$15:$BF$16,-1)),IF('2.全体概要'!$C$15=3,INDEX($BG$14:$BG$15,MATCH($G269,$BF$14:$BF$15,-1)),INDEX($BG$13:$BG$14,MATCH($G269,$BF$13:$BF$14,-1)))))</f>
        <v/>
      </c>
      <c r="M269" s="800" t="str">
        <f t="shared" ref="M269:M313" si="13">IF(OR($F269="",$H269="",$I269=""),"",VLOOKUP($H269&amp;$I269,$BI$13:$BL$18,IF($F269&lt;50,2,IF(AND($J269="該当",$H269="角住戸"),4,3)),FALSE))</f>
        <v/>
      </c>
      <c r="N269" s="801">
        <f t="shared" si="11"/>
        <v>0</v>
      </c>
      <c r="O269" s="91"/>
      <c r="P269" s="161"/>
      <c r="Q269" s="67"/>
      <c r="R269" s="89"/>
      <c r="S269" s="162"/>
      <c r="T269" s="67"/>
      <c r="U269" s="91"/>
      <c r="V269" s="161"/>
      <c r="W269" s="67"/>
      <c r="X269" s="89"/>
      <c r="Y269" s="162"/>
      <c r="Z269" s="67"/>
      <c r="AA269" s="91"/>
      <c r="AB269" s="72"/>
      <c r="AC269" s="91"/>
      <c r="AD269" s="161"/>
      <c r="AE269" s="91"/>
      <c r="AF269" s="161"/>
      <c r="AG269" s="91"/>
      <c r="AH269" s="72"/>
      <c r="AI269" s="91"/>
      <c r="AJ269" s="161"/>
      <c r="AK269" s="91"/>
      <c r="AL269" s="75"/>
      <c r="AM269" s="91"/>
      <c r="AN269" s="75"/>
      <c r="AO269" s="91"/>
      <c r="AP269" s="77"/>
      <c r="AQ269" s="91"/>
      <c r="AR269" s="72"/>
      <c r="AS269" s="359"/>
      <c r="AT269" s="91"/>
      <c r="AU269" s="72"/>
      <c r="AV269" s="804" t="str">
        <f>IF(AU269="","",IF(AU269="A",'11.パネルラジエーター設備費用算出シート'!$G$13,IF(AU269="B",'11.パネルラジエーター設備費用算出シート'!$N$13,IF(AU269="C",'11.パネルラジエーター設備費用算出シート'!$G$23,IF(AU269="D",'11.パネルラジエーター設備費用算出シート'!$N$23,IF(AU269="E",'11.パネルラジエーター設備費用算出シート'!$G$33,IF(AU269="F",'11.パネルラジエーター設備費用算出シート'!$N$33,IF(AU269="G",'11.パネルラジエーター設備費用算出シート'!$G$43,IF(AU269="H",'11.パネルラジエーター設備費用算出シート'!$N$43,IF(AU269="I",'11.パネルラジエーター設備費用算出シート'!$G$54,'11.パネルラジエーター設備費用算出シート'!$N$54))))))))))</f>
        <v/>
      </c>
      <c r="AW269" s="91"/>
      <c r="AX269" s="75"/>
      <c r="AY269" s="805"/>
      <c r="AZ269" s="91"/>
      <c r="BA269" s="36"/>
      <c r="BB269" s="36"/>
      <c r="BC269" s="36"/>
      <c r="BD269" s="36"/>
      <c r="BE269" s="66"/>
      <c r="BF269" s="36"/>
      <c r="BG269" s="36"/>
      <c r="BH269" s="66"/>
      <c r="BI269" s="36"/>
      <c r="BJ269" s="36"/>
      <c r="BK269" s="36"/>
      <c r="BL269" s="36"/>
    </row>
    <row r="270" spans="1:64" s="37" customFormat="1">
      <c r="A270" s="93"/>
      <c r="B270" s="68">
        <v>258</v>
      </c>
      <c r="C270" s="105"/>
      <c r="D270" s="69"/>
      <c r="E270" s="94"/>
      <c r="F270" s="798"/>
      <c r="G270" s="798"/>
      <c r="H270" s="72"/>
      <c r="I270" s="73"/>
      <c r="J270" s="72"/>
      <c r="K270" s="800" t="str">
        <f t="shared" si="12"/>
        <v/>
      </c>
      <c r="L270" s="800" t="str">
        <f>IF($G270="","",IF(OR('2.全体概要'!$C$15=1,'2.全体概要'!$C$15=2),INDEX($BG$15:$BG$16,MATCH($G270,$BF$15:$BF$16,-1)),IF('2.全体概要'!$C$15=3,INDEX($BG$14:$BG$15,MATCH($G270,$BF$14:$BF$15,-1)),INDEX($BG$13:$BG$14,MATCH($G270,$BF$13:$BF$14,-1)))))</f>
        <v/>
      </c>
      <c r="M270" s="800" t="str">
        <f t="shared" si="13"/>
        <v/>
      </c>
      <c r="N270" s="801">
        <f t="shared" si="11"/>
        <v>0</v>
      </c>
      <c r="O270" s="91"/>
      <c r="P270" s="161"/>
      <c r="Q270" s="67"/>
      <c r="R270" s="89"/>
      <c r="S270" s="162"/>
      <c r="T270" s="67"/>
      <c r="U270" s="91"/>
      <c r="V270" s="161"/>
      <c r="W270" s="67"/>
      <c r="X270" s="89"/>
      <c r="Y270" s="162"/>
      <c r="Z270" s="67"/>
      <c r="AA270" s="91"/>
      <c r="AB270" s="72"/>
      <c r="AC270" s="91"/>
      <c r="AD270" s="161"/>
      <c r="AE270" s="91"/>
      <c r="AF270" s="161"/>
      <c r="AG270" s="91"/>
      <c r="AH270" s="72"/>
      <c r="AI270" s="91"/>
      <c r="AJ270" s="161"/>
      <c r="AK270" s="91"/>
      <c r="AL270" s="75"/>
      <c r="AM270" s="91"/>
      <c r="AN270" s="75"/>
      <c r="AO270" s="91"/>
      <c r="AP270" s="77"/>
      <c r="AQ270" s="91"/>
      <c r="AR270" s="72"/>
      <c r="AS270" s="359"/>
      <c r="AT270" s="91"/>
      <c r="AU270" s="72"/>
      <c r="AV270" s="804" t="str">
        <f>IF(AU270="","",IF(AU270="A",'11.パネルラジエーター設備費用算出シート'!$G$13,IF(AU270="B",'11.パネルラジエーター設備費用算出シート'!$N$13,IF(AU270="C",'11.パネルラジエーター設備費用算出シート'!$G$23,IF(AU270="D",'11.パネルラジエーター設備費用算出シート'!$N$23,IF(AU270="E",'11.パネルラジエーター設備費用算出シート'!$G$33,IF(AU270="F",'11.パネルラジエーター設備費用算出シート'!$N$33,IF(AU270="G",'11.パネルラジエーター設備費用算出シート'!$G$43,IF(AU270="H",'11.パネルラジエーター設備費用算出シート'!$N$43,IF(AU270="I",'11.パネルラジエーター設備費用算出シート'!$G$54,'11.パネルラジエーター設備費用算出シート'!$N$54))))))))))</f>
        <v/>
      </c>
      <c r="AW270" s="91"/>
      <c r="AX270" s="75"/>
      <c r="AY270" s="805"/>
      <c r="AZ270" s="91"/>
      <c r="BA270" s="36"/>
      <c r="BB270" s="36"/>
      <c r="BC270" s="36"/>
      <c r="BD270" s="36"/>
      <c r="BE270" s="66"/>
      <c r="BF270" s="36"/>
      <c r="BG270" s="36"/>
      <c r="BH270" s="66"/>
      <c r="BI270" s="36"/>
      <c r="BJ270" s="36"/>
      <c r="BK270" s="36"/>
      <c r="BL270" s="36"/>
    </row>
    <row r="271" spans="1:64" s="37" customFormat="1">
      <c r="A271" s="93"/>
      <c r="B271" s="68">
        <v>259</v>
      </c>
      <c r="C271" s="105"/>
      <c r="D271" s="69"/>
      <c r="E271" s="94"/>
      <c r="F271" s="798"/>
      <c r="G271" s="798"/>
      <c r="H271" s="72"/>
      <c r="I271" s="73"/>
      <c r="J271" s="72"/>
      <c r="K271" s="800" t="str">
        <f t="shared" si="12"/>
        <v/>
      </c>
      <c r="L271" s="800" t="str">
        <f>IF($G271="","",IF(OR('2.全体概要'!$C$15=1,'2.全体概要'!$C$15=2),INDEX($BG$15:$BG$16,MATCH($G271,$BF$15:$BF$16,-1)),IF('2.全体概要'!$C$15=3,INDEX($BG$14:$BG$15,MATCH($G271,$BF$14:$BF$15,-1)),INDEX($BG$13:$BG$14,MATCH($G271,$BF$13:$BF$14,-1)))))</f>
        <v/>
      </c>
      <c r="M271" s="800" t="str">
        <f t="shared" si="13"/>
        <v/>
      </c>
      <c r="N271" s="801">
        <f t="shared" si="11"/>
        <v>0</v>
      </c>
      <c r="O271" s="91"/>
      <c r="P271" s="161"/>
      <c r="Q271" s="67"/>
      <c r="R271" s="89"/>
      <c r="S271" s="162"/>
      <c r="T271" s="67"/>
      <c r="U271" s="91"/>
      <c r="V271" s="161"/>
      <c r="W271" s="67"/>
      <c r="X271" s="89"/>
      <c r="Y271" s="162"/>
      <c r="Z271" s="67"/>
      <c r="AA271" s="91"/>
      <c r="AB271" s="72"/>
      <c r="AC271" s="91"/>
      <c r="AD271" s="161"/>
      <c r="AE271" s="91"/>
      <c r="AF271" s="161"/>
      <c r="AG271" s="91"/>
      <c r="AH271" s="72"/>
      <c r="AI271" s="91"/>
      <c r="AJ271" s="161"/>
      <c r="AK271" s="91"/>
      <c r="AL271" s="75"/>
      <c r="AM271" s="91"/>
      <c r="AN271" s="75"/>
      <c r="AO271" s="91"/>
      <c r="AP271" s="77"/>
      <c r="AQ271" s="91"/>
      <c r="AR271" s="72"/>
      <c r="AS271" s="359"/>
      <c r="AT271" s="91"/>
      <c r="AU271" s="72"/>
      <c r="AV271" s="804" t="str">
        <f>IF(AU271="","",IF(AU271="A",'11.パネルラジエーター設備費用算出シート'!$G$13,IF(AU271="B",'11.パネルラジエーター設備費用算出シート'!$N$13,IF(AU271="C",'11.パネルラジエーター設備費用算出シート'!$G$23,IF(AU271="D",'11.パネルラジエーター設備費用算出シート'!$N$23,IF(AU271="E",'11.パネルラジエーター設備費用算出シート'!$G$33,IF(AU271="F",'11.パネルラジエーター設備費用算出シート'!$N$33,IF(AU271="G",'11.パネルラジエーター設備費用算出シート'!$G$43,IF(AU271="H",'11.パネルラジエーター設備費用算出シート'!$N$43,IF(AU271="I",'11.パネルラジエーター設備費用算出シート'!$G$54,'11.パネルラジエーター設備費用算出シート'!$N$54))))))))))</f>
        <v/>
      </c>
      <c r="AW271" s="91"/>
      <c r="AX271" s="75"/>
      <c r="AY271" s="805"/>
      <c r="AZ271" s="91"/>
      <c r="BA271" s="36"/>
      <c r="BB271" s="36"/>
      <c r="BC271" s="36"/>
      <c r="BD271" s="36"/>
      <c r="BE271" s="66"/>
      <c r="BF271" s="36"/>
      <c r="BG271" s="36"/>
      <c r="BH271" s="66"/>
      <c r="BI271" s="36"/>
      <c r="BJ271" s="36"/>
      <c r="BK271" s="36"/>
      <c r="BL271" s="36"/>
    </row>
    <row r="272" spans="1:64" s="37" customFormat="1">
      <c r="A272" s="93"/>
      <c r="B272" s="68">
        <v>260</v>
      </c>
      <c r="C272" s="105"/>
      <c r="D272" s="69"/>
      <c r="E272" s="94"/>
      <c r="F272" s="798"/>
      <c r="G272" s="798"/>
      <c r="H272" s="72"/>
      <c r="I272" s="73"/>
      <c r="J272" s="72"/>
      <c r="K272" s="800" t="str">
        <f t="shared" si="12"/>
        <v/>
      </c>
      <c r="L272" s="800" t="str">
        <f>IF($G272="","",IF(OR('2.全体概要'!$C$15=1,'2.全体概要'!$C$15=2),INDEX($BG$15:$BG$16,MATCH($G272,$BF$15:$BF$16,-1)),IF('2.全体概要'!$C$15=3,INDEX($BG$14:$BG$15,MATCH($G272,$BF$14:$BF$15,-1)),INDEX($BG$13:$BG$14,MATCH($G272,$BF$13:$BF$14,-1)))))</f>
        <v/>
      </c>
      <c r="M272" s="800" t="str">
        <f t="shared" si="13"/>
        <v/>
      </c>
      <c r="N272" s="801">
        <f t="shared" si="11"/>
        <v>0</v>
      </c>
      <c r="O272" s="91"/>
      <c r="P272" s="161"/>
      <c r="Q272" s="67"/>
      <c r="R272" s="89"/>
      <c r="S272" s="162"/>
      <c r="T272" s="67"/>
      <c r="U272" s="91"/>
      <c r="V272" s="161"/>
      <c r="W272" s="67"/>
      <c r="X272" s="89"/>
      <c r="Y272" s="162"/>
      <c r="Z272" s="67"/>
      <c r="AA272" s="91"/>
      <c r="AB272" s="72"/>
      <c r="AC272" s="91"/>
      <c r="AD272" s="161"/>
      <c r="AE272" s="91"/>
      <c r="AF272" s="161"/>
      <c r="AG272" s="91"/>
      <c r="AH272" s="72"/>
      <c r="AI272" s="91"/>
      <c r="AJ272" s="161"/>
      <c r="AK272" s="91"/>
      <c r="AL272" s="75"/>
      <c r="AM272" s="91"/>
      <c r="AN272" s="75"/>
      <c r="AO272" s="91"/>
      <c r="AP272" s="77"/>
      <c r="AQ272" s="91"/>
      <c r="AR272" s="72"/>
      <c r="AS272" s="359"/>
      <c r="AT272" s="91"/>
      <c r="AU272" s="72"/>
      <c r="AV272" s="804" t="str">
        <f>IF(AU272="","",IF(AU272="A",'11.パネルラジエーター設備費用算出シート'!$G$13,IF(AU272="B",'11.パネルラジエーター設備費用算出シート'!$N$13,IF(AU272="C",'11.パネルラジエーター設備費用算出シート'!$G$23,IF(AU272="D",'11.パネルラジエーター設備費用算出シート'!$N$23,IF(AU272="E",'11.パネルラジエーター設備費用算出シート'!$G$33,IF(AU272="F",'11.パネルラジエーター設備費用算出シート'!$N$33,IF(AU272="G",'11.パネルラジエーター設備費用算出シート'!$G$43,IF(AU272="H",'11.パネルラジエーター設備費用算出シート'!$N$43,IF(AU272="I",'11.パネルラジエーター設備費用算出シート'!$G$54,'11.パネルラジエーター設備費用算出シート'!$N$54))))))))))</f>
        <v/>
      </c>
      <c r="AW272" s="91"/>
      <c r="AX272" s="75"/>
      <c r="AY272" s="805"/>
      <c r="AZ272" s="91"/>
      <c r="BA272" s="36"/>
      <c r="BB272" s="36"/>
      <c r="BC272" s="36"/>
      <c r="BD272" s="36"/>
      <c r="BE272" s="66"/>
      <c r="BF272" s="36"/>
      <c r="BG272" s="36"/>
      <c r="BH272" s="66"/>
      <c r="BI272" s="36"/>
      <c r="BJ272" s="36"/>
      <c r="BK272" s="36"/>
      <c r="BL272" s="36"/>
    </row>
    <row r="273" spans="1:64" s="37" customFormat="1">
      <c r="A273" s="93"/>
      <c r="B273" s="68">
        <v>261</v>
      </c>
      <c r="C273" s="105"/>
      <c r="D273" s="69"/>
      <c r="E273" s="94"/>
      <c r="F273" s="798"/>
      <c r="G273" s="798"/>
      <c r="H273" s="72"/>
      <c r="I273" s="73"/>
      <c r="J273" s="72"/>
      <c r="K273" s="800" t="str">
        <f t="shared" si="12"/>
        <v/>
      </c>
      <c r="L273" s="800" t="str">
        <f>IF($G273="","",IF(OR('2.全体概要'!$C$15=1,'2.全体概要'!$C$15=2),INDEX($BG$15:$BG$16,MATCH($G273,$BF$15:$BF$16,-1)),IF('2.全体概要'!$C$15=3,INDEX($BG$14:$BG$15,MATCH($G273,$BF$14:$BF$15,-1)),INDEX($BG$13:$BG$14,MATCH($G273,$BF$13:$BF$14,-1)))))</f>
        <v/>
      </c>
      <c r="M273" s="800" t="str">
        <f t="shared" si="13"/>
        <v/>
      </c>
      <c r="N273" s="801">
        <f t="shared" si="11"/>
        <v>0</v>
      </c>
      <c r="O273" s="91"/>
      <c r="P273" s="161"/>
      <c r="Q273" s="67"/>
      <c r="R273" s="89"/>
      <c r="S273" s="162"/>
      <c r="T273" s="67"/>
      <c r="U273" s="91"/>
      <c r="V273" s="161"/>
      <c r="W273" s="67"/>
      <c r="X273" s="89"/>
      <c r="Y273" s="162"/>
      <c r="Z273" s="67"/>
      <c r="AA273" s="91"/>
      <c r="AB273" s="72"/>
      <c r="AC273" s="91"/>
      <c r="AD273" s="161"/>
      <c r="AE273" s="91"/>
      <c r="AF273" s="161"/>
      <c r="AG273" s="91"/>
      <c r="AH273" s="72"/>
      <c r="AI273" s="91"/>
      <c r="AJ273" s="161"/>
      <c r="AK273" s="91"/>
      <c r="AL273" s="75"/>
      <c r="AM273" s="91"/>
      <c r="AN273" s="75"/>
      <c r="AO273" s="91"/>
      <c r="AP273" s="77"/>
      <c r="AQ273" s="91"/>
      <c r="AR273" s="72"/>
      <c r="AS273" s="359"/>
      <c r="AT273" s="91"/>
      <c r="AU273" s="72"/>
      <c r="AV273" s="804" t="str">
        <f>IF(AU273="","",IF(AU273="A",'11.パネルラジエーター設備費用算出シート'!$G$13,IF(AU273="B",'11.パネルラジエーター設備費用算出シート'!$N$13,IF(AU273="C",'11.パネルラジエーター設備費用算出シート'!$G$23,IF(AU273="D",'11.パネルラジエーター設備費用算出シート'!$N$23,IF(AU273="E",'11.パネルラジエーター設備費用算出シート'!$G$33,IF(AU273="F",'11.パネルラジエーター設備費用算出シート'!$N$33,IF(AU273="G",'11.パネルラジエーター設備費用算出シート'!$G$43,IF(AU273="H",'11.パネルラジエーター設備費用算出シート'!$N$43,IF(AU273="I",'11.パネルラジエーター設備費用算出シート'!$G$54,'11.パネルラジエーター設備費用算出シート'!$N$54))))))))))</f>
        <v/>
      </c>
      <c r="AW273" s="91"/>
      <c r="AX273" s="75"/>
      <c r="AY273" s="805"/>
      <c r="AZ273" s="91"/>
      <c r="BA273" s="36"/>
      <c r="BB273" s="36"/>
      <c r="BC273" s="36"/>
      <c r="BD273" s="36"/>
      <c r="BE273" s="66"/>
      <c r="BF273" s="36"/>
      <c r="BG273" s="36"/>
      <c r="BH273" s="66"/>
      <c r="BI273" s="36"/>
      <c r="BJ273" s="36"/>
      <c r="BK273" s="36"/>
      <c r="BL273" s="36"/>
    </row>
    <row r="274" spans="1:64" s="37" customFormat="1">
      <c r="A274" s="93"/>
      <c r="B274" s="68">
        <v>262</v>
      </c>
      <c r="C274" s="105"/>
      <c r="D274" s="69"/>
      <c r="E274" s="94"/>
      <c r="F274" s="798"/>
      <c r="G274" s="798"/>
      <c r="H274" s="72"/>
      <c r="I274" s="73"/>
      <c r="J274" s="72"/>
      <c r="K274" s="800" t="str">
        <f t="shared" si="12"/>
        <v/>
      </c>
      <c r="L274" s="800" t="str">
        <f>IF($G274="","",IF(OR('2.全体概要'!$C$15=1,'2.全体概要'!$C$15=2),INDEX($BG$15:$BG$16,MATCH($G274,$BF$15:$BF$16,-1)),IF('2.全体概要'!$C$15=3,INDEX($BG$14:$BG$15,MATCH($G274,$BF$14:$BF$15,-1)),INDEX($BG$13:$BG$14,MATCH($G274,$BF$13:$BF$14,-1)))))</f>
        <v/>
      </c>
      <c r="M274" s="800" t="str">
        <f t="shared" si="13"/>
        <v/>
      </c>
      <c r="N274" s="801">
        <f t="shared" ref="N274:N307" si="14">IF(OR(K274="",L274="",M274=""),0,(700000*K274*L274*M274))</f>
        <v>0</v>
      </c>
      <c r="O274" s="91"/>
      <c r="P274" s="161"/>
      <c r="Q274" s="67"/>
      <c r="R274" s="89"/>
      <c r="S274" s="162"/>
      <c r="T274" s="67"/>
      <c r="U274" s="91"/>
      <c r="V274" s="161"/>
      <c r="W274" s="67"/>
      <c r="X274" s="89"/>
      <c r="Y274" s="162"/>
      <c r="Z274" s="67"/>
      <c r="AA274" s="91"/>
      <c r="AB274" s="72"/>
      <c r="AC274" s="91"/>
      <c r="AD274" s="161"/>
      <c r="AE274" s="91"/>
      <c r="AF274" s="161"/>
      <c r="AG274" s="91"/>
      <c r="AH274" s="72"/>
      <c r="AI274" s="91"/>
      <c r="AJ274" s="161"/>
      <c r="AK274" s="91"/>
      <c r="AL274" s="75"/>
      <c r="AM274" s="91"/>
      <c r="AN274" s="75"/>
      <c r="AO274" s="91"/>
      <c r="AP274" s="77"/>
      <c r="AQ274" s="91"/>
      <c r="AR274" s="72"/>
      <c r="AS274" s="359"/>
      <c r="AT274" s="91"/>
      <c r="AU274" s="72"/>
      <c r="AV274" s="804" t="str">
        <f>IF(AU274="","",IF(AU274="A",'11.パネルラジエーター設備費用算出シート'!$G$13,IF(AU274="B",'11.パネルラジエーター設備費用算出シート'!$N$13,IF(AU274="C",'11.パネルラジエーター設備費用算出シート'!$G$23,IF(AU274="D",'11.パネルラジエーター設備費用算出シート'!$N$23,IF(AU274="E",'11.パネルラジエーター設備費用算出シート'!$G$33,IF(AU274="F",'11.パネルラジエーター設備費用算出シート'!$N$33,IF(AU274="G",'11.パネルラジエーター設備費用算出シート'!$G$43,IF(AU274="H",'11.パネルラジエーター設備費用算出シート'!$N$43,IF(AU274="I",'11.パネルラジエーター設備費用算出シート'!$G$54,'11.パネルラジエーター設備費用算出シート'!$N$54))))))))))</f>
        <v/>
      </c>
      <c r="AW274" s="91"/>
      <c r="AX274" s="75"/>
      <c r="AY274" s="805"/>
      <c r="AZ274" s="91"/>
      <c r="BA274" s="36"/>
      <c r="BB274" s="36"/>
      <c r="BC274" s="36"/>
      <c r="BD274" s="36"/>
      <c r="BE274" s="66"/>
      <c r="BF274" s="36"/>
      <c r="BG274" s="36"/>
      <c r="BH274" s="66"/>
      <c r="BI274" s="36"/>
      <c r="BJ274" s="36"/>
      <c r="BK274" s="36"/>
      <c r="BL274" s="36"/>
    </row>
    <row r="275" spans="1:64" s="37" customFormat="1">
      <c r="A275" s="93"/>
      <c r="B275" s="68">
        <v>263</v>
      </c>
      <c r="C275" s="105"/>
      <c r="D275" s="69"/>
      <c r="E275" s="94"/>
      <c r="F275" s="798"/>
      <c r="G275" s="798"/>
      <c r="H275" s="72"/>
      <c r="I275" s="73"/>
      <c r="J275" s="72"/>
      <c r="K275" s="800" t="str">
        <f t="shared" si="12"/>
        <v/>
      </c>
      <c r="L275" s="800" t="str">
        <f>IF($G275="","",IF(OR('2.全体概要'!$C$15=1,'2.全体概要'!$C$15=2),INDEX($BG$15:$BG$16,MATCH($G275,$BF$15:$BF$16,-1)),IF('2.全体概要'!$C$15=3,INDEX($BG$14:$BG$15,MATCH($G275,$BF$14:$BF$15,-1)),INDEX($BG$13:$BG$14,MATCH($G275,$BF$13:$BF$14,-1)))))</f>
        <v/>
      </c>
      <c r="M275" s="800" t="str">
        <f t="shared" si="13"/>
        <v/>
      </c>
      <c r="N275" s="801">
        <f t="shared" si="14"/>
        <v>0</v>
      </c>
      <c r="O275" s="91"/>
      <c r="P275" s="161"/>
      <c r="Q275" s="67"/>
      <c r="R275" s="89"/>
      <c r="S275" s="162"/>
      <c r="T275" s="67"/>
      <c r="U275" s="91"/>
      <c r="V275" s="161"/>
      <c r="W275" s="67"/>
      <c r="X275" s="89"/>
      <c r="Y275" s="162"/>
      <c r="Z275" s="67"/>
      <c r="AA275" s="91"/>
      <c r="AB275" s="72"/>
      <c r="AC275" s="91"/>
      <c r="AD275" s="161"/>
      <c r="AE275" s="91"/>
      <c r="AF275" s="161"/>
      <c r="AG275" s="91"/>
      <c r="AH275" s="72"/>
      <c r="AI275" s="91"/>
      <c r="AJ275" s="161"/>
      <c r="AK275" s="91"/>
      <c r="AL275" s="75"/>
      <c r="AM275" s="91"/>
      <c r="AN275" s="75"/>
      <c r="AO275" s="91"/>
      <c r="AP275" s="77"/>
      <c r="AQ275" s="91"/>
      <c r="AR275" s="72"/>
      <c r="AS275" s="359"/>
      <c r="AT275" s="91"/>
      <c r="AU275" s="72"/>
      <c r="AV275" s="804" t="str">
        <f>IF(AU275="","",IF(AU275="A",'11.パネルラジエーター設備費用算出シート'!$G$13,IF(AU275="B",'11.パネルラジエーター設備費用算出シート'!$N$13,IF(AU275="C",'11.パネルラジエーター設備費用算出シート'!$G$23,IF(AU275="D",'11.パネルラジエーター設備費用算出シート'!$N$23,IF(AU275="E",'11.パネルラジエーター設備費用算出シート'!$G$33,IF(AU275="F",'11.パネルラジエーター設備費用算出シート'!$N$33,IF(AU275="G",'11.パネルラジエーター設備費用算出シート'!$G$43,IF(AU275="H",'11.パネルラジエーター設備費用算出シート'!$N$43,IF(AU275="I",'11.パネルラジエーター設備費用算出シート'!$G$54,'11.パネルラジエーター設備費用算出シート'!$N$54))))))))))</f>
        <v/>
      </c>
      <c r="AW275" s="91"/>
      <c r="AX275" s="75"/>
      <c r="AY275" s="805"/>
      <c r="AZ275" s="91"/>
      <c r="BA275" s="36"/>
      <c r="BB275" s="36"/>
      <c r="BC275" s="36"/>
      <c r="BD275" s="36"/>
      <c r="BE275" s="66"/>
      <c r="BF275" s="36"/>
      <c r="BG275" s="36"/>
      <c r="BH275" s="66"/>
      <c r="BI275" s="36"/>
      <c r="BJ275" s="36"/>
      <c r="BK275" s="36"/>
      <c r="BL275" s="36"/>
    </row>
    <row r="276" spans="1:64" s="37" customFormat="1">
      <c r="A276" s="93"/>
      <c r="B276" s="68">
        <v>264</v>
      </c>
      <c r="C276" s="105"/>
      <c r="D276" s="69"/>
      <c r="E276" s="94"/>
      <c r="F276" s="798"/>
      <c r="G276" s="798"/>
      <c r="H276" s="72"/>
      <c r="I276" s="73"/>
      <c r="J276" s="72"/>
      <c r="K276" s="800" t="str">
        <f t="shared" si="12"/>
        <v/>
      </c>
      <c r="L276" s="800" t="str">
        <f>IF($G276="","",IF(OR('2.全体概要'!$C$15=1,'2.全体概要'!$C$15=2),INDEX($BG$15:$BG$16,MATCH($G276,$BF$15:$BF$16,-1)),IF('2.全体概要'!$C$15=3,INDEX($BG$14:$BG$15,MATCH($G276,$BF$14:$BF$15,-1)),INDEX($BG$13:$BG$14,MATCH($G276,$BF$13:$BF$14,-1)))))</f>
        <v/>
      </c>
      <c r="M276" s="800" t="str">
        <f t="shared" si="13"/>
        <v/>
      </c>
      <c r="N276" s="801">
        <f t="shared" si="14"/>
        <v>0</v>
      </c>
      <c r="O276" s="91"/>
      <c r="P276" s="161"/>
      <c r="Q276" s="67"/>
      <c r="R276" s="89"/>
      <c r="S276" s="162"/>
      <c r="T276" s="67"/>
      <c r="U276" s="91"/>
      <c r="V276" s="161"/>
      <c r="W276" s="67"/>
      <c r="X276" s="89"/>
      <c r="Y276" s="162"/>
      <c r="Z276" s="67"/>
      <c r="AA276" s="91"/>
      <c r="AB276" s="72"/>
      <c r="AC276" s="91"/>
      <c r="AD276" s="161"/>
      <c r="AE276" s="91"/>
      <c r="AF276" s="161"/>
      <c r="AG276" s="91"/>
      <c r="AH276" s="72"/>
      <c r="AI276" s="91"/>
      <c r="AJ276" s="161"/>
      <c r="AK276" s="91"/>
      <c r="AL276" s="75"/>
      <c r="AM276" s="91"/>
      <c r="AN276" s="75"/>
      <c r="AO276" s="91"/>
      <c r="AP276" s="77"/>
      <c r="AQ276" s="91"/>
      <c r="AR276" s="72"/>
      <c r="AS276" s="359"/>
      <c r="AT276" s="91"/>
      <c r="AU276" s="72"/>
      <c r="AV276" s="804" t="str">
        <f>IF(AU276="","",IF(AU276="A",'11.パネルラジエーター設備費用算出シート'!$G$13,IF(AU276="B",'11.パネルラジエーター設備費用算出シート'!$N$13,IF(AU276="C",'11.パネルラジエーター設備費用算出シート'!$G$23,IF(AU276="D",'11.パネルラジエーター設備費用算出シート'!$N$23,IF(AU276="E",'11.パネルラジエーター設備費用算出シート'!$G$33,IF(AU276="F",'11.パネルラジエーター設備費用算出シート'!$N$33,IF(AU276="G",'11.パネルラジエーター設備費用算出シート'!$G$43,IF(AU276="H",'11.パネルラジエーター設備費用算出シート'!$N$43,IF(AU276="I",'11.パネルラジエーター設備費用算出シート'!$G$54,'11.パネルラジエーター設備費用算出シート'!$N$54))))))))))</f>
        <v/>
      </c>
      <c r="AW276" s="91"/>
      <c r="AX276" s="75"/>
      <c r="AY276" s="805"/>
      <c r="AZ276" s="91"/>
      <c r="BA276" s="36"/>
      <c r="BB276" s="36"/>
      <c r="BC276" s="36"/>
      <c r="BD276" s="36"/>
      <c r="BE276" s="66"/>
      <c r="BF276" s="36"/>
      <c r="BG276" s="36"/>
      <c r="BH276" s="66"/>
      <c r="BI276" s="36"/>
      <c r="BJ276" s="36"/>
      <c r="BK276" s="36"/>
      <c r="BL276" s="36"/>
    </row>
    <row r="277" spans="1:64" s="37" customFormat="1">
      <c r="A277" s="93"/>
      <c r="B277" s="68">
        <v>265</v>
      </c>
      <c r="C277" s="105"/>
      <c r="D277" s="69"/>
      <c r="E277" s="94"/>
      <c r="F277" s="798"/>
      <c r="G277" s="798"/>
      <c r="H277" s="72"/>
      <c r="I277" s="73"/>
      <c r="J277" s="72"/>
      <c r="K277" s="800" t="str">
        <f t="shared" si="12"/>
        <v/>
      </c>
      <c r="L277" s="800" t="str">
        <f>IF($G277="","",IF(OR('2.全体概要'!$C$15=1,'2.全体概要'!$C$15=2),INDEX($BG$15:$BG$16,MATCH($G277,$BF$15:$BF$16,-1)),IF('2.全体概要'!$C$15=3,INDEX($BG$14:$BG$15,MATCH($G277,$BF$14:$BF$15,-1)),INDEX($BG$13:$BG$14,MATCH($G277,$BF$13:$BF$14,-1)))))</f>
        <v/>
      </c>
      <c r="M277" s="800" t="str">
        <f t="shared" si="13"/>
        <v/>
      </c>
      <c r="N277" s="801">
        <f t="shared" si="14"/>
        <v>0</v>
      </c>
      <c r="O277" s="91"/>
      <c r="P277" s="161"/>
      <c r="Q277" s="67"/>
      <c r="R277" s="89"/>
      <c r="S277" s="162"/>
      <c r="T277" s="67"/>
      <c r="U277" s="91"/>
      <c r="V277" s="161"/>
      <c r="W277" s="67"/>
      <c r="X277" s="89"/>
      <c r="Y277" s="162"/>
      <c r="Z277" s="67"/>
      <c r="AA277" s="91"/>
      <c r="AB277" s="72"/>
      <c r="AC277" s="91"/>
      <c r="AD277" s="161"/>
      <c r="AE277" s="91"/>
      <c r="AF277" s="161"/>
      <c r="AG277" s="91"/>
      <c r="AH277" s="72"/>
      <c r="AI277" s="91"/>
      <c r="AJ277" s="161"/>
      <c r="AK277" s="91"/>
      <c r="AL277" s="75"/>
      <c r="AM277" s="91"/>
      <c r="AN277" s="75"/>
      <c r="AO277" s="91"/>
      <c r="AP277" s="77"/>
      <c r="AQ277" s="91"/>
      <c r="AR277" s="72"/>
      <c r="AS277" s="359"/>
      <c r="AT277" s="91"/>
      <c r="AU277" s="72"/>
      <c r="AV277" s="804" t="str">
        <f>IF(AU277="","",IF(AU277="A",'11.パネルラジエーター設備費用算出シート'!$G$13,IF(AU277="B",'11.パネルラジエーター設備費用算出シート'!$N$13,IF(AU277="C",'11.パネルラジエーター設備費用算出シート'!$G$23,IF(AU277="D",'11.パネルラジエーター設備費用算出シート'!$N$23,IF(AU277="E",'11.パネルラジエーター設備費用算出シート'!$G$33,IF(AU277="F",'11.パネルラジエーター設備費用算出シート'!$N$33,IF(AU277="G",'11.パネルラジエーター設備費用算出シート'!$G$43,IF(AU277="H",'11.パネルラジエーター設備費用算出シート'!$N$43,IF(AU277="I",'11.パネルラジエーター設備費用算出シート'!$G$54,'11.パネルラジエーター設備費用算出シート'!$N$54))))))))))</f>
        <v/>
      </c>
      <c r="AW277" s="91"/>
      <c r="AX277" s="75"/>
      <c r="AY277" s="805"/>
      <c r="AZ277" s="91"/>
      <c r="BA277" s="36"/>
      <c r="BB277" s="36"/>
      <c r="BC277" s="36"/>
      <c r="BD277" s="36"/>
      <c r="BE277" s="66"/>
      <c r="BF277" s="36"/>
      <c r="BG277" s="36"/>
      <c r="BH277" s="66"/>
      <c r="BI277" s="36"/>
      <c r="BJ277" s="36"/>
      <c r="BK277" s="36"/>
      <c r="BL277" s="36"/>
    </row>
    <row r="278" spans="1:64" s="37" customFormat="1">
      <c r="A278" s="93"/>
      <c r="B278" s="68">
        <v>266</v>
      </c>
      <c r="C278" s="105"/>
      <c r="D278" s="69"/>
      <c r="E278" s="94"/>
      <c r="F278" s="798"/>
      <c r="G278" s="798"/>
      <c r="H278" s="72"/>
      <c r="I278" s="73"/>
      <c r="J278" s="72"/>
      <c r="K278" s="800" t="str">
        <f t="shared" si="12"/>
        <v/>
      </c>
      <c r="L278" s="800" t="str">
        <f>IF($G278="","",IF(OR('2.全体概要'!$C$15=1,'2.全体概要'!$C$15=2),INDEX($BG$15:$BG$16,MATCH($G278,$BF$15:$BF$16,-1)),IF('2.全体概要'!$C$15=3,INDEX($BG$14:$BG$15,MATCH($G278,$BF$14:$BF$15,-1)),INDEX($BG$13:$BG$14,MATCH($G278,$BF$13:$BF$14,-1)))))</f>
        <v/>
      </c>
      <c r="M278" s="800" t="str">
        <f t="shared" si="13"/>
        <v/>
      </c>
      <c r="N278" s="801">
        <f t="shared" si="14"/>
        <v>0</v>
      </c>
      <c r="O278" s="91"/>
      <c r="P278" s="161"/>
      <c r="Q278" s="67"/>
      <c r="R278" s="89"/>
      <c r="S278" s="162"/>
      <c r="T278" s="67"/>
      <c r="U278" s="91"/>
      <c r="V278" s="161"/>
      <c r="W278" s="67"/>
      <c r="X278" s="89"/>
      <c r="Y278" s="162"/>
      <c r="Z278" s="67"/>
      <c r="AA278" s="91"/>
      <c r="AB278" s="72"/>
      <c r="AC278" s="91"/>
      <c r="AD278" s="161"/>
      <c r="AE278" s="91"/>
      <c r="AF278" s="161"/>
      <c r="AG278" s="91"/>
      <c r="AH278" s="72"/>
      <c r="AI278" s="91"/>
      <c r="AJ278" s="161"/>
      <c r="AK278" s="91"/>
      <c r="AL278" s="75"/>
      <c r="AM278" s="91"/>
      <c r="AN278" s="75"/>
      <c r="AO278" s="91"/>
      <c r="AP278" s="77"/>
      <c r="AQ278" s="91"/>
      <c r="AR278" s="72"/>
      <c r="AS278" s="359"/>
      <c r="AT278" s="91"/>
      <c r="AU278" s="72"/>
      <c r="AV278" s="804" t="str">
        <f>IF(AU278="","",IF(AU278="A",'11.パネルラジエーター設備費用算出シート'!$G$13,IF(AU278="B",'11.パネルラジエーター設備費用算出シート'!$N$13,IF(AU278="C",'11.パネルラジエーター設備費用算出シート'!$G$23,IF(AU278="D",'11.パネルラジエーター設備費用算出シート'!$N$23,IF(AU278="E",'11.パネルラジエーター設備費用算出シート'!$G$33,IF(AU278="F",'11.パネルラジエーター設備費用算出シート'!$N$33,IF(AU278="G",'11.パネルラジエーター設備費用算出シート'!$G$43,IF(AU278="H",'11.パネルラジエーター設備費用算出シート'!$N$43,IF(AU278="I",'11.パネルラジエーター設備費用算出シート'!$G$54,'11.パネルラジエーター設備費用算出シート'!$N$54))))))))))</f>
        <v/>
      </c>
      <c r="AW278" s="91"/>
      <c r="AX278" s="75"/>
      <c r="AY278" s="805"/>
      <c r="AZ278" s="91"/>
      <c r="BA278" s="36"/>
      <c r="BB278" s="36"/>
      <c r="BC278" s="36"/>
      <c r="BD278" s="36"/>
      <c r="BE278" s="66"/>
      <c r="BF278" s="36"/>
      <c r="BG278" s="36"/>
      <c r="BH278" s="66"/>
      <c r="BI278" s="36"/>
      <c r="BJ278" s="36"/>
      <c r="BK278" s="36"/>
      <c r="BL278" s="36"/>
    </row>
    <row r="279" spans="1:64" s="37" customFormat="1">
      <c r="A279" s="93"/>
      <c r="B279" s="68">
        <v>267</v>
      </c>
      <c r="C279" s="105"/>
      <c r="D279" s="69"/>
      <c r="E279" s="94"/>
      <c r="F279" s="798"/>
      <c r="G279" s="798"/>
      <c r="H279" s="72"/>
      <c r="I279" s="73"/>
      <c r="J279" s="72"/>
      <c r="K279" s="800" t="str">
        <f t="shared" si="12"/>
        <v/>
      </c>
      <c r="L279" s="800" t="str">
        <f>IF($G279="","",IF(OR('2.全体概要'!$C$15=1,'2.全体概要'!$C$15=2),INDEX($BG$15:$BG$16,MATCH($G279,$BF$15:$BF$16,-1)),IF('2.全体概要'!$C$15=3,INDEX($BG$14:$BG$15,MATCH($G279,$BF$14:$BF$15,-1)),INDEX($BG$13:$BG$14,MATCH($G279,$BF$13:$BF$14,-1)))))</f>
        <v/>
      </c>
      <c r="M279" s="800" t="str">
        <f t="shared" si="13"/>
        <v/>
      </c>
      <c r="N279" s="801">
        <f t="shared" si="14"/>
        <v>0</v>
      </c>
      <c r="O279" s="91"/>
      <c r="P279" s="161"/>
      <c r="Q279" s="67"/>
      <c r="R279" s="89"/>
      <c r="S279" s="162"/>
      <c r="T279" s="67"/>
      <c r="U279" s="91"/>
      <c r="V279" s="161"/>
      <c r="W279" s="67"/>
      <c r="X279" s="89"/>
      <c r="Y279" s="162"/>
      <c r="Z279" s="67"/>
      <c r="AA279" s="91"/>
      <c r="AB279" s="72"/>
      <c r="AC279" s="91"/>
      <c r="AD279" s="161"/>
      <c r="AE279" s="91"/>
      <c r="AF279" s="161"/>
      <c r="AG279" s="91"/>
      <c r="AH279" s="72"/>
      <c r="AI279" s="91"/>
      <c r="AJ279" s="161"/>
      <c r="AK279" s="91"/>
      <c r="AL279" s="75"/>
      <c r="AM279" s="91"/>
      <c r="AN279" s="75"/>
      <c r="AO279" s="91"/>
      <c r="AP279" s="77"/>
      <c r="AQ279" s="91"/>
      <c r="AR279" s="72"/>
      <c r="AS279" s="359"/>
      <c r="AT279" s="91"/>
      <c r="AU279" s="72"/>
      <c r="AV279" s="804" t="str">
        <f>IF(AU279="","",IF(AU279="A",'11.パネルラジエーター設備費用算出シート'!$G$13,IF(AU279="B",'11.パネルラジエーター設備費用算出シート'!$N$13,IF(AU279="C",'11.パネルラジエーター設備費用算出シート'!$G$23,IF(AU279="D",'11.パネルラジエーター設備費用算出シート'!$N$23,IF(AU279="E",'11.パネルラジエーター設備費用算出シート'!$G$33,IF(AU279="F",'11.パネルラジエーター設備費用算出シート'!$N$33,IF(AU279="G",'11.パネルラジエーター設備費用算出シート'!$G$43,IF(AU279="H",'11.パネルラジエーター設備費用算出シート'!$N$43,IF(AU279="I",'11.パネルラジエーター設備費用算出シート'!$G$54,'11.パネルラジエーター設備費用算出シート'!$N$54))))))))))</f>
        <v/>
      </c>
      <c r="AW279" s="91"/>
      <c r="AX279" s="75"/>
      <c r="AY279" s="805"/>
      <c r="AZ279" s="91"/>
      <c r="BA279" s="36"/>
      <c r="BB279" s="36"/>
      <c r="BC279" s="36"/>
      <c r="BD279" s="36"/>
      <c r="BE279" s="66"/>
      <c r="BF279" s="36"/>
      <c r="BG279" s="36"/>
      <c r="BH279" s="66"/>
      <c r="BI279" s="36"/>
      <c r="BJ279" s="36"/>
      <c r="BK279" s="36"/>
      <c r="BL279" s="36"/>
    </row>
    <row r="280" spans="1:64" s="37" customFormat="1">
      <c r="A280" s="93"/>
      <c r="B280" s="68">
        <v>268</v>
      </c>
      <c r="C280" s="105"/>
      <c r="D280" s="69"/>
      <c r="E280" s="94"/>
      <c r="F280" s="798"/>
      <c r="G280" s="798"/>
      <c r="H280" s="72"/>
      <c r="I280" s="73"/>
      <c r="J280" s="72"/>
      <c r="K280" s="800" t="str">
        <f t="shared" si="12"/>
        <v/>
      </c>
      <c r="L280" s="800" t="str">
        <f>IF($G280="","",IF(OR('2.全体概要'!$C$15=1,'2.全体概要'!$C$15=2),INDEX($BG$15:$BG$16,MATCH($G280,$BF$15:$BF$16,-1)),IF('2.全体概要'!$C$15=3,INDEX($BG$14:$BG$15,MATCH($G280,$BF$14:$BF$15,-1)),INDEX($BG$13:$BG$14,MATCH($G280,$BF$13:$BF$14,-1)))))</f>
        <v/>
      </c>
      <c r="M280" s="800" t="str">
        <f t="shared" si="13"/>
        <v/>
      </c>
      <c r="N280" s="801">
        <f t="shared" si="14"/>
        <v>0</v>
      </c>
      <c r="O280" s="91"/>
      <c r="P280" s="161"/>
      <c r="Q280" s="67"/>
      <c r="R280" s="89"/>
      <c r="S280" s="162"/>
      <c r="T280" s="67"/>
      <c r="U280" s="91"/>
      <c r="V280" s="161"/>
      <c r="W280" s="67"/>
      <c r="X280" s="89"/>
      <c r="Y280" s="162"/>
      <c r="Z280" s="67"/>
      <c r="AA280" s="91"/>
      <c r="AB280" s="72"/>
      <c r="AC280" s="91"/>
      <c r="AD280" s="161"/>
      <c r="AE280" s="91"/>
      <c r="AF280" s="161"/>
      <c r="AG280" s="91"/>
      <c r="AH280" s="72"/>
      <c r="AI280" s="91"/>
      <c r="AJ280" s="161"/>
      <c r="AK280" s="91"/>
      <c r="AL280" s="75"/>
      <c r="AM280" s="91"/>
      <c r="AN280" s="75"/>
      <c r="AO280" s="91"/>
      <c r="AP280" s="77"/>
      <c r="AQ280" s="91"/>
      <c r="AR280" s="72"/>
      <c r="AS280" s="359"/>
      <c r="AT280" s="91"/>
      <c r="AU280" s="72"/>
      <c r="AV280" s="804" t="str">
        <f>IF(AU280="","",IF(AU280="A",'11.パネルラジエーター設備費用算出シート'!$G$13,IF(AU280="B",'11.パネルラジエーター設備費用算出シート'!$N$13,IF(AU280="C",'11.パネルラジエーター設備費用算出シート'!$G$23,IF(AU280="D",'11.パネルラジエーター設備費用算出シート'!$N$23,IF(AU280="E",'11.パネルラジエーター設備費用算出シート'!$G$33,IF(AU280="F",'11.パネルラジエーター設備費用算出シート'!$N$33,IF(AU280="G",'11.パネルラジエーター設備費用算出シート'!$G$43,IF(AU280="H",'11.パネルラジエーター設備費用算出シート'!$N$43,IF(AU280="I",'11.パネルラジエーター設備費用算出シート'!$G$54,'11.パネルラジエーター設備費用算出シート'!$N$54))))))))))</f>
        <v/>
      </c>
      <c r="AW280" s="91"/>
      <c r="AX280" s="75"/>
      <c r="AY280" s="805"/>
      <c r="AZ280" s="91"/>
      <c r="BA280" s="36"/>
      <c r="BB280" s="36"/>
      <c r="BC280" s="36"/>
      <c r="BD280" s="36"/>
      <c r="BE280" s="66"/>
      <c r="BF280" s="36"/>
      <c r="BG280" s="36"/>
      <c r="BH280" s="66"/>
      <c r="BI280" s="36"/>
      <c r="BJ280" s="36"/>
      <c r="BK280" s="36"/>
      <c r="BL280" s="36"/>
    </row>
    <row r="281" spans="1:64" s="37" customFormat="1">
      <c r="A281" s="93"/>
      <c r="B281" s="68">
        <v>269</v>
      </c>
      <c r="C281" s="105"/>
      <c r="D281" s="69"/>
      <c r="E281" s="94"/>
      <c r="F281" s="798"/>
      <c r="G281" s="798"/>
      <c r="H281" s="72"/>
      <c r="I281" s="73"/>
      <c r="J281" s="72"/>
      <c r="K281" s="800" t="str">
        <f t="shared" si="12"/>
        <v/>
      </c>
      <c r="L281" s="800" t="str">
        <f>IF($G281="","",IF(OR('2.全体概要'!$C$15=1,'2.全体概要'!$C$15=2),INDEX($BG$15:$BG$16,MATCH($G281,$BF$15:$BF$16,-1)),IF('2.全体概要'!$C$15=3,INDEX($BG$14:$BG$15,MATCH($G281,$BF$14:$BF$15,-1)),INDEX($BG$13:$BG$14,MATCH($G281,$BF$13:$BF$14,-1)))))</f>
        <v/>
      </c>
      <c r="M281" s="800" t="str">
        <f t="shared" si="13"/>
        <v/>
      </c>
      <c r="N281" s="801">
        <f t="shared" si="14"/>
        <v>0</v>
      </c>
      <c r="O281" s="91"/>
      <c r="P281" s="161"/>
      <c r="Q281" s="67"/>
      <c r="R281" s="89"/>
      <c r="S281" s="162"/>
      <c r="T281" s="67"/>
      <c r="U281" s="91"/>
      <c r="V281" s="161"/>
      <c r="W281" s="67"/>
      <c r="X281" s="89"/>
      <c r="Y281" s="162"/>
      <c r="Z281" s="67"/>
      <c r="AA281" s="91"/>
      <c r="AB281" s="72"/>
      <c r="AC281" s="91"/>
      <c r="AD281" s="161"/>
      <c r="AE281" s="91"/>
      <c r="AF281" s="161"/>
      <c r="AG281" s="91"/>
      <c r="AH281" s="72"/>
      <c r="AI281" s="91"/>
      <c r="AJ281" s="161"/>
      <c r="AK281" s="91"/>
      <c r="AL281" s="75"/>
      <c r="AM281" s="91"/>
      <c r="AN281" s="75"/>
      <c r="AO281" s="91"/>
      <c r="AP281" s="77"/>
      <c r="AQ281" s="91"/>
      <c r="AR281" s="72"/>
      <c r="AS281" s="359"/>
      <c r="AT281" s="91"/>
      <c r="AU281" s="72"/>
      <c r="AV281" s="804" t="str">
        <f>IF(AU281="","",IF(AU281="A",'11.パネルラジエーター設備費用算出シート'!$G$13,IF(AU281="B",'11.パネルラジエーター設備費用算出シート'!$N$13,IF(AU281="C",'11.パネルラジエーター設備費用算出シート'!$G$23,IF(AU281="D",'11.パネルラジエーター設備費用算出シート'!$N$23,IF(AU281="E",'11.パネルラジエーター設備費用算出シート'!$G$33,IF(AU281="F",'11.パネルラジエーター設備費用算出シート'!$N$33,IF(AU281="G",'11.パネルラジエーター設備費用算出シート'!$G$43,IF(AU281="H",'11.パネルラジエーター設備費用算出シート'!$N$43,IF(AU281="I",'11.パネルラジエーター設備費用算出シート'!$G$54,'11.パネルラジエーター設備費用算出シート'!$N$54))))))))))</f>
        <v/>
      </c>
      <c r="AW281" s="91"/>
      <c r="AX281" s="75"/>
      <c r="AY281" s="805"/>
      <c r="AZ281" s="91"/>
      <c r="BA281" s="36"/>
      <c r="BB281" s="36"/>
      <c r="BC281" s="36"/>
      <c r="BD281" s="36"/>
      <c r="BE281" s="66"/>
      <c r="BF281" s="36"/>
      <c r="BG281" s="36"/>
      <c r="BH281" s="66"/>
      <c r="BI281" s="36"/>
      <c r="BJ281" s="36"/>
      <c r="BK281" s="36"/>
      <c r="BL281" s="36"/>
    </row>
    <row r="282" spans="1:64" s="37" customFormat="1">
      <c r="A282" s="93"/>
      <c r="B282" s="68">
        <v>270</v>
      </c>
      <c r="C282" s="105"/>
      <c r="D282" s="69"/>
      <c r="E282" s="94"/>
      <c r="F282" s="798"/>
      <c r="G282" s="798"/>
      <c r="H282" s="72"/>
      <c r="I282" s="73"/>
      <c r="J282" s="72"/>
      <c r="K282" s="800" t="str">
        <f t="shared" si="12"/>
        <v/>
      </c>
      <c r="L282" s="800" t="str">
        <f>IF($G282="","",IF(OR('2.全体概要'!$C$15=1,'2.全体概要'!$C$15=2),INDEX($BG$15:$BG$16,MATCH($G282,$BF$15:$BF$16,-1)),IF('2.全体概要'!$C$15=3,INDEX($BG$14:$BG$15,MATCH($G282,$BF$14:$BF$15,-1)),INDEX($BG$13:$BG$14,MATCH($G282,$BF$13:$BF$14,-1)))))</f>
        <v/>
      </c>
      <c r="M282" s="800" t="str">
        <f t="shared" si="13"/>
        <v/>
      </c>
      <c r="N282" s="801">
        <f t="shared" si="14"/>
        <v>0</v>
      </c>
      <c r="O282" s="91"/>
      <c r="P282" s="161"/>
      <c r="Q282" s="67"/>
      <c r="R282" s="89"/>
      <c r="S282" s="162"/>
      <c r="T282" s="67"/>
      <c r="U282" s="91"/>
      <c r="V282" s="161"/>
      <c r="W282" s="67"/>
      <c r="X282" s="89"/>
      <c r="Y282" s="162"/>
      <c r="Z282" s="67"/>
      <c r="AA282" s="91"/>
      <c r="AB282" s="72"/>
      <c r="AC282" s="91"/>
      <c r="AD282" s="161"/>
      <c r="AE282" s="91"/>
      <c r="AF282" s="161"/>
      <c r="AG282" s="91"/>
      <c r="AH282" s="72"/>
      <c r="AI282" s="91"/>
      <c r="AJ282" s="161"/>
      <c r="AK282" s="91"/>
      <c r="AL282" s="75"/>
      <c r="AM282" s="91"/>
      <c r="AN282" s="75"/>
      <c r="AO282" s="91"/>
      <c r="AP282" s="77"/>
      <c r="AQ282" s="91"/>
      <c r="AR282" s="72"/>
      <c r="AS282" s="359"/>
      <c r="AT282" s="91"/>
      <c r="AU282" s="72"/>
      <c r="AV282" s="804" t="str">
        <f>IF(AU282="","",IF(AU282="A",'11.パネルラジエーター設備費用算出シート'!$G$13,IF(AU282="B",'11.パネルラジエーター設備費用算出シート'!$N$13,IF(AU282="C",'11.パネルラジエーター設備費用算出シート'!$G$23,IF(AU282="D",'11.パネルラジエーター設備費用算出シート'!$N$23,IF(AU282="E",'11.パネルラジエーター設備費用算出シート'!$G$33,IF(AU282="F",'11.パネルラジエーター設備費用算出シート'!$N$33,IF(AU282="G",'11.パネルラジエーター設備費用算出シート'!$G$43,IF(AU282="H",'11.パネルラジエーター設備費用算出シート'!$N$43,IF(AU282="I",'11.パネルラジエーター設備費用算出シート'!$G$54,'11.パネルラジエーター設備費用算出シート'!$N$54))))))))))</f>
        <v/>
      </c>
      <c r="AW282" s="91"/>
      <c r="AX282" s="75"/>
      <c r="AY282" s="805"/>
      <c r="AZ282" s="91"/>
      <c r="BA282" s="36"/>
      <c r="BB282" s="36"/>
      <c r="BC282" s="36"/>
      <c r="BD282" s="36"/>
      <c r="BE282" s="66"/>
      <c r="BF282" s="36"/>
      <c r="BG282" s="36"/>
      <c r="BH282" s="66"/>
      <c r="BI282" s="36"/>
      <c r="BJ282" s="36"/>
      <c r="BK282" s="36"/>
      <c r="BL282" s="36"/>
    </row>
    <row r="283" spans="1:64" s="37" customFormat="1">
      <c r="A283" s="93"/>
      <c r="B283" s="68">
        <v>271</v>
      </c>
      <c r="C283" s="105"/>
      <c r="D283" s="69"/>
      <c r="E283" s="94"/>
      <c r="F283" s="798"/>
      <c r="G283" s="798"/>
      <c r="H283" s="72"/>
      <c r="I283" s="73"/>
      <c r="J283" s="72"/>
      <c r="K283" s="800" t="str">
        <f t="shared" si="12"/>
        <v/>
      </c>
      <c r="L283" s="800" t="str">
        <f>IF($G283="","",IF(OR('2.全体概要'!$C$15=1,'2.全体概要'!$C$15=2),INDEX($BG$15:$BG$16,MATCH($G283,$BF$15:$BF$16,-1)),IF('2.全体概要'!$C$15=3,INDEX($BG$14:$BG$15,MATCH($G283,$BF$14:$BF$15,-1)),INDEX($BG$13:$BG$14,MATCH($G283,$BF$13:$BF$14,-1)))))</f>
        <v/>
      </c>
      <c r="M283" s="800" t="str">
        <f t="shared" si="13"/>
        <v/>
      </c>
      <c r="N283" s="801">
        <f t="shared" si="14"/>
        <v>0</v>
      </c>
      <c r="O283" s="91"/>
      <c r="P283" s="161"/>
      <c r="Q283" s="67"/>
      <c r="R283" s="89"/>
      <c r="S283" s="162"/>
      <c r="T283" s="67"/>
      <c r="U283" s="91"/>
      <c r="V283" s="161"/>
      <c r="W283" s="67"/>
      <c r="X283" s="89"/>
      <c r="Y283" s="162"/>
      <c r="Z283" s="67"/>
      <c r="AA283" s="91"/>
      <c r="AB283" s="72"/>
      <c r="AC283" s="91"/>
      <c r="AD283" s="161"/>
      <c r="AE283" s="91"/>
      <c r="AF283" s="161"/>
      <c r="AG283" s="91"/>
      <c r="AH283" s="72"/>
      <c r="AI283" s="91"/>
      <c r="AJ283" s="161"/>
      <c r="AK283" s="91"/>
      <c r="AL283" s="75"/>
      <c r="AM283" s="91"/>
      <c r="AN283" s="75"/>
      <c r="AO283" s="91"/>
      <c r="AP283" s="77"/>
      <c r="AQ283" s="91"/>
      <c r="AR283" s="72"/>
      <c r="AS283" s="359"/>
      <c r="AT283" s="91"/>
      <c r="AU283" s="72"/>
      <c r="AV283" s="804" t="str">
        <f>IF(AU283="","",IF(AU283="A",'11.パネルラジエーター設備費用算出シート'!$G$13,IF(AU283="B",'11.パネルラジエーター設備費用算出シート'!$N$13,IF(AU283="C",'11.パネルラジエーター設備費用算出シート'!$G$23,IF(AU283="D",'11.パネルラジエーター設備費用算出シート'!$N$23,IF(AU283="E",'11.パネルラジエーター設備費用算出シート'!$G$33,IF(AU283="F",'11.パネルラジエーター設備費用算出シート'!$N$33,IF(AU283="G",'11.パネルラジエーター設備費用算出シート'!$G$43,IF(AU283="H",'11.パネルラジエーター設備費用算出シート'!$N$43,IF(AU283="I",'11.パネルラジエーター設備費用算出シート'!$G$54,'11.パネルラジエーター設備費用算出シート'!$N$54))))))))))</f>
        <v/>
      </c>
      <c r="AW283" s="91"/>
      <c r="AX283" s="75"/>
      <c r="AY283" s="805"/>
      <c r="AZ283" s="91"/>
      <c r="BA283" s="36"/>
      <c r="BB283" s="36"/>
      <c r="BC283" s="36"/>
      <c r="BD283" s="36"/>
      <c r="BE283" s="66"/>
      <c r="BF283" s="36"/>
      <c r="BG283" s="36"/>
      <c r="BH283" s="66"/>
      <c r="BI283" s="36"/>
      <c r="BJ283" s="36"/>
      <c r="BK283" s="36"/>
      <c r="BL283" s="36"/>
    </row>
    <row r="284" spans="1:64" s="37" customFormat="1">
      <c r="A284" s="93"/>
      <c r="B284" s="68">
        <v>272</v>
      </c>
      <c r="C284" s="105"/>
      <c r="D284" s="69"/>
      <c r="E284" s="94"/>
      <c r="F284" s="798"/>
      <c r="G284" s="798"/>
      <c r="H284" s="72"/>
      <c r="I284" s="73"/>
      <c r="J284" s="72"/>
      <c r="K284" s="800" t="str">
        <f t="shared" si="12"/>
        <v/>
      </c>
      <c r="L284" s="800" t="str">
        <f>IF($G284="","",IF(OR('2.全体概要'!$C$15=1,'2.全体概要'!$C$15=2),INDEX($BG$15:$BG$16,MATCH($G284,$BF$15:$BF$16,-1)),IF('2.全体概要'!$C$15=3,INDEX($BG$14:$BG$15,MATCH($G284,$BF$14:$BF$15,-1)),INDEX($BG$13:$BG$14,MATCH($G284,$BF$13:$BF$14,-1)))))</f>
        <v/>
      </c>
      <c r="M284" s="800" t="str">
        <f t="shared" si="13"/>
        <v/>
      </c>
      <c r="N284" s="801">
        <f t="shared" si="14"/>
        <v>0</v>
      </c>
      <c r="O284" s="91"/>
      <c r="P284" s="161"/>
      <c r="Q284" s="67"/>
      <c r="R284" s="89"/>
      <c r="S284" s="162"/>
      <c r="T284" s="67"/>
      <c r="U284" s="91"/>
      <c r="V284" s="161"/>
      <c r="W284" s="67"/>
      <c r="X284" s="89"/>
      <c r="Y284" s="162"/>
      <c r="Z284" s="67"/>
      <c r="AA284" s="91"/>
      <c r="AB284" s="72"/>
      <c r="AC284" s="91"/>
      <c r="AD284" s="161"/>
      <c r="AE284" s="91"/>
      <c r="AF284" s="161"/>
      <c r="AG284" s="91"/>
      <c r="AH284" s="72"/>
      <c r="AI284" s="91"/>
      <c r="AJ284" s="161"/>
      <c r="AK284" s="91"/>
      <c r="AL284" s="75"/>
      <c r="AM284" s="91"/>
      <c r="AN284" s="75"/>
      <c r="AO284" s="91"/>
      <c r="AP284" s="77"/>
      <c r="AQ284" s="91"/>
      <c r="AR284" s="72"/>
      <c r="AS284" s="359"/>
      <c r="AT284" s="91"/>
      <c r="AU284" s="72"/>
      <c r="AV284" s="804" t="str">
        <f>IF(AU284="","",IF(AU284="A",'11.パネルラジエーター設備費用算出シート'!$G$13,IF(AU284="B",'11.パネルラジエーター設備費用算出シート'!$N$13,IF(AU284="C",'11.パネルラジエーター設備費用算出シート'!$G$23,IF(AU284="D",'11.パネルラジエーター設備費用算出シート'!$N$23,IF(AU284="E",'11.パネルラジエーター設備費用算出シート'!$G$33,IF(AU284="F",'11.パネルラジエーター設備費用算出シート'!$N$33,IF(AU284="G",'11.パネルラジエーター設備費用算出シート'!$G$43,IF(AU284="H",'11.パネルラジエーター設備費用算出シート'!$N$43,IF(AU284="I",'11.パネルラジエーター設備費用算出シート'!$G$54,'11.パネルラジエーター設備費用算出シート'!$N$54))))))))))</f>
        <v/>
      </c>
      <c r="AW284" s="91"/>
      <c r="AX284" s="75"/>
      <c r="AY284" s="805"/>
      <c r="AZ284" s="91"/>
      <c r="BA284" s="36"/>
      <c r="BB284" s="36"/>
      <c r="BC284" s="36"/>
      <c r="BD284" s="36"/>
      <c r="BE284" s="66"/>
      <c r="BF284" s="36"/>
      <c r="BG284" s="36"/>
      <c r="BH284" s="66"/>
      <c r="BI284" s="36"/>
      <c r="BJ284" s="36"/>
      <c r="BK284" s="36"/>
      <c r="BL284" s="36"/>
    </row>
    <row r="285" spans="1:64" s="37" customFormat="1">
      <c r="A285" s="93"/>
      <c r="B285" s="68">
        <v>273</v>
      </c>
      <c r="C285" s="105"/>
      <c r="D285" s="69"/>
      <c r="E285" s="94"/>
      <c r="F285" s="798"/>
      <c r="G285" s="798"/>
      <c r="H285" s="72"/>
      <c r="I285" s="73"/>
      <c r="J285" s="72"/>
      <c r="K285" s="800" t="str">
        <f t="shared" si="12"/>
        <v/>
      </c>
      <c r="L285" s="800" t="str">
        <f>IF($G285="","",IF(OR('2.全体概要'!$C$15=1,'2.全体概要'!$C$15=2),INDEX($BG$15:$BG$16,MATCH($G285,$BF$15:$BF$16,-1)),IF('2.全体概要'!$C$15=3,INDEX($BG$14:$BG$15,MATCH($G285,$BF$14:$BF$15,-1)),INDEX($BG$13:$BG$14,MATCH($G285,$BF$13:$BF$14,-1)))))</f>
        <v/>
      </c>
      <c r="M285" s="800" t="str">
        <f t="shared" si="13"/>
        <v/>
      </c>
      <c r="N285" s="801">
        <f t="shared" si="14"/>
        <v>0</v>
      </c>
      <c r="O285" s="91"/>
      <c r="P285" s="161"/>
      <c r="Q285" s="67"/>
      <c r="R285" s="89"/>
      <c r="S285" s="162"/>
      <c r="T285" s="67"/>
      <c r="U285" s="91"/>
      <c r="V285" s="161"/>
      <c r="W285" s="67"/>
      <c r="X285" s="89"/>
      <c r="Y285" s="162"/>
      <c r="Z285" s="67"/>
      <c r="AA285" s="91"/>
      <c r="AB285" s="72"/>
      <c r="AC285" s="91"/>
      <c r="AD285" s="161"/>
      <c r="AE285" s="91"/>
      <c r="AF285" s="161"/>
      <c r="AG285" s="91"/>
      <c r="AH285" s="72"/>
      <c r="AI285" s="91"/>
      <c r="AJ285" s="161"/>
      <c r="AK285" s="91"/>
      <c r="AL285" s="75"/>
      <c r="AM285" s="91"/>
      <c r="AN285" s="75"/>
      <c r="AO285" s="91"/>
      <c r="AP285" s="77"/>
      <c r="AQ285" s="91"/>
      <c r="AR285" s="72"/>
      <c r="AS285" s="359"/>
      <c r="AT285" s="91"/>
      <c r="AU285" s="72"/>
      <c r="AV285" s="804" t="str">
        <f>IF(AU285="","",IF(AU285="A",'11.パネルラジエーター設備費用算出シート'!$G$13,IF(AU285="B",'11.パネルラジエーター設備費用算出シート'!$N$13,IF(AU285="C",'11.パネルラジエーター設備費用算出シート'!$G$23,IF(AU285="D",'11.パネルラジエーター設備費用算出シート'!$N$23,IF(AU285="E",'11.パネルラジエーター設備費用算出シート'!$G$33,IF(AU285="F",'11.パネルラジエーター設備費用算出シート'!$N$33,IF(AU285="G",'11.パネルラジエーター設備費用算出シート'!$G$43,IF(AU285="H",'11.パネルラジエーター設備費用算出シート'!$N$43,IF(AU285="I",'11.パネルラジエーター設備費用算出シート'!$G$54,'11.パネルラジエーター設備費用算出シート'!$N$54))))))))))</f>
        <v/>
      </c>
      <c r="AW285" s="91"/>
      <c r="AX285" s="75"/>
      <c r="AY285" s="805"/>
      <c r="AZ285" s="91"/>
      <c r="BA285" s="36"/>
      <c r="BB285" s="36"/>
      <c r="BC285" s="36"/>
      <c r="BD285" s="36"/>
      <c r="BE285" s="66"/>
      <c r="BF285" s="36"/>
      <c r="BG285" s="36"/>
      <c r="BH285" s="66"/>
      <c r="BI285" s="36"/>
      <c r="BJ285" s="36"/>
      <c r="BK285" s="36"/>
      <c r="BL285" s="36"/>
    </row>
    <row r="286" spans="1:64" s="37" customFormat="1">
      <c r="A286" s="93"/>
      <c r="B286" s="68">
        <v>274</v>
      </c>
      <c r="C286" s="105"/>
      <c r="D286" s="69"/>
      <c r="E286" s="94"/>
      <c r="F286" s="798"/>
      <c r="G286" s="798"/>
      <c r="H286" s="72"/>
      <c r="I286" s="73"/>
      <c r="J286" s="72"/>
      <c r="K286" s="800" t="str">
        <f t="shared" si="12"/>
        <v/>
      </c>
      <c r="L286" s="800" t="str">
        <f>IF($G286="","",IF(OR('2.全体概要'!$C$15=1,'2.全体概要'!$C$15=2),INDEX($BG$15:$BG$16,MATCH($G286,$BF$15:$BF$16,-1)),IF('2.全体概要'!$C$15=3,INDEX($BG$14:$BG$15,MATCH($G286,$BF$14:$BF$15,-1)),INDEX($BG$13:$BG$14,MATCH($G286,$BF$13:$BF$14,-1)))))</f>
        <v/>
      </c>
      <c r="M286" s="800" t="str">
        <f t="shared" si="13"/>
        <v/>
      </c>
      <c r="N286" s="801">
        <f t="shared" si="14"/>
        <v>0</v>
      </c>
      <c r="O286" s="91"/>
      <c r="P286" s="161"/>
      <c r="Q286" s="67"/>
      <c r="R286" s="89"/>
      <c r="S286" s="162"/>
      <c r="T286" s="67"/>
      <c r="U286" s="91"/>
      <c r="V286" s="161"/>
      <c r="W286" s="67"/>
      <c r="X286" s="89"/>
      <c r="Y286" s="162"/>
      <c r="Z286" s="67"/>
      <c r="AA286" s="91"/>
      <c r="AB286" s="72"/>
      <c r="AC286" s="91"/>
      <c r="AD286" s="161"/>
      <c r="AE286" s="91"/>
      <c r="AF286" s="161"/>
      <c r="AG286" s="91"/>
      <c r="AH286" s="72"/>
      <c r="AI286" s="91"/>
      <c r="AJ286" s="161"/>
      <c r="AK286" s="91"/>
      <c r="AL286" s="75"/>
      <c r="AM286" s="91"/>
      <c r="AN286" s="75"/>
      <c r="AO286" s="91"/>
      <c r="AP286" s="77"/>
      <c r="AQ286" s="91"/>
      <c r="AR286" s="72"/>
      <c r="AS286" s="359"/>
      <c r="AT286" s="91"/>
      <c r="AU286" s="72"/>
      <c r="AV286" s="804" t="str">
        <f>IF(AU286="","",IF(AU286="A",'11.パネルラジエーター設備費用算出シート'!$G$13,IF(AU286="B",'11.パネルラジエーター設備費用算出シート'!$N$13,IF(AU286="C",'11.パネルラジエーター設備費用算出シート'!$G$23,IF(AU286="D",'11.パネルラジエーター設備費用算出シート'!$N$23,IF(AU286="E",'11.パネルラジエーター設備費用算出シート'!$G$33,IF(AU286="F",'11.パネルラジエーター設備費用算出シート'!$N$33,IF(AU286="G",'11.パネルラジエーター設備費用算出シート'!$G$43,IF(AU286="H",'11.パネルラジエーター設備費用算出シート'!$N$43,IF(AU286="I",'11.パネルラジエーター設備費用算出シート'!$G$54,'11.パネルラジエーター設備費用算出シート'!$N$54))))))))))</f>
        <v/>
      </c>
      <c r="AW286" s="91"/>
      <c r="AX286" s="75"/>
      <c r="AY286" s="805"/>
      <c r="AZ286" s="91"/>
      <c r="BA286" s="36"/>
      <c r="BB286" s="36"/>
      <c r="BC286" s="36"/>
      <c r="BD286" s="36"/>
      <c r="BE286" s="66"/>
      <c r="BF286" s="36"/>
      <c r="BG286" s="36"/>
      <c r="BH286" s="66"/>
      <c r="BI286" s="36"/>
      <c r="BJ286" s="36"/>
      <c r="BK286" s="36"/>
      <c r="BL286" s="36"/>
    </row>
    <row r="287" spans="1:64" s="37" customFormat="1">
      <c r="A287" s="93"/>
      <c r="B287" s="68">
        <v>275</v>
      </c>
      <c r="C287" s="105"/>
      <c r="D287" s="69"/>
      <c r="E287" s="94"/>
      <c r="F287" s="798"/>
      <c r="G287" s="798"/>
      <c r="H287" s="72"/>
      <c r="I287" s="73"/>
      <c r="J287" s="72"/>
      <c r="K287" s="800" t="str">
        <f t="shared" si="12"/>
        <v/>
      </c>
      <c r="L287" s="800" t="str">
        <f>IF($G287="","",IF(OR('2.全体概要'!$C$15=1,'2.全体概要'!$C$15=2),INDEX($BG$15:$BG$16,MATCH($G287,$BF$15:$BF$16,-1)),IF('2.全体概要'!$C$15=3,INDEX($BG$14:$BG$15,MATCH($G287,$BF$14:$BF$15,-1)),INDEX($BG$13:$BG$14,MATCH($G287,$BF$13:$BF$14,-1)))))</f>
        <v/>
      </c>
      <c r="M287" s="800" t="str">
        <f t="shared" si="13"/>
        <v/>
      </c>
      <c r="N287" s="801">
        <f t="shared" si="14"/>
        <v>0</v>
      </c>
      <c r="O287" s="91"/>
      <c r="P287" s="161"/>
      <c r="Q287" s="67"/>
      <c r="R287" s="89"/>
      <c r="S287" s="162"/>
      <c r="T287" s="67"/>
      <c r="U287" s="91"/>
      <c r="V287" s="161"/>
      <c r="W287" s="67"/>
      <c r="X287" s="89"/>
      <c r="Y287" s="162"/>
      <c r="Z287" s="67"/>
      <c r="AA287" s="91"/>
      <c r="AB287" s="72"/>
      <c r="AC287" s="91"/>
      <c r="AD287" s="161"/>
      <c r="AE287" s="91"/>
      <c r="AF287" s="161"/>
      <c r="AG287" s="91"/>
      <c r="AH287" s="72"/>
      <c r="AI287" s="91"/>
      <c r="AJ287" s="161"/>
      <c r="AK287" s="91"/>
      <c r="AL287" s="75"/>
      <c r="AM287" s="91"/>
      <c r="AN287" s="75"/>
      <c r="AO287" s="91"/>
      <c r="AP287" s="77"/>
      <c r="AQ287" s="91"/>
      <c r="AR287" s="72"/>
      <c r="AS287" s="359"/>
      <c r="AT287" s="91"/>
      <c r="AU287" s="72"/>
      <c r="AV287" s="804" t="str">
        <f>IF(AU287="","",IF(AU287="A",'11.パネルラジエーター設備費用算出シート'!$G$13,IF(AU287="B",'11.パネルラジエーター設備費用算出シート'!$N$13,IF(AU287="C",'11.パネルラジエーター設備費用算出シート'!$G$23,IF(AU287="D",'11.パネルラジエーター設備費用算出シート'!$N$23,IF(AU287="E",'11.パネルラジエーター設備費用算出シート'!$G$33,IF(AU287="F",'11.パネルラジエーター設備費用算出シート'!$N$33,IF(AU287="G",'11.パネルラジエーター設備費用算出シート'!$G$43,IF(AU287="H",'11.パネルラジエーター設備費用算出シート'!$N$43,IF(AU287="I",'11.パネルラジエーター設備費用算出シート'!$G$54,'11.パネルラジエーター設備費用算出シート'!$N$54))))))))))</f>
        <v/>
      </c>
      <c r="AW287" s="91"/>
      <c r="AX287" s="75"/>
      <c r="AY287" s="805"/>
      <c r="AZ287" s="91"/>
      <c r="BA287" s="36"/>
      <c r="BB287" s="36"/>
      <c r="BC287" s="36"/>
      <c r="BD287" s="36"/>
      <c r="BE287" s="66"/>
      <c r="BF287" s="36"/>
      <c r="BG287" s="36"/>
      <c r="BH287" s="66"/>
      <c r="BI287" s="36"/>
      <c r="BJ287" s="36"/>
      <c r="BK287" s="36"/>
      <c r="BL287" s="36"/>
    </row>
    <row r="288" spans="1:64" s="37" customFormat="1">
      <c r="A288" s="93"/>
      <c r="B288" s="68">
        <v>276</v>
      </c>
      <c r="C288" s="105"/>
      <c r="D288" s="69"/>
      <c r="E288" s="94"/>
      <c r="F288" s="798"/>
      <c r="G288" s="798"/>
      <c r="H288" s="72"/>
      <c r="I288" s="73"/>
      <c r="J288" s="72"/>
      <c r="K288" s="800" t="str">
        <f t="shared" si="12"/>
        <v/>
      </c>
      <c r="L288" s="800" t="str">
        <f>IF($G288="","",IF(OR('2.全体概要'!$C$15=1,'2.全体概要'!$C$15=2),INDEX($BG$15:$BG$16,MATCH($G288,$BF$15:$BF$16,-1)),IF('2.全体概要'!$C$15=3,INDEX($BG$14:$BG$15,MATCH($G288,$BF$14:$BF$15,-1)),INDEX($BG$13:$BG$14,MATCH($G288,$BF$13:$BF$14,-1)))))</f>
        <v/>
      </c>
      <c r="M288" s="800" t="str">
        <f t="shared" si="13"/>
        <v/>
      </c>
      <c r="N288" s="801">
        <f t="shared" si="14"/>
        <v>0</v>
      </c>
      <c r="O288" s="91"/>
      <c r="P288" s="161"/>
      <c r="Q288" s="67"/>
      <c r="R288" s="89"/>
      <c r="S288" s="162"/>
      <c r="T288" s="67"/>
      <c r="U288" s="91"/>
      <c r="V288" s="161"/>
      <c r="W288" s="67"/>
      <c r="X288" s="89"/>
      <c r="Y288" s="162"/>
      <c r="Z288" s="67"/>
      <c r="AA288" s="91"/>
      <c r="AB288" s="72"/>
      <c r="AC288" s="91"/>
      <c r="AD288" s="161"/>
      <c r="AE288" s="91"/>
      <c r="AF288" s="161"/>
      <c r="AG288" s="91"/>
      <c r="AH288" s="72"/>
      <c r="AI288" s="91"/>
      <c r="AJ288" s="161"/>
      <c r="AK288" s="91"/>
      <c r="AL288" s="75"/>
      <c r="AM288" s="91"/>
      <c r="AN288" s="75"/>
      <c r="AO288" s="91"/>
      <c r="AP288" s="77"/>
      <c r="AQ288" s="91"/>
      <c r="AR288" s="72"/>
      <c r="AS288" s="359"/>
      <c r="AT288" s="91"/>
      <c r="AU288" s="72"/>
      <c r="AV288" s="804" t="str">
        <f>IF(AU288="","",IF(AU288="A",'11.パネルラジエーター設備費用算出シート'!$G$13,IF(AU288="B",'11.パネルラジエーター設備費用算出シート'!$N$13,IF(AU288="C",'11.パネルラジエーター設備費用算出シート'!$G$23,IF(AU288="D",'11.パネルラジエーター設備費用算出シート'!$N$23,IF(AU288="E",'11.パネルラジエーター設備費用算出シート'!$G$33,IF(AU288="F",'11.パネルラジエーター設備費用算出シート'!$N$33,IF(AU288="G",'11.パネルラジエーター設備費用算出シート'!$G$43,IF(AU288="H",'11.パネルラジエーター設備費用算出シート'!$N$43,IF(AU288="I",'11.パネルラジエーター設備費用算出シート'!$G$54,'11.パネルラジエーター設備費用算出シート'!$N$54))))))))))</f>
        <v/>
      </c>
      <c r="AW288" s="91"/>
      <c r="AX288" s="75"/>
      <c r="AY288" s="805"/>
      <c r="AZ288" s="91"/>
      <c r="BA288" s="36"/>
      <c r="BB288" s="36"/>
      <c r="BC288" s="36"/>
      <c r="BD288" s="36"/>
      <c r="BE288" s="66"/>
      <c r="BF288" s="36"/>
      <c r="BG288" s="36"/>
      <c r="BH288" s="66"/>
      <c r="BI288" s="36"/>
      <c r="BJ288" s="36"/>
      <c r="BK288" s="36"/>
      <c r="BL288" s="36"/>
    </row>
    <row r="289" spans="1:64" s="37" customFormat="1">
      <c r="A289" s="93"/>
      <c r="B289" s="68">
        <v>277</v>
      </c>
      <c r="C289" s="105"/>
      <c r="D289" s="69"/>
      <c r="E289" s="94"/>
      <c r="F289" s="798"/>
      <c r="G289" s="798"/>
      <c r="H289" s="72"/>
      <c r="I289" s="73"/>
      <c r="J289" s="72"/>
      <c r="K289" s="800" t="str">
        <f t="shared" si="12"/>
        <v/>
      </c>
      <c r="L289" s="800" t="str">
        <f>IF($G289="","",IF(OR('2.全体概要'!$C$15=1,'2.全体概要'!$C$15=2),INDEX($BG$15:$BG$16,MATCH($G289,$BF$15:$BF$16,-1)),IF('2.全体概要'!$C$15=3,INDEX($BG$14:$BG$15,MATCH($G289,$BF$14:$BF$15,-1)),INDEX($BG$13:$BG$14,MATCH($G289,$BF$13:$BF$14,-1)))))</f>
        <v/>
      </c>
      <c r="M289" s="800" t="str">
        <f t="shared" si="13"/>
        <v/>
      </c>
      <c r="N289" s="801">
        <f t="shared" si="14"/>
        <v>0</v>
      </c>
      <c r="O289" s="91"/>
      <c r="P289" s="161"/>
      <c r="Q289" s="67"/>
      <c r="R289" s="89"/>
      <c r="S289" s="162"/>
      <c r="T289" s="67"/>
      <c r="U289" s="91"/>
      <c r="V289" s="161"/>
      <c r="W289" s="67"/>
      <c r="X289" s="89"/>
      <c r="Y289" s="162"/>
      <c r="Z289" s="67"/>
      <c r="AA289" s="91"/>
      <c r="AB289" s="72"/>
      <c r="AC289" s="91"/>
      <c r="AD289" s="161"/>
      <c r="AE289" s="91"/>
      <c r="AF289" s="161"/>
      <c r="AG289" s="91"/>
      <c r="AH289" s="72"/>
      <c r="AI289" s="91"/>
      <c r="AJ289" s="161"/>
      <c r="AK289" s="91"/>
      <c r="AL289" s="75"/>
      <c r="AM289" s="91"/>
      <c r="AN289" s="75"/>
      <c r="AO289" s="91"/>
      <c r="AP289" s="77"/>
      <c r="AQ289" s="91"/>
      <c r="AR289" s="72"/>
      <c r="AS289" s="359"/>
      <c r="AT289" s="91"/>
      <c r="AU289" s="72"/>
      <c r="AV289" s="804" t="str">
        <f>IF(AU289="","",IF(AU289="A",'11.パネルラジエーター設備費用算出シート'!$G$13,IF(AU289="B",'11.パネルラジエーター設備費用算出シート'!$N$13,IF(AU289="C",'11.パネルラジエーター設備費用算出シート'!$G$23,IF(AU289="D",'11.パネルラジエーター設備費用算出シート'!$N$23,IF(AU289="E",'11.パネルラジエーター設備費用算出シート'!$G$33,IF(AU289="F",'11.パネルラジエーター設備費用算出シート'!$N$33,IF(AU289="G",'11.パネルラジエーター設備費用算出シート'!$G$43,IF(AU289="H",'11.パネルラジエーター設備費用算出シート'!$N$43,IF(AU289="I",'11.パネルラジエーター設備費用算出シート'!$G$54,'11.パネルラジエーター設備費用算出シート'!$N$54))))))))))</f>
        <v/>
      </c>
      <c r="AW289" s="91"/>
      <c r="AX289" s="75"/>
      <c r="AY289" s="805"/>
      <c r="AZ289" s="91"/>
      <c r="BA289" s="36"/>
      <c r="BB289" s="36"/>
      <c r="BC289" s="36"/>
      <c r="BD289" s="36"/>
      <c r="BE289" s="66"/>
      <c r="BF289" s="36"/>
      <c r="BG289" s="36"/>
      <c r="BH289" s="66"/>
      <c r="BI289" s="36"/>
      <c r="BJ289" s="36"/>
      <c r="BK289" s="36"/>
      <c r="BL289" s="36"/>
    </row>
    <row r="290" spans="1:64" s="37" customFormat="1">
      <c r="A290" s="93"/>
      <c r="B290" s="68">
        <v>278</v>
      </c>
      <c r="C290" s="105"/>
      <c r="D290" s="69"/>
      <c r="E290" s="94"/>
      <c r="F290" s="798"/>
      <c r="G290" s="798"/>
      <c r="H290" s="72"/>
      <c r="I290" s="73"/>
      <c r="J290" s="72"/>
      <c r="K290" s="800" t="str">
        <f t="shared" si="12"/>
        <v/>
      </c>
      <c r="L290" s="800" t="str">
        <f>IF($G290="","",IF(OR('2.全体概要'!$C$15=1,'2.全体概要'!$C$15=2),INDEX($BG$15:$BG$16,MATCH($G290,$BF$15:$BF$16,-1)),IF('2.全体概要'!$C$15=3,INDEX($BG$14:$BG$15,MATCH($G290,$BF$14:$BF$15,-1)),INDEX($BG$13:$BG$14,MATCH($G290,$BF$13:$BF$14,-1)))))</f>
        <v/>
      </c>
      <c r="M290" s="800" t="str">
        <f t="shared" si="13"/>
        <v/>
      </c>
      <c r="N290" s="801">
        <f t="shared" si="14"/>
        <v>0</v>
      </c>
      <c r="O290" s="91"/>
      <c r="P290" s="161"/>
      <c r="Q290" s="67"/>
      <c r="R290" s="89"/>
      <c r="S290" s="162"/>
      <c r="T290" s="67"/>
      <c r="U290" s="91"/>
      <c r="V290" s="161"/>
      <c r="W290" s="67"/>
      <c r="X290" s="89"/>
      <c r="Y290" s="162"/>
      <c r="Z290" s="67"/>
      <c r="AA290" s="91"/>
      <c r="AB290" s="72"/>
      <c r="AC290" s="91"/>
      <c r="AD290" s="161"/>
      <c r="AE290" s="91"/>
      <c r="AF290" s="161"/>
      <c r="AG290" s="91"/>
      <c r="AH290" s="72"/>
      <c r="AI290" s="91"/>
      <c r="AJ290" s="161"/>
      <c r="AK290" s="91"/>
      <c r="AL290" s="75"/>
      <c r="AM290" s="91"/>
      <c r="AN290" s="75"/>
      <c r="AO290" s="91"/>
      <c r="AP290" s="77"/>
      <c r="AQ290" s="91"/>
      <c r="AR290" s="72"/>
      <c r="AS290" s="359"/>
      <c r="AT290" s="91"/>
      <c r="AU290" s="72"/>
      <c r="AV290" s="804" t="str">
        <f>IF(AU290="","",IF(AU290="A",'11.パネルラジエーター設備費用算出シート'!$G$13,IF(AU290="B",'11.パネルラジエーター設備費用算出シート'!$N$13,IF(AU290="C",'11.パネルラジエーター設備費用算出シート'!$G$23,IF(AU290="D",'11.パネルラジエーター設備費用算出シート'!$N$23,IF(AU290="E",'11.パネルラジエーター設備費用算出シート'!$G$33,IF(AU290="F",'11.パネルラジエーター設備費用算出シート'!$N$33,IF(AU290="G",'11.パネルラジエーター設備費用算出シート'!$G$43,IF(AU290="H",'11.パネルラジエーター設備費用算出シート'!$N$43,IF(AU290="I",'11.パネルラジエーター設備費用算出シート'!$G$54,'11.パネルラジエーター設備費用算出シート'!$N$54))))))))))</f>
        <v/>
      </c>
      <c r="AW290" s="91"/>
      <c r="AX290" s="75"/>
      <c r="AY290" s="805"/>
      <c r="AZ290" s="91"/>
      <c r="BA290" s="36"/>
      <c r="BB290" s="36"/>
      <c r="BC290" s="36"/>
      <c r="BD290" s="36"/>
      <c r="BE290" s="66"/>
      <c r="BF290" s="36"/>
      <c r="BG290" s="36"/>
      <c r="BH290" s="66"/>
      <c r="BI290" s="36"/>
      <c r="BJ290" s="36"/>
      <c r="BK290" s="36"/>
      <c r="BL290" s="36"/>
    </row>
    <row r="291" spans="1:64" s="37" customFormat="1">
      <c r="A291" s="93"/>
      <c r="B291" s="68">
        <v>279</v>
      </c>
      <c r="C291" s="105"/>
      <c r="D291" s="69"/>
      <c r="E291" s="94"/>
      <c r="F291" s="798"/>
      <c r="G291" s="798"/>
      <c r="H291" s="72"/>
      <c r="I291" s="73"/>
      <c r="J291" s="72"/>
      <c r="K291" s="800" t="str">
        <f t="shared" si="12"/>
        <v/>
      </c>
      <c r="L291" s="800" t="str">
        <f>IF($G291="","",IF(OR('2.全体概要'!$C$15=1,'2.全体概要'!$C$15=2),INDEX($BG$15:$BG$16,MATCH($G291,$BF$15:$BF$16,-1)),IF('2.全体概要'!$C$15=3,INDEX($BG$14:$BG$15,MATCH($G291,$BF$14:$BF$15,-1)),INDEX($BG$13:$BG$14,MATCH($G291,$BF$13:$BF$14,-1)))))</f>
        <v/>
      </c>
      <c r="M291" s="800" t="str">
        <f t="shared" si="13"/>
        <v/>
      </c>
      <c r="N291" s="801">
        <f t="shared" si="14"/>
        <v>0</v>
      </c>
      <c r="O291" s="91"/>
      <c r="P291" s="161"/>
      <c r="Q291" s="67"/>
      <c r="R291" s="89"/>
      <c r="S291" s="162"/>
      <c r="T291" s="67"/>
      <c r="U291" s="91"/>
      <c r="V291" s="161"/>
      <c r="W291" s="67"/>
      <c r="X291" s="89"/>
      <c r="Y291" s="162"/>
      <c r="Z291" s="67"/>
      <c r="AA291" s="91"/>
      <c r="AB291" s="72"/>
      <c r="AC291" s="91"/>
      <c r="AD291" s="161"/>
      <c r="AE291" s="91"/>
      <c r="AF291" s="161"/>
      <c r="AG291" s="91"/>
      <c r="AH291" s="72"/>
      <c r="AI291" s="91"/>
      <c r="AJ291" s="161"/>
      <c r="AK291" s="91"/>
      <c r="AL291" s="75"/>
      <c r="AM291" s="91"/>
      <c r="AN291" s="75"/>
      <c r="AO291" s="91"/>
      <c r="AP291" s="77"/>
      <c r="AQ291" s="91"/>
      <c r="AR291" s="72"/>
      <c r="AS291" s="359"/>
      <c r="AT291" s="91"/>
      <c r="AU291" s="72"/>
      <c r="AV291" s="804" t="str">
        <f>IF(AU291="","",IF(AU291="A",'11.パネルラジエーター設備費用算出シート'!$G$13,IF(AU291="B",'11.パネルラジエーター設備費用算出シート'!$N$13,IF(AU291="C",'11.パネルラジエーター設備費用算出シート'!$G$23,IF(AU291="D",'11.パネルラジエーター設備費用算出シート'!$N$23,IF(AU291="E",'11.パネルラジエーター設備費用算出シート'!$G$33,IF(AU291="F",'11.パネルラジエーター設備費用算出シート'!$N$33,IF(AU291="G",'11.パネルラジエーター設備費用算出シート'!$G$43,IF(AU291="H",'11.パネルラジエーター設備費用算出シート'!$N$43,IF(AU291="I",'11.パネルラジエーター設備費用算出シート'!$G$54,'11.パネルラジエーター設備費用算出シート'!$N$54))))))))))</f>
        <v/>
      </c>
      <c r="AW291" s="91"/>
      <c r="AX291" s="75"/>
      <c r="AY291" s="805"/>
      <c r="AZ291" s="91"/>
      <c r="BA291" s="36"/>
      <c r="BB291" s="36"/>
      <c r="BC291" s="36"/>
      <c r="BD291" s="36"/>
      <c r="BE291" s="66"/>
      <c r="BF291" s="36"/>
      <c r="BG291" s="36"/>
      <c r="BH291" s="66"/>
      <c r="BI291" s="36"/>
      <c r="BJ291" s="36"/>
      <c r="BK291" s="36"/>
      <c r="BL291" s="36"/>
    </row>
    <row r="292" spans="1:64" s="37" customFormat="1">
      <c r="A292" s="93"/>
      <c r="B292" s="68">
        <v>280</v>
      </c>
      <c r="C292" s="105"/>
      <c r="D292" s="69"/>
      <c r="E292" s="94"/>
      <c r="F292" s="798"/>
      <c r="G292" s="798"/>
      <c r="H292" s="72"/>
      <c r="I292" s="73"/>
      <c r="J292" s="72"/>
      <c r="K292" s="800" t="str">
        <f t="shared" si="12"/>
        <v/>
      </c>
      <c r="L292" s="800" t="str">
        <f>IF($G292="","",IF(OR('2.全体概要'!$C$15=1,'2.全体概要'!$C$15=2),INDEX($BG$15:$BG$16,MATCH($G292,$BF$15:$BF$16,-1)),IF('2.全体概要'!$C$15=3,INDEX($BG$14:$BG$15,MATCH($G292,$BF$14:$BF$15,-1)),INDEX($BG$13:$BG$14,MATCH($G292,$BF$13:$BF$14,-1)))))</f>
        <v/>
      </c>
      <c r="M292" s="800" t="str">
        <f t="shared" si="13"/>
        <v/>
      </c>
      <c r="N292" s="801">
        <f t="shared" si="14"/>
        <v>0</v>
      </c>
      <c r="O292" s="91"/>
      <c r="P292" s="161"/>
      <c r="Q292" s="67"/>
      <c r="R292" s="89"/>
      <c r="S292" s="162"/>
      <c r="T292" s="67"/>
      <c r="U292" s="91"/>
      <c r="V292" s="161"/>
      <c r="W292" s="67"/>
      <c r="X292" s="89"/>
      <c r="Y292" s="162"/>
      <c r="Z292" s="67"/>
      <c r="AA292" s="91"/>
      <c r="AB292" s="72"/>
      <c r="AC292" s="91"/>
      <c r="AD292" s="161"/>
      <c r="AE292" s="91"/>
      <c r="AF292" s="161"/>
      <c r="AG292" s="91"/>
      <c r="AH292" s="72"/>
      <c r="AI292" s="91"/>
      <c r="AJ292" s="161"/>
      <c r="AK292" s="91"/>
      <c r="AL292" s="75"/>
      <c r="AM292" s="91"/>
      <c r="AN292" s="75"/>
      <c r="AO292" s="91"/>
      <c r="AP292" s="77"/>
      <c r="AQ292" s="91"/>
      <c r="AR292" s="72"/>
      <c r="AS292" s="359"/>
      <c r="AT292" s="91"/>
      <c r="AU292" s="72"/>
      <c r="AV292" s="804" t="str">
        <f>IF(AU292="","",IF(AU292="A",'11.パネルラジエーター設備費用算出シート'!$G$13,IF(AU292="B",'11.パネルラジエーター設備費用算出シート'!$N$13,IF(AU292="C",'11.パネルラジエーター設備費用算出シート'!$G$23,IF(AU292="D",'11.パネルラジエーター設備費用算出シート'!$N$23,IF(AU292="E",'11.パネルラジエーター設備費用算出シート'!$G$33,IF(AU292="F",'11.パネルラジエーター設備費用算出シート'!$N$33,IF(AU292="G",'11.パネルラジエーター設備費用算出シート'!$G$43,IF(AU292="H",'11.パネルラジエーター設備費用算出シート'!$N$43,IF(AU292="I",'11.パネルラジエーター設備費用算出シート'!$G$54,'11.パネルラジエーター設備費用算出シート'!$N$54))))))))))</f>
        <v/>
      </c>
      <c r="AW292" s="91"/>
      <c r="AX292" s="75"/>
      <c r="AY292" s="805"/>
      <c r="AZ292" s="91"/>
      <c r="BA292" s="36"/>
      <c r="BB292" s="36"/>
      <c r="BC292" s="36"/>
      <c r="BD292" s="36"/>
      <c r="BE292" s="66"/>
      <c r="BF292" s="36"/>
      <c r="BG292" s="36"/>
      <c r="BH292" s="66"/>
      <c r="BI292" s="36"/>
      <c r="BJ292" s="36"/>
      <c r="BK292" s="36"/>
      <c r="BL292" s="36"/>
    </row>
    <row r="293" spans="1:64" s="37" customFormat="1">
      <c r="A293" s="93"/>
      <c r="B293" s="68">
        <v>281</v>
      </c>
      <c r="C293" s="105"/>
      <c r="D293" s="69"/>
      <c r="E293" s="94"/>
      <c r="F293" s="798"/>
      <c r="G293" s="798"/>
      <c r="H293" s="72"/>
      <c r="I293" s="73"/>
      <c r="J293" s="72"/>
      <c r="K293" s="800" t="str">
        <f t="shared" si="12"/>
        <v/>
      </c>
      <c r="L293" s="800" t="str">
        <f>IF($G293="","",IF(OR('2.全体概要'!$C$15=1,'2.全体概要'!$C$15=2),INDEX($BG$15:$BG$16,MATCH($G293,$BF$15:$BF$16,-1)),IF('2.全体概要'!$C$15=3,INDEX($BG$14:$BG$15,MATCH($G293,$BF$14:$BF$15,-1)),INDEX($BG$13:$BG$14,MATCH($G293,$BF$13:$BF$14,-1)))))</f>
        <v/>
      </c>
      <c r="M293" s="800" t="str">
        <f t="shared" si="13"/>
        <v/>
      </c>
      <c r="N293" s="801">
        <f t="shared" si="14"/>
        <v>0</v>
      </c>
      <c r="O293" s="91"/>
      <c r="P293" s="161"/>
      <c r="Q293" s="67"/>
      <c r="R293" s="89"/>
      <c r="S293" s="162"/>
      <c r="T293" s="67"/>
      <c r="U293" s="91"/>
      <c r="V293" s="161"/>
      <c r="W293" s="67"/>
      <c r="X293" s="89"/>
      <c r="Y293" s="162"/>
      <c r="Z293" s="67"/>
      <c r="AA293" s="91"/>
      <c r="AB293" s="72"/>
      <c r="AC293" s="91"/>
      <c r="AD293" s="161"/>
      <c r="AE293" s="91"/>
      <c r="AF293" s="161"/>
      <c r="AG293" s="91"/>
      <c r="AH293" s="72"/>
      <c r="AI293" s="91"/>
      <c r="AJ293" s="161"/>
      <c r="AK293" s="91"/>
      <c r="AL293" s="75"/>
      <c r="AM293" s="91"/>
      <c r="AN293" s="75"/>
      <c r="AO293" s="91"/>
      <c r="AP293" s="77"/>
      <c r="AQ293" s="91"/>
      <c r="AR293" s="72"/>
      <c r="AS293" s="359"/>
      <c r="AT293" s="91"/>
      <c r="AU293" s="72"/>
      <c r="AV293" s="804" t="str">
        <f>IF(AU293="","",IF(AU293="A",'11.パネルラジエーター設備費用算出シート'!$G$13,IF(AU293="B",'11.パネルラジエーター設備費用算出シート'!$N$13,IF(AU293="C",'11.パネルラジエーター設備費用算出シート'!$G$23,IF(AU293="D",'11.パネルラジエーター設備費用算出シート'!$N$23,IF(AU293="E",'11.パネルラジエーター設備費用算出シート'!$G$33,IF(AU293="F",'11.パネルラジエーター設備費用算出シート'!$N$33,IF(AU293="G",'11.パネルラジエーター設備費用算出シート'!$G$43,IF(AU293="H",'11.パネルラジエーター設備費用算出シート'!$N$43,IF(AU293="I",'11.パネルラジエーター設備費用算出シート'!$G$54,'11.パネルラジエーター設備費用算出シート'!$N$54))))))))))</f>
        <v/>
      </c>
      <c r="AW293" s="91"/>
      <c r="AX293" s="75"/>
      <c r="AY293" s="805"/>
      <c r="AZ293" s="91"/>
      <c r="BA293" s="36"/>
      <c r="BB293" s="36"/>
      <c r="BC293" s="36"/>
      <c r="BD293" s="36"/>
      <c r="BE293" s="66"/>
      <c r="BF293" s="36"/>
      <c r="BG293" s="36"/>
      <c r="BH293" s="66"/>
      <c r="BI293" s="36"/>
      <c r="BJ293" s="36"/>
      <c r="BK293" s="36"/>
      <c r="BL293" s="36"/>
    </row>
    <row r="294" spans="1:64" s="37" customFormat="1">
      <c r="A294" s="93"/>
      <c r="B294" s="68">
        <v>282</v>
      </c>
      <c r="C294" s="105"/>
      <c r="D294" s="69"/>
      <c r="E294" s="94"/>
      <c r="F294" s="798"/>
      <c r="G294" s="798"/>
      <c r="H294" s="72"/>
      <c r="I294" s="73"/>
      <c r="J294" s="72"/>
      <c r="K294" s="800" t="str">
        <f t="shared" si="12"/>
        <v/>
      </c>
      <c r="L294" s="800" t="str">
        <f>IF($G294="","",IF(OR('2.全体概要'!$C$15=1,'2.全体概要'!$C$15=2),INDEX($BG$15:$BG$16,MATCH($G294,$BF$15:$BF$16,-1)),IF('2.全体概要'!$C$15=3,INDEX($BG$14:$BG$15,MATCH($G294,$BF$14:$BF$15,-1)),INDEX($BG$13:$BG$14,MATCH($G294,$BF$13:$BF$14,-1)))))</f>
        <v/>
      </c>
      <c r="M294" s="800" t="str">
        <f t="shared" si="13"/>
        <v/>
      </c>
      <c r="N294" s="801">
        <f t="shared" si="14"/>
        <v>0</v>
      </c>
      <c r="O294" s="91"/>
      <c r="P294" s="161"/>
      <c r="Q294" s="67"/>
      <c r="R294" s="89"/>
      <c r="S294" s="162"/>
      <c r="T294" s="67"/>
      <c r="U294" s="91"/>
      <c r="V294" s="161"/>
      <c r="W294" s="67"/>
      <c r="X294" s="89"/>
      <c r="Y294" s="162"/>
      <c r="Z294" s="67"/>
      <c r="AA294" s="91"/>
      <c r="AB294" s="72"/>
      <c r="AC294" s="91"/>
      <c r="AD294" s="161"/>
      <c r="AE294" s="91"/>
      <c r="AF294" s="161"/>
      <c r="AG294" s="91"/>
      <c r="AH294" s="72"/>
      <c r="AI294" s="91"/>
      <c r="AJ294" s="161"/>
      <c r="AK294" s="91"/>
      <c r="AL294" s="75"/>
      <c r="AM294" s="91"/>
      <c r="AN294" s="75"/>
      <c r="AO294" s="91"/>
      <c r="AP294" s="77"/>
      <c r="AQ294" s="91"/>
      <c r="AR294" s="72"/>
      <c r="AS294" s="359"/>
      <c r="AT294" s="91"/>
      <c r="AU294" s="72"/>
      <c r="AV294" s="804" t="str">
        <f>IF(AU294="","",IF(AU294="A",'11.パネルラジエーター設備費用算出シート'!$G$13,IF(AU294="B",'11.パネルラジエーター設備費用算出シート'!$N$13,IF(AU294="C",'11.パネルラジエーター設備費用算出シート'!$G$23,IF(AU294="D",'11.パネルラジエーター設備費用算出シート'!$N$23,IF(AU294="E",'11.パネルラジエーター設備費用算出シート'!$G$33,IF(AU294="F",'11.パネルラジエーター設備費用算出シート'!$N$33,IF(AU294="G",'11.パネルラジエーター設備費用算出シート'!$G$43,IF(AU294="H",'11.パネルラジエーター設備費用算出シート'!$N$43,IF(AU294="I",'11.パネルラジエーター設備費用算出シート'!$G$54,'11.パネルラジエーター設備費用算出シート'!$N$54))))))))))</f>
        <v/>
      </c>
      <c r="AW294" s="91"/>
      <c r="AX294" s="75"/>
      <c r="AY294" s="805"/>
      <c r="AZ294" s="91"/>
      <c r="BA294" s="36"/>
      <c r="BB294" s="36"/>
      <c r="BC294" s="36"/>
      <c r="BD294" s="36"/>
      <c r="BE294" s="66"/>
      <c r="BF294" s="36"/>
      <c r="BG294" s="36"/>
      <c r="BH294" s="66"/>
      <c r="BI294" s="36"/>
      <c r="BJ294" s="36"/>
      <c r="BK294" s="36"/>
      <c r="BL294" s="36"/>
    </row>
    <row r="295" spans="1:64" s="37" customFormat="1">
      <c r="A295" s="93"/>
      <c r="B295" s="68">
        <v>283</v>
      </c>
      <c r="C295" s="105"/>
      <c r="D295" s="69"/>
      <c r="E295" s="94"/>
      <c r="F295" s="798"/>
      <c r="G295" s="798"/>
      <c r="H295" s="72"/>
      <c r="I295" s="73"/>
      <c r="J295" s="72"/>
      <c r="K295" s="800" t="str">
        <f t="shared" si="12"/>
        <v/>
      </c>
      <c r="L295" s="800" t="str">
        <f>IF($G295="","",IF(OR('2.全体概要'!$C$15=1,'2.全体概要'!$C$15=2),INDEX($BG$15:$BG$16,MATCH($G295,$BF$15:$BF$16,-1)),IF('2.全体概要'!$C$15=3,INDEX($BG$14:$BG$15,MATCH($G295,$BF$14:$BF$15,-1)),INDEX($BG$13:$BG$14,MATCH($G295,$BF$13:$BF$14,-1)))))</f>
        <v/>
      </c>
      <c r="M295" s="800" t="str">
        <f t="shared" si="13"/>
        <v/>
      </c>
      <c r="N295" s="801">
        <f t="shared" si="14"/>
        <v>0</v>
      </c>
      <c r="O295" s="91"/>
      <c r="P295" s="161"/>
      <c r="Q295" s="67"/>
      <c r="R295" s="89"/>
      <c r="S295" s="162"/>
      <c r="T295" s="67"/>
      <c r="U295" s="91"/>
      <c r="V295" s="161"/>
      <c r="W295" s="67"/>
      <c r="X295" s="89"/>
      <c r="Y295" s="162"/>
      <c r="Z295" s="67"/>
      <c r="AA295" s="91"/>
      <c r="AB295" s="72"/>
      <c r="AC295" s="91"/>
      <c r="AD295" s="161"/>
      <c r="AE295" s="91"/>
      <c r="AF295" s="161"/>
      <c r="AG295" s="91"/>
      <c r="AH295" s="72"/>
      <c r="AI295" s="91"/>
      <c r="AJ295" s="161"/>
      <c r="AK295" s="91"/>
      <c r="AL295" s="75"/>
      <c r="AM295" s="91"/>
      <c r="AN295" s="75"/>
      <c r="AO295" s="91"/>
      <c r="AP295" s="77"/>
      <c r="AQ295" s="91"/>
      <c r="AR295" s="72"/>
      <c r="AS295" s="359"/>
      <c r="AT295" s="91"/>
      <c r="AU295" s="72"/>
      <c r="AV295" s="804" t="str">
        <f>IF(AU295="","",IF(AU295="A",'11.パネルラジエーター設備費用算出シート'!$G$13,IF(AU295="B",'11.パネルラジエーター設備費用算出シート'!$N$13,IF(AU295="C",'11.パネルラジエーター設備費用算出シート'!$G$23,IF(AU295="D",'11.パネルラジエーター設備費用算出シート'!$N$23,IF(AU295="E",'11.パネルラジエーター設備費用算出シート'!$G$33,IF(AU295="F",'11.パネルラジエーター設備費用算出シート'!$N$33,IF(AU295="G",'11.パネルラジエーター設備費用算出シート'!$G$43,IF(AU295="H",'11.パネルラジエーター設備費用算出シート'!$N$43,IF(AU295="I",'11.パネルラジエーター設備費用算出シート'!$G$54,'11.パネルラジエーター設備費用算出シート'!$N$54))))))))))</f>
        <v/>
      </c>
      <c r="AW295" s="91"/>
      <c r="AX295" s="75"/>
      <c r="AY295" s="805"/>
      <c r="AZ295" s="91"/>
      <c r="BA295" s="36"/>
      <c r="BB295" s="36"/>
      <c r="BC295" s="36"/>
      <c r="BD295" s="36"/>
      <c r="BE295" s="66"/>
      <c r="BF295" s="36"/>
      <c r="BG295" s="36"/>
      <c r="BH295" s="66"/>
      <c r="BI295" s="36"/>
      <c r="BJ295" s="36"/>
      <c r="BK295" s="36"/>
      <c r="BL295" s="36"/>
    </row>
    <row r="296" spans="1:64" s="37" customFormat="1">
      <c r="A296" s="93"/>
      <c r="B296" s="68">
        <v>284</v>
      </c>
      <c r="C296" s="105"/>
      <c r="D296" s="69"/>
      <c r="E296" s="94"/>
      <c r="F296" s="798"/>
      <c r="G296" s="798"/>
      <c r="H296" s="72"/>
      <c r="I296" s="73"/>
      <c r="J296" s="72"/>
      <c r="K296" s="800" t="str">
        <f t="shared" si="12"/>
        <v/>
      </c>
      <c r="L296" s="800" t="str">
        <f>IF($G296="","",IF(OR('2.全体概要'!$C$15=1,'2.全体概要'!$C$15=2),INDEX($BG$15:$BG$16,MATCH($G296,$BF$15:$BF$16,-1)),IF('2.全体概要'!$C$15=3,INDEX($BG$14:$BG$15,MATCH($G296,$BF$14:$BF$15,-1)),INDEX($BG$13:$BG$14,MATCH($G296,$BF$13:$BF$14,-1)))))</f>
        <v/>
      </c>
      <c r="M296" s="800" t="str">
        <f t="shared" si="13"/>
        <v/>
      </c>
      <c r="N296" s="801">
        <f t="shared" si="14"/>
        <v>0</v>
      </c>
      <c r="O296" s="91"/>
      <c r="P296" s="161"/>
      <c r="Q296" s="67"/>
      <c r="R296" s="89"/>
      <c r="S296" s="162"/>
      <c r="T296" s="67"/>
      <c r="U296" s="91"/>
      <c r="V296" s="161"/>
      <c r="W296" s="67"/>
      <c r="X296" s="89"/>
      <c r="Y296" s="162"/>
      <c r="Z296" s="67"/>
      <c r="AA296" s="91"/>
      <c r="AB296" s="72"/>
      <c r="AC296" s="91"/>
      <c r="AD296" s="161"/>
      <c r="AE296" s="91"/>
      <c r="AF296" s="161"/>
      <c r="AG296" s="91"/>
      <c r="AH296" s="72"/>
      <c r="AI296" s="91"/>
      <c r="AJ296" s="161"/>
      <c r="AK296" s="91"/>
      <c r="AL296" s="75"/>
      <c r="AM296" s="91"/>
      <c r="AN296" s="75"/>
      <c r="AO296" s="91"/>
      <c r="AP296" s="77"/>
      <c r="AQ296" s="91"/>
      <c r="AR296" s="72"/>
      <c r="AS296" s="359"/>
      <c r="AT296" s="91"/>
      <c r="AU296" s="72"/>
      <c r="AV296" s="804" t="str">
        <f>IF(AU296="","",IF(AU296="A",'11.パネルラジエーター設備費用算出シート'!$G$13,IF(AU296="B",'11.パネルラジエーター設備費用算出シート'!$N$13,IF(AU296="C",'11.パネルラジエーター設備費用算出シート'!$G$23,IF(AU296="D",'11.パネルラジエーター設備費用算出シート'!$N$23,IF(AU296="E",'11.パネルラジエーター設備費用算出シート'!$G$33,IF(AU296="F",'11.パネルラジエーター設備費用算出シート'!$N$33,IF(AU296="G",'11.パネルラジエーター設備費用算出シート'!$G$43,IF(AU296="H",'11.パネルラジエーター設備費用算出シート'!$N$43,IF(AU296="I",'11.パネルラジエーター設備費用算出シート'!$G$54,'11.パネルラジエーター設備費用算出シート'!$N$54))))))))))</f>
        <v/>
      </c>
      <c r="AW296" s="91"/>
      <c r="AX296" s="75"/>
      <c r="AY296" s="805"/>
      <c r="AZ296" s="91"/>
      <c r="BA296" s="36"/>
      <c r="BB296" s="36"/>
      <c r="BC296" s="36"/>
      <c r="BD296" s="36"/>
      <c r="BE296" s="66"/>
      <c r="BF296" s="36"/>
      <c r="BG296" s="36"/>
      <c r="BH296" s="66"/>
      <c r="BI296" s="36"/>
      <c r="BJ296" s="36"/>
      <c r="BK296" s="36"/>
      <c r="BL296" s="36"/>
    </row>
    <row r="297" spans="1:64" s="37" customFormat="1">
      <c r="A297" s="93"/>
      <c r="B297" s="68">
        <v>285</v>
      </c>
      <c r="C297" s="105"/>
      <c r="D297" s="69"/>
      <c r="E297" s="94"/>
      <c r="F297" s="798"/>
      <c r="G297" s="798"/>
      <c r="H297" s="72"/>
      <c r="I297" s="73"/>
      <c r="J297" s="72"/>
      <c r="K297" s="800" t="str">
        <f t="shared" si="12"/>
        <v/>
      </c>
      <c r="L297" s="800" t="str">
        <f>IF($G297="","",IF(OR('2.全体概要'!$C$15=1,'2.全体概要'!$C$15=2),INDEX($BG$15:$BG$16,MATCH($G297,$BF$15:$BF$16,-1)),IF('2.全体概要'!$C$15=3,INDEX($BG$14:$BG$15,MATCH($G297,$BF$14:$BF$15,-1)),INDEX($BG$13:$BG$14,MATCH($G297,$BF$13:$BF$14,-1)))))</f>
        <v/>
      </c>
      <c r="M297" s="800" t="str">
        <f t="shared" si="13"/>
        <v/>
      </c>
      <c r="N297" s="801">
        <f t="shared" si="14"/>
        <v>0</v>
      </c>
      <c r="O297" s="91"/>
      <c r="P297" s="161"/>
      <c r="Q297" s="67"/>
      <c r="R297" s="89"/>
      <c r="S297" s="162"/>
      <c r="T297" s="67"/>
      <c r="U297" s="91"/>
      <c r="V297" s="161"/>
      <c r="W297" s="67"/>
      <c r="X297" s="89"/>
      <c r="Y297" s="162"/>
      <c r="Z297" s="67"/>
      <c r="AA297" s="91"/>
      <c r="AB297" s="72"/>
      <c r="AC297" s="91"/>
      <c r="AD297" s="161"/>
      <c r="AE297" s="91"/>
      <c r="AF297" s="161"/>
      <c r="AG297" s="91"/>
      <c r="AH297" s="72"/>
      <c r="AI297" s="91"/>
      <c r="AJ297" s="161"/>
      <c r="AK297" s="91"/>
      <c r="AL297" s="75"/>
      <c r="AM297" s="91"/>
      <c r="AN297" s="75"/>
      <c r="AO297" s="91"/>
      <c r="AP297" s="77"/>
      <c r="AQ297" s="91"/>
      <c r="AR297" s="72"/>
      <c r="AS297" s="359"/>
      <c r="AT297" s="91"/>
      <c r="AU297" s="72"/>
      <c r="AV297" s="804" t="str">
        <f>IF(AU297="","",IF(AU297="A",'11.パネルラジエーター設備費用算出シート'!$G$13,IF(AU297="B",'11.パネルラジエーター設備費用算出シート'!$N$13,IF(AU297="C",'11.パネルラジエーター設備費用算出シート'!$G$23,IF(AU297="D",'11.パネルラジエーター設備費用算出シート'!$N$23,IF(AU297="E",'11.パネルラジエーター設備費用算出シート'!$G$33,IF(AU297="F",'11.パネルラジエーター設備費用算出シート'!$N$33,IF(AU297="G",'11.パネルラジエーター設備費用算出シート'!$G$43,IF(AU297="H",'11.パネルラジエーター設備費用算出シート'!$N$43,IF(AU297="I",'11.パネルラジエーター設備費用算出シート'!$G$54,'11.パネルラジエーター設備費用算出シート'!$N$54))))))))))</f>
        <v/>
      </c>
      <c r="AW297" s="91"/>
      <c r="AX297" s="75"/>
      <c r="AY297" s="805"/>
      <c r="AZ297" s="91"/>
      <c r="BA297" s="36"/>
      <c r="BB297" s="36"/>
      <c r="BC297" s="36"/>
      <c r="BD297" s="36"/>
      <c r="BE297" s="66"/>
      <c r="BF297" s="36"/>
      <c r="BG297" s="36"/>
      <c r="BH297" s="66"/>
      <c r="BI297" s="36"/>
      <c r="BJ297" s="36"/>
      <c r="BK297" s="36"/>
      <c r="BL297" s="36"/>
    </row>
    <row r="298" spans="1:64" s="37" customFormat="1">
      <c r="A298" s="93"/>
      <c r="B298" s="68">
        <v>286</v>
      </c>
      <c r="C298" s="105"/>
      <c r="D298" s="69"/>
      <c r="E298" s="94"/>
      <c r="F298" s="798"/>
      <c r="G298" s="798"/>
      <c r="H298" s="72"/>
      <c r="I298" s="73"/>
      <c r="J298" s="72"/>
      <c r="K298" s="800" t="str">
        <f t="shared" si="12"/>
        <v/>
      </c>
      <c r="L298" s="800" t="str">
        <f>IF($G298="","",IF(OR('2.全体概要'!$C$15=1,'2.全体概要'!$C$15=2),INDEX($BG$15:$BG$16,MATCH($G298,$BF$15:$BF$16,-1)),IF('2.全体概要'!$C$15=3,INDEX($BG$14:$BG$15,MATCH($G298,$BF$14:$BF$15,-1)),INDEX($BG$13:$BG$14,MATCH($G298,$BF$13:$BF$14,-1)))))</f>
        <v/>
      </c>
      <c r="M298" s="800" t="str">
        <f t="shared" si="13"/>
        <v/>
      </c>
      <c r="N298" s="801">
        <f t="shared" si="14"/>
        <v>0</v>
      </c>
      <c r="O298" s="91"/>
      <c r="P298" s="161"/>
      <c r="Q298" s="67"/>
      <c r="R298" s="89"/>
      <c r="S298" s="162"/>
      <c r="T298" s="67"/>
      <c r="U298" s="91"/>
      <c r="V298" s="161"/>
      <c r="W298" s="67"/>
      <c r="X298" s="89"/>
      <c r="Y298" s="162"/>
      <c r="Z298" s="67"/>
      <c r="AA298" s="91"/>
      <c r="AB298" s="72"/>
      <c r="AC298" s="91"/>
      <c r="AD298" s="161"/>
      <c r="AE298" s="91"/>
      <c r="AF298" s="161"/>
      <c r="AG298" s="91"/>
      <c r="AH298" s="72"/>
      <c r="AI298" s="91"/>
      <c r="AJ298" s="161"/>
      <c r="AK298" s="91"/>
      <c r="AL298" s="75"/>
      <c r="AM298" s="91"/>
      <c r="AN298" s="75"/>
      <c r="AO298" s="91"/>
      <c r="AP298" s="77"/>
      <c r="AQ298" s="91"/>
      <c r="AR298" s="72"/>
      <c r="AS298" s="359"/>
      <c r="AT298" s="91"/>
      <c r="AU298" s="72"/>
      <c r="AV298" s="804" t="str">
        <f>IF(AU298="","",IF(AU298="A",'11.パネルラジエーター設備費用算出シート'!$G$13,IF(AU298="B",'11.パネルラジエーター設備費用算出シート'!$N$13,IF(AU298="C",'11.パネルラジエーター設備費用算出シート'!$G$23,IF(AU298="D",'11.パネルラジエーター設備費用算出シート'!$N$23,IF(AU298="E",'11.パネルラジエーター設備費用算出シート'!$G$33,IF(AU298="F",'11.パネルラジエーター設備費用算出シート'!$N$33,IF(AU298="G",'11.パネルラジエーター設備費用算出シート'!$G$43,IF(AU298="H",'11.パネルラジエーター設備費用算出シート'!$N$43,IF(AU298="I",'11.パネルラジエーター設備費用算出シート'!$G$54,'11.パネルラジエーター設備費用算出シート'!$N$54))))))))))</f>
        <v/>
      </c>
      <c r="AW298" s="91"/>
      <c r="AX298" s="75"/>
      <c r="AY298" s="805"/>
      <c r="AZ298" s="91"/>
      <c r="BA298" s="36"/>
      <c r="BB298" s="36"/>
      <c r="BC298" s="36"/>
      <c r="BD298" s="36"/>
      <c r="BE298" s="66"/>
      <c r="BF298" s="36"/>
      <c r="BG298" s="36"/>
      <c r="BH298" s="66"/>
      <c r="BI298" s="36"/>
      <c r="BJ298" s="36"/>
      <c r="BK298" s="36"/>
      <c r="BL298" s="36"/>
    </row>
    <row r="299" spans="1:64" s="37" customFormat="1">
      <c r="A299" s="93"/>
      <c r="B299" s="68">
        <v>287</v>
      </c>
      <c r="C299" s="105"/>
      <c r="D299" s="69"/>
      <c r="E299" s="94"/>
      <c r="F299" s="798"/>
      <c r="G299" s="798"/>
      <c r="H299" s="72"/>
      <c r="I299" s="73"/>
      <c r="J299" s="72"/>
      <c r="K299" s="800" t="str">
        <f t="shared" si="12"/>
        <v/>
      </c>
      <c r="L299" s="800" t="str">
        <f>IF($G299="","",IF(OR('2.全体概要'!$C$15=1,'2.全体概要'!$C$15=2),INDEX($BG$15:$BG$16,MATCH($G299,$BF$15:$BF$16,-1)),IF('2.全体概要'!$C$15=3,INDEX($BG$14:$BG$15,MATCH($G299,$BF$14:$BF$15,-1)),INDEX($BG$13:$BG$14,MATCH($G299,$BF$13:$BF$14,-1)))))</f>
        <v/>
      </c>
      <c r="M299" s="800" t="str">
        <f t="shared" si="13"/>
        <v/>
      </c>
      <c r="N299" s="801">
        <f t="shared" si="14"/>
        <v>0</v>
      </c>
      <c r="O299" s="91"/>
      <c r="P299" s="161"/>
      <c r="Q299" s="67"/>
      <c r="R299" s="89"/>
      <c r="S299" s="162"/>
      <c r="T299" s="67"/>
      <c r="U299" s="91"/>
      <c r="V299" s="161"/>
      <c r="W299" s="67"/>
      <c r="X299" s="89"/>
      <c r="Y299" s="162"/>
      <c r="Z299" s="67"/>
      <c r="AA299" s="91"/>
      <c r="AB299" s="72"/>
      <c r="AC299" s="91"/>
      <c r="AD299" s="161"/>
      <c r="AE299" s="91"/>
      <c r="AF299" s="161"/>
      <c r="AG299" s="91"/>
      <c r="AH299" s="72"/>
      <c r="AI299" s="91"/>
      <c r="AJ299" s="161"/>
      <c r="AK299" s="91"/>
      <c r="AL299" s="75"/>
      <c r="AM299" s="91"/>
      <c r="AN299" s="75"/>
      <c r="AO299" s="91"/>
      <c r="AP299" s="77"/>
      <c r="AQ299" s="91"/>
      <c r="AR299" s="72"/>
      <c r="AS299" s="359"/>
      <c r="AT299" s="91"/>
      <c r="AU299" s="72"/>
      <c r="AV299" s="804" t="str">
        <f>IF(AU299="","",IF(AU299="A",'11.パネルラジエーター設備費用算出シート'!$G$13,IF(AU299="B",'11.パネルラジエーター設備費用算出シート'!$N$13,IF(AU299="C",'11.パネルラジエーター設備費用算出シート'!$G$23,IF(AU299="D",'11.パネルラジエーター設備費用算出シート'!$N$23,IF(AU299="E",'11.パネルラジエーター設備費用算出シート'!$G$33,IF(AU299="F",'11.パネルラジエーター設備費用算出シート'!$N$33,IF(AU299="G",'11.パネルラジエーター設備費用算出シート'!$G$43,IF(AU299="H",'11.パネルラジエーター設備費用算出シート'!$N$43,IF(AU299="I",'11.パネルラジエーター設備費用算出シート'!$G$54,'11.パネルラジエーター設備費用算出シート'!$N$54))))))))))</f>
        <v/>
      </c>
      <c r="AW299" s="91"/>
      <c r="AX299" s="75"/>
      <c r="AY299" s="805"/>
      <c r="AZ299" s="91"/>
      <c r="BA299" s="36"/>
      <c r="BB299" s="36"/>
      <c r="BC299" s="36"/>
      <c r="BD299" s="36"/>
      <c r="BE299" s="66"/>
      <c r="BF299" s="36"/>
      <c r="BG299" s="36"/>
      <c r="BH299" s="66"/>
      <c r="BI299" s="36"/>
      <c r="BJ299" s="36"/>
      <c r="BK299" s="36"/>
      <c r="BL299" s="36"/>
    </row>
    <row r="300" spans="1:64" s="37" customFormat="1">
      <c r="A300" s="93"/>
      <c r="B300" s="68">
        <v>288</v>
      </c>
      <c r="C300" s="105"/>
      <c r="D300" s="69"/>
      <c r="E300" s="94"/>
      <c r="F300" s="798"/>
      <c r="G300" s="798"/>
      <c r="H300" s="72"/>
      <c r="I300" s="73"/>
      <c r="J300" s="72"/>
      <c r="K300" s="800" t="str">
        <f t="shared" si="12"/>
        <v/>
      </c>
      <c r="L300" s="800" t="str">
        <f>IF($G300="","",IF(OR('2.全体概要'!$C$15=1,'2.全体概要'!$C$15=2),INDEX($BG$15:$BG$16,MATCH($G300,$BF$15:$BF$16,-1)),IF('2.全体概要'!$C$15=3,INDEX($BG$14:$BG$15,MATCH($G300,$BF$14:$BF$15,-1)),INDEX($BG$13:$BG$14,MATCH($G300,$BF$13:$BF$14,-1)))))</f>
        <v/>
      </c>
      <c r="M300" s="800" t="str">
        <f t="shared" si="13"/>
        <v/>
      </c>
      <c r="N300" s="801">
        <f t="shared" si="14"/>
        <v>0</v>
      </c>
      <c r="O300" s="91"/>
      <c r="P300" s="161"/>
      <c r="Q300" s="67"/>
      <c r="R300" s="89"/>
      <c r="S300" s="162"/>
      <c r="T300" s="67"/>
      <c r="U300" s="91"/>
      <c r="V300" s="161"/>
      <c r="W300" s="67"/>
      <c r="X300" s="89"/>
      <c r="Y300" s="162"/>
      <c r="Z300" s="67"/>
      <c r="AA300" s="91"/>
      <c r="AB300" s="72"/>
      <c r="AC300" s="91"/>
      <c r="AD300" s="161"/>
      <c r="AE300" s="91"/>
      <c r="AF300" s="161"/>
      <c r="AG300" s="91"/>
      <c r="AH300" s="72"/>
      <c r="AI300" s="91"/>
      <c r="AJ300" s="161"/>
      <c r="AK300" s="91"/>
      <c r="AL300" s="75"/>
      <c r="AM300" s="91"/>
      <c r="AN300" s="75"/>
      <c r="AO300" s="91"/>
      <c r="AP300" s="77"/>
      <c r="AQ300" s="91"/>
      <c r="AR300" s="72"/>
      <c r="AS300" s="359"/>
      <c r="AT300" s="91"/>
      <c r="AU300" s="72"/>
      <c r="AV300" s="804" t="str">
        <f>IF(AU300="","",IF(AU300="A",'11.パネルラジエーター設備費用算出シート'!$G$13,IF(AU300="B",'11.パネルラジエーター設備費用算出シート'!$N$13,IF(AU300="C",'11.パネルラジエーター設備費用算出シート'!$G$23,IF(AU300="D",'11.パネルラジエーター設備費用算出シート'!$N$23,IF(AU300="E",'11.パネルラジエーター設備費用算出シート'!$G$33,IF(AU300="F",'11.パネルラジエーター設備費用算出シート'!$N$33,IF(AU300="G",'11.パネルラジエーター設備費用算出シート'!$G$43,IF(AU300="H",'11.パネルラジエーター設備費用算出シート'!$N$43,IF(AU300="I",'11.パネルラジエーター設備費用算出シート'!$G$54,'11.パネルラジエーター設備費用算出シート'!$N$54))))))))))</f>
        <v/>
      </c>
      <c r="AW300" s="91"/>
      <c r="AX300" s="75"/>
      <c r="AY300" s="805"/>
      <c r="AZ300" s="91"/>
      <c r="BA300" s="36"/>
      <c r="BB300" s="36"/>
      <c r="BC300" s="36"/>
      <c r="BD300" s="36"/>
      <c r="BE300" s="66"/>
      <c r="BF300" s="36"/>
      <c r="BG300" s="36"/>
      <c r="BH300" s="66"/>
      <c r="BI300" s="36"/>
      <c r="BJ300" s="36"/>
      <c r="BK300" s="36"/>
      <c r="BL300" s="36"/>
    </row>
    <row r="301" spans="1:64" s="37" customFormat="1">
      <c r="A301" s="93"/>
      <c r="B301" s="68">
        <v>289</v>
      </c>
      <c r="C301" s="105"/>
      <c r="D301" s="69"/>
      <c r="E301" s="94"/>
      <c r="F301" s="798"/>
      <c r="G301" s="798"/>
      <c r="H301" s="72"/>
      <c r="I301" s="73"/>
      <c r="J301" s="72"/>
      <c r="K301" s="800" t="str">
        <f t="shared" si="12"/>
        <v/>
      </c>
      <c r="L301" s="800" t="str">
        <f>IF($G301="","",IF(OR('2.全体概要'!$C$15=1,'2.全体概要'!$C$15=2),INDEX($BG$15:$BG$16,MATCH($G301,$BF$15:$BF$16,-1)),IF('2.全体概要'!$C$15=3,INDEX($BG$14:$BG$15,MATCH($G301,$BF$14:$BF$15,-1)),INDEX($BG$13:$BG$14,MATCH($G301,$BF$13:$BF$14,-1)))))</f>
        <v/>
      </c>
      <c r="M301" s="800" t="str">
        <f t="shared" si="13"/>
        <v/>
      </c>
      <c r="N301" s="801">
        <f t="shared" si="14"/>
        <v>0</v>
      </c>
      <c r="O301" s="91"/>
      <c r="P301" s="161"/>
      <c r="Q301" s="67"/>
      <c r="R301" s="89"/>
      <c r="S301" s="162"/>
      <c r="T301" s="67"/>
      <c r="U301" s="91"/>
      <c r="V301" s="161"/>
      <c r="W301" s="67"/>
      <c r="X301" s="89"/>
      <c r="Y301" s="162"/>
      <c r="Z301" s="67"/>
      <c r="AA301" s="91"/>
      <c r="AB301" s="72"/>
      <c r="AC301" s="91"/>
      <c r="AD301" s="161"/>
      <c r="AE301" s="91"/>
      <c r="AF301" s="161"/>
      <c r="AG301" s="91"/>
      <c r="AH301" s="72"/>
      <c r="AI301" s="91"/>
      <c r="AJ301" s="161"/>
      <c r="AK301" s="91"/>
      <c r="AL301" s="75"/>
      <c r="AM301" s="91"/>
      <c r="AN301" s="75"/>
      <c r="AO301" s="91"/>
      <c r="AP301" s="77"/>
      <c r="AQ301" s="91"/>
      <c r="AR301" s="72"/>
      <c r="AS301" s="359"/>
      <c r="AT301" s="91"/>
      <c r="AU301" s="72"/>
      <c r="AV301" s="804" t="str">
        <f>IF(AU301="","",IF(AU301="A",'11.パネルラジエーター設備費用算出シート'!$G$13,IF(AU301="B",'11.パネルラジエーター設備費用算出シート'!$N$13,IF(AU301="C",'11.パネルラジエーター設備費用算出シート'!$G$23,IF(AU301="D",'11.パネルラジエーター設備費用算出シート'!$N$23,IF(AU301="E",'11.パネルラジエーター設備費用算出シート'!$G$33,IF(AU301="F",'11.パネルラジエーター設備費用算出シート'!$N$33,IF(AU301="G",'11.パネルラジエーター設備費用算出シート'!$G$43,IF(AU301="H",'11.パネルラジエーター設備費用算出シート'!$N$43,IF(AU301="I",'11.パネルラジエーター設備費用算出シート'!$G$54,'11.パネルラジエーター設備費用算出シート'!$N$54))))))))))</f>
        <v/>
      </c>
      <c r="AW301" s="91"/>
      <c r="AX301" s="75"/>
      <c r="AY301" s="805"/>
      <c r="AZ301" s="91"/>
      <c r="BA301" s="36"/>
      <c r="BB301" s="36"/>
      <c r="BC301" s="36"/>
      <c r="BD301" s="36"/>
      <c r="BE301" s="66"/>
      <c r="BF301" s="36"/>
      <c r="BG301" s="36"/>
      <c r="BH301" s="66"/>
      <c r="BI301" s="36"/>
      <c r="BJ301" s="36"/>
      <c r="BK301" s="36"/>
      <c r="BL301" s="36"/>
    </row>
    <row r="302" spans="1:64" s="37" customFormat="1">
      <c r="A302" s="93"/>
      <c r="B302" s="68">
        <v>290</v>
      </c>
      <c r="C302" s="105"/>
      <c r="D302" s="69"/>
      <c r="E302" s="94"/>
      <c r="F302" s="798"/>
      <c r="G302" s="798"/>
      <c r="H302" s="72"/>
      <c r="I302" s="73"/>
      <c r="J302" s="72"/>
      <c r="K302" s="800" t="str">
        <f t="shared" si="12"/>
        <v/>
      </c>
      <c r="L302" s="800" t="str">
        <f>IF($G302="","",IF(OR('2.全体概要'!$C$15=1,'2.全体概要'!$C$15=2),INDEX($BG$15:$BG$16,MATCH($G302,$BF$15:$BF$16,-1)),IF('2.全体概要'!$C$15=3,INDEX($BG$14:$BG$15,MATCH($G302,$BF$14:$BF$15,-1)),INDEX($BG$13:$BG$14,MATCH($G302,$BF$13:$BF$14,-1)))))</f>
        <v/>
      </c>
      <c r="M302" s="800" t="str">
        <f t="shared" si="13"/>
        <v/>
      </c>
      <c r="N302" s="801">
        <f t="shared" si="14"/>
        <v>0</v>
      </c>
      <c r="O302" s="91"/>
      <c r="P302" s="161"/>
      <c r="Q302" s="67"/>
      <c r="R302" s="89"/>
      <c r="S302" s="162"/>
      <c r="T302" s="67"/>
      <c r="U302" s="91"/>
      <c r="V302" s="161"/>
      <c r="W302" s="67"/>
      <c r="X302" s="89"/>
      <c r="Y302" s="162"/>
      <c r="Z302" s="67"/>
      <c r="AA302" s="91"/>
      <c r="AB302" s="72"/>
      <c r="AC302" s="91"/>
      <c r="AD302" s="161"/>
      <c r="AE302" s="91"/>
      <c r="AF302" s="161"/>
      <c r="AG302" s="91"/>
      <c r="AH302" s="72"/>
      <c r="AI302" s="91"/>
      <c r="AJ302" s="161"/>
      <c r="AK302" s="91"/>
      <c r="AL302" s="75"/>
      <c r="AM302" s="91"/>
      <c r="AN302" s="75"/>
      <c r="AO302" s="91"/>
      <c r="AP302" s="77"/>
      <c r="AQ302" s="91"/>
      <c r="AR302" s="72"/>
      <c r="AS302" s="359"/>
      <c r="AT302" s="91"/>
      <c r="AU302" s="72"/>
      <c r="AV302" s="804" t="str">
        <f>IF(AU302="","",IF(AU302="A",'11.パネルラジエーター設備費用算出シート'!$G$13,IF(AU302="B",'11.パネルラジエーター設備費用算出シート'!$N$13,IF(AU302="C",'11.パネルラジエーター設備費用算出シート'!$G$23,IF(AU302="D",'11.パネルラジエーター設備費用算出シート'!$N$23,IF(AU302="E",'11.パネルラジエーター設備費用算出シート'!$G$33,IF(AU302="F",'11.パネルラジエーター設備費用算出シート'!$N$33,IF(AU302="G",'11.パネルラジエーター設備費用算出シート'!$G$43,IF(AU302="H",'11.パネルラジエーター設備費用算出シート'!$N$43,IF(AU302="I",'11.パネルラジエーター設備費用算出シート'!$G$54,'11.パネルラジエーター設備費用算出シート'!$N$54))))))))))</f>
        <v/>
      </c>
      <c r="AW302" s="91"/>
      <c r="AX302" s="75"/>
      <c r="AY302" s="805"/>
      <c r="AZ302" s="91"/>
      <c r="BA302" s="36"/>
      <c r="BB302" s="36"/>
      <c r="BC302" s="36"/>
      <c r="BD302" s="36"/>
      <c r="BE302" s="66"/>
      <c r="BF302" s="36"/>
      <c r="BG302" s="36"/>
      <c r="BH302" s="66"/>
      <c r="BI302" s="36"/>
      <c r="BJ302" s="36"/>
      <c r="BK302" s="36"/>
      <c r="BL302" s="36"/>
    </row>
    <row r="303" spans="1:64" s="37" customFormat="1">
      <c r="A303" s="93"/>
      <c r="B303" s="68">
        <v>291</v>
      </c>
      <c r="C303" s="105"/>
      <c r="D303" s="69"/>
      <c r="E303" s="94"/>
      <c r="F303" s="798"/>
      <c r="G303" s="798"/>
      <c r="H303" s="72"/>
      <c r="I303" s="73"/>
      <c r="J303" s="72"/>
      <c r="K303" s="800" t="str">
        <f t="shared" si="12"/>
        <v/>
      </c>
      <c r="L303" s="800" t="str">
        <f>IF($G303="","",IF(OR('2.全体概要'!$C$15=1,'2.全体概要'!$C$15=2),INDEX($BG$15:$BG$16,MATCH($G303,$BF$15:$BF$16,-1)),IF('2.全体概要'!$C$15=3,INDEX($BG$14:$BG$15,MATCH($G303,$BF$14:$BF$15,-1)),INDEX($BG$13:$BG$14,MATCH($G303,$BF$13:$BF$14,-1)))))</f>
        <v/>
      </c>
      <c r="M303" s="800" t="str">
        <f t="shared" si="13"/>
        <v/>
      </c>
      <c r="N303" s="801">
        <f t="shared" si="14"/>
        <v>0</v>
      </c>
      <c r="O303" s="91"/>
      <c r="P303" s="161"/>
      <c r="Q303" s="67"/>
      <c r="R303" s="89"/>
      <c r="S303" s="162"/>
      <c r="T303" s="67"/>
      <c r="U303" s="91"/>
      <c r="V303" s="161"/>
      <c r="W303" s="67"/>
      <c r="X303" s="89"/>
      <c r="Y303" s="162"/>
      <c r="Z303" s="67"/>
      <c r="AA303" s="91"/>
      <c r="AB303" s="72"/>
      <c r="AC303" s="91"/>
      <c r="AD303" s="161"/>
      <c r="AE303" s="91"/>
      <c r="AF303" s="161"/>
      <c r="AG303" s="91"/>
      <c r="AH303" s="72"/>
      <c r="AI303" s="91"/>
      <c r="AJ303" s="161"/>
      <c r="AK303" s="91"/>
      <c r="AL303" s="75"/>
      <c r="AM303" s="91"/>
      <c r="AN303" s="75"/>
      <c r="AO303" s="91"/>
      <c r="AP303" s="77"/>
      <c r="AQ303" s="91"/>
      <c r="AR303" s="72"/>
      <c r="AS303" s="359"/>
      <c r="AT303" s="91"/>
      <c r="AU303" s="72"/>
      <c r="AV303" s="804" t="str">
        <f>IF(AU303="","",IF(AU303="A",'11.パネルラジエーター設備費用算出シート'!$G$13,IF(AU303="B",'11.パネルラジエーター設備費用算出シート'!$N$13,IF(AU303="C",'11.パネルラジエーター設備費用算出シート'!$G$23,IF(AU303="D",'11.パネルラジエーター設備費用算出シート'!$N$23,IF(AU303="E",'11.パネルラジエーター設備費用算出シート'!$G$33,IF(AU303="F",'11.パネルラジエーター設備費用算出シート'!$N$33,IF(AU303="G",'11.パネルラジエーター設備費用算出シート'!$G$43,IF(AU303="H",'11.パネルラジエーター設備費用算出シート'!$N$43,IF(AU303="I",'11.パネルラジエーター設備費用算出シート'!$G$54,'11.パネルラジエーター設備費用算出シート'!$N$54))))))))))</f>
        <v/>
      </c>
      <c r="AW303" s="91"/>
      <c r="AX303" s="75"/>
      <c r="AY303" s="805"/>
      <c r="AZ303" s="91"/>
      <c r="BA303" s="36"/>
      <c r="BB303" s="36"/>
      <c r="BC303" s="36"/>
      <c r="BD303" s="36"/>
      <c r="BE303" s="66"/>
      <c r="BF303" s="36"/>
      <c r="BG303" s="36"/>
      <c r="BH303" s="66"/>
      <c r="BI303" s="36"/>
      <c r="BJ303" s="36"/>
      <c r="BK303" s="36"/>
      <c r="BL303" s="36"/>
    </row>
    <row r="304" spans="1:64" s="37" customFormat="1">
      <c r="A304" s="93"/>
      <c r="B304" s="68">
        <v>292</v>
      </c>
      <c r="C304" s="105"/>
      <c r="D304" s="69"/>
      <c r="E304" s="94"/>
      <c r="F304" s="798"/>
      <c r="G304" s="798"/>
      <c r="H304" s="72"/>
      <c r="I304" s="73"/>
      <c r="J304" s="72"/>
      <c r="K304" s="800" t="str">
        <f t="shared" si="12"/>
        <v/>
      </c>
      <c r="L304" s="800" t="str">
        <f>IF($G304="","",IF(OR('2.全体概要'!$C$15=1,'2.全体概要'!$C$15=2),INDEX($BG$15:$BG$16,MATCH($G304,$BF$15:$BF$16,-1)),IF('2.全体概要'!$C$15=3,INDEX($BG$14:$BG$15,MATCH($G304,$BF$14:$BF$15,-1)),INDEX($BG$13:$BG$14,MATCH($G304,$BF$13:$BF$14,-1)))))</f>
        <v/>
      </c>
      <c r="M304" s="800" t="str">
        <f t="shared" si="13"/>
        <v/>
      </c>
      <c r="N304" s="801">
        <f t="shared" si="14"/>
        <v>0</v>
      </c>
      <c r="O304" s="91"/>
      <c r="P304" s="161"/>
      <c r="Q304" s="67"/>
      <c r="R304" s="89"/>
      <c r="S304" s="162"/>
      <c r="T304" s="67"/>
      <c r="U304" s="91"/>
      <c r="V304" s="161"/>
      <c r="W304" s="67"/>
      <c r="X304" s="89"/>
      <c r="Y304" s="162"/>
      <c r="Z304" s="67"/>
      <c r="AA304" s="91"/>
      <c r="AB304" s="72"/>
      <c r="AC304" s="91"/>
      <c r="AD304" s="161"/>
      <c r="AE304" s="91"/>
      <c r="AF304" s="161"/>
      <c r="AG304" s="91"/>
      <c r="AH304" s="72"/>
      <c r="AI304" s="91"/>
      <c r="AJ304" s="161"/>
      <c r="AK304" s="91"/>
      <c r="AL304" s="75"/>
      <c r="AM304" s="91"/>
      <c r="AN304" s="75"/>
      <c r="AO304" s="91"/>
      <c r="AP304" s="77"/>
      <c r="AQ304" s="91"/>
      <c r="AR304" s="72"/>
      <c r="AS304" s="359"/>
      <c r="AT304" s="91"/>
      <c r="AU304" s="72"/>
      <c r="AV304" s="804" t="str">
        <f>IF(AU304="","",IF(AU304="A",'11.パネルラジエーター設備費用算出シート'!$G$13,IF(AU304="B",'11.パネルラジエーター設備費用算出シート'!$N$13,IF(AU304="C",'11.パネルラジエーター設備費用算出シート'!$G$23,IF(AU304="D",'11.パネルラジエーター設備費用算出シート'!$N$23,IF(AU304="E",'11.パネルラジエーター設備費用算出シート'!$G$33,IF(AU304="F",'11.パネルラジエーター設備費用算出シート'!$N$33,IF(AU304="G",'11.パネルラジエーター設備費用算出シート'!$G$43,IF(AU304="H",'11.パネルラジエーター設備費用算出シート'!$N$43,IF(AU304="I",'11.パネルラジエーター設備費用算出シート'!$G$54,'11.パネルラジエーター設備費用算出シート'!$N$54))))))))))</f>
        <v/>
      </c>
      <c r="AW304" s="91"/>
      <c r="AX304" s="75"/>
      <c r="AY304" s="805"/>
      <c r="AZ304" s="91"/>
      <c r="BA304" s="36"/>
      <c r="BB304" s="36"/>
      <c r="BC304" s="36"/>
      <c r="BD304" s="36"/>
      <c r="BE304" s="66"/>
      <c r="BF304" s="36"/>
      <c r="BG304" s="36"/>
      <c r="BH304" s="66"/>
      <c r="BI304" s="36"/>
      <c r="BJ304" s="36"/>
      <c r="BK304" s="36"/>
      <c r="BL304" s="36"/>
    </row>
    <row r="305" spans="1:64" s="37" customFormat="1">
      <c r="A305" s="93"/>
      <c r="B305" s="68">
        <v>293</v>
      </c>
      <c r="C305" s="105"/>
      <c r="D305" s="69"/>
      <c r="E305" s="94"/>
      <c r="F305" s="798"/>
      <c r="G305" s="798"/>
      <c r="H305" s="72"/>
      <c r="I305" s="73"/>
      <c r="J305" s="72"/>
      <c r="K305" s="800" t="str">
        <f t="shared" si="12"/>
        <v/>
      </c>
      <c r="L305" s="800" t="str">
        <f>IF($G305="","",IF(OR('2.全体概要'!$C$15=1,'2.全体概要'!$C$15=2),INDEX($BG$15:$BG$16,MATCH($G305,$BF$15:$BF$16,-1)),IF('2.全体概要'!$C$15=3,INDEX($BG$14:$BG$15,MATCH($G305,$BF$14:$BF$15,-1)),INDEX($BG$13:$BG$14,MATCH($G305,$BF$13:$BF$14,-1)))))</f>
        <v/>
      </c>
      <c r="M305" s="800" t="str">
        <f t="shared" si="13"/>
        <v/>
      </c>
      <c r="N305" s="801">
        <f t="shared" si="14"/>
        <v>0</v>
      </c>
      <c r="O305" s="91"/>
      <c r="P305" s="161"/>
      <c r="Q305" s="67"/>
      <c r="R305" s="89"/>
      <c r="S305" s="162"/>
      <c r="T305" s="67"/>
      <c r="U305" s="91"/>
      <c r="V305" s="161"/>
      <c r="W305" s="67"/>
      <c r="X305" s="89"/>
      <c r="Y305" s="162"/>
      <c r="Z305" s="67"/>
      <c r="AA305" s="91"/>
      <c r="AB305" s="72"/>
      <c r="AC305" s="91"/>
      <c r="AD305" s="161"/>
      <c r="AE305" s="91"/>
      <c r="AF305" s="161"/>
      <c r="AG305" s="91"/>
      <c r="AH305" s="72"/>
      <c r="AI305" s="91"/>
      <c r="AJ305" s="161"/>
      <c r="AK305" s="91"/>
      <c r="AL305" s="75"/>
      <c r="AM305" s="91"/>
      <c r="AN305" s="75"/>
      <c r="AO305" s="91"/>
      <c r="AP305" s="77"/>
      <c r="AQ305" s="91"/>
      <c r="AR305" s="72"/>
      <c r="AS305" s="359"/>
      <c r="AT305" s="91"/>
      <c r="AU305" s="72"/>
      <c r="AV305" s="804" t="str">
        <f>IF(AU305="","",IF(AU305="A",'11.パネルラジエーター設備費用算出シート'!$G$13,IF(AU305="B",'11.パネルラジエーター設備費用算出シート'!$N$13,IF(AU305="C",'11.パネルラジエーター設備費用算出シート'!$G$23,IF(AU305="D",'11.パネルラジエーター設備費用算出シート'!$N$23,IF(AU305="E",'11.パネルラジエーター設備費用算出シート'!$G$33,IF(AU305="F",'11.パネルラジエーター設備費用算出シート'!$N$33,IF(AU305="G",'11.パネルラジエーター設備費用算出シート'!$G$43,IF(AU305="H",'11.パネルラジエーター設備費用算出シート'!$N$43,IF(AU305="I",'11.パネルラジエーター設備費用算出シート'!$G$54,'11.パネルラジエーター設備費用算出シート'!$N$54))))))))))</f>
        <v/>
      </c>
      <c r="AW305" s="91"/>
      <c r="AX305" s="75"/>
      <c r="AY305" s="805"/>
      <c r="AZ305" s="91"/>
      <c r="BA305" s="36"/>
      <c r="BB305" s="36"/>
      <c r="BC305" s="36"/>
      <c r="BD305" s="36"/>
      <c r="BE305" s="66"/>
      <c r="BF305" s="36"/>
      <c r="BG305" s="36"/>
      <c r="BH305" s="66"/>
      <c r="BI305" s="36"/>
      <c r="BJ305" s="36"/>
      <c r="BK305" s="36"/>
      <c r="BL305" s="36"/>
    </row>
    <row r="306" spans="1:64" s="37" customFormat="1">
      <c r="A306" s="93"/>
      <c r="B306" s="68">
        <v>294</v>
      </c>
      <c r="C306" s="105"/>
      <c r="D306" s="69"/>
      <c r="E306" s="94"/>
      <c r="F306" s="798"/>
      <c r="G306" s="798"/>
      <c r="H306" s="72"/>
      <c r="I306" s="73"/>
      <c r="J306" s="72"/>
      <c r="K306" s="800" t="str">
        <f t="shared" si="12"/>
        <v/>
      </c>
      <c r="L306" s="800" t="str">
        <f>IF($G306="","",IF(OR('2.全体概要'!$C$15=1,'2.全体概要'!$C$15=2),INDEX($BG$15:$BG$16,MATCH($G306,$BF$15:$BF$16,-1)),IF('2.全体概要'!$C$15=3,INDEX($BG$14:$BG$15,MATCH($G306,$BF$14:$BF$15,-1)),INDEX($BG$13:$BG$14,MATCH($G306,$BF$13:$BF$14,-1)))))</f>
        <v/>
      </c>
      <c r="M306" s="800" t="str">
        <f t="shared" si="13"/>
        <v/>
      </c>
      <c r="N306" s="801">
        <f t="shared" si="14"/>
        <v>0</v>
      </c>
      <c r="O306" s="91"/>
      <c r="P306" s="161"/>
      <c r="Q306" s="67"/>
      <c r="R306" s="89"/>
      <c r="S306" s="162"/>
      <c r="T306" s="67"/>
      <c r="U306" s="91"/>
      <c r="V306" s="161"/>
      <c r="W306" s="67"/>
      <c r="X306" s="89"/>
      <c r="Y306" s="162"/>
      <c r="Z306" s="67"/>
      <c r="AA306" s="91"/>
      <c r="AB306" s="72"/>
      <c r="AC306" s="91"/>
      <c r="AD306" s="161"/>
      <c r="AE306" s="91"/>
      <c r="AF306" s="161"/>
      <c r="AG306" s="91"/>
      <c r="AH306" s="72"/>
      <c r="AI306" s="91"/>
      <c r="AJ306" s="161"/>
      <c r="AK306" s="91"/>
      <c r="AL306" s="75"/>
      <c r="AM306" s="91"/>
      <c r="AN306" s="75"/>
      <c r="AO306" s="91"/>
      <c r="AP306" s="77"/>
      <c r="AQ306" s="91"/>
      <c r="AR306" s="72"/>
      <c r="AS306" s="359"/>
      <c r="AT306" s="91"/>
      <c r="AU306" s="72"/>
      <c r="AV306" s="804" t="str">
        <f>IF(AU306="","",IF(AU306="A",'11.パネルラジエーター設備費用算出シート'!$G$13,IF(AU306="B",'11.パネルラジエーター設備費用算出シート'!$N$13,IF(AU306="C",'11.パネルラジエーター設備費用算出シート'!$G$23,IF(AU306="D",'11.パネルラジエーター設備費用算出シート'!$N$23,IF(AU306="E",'11.パネルラジエーター設備費用算出シート'!$G$33,IF(AU306="F",'11.パネルラジエーター設備費用算出シート'!$N$33,IF(AU306="G",'11.パネルラジエーター設備費用算出シート'!$G$43,IF(AU306="H",'11.パネルラジエーター設備費用算出シート'!$N$43,IF(AU306="I",'11.パネルラジエーター設備費用算出シート'!$G$54,'11.パネルラジエーター設備費用算出シート'!$N$54))))))))))</f>
        <v/>
      </c>
      <c r="AW306" s="91"/>
      <c r="AX306" s="75"/>
      <c r="AY306" s="805"/>
      <c r="AZ306" s="91"/>
      <c r="BA306" s="36"/>
      <c r="BB306" s="36"/>
      <c r="BC306" s="36"/>
      <c r="BD306" s="36"/>
      <c r="BE306" s="66"/>
      <c r="BF306" s="36"/>
      <c r="BG306" s="36"/>
      <c r="BH306" s="66"/>
      <c r="BI306" s="36"/>
      <c r="BJ306" s="36"/>
      <c r="BK306" s="36"/>
      <c r="BL306" s="36"/>
    </row>
    <row r="307" spans="1:64">
      <c r="B307" s="68">
        <v>295</v>
      </c>
      <c r="C307" s="105"/>
      <c r="D307" s="69"/>
      <c r="E307" s="94"/>
      <c r="F307" s="798"/>
      <c r="G307" s="798"/>
      <c r="H307" s="72"/>
      <c r="I307" s="73"/>
      <c r="J307" s="72"/>
      <c r="K307" s="800" t="str">
        <f t="shared" si="12"/>
        <v/>
      </c>
      <c r="L307" s="800" t="str">
        <f>IF($G307="","",IF(OR('2.全体概要'!$C$15=1,'2.全体概要'!$C$15=2),INDEX($BG$15:$BG$16,MATCH($G307,$BF$15:$BF$16,-1)),IF('2.全体概要'!$C$15=3,INDEX($BG$14:$BG$15,MATCH($G307,$BF$14:$BF$15,-1)),INDEX($BG$13:$BG$14,MATCH($G307,$BF$13:$BF$14,-1)))))</f>
        <v/>
      </c>
      <c r="M307" s="800" t="str">
        <f t="shared" si="13"/>
        <v/>
      </c>
      <c r="N307" s="801">
        <f t="shared" si="14"/>
        <v>0</v>
      </c>
      <c r="O307" s="91"/>
      <c r="P307" s="161"/>
      <c r="Q307" s="67"/>
      <c r="R307" s="89"/>
      <c r="S307" s="162"/>
      <c r="T307" s="67"/>
      <c r="U307" s="91"/>
      <c r="V307" s="161"/>
      <c r="W307" s="67"/>
      <c r="X307" s="89"/>
      <c r="Y307" s="162"/>
      <c r="Z307" s="67"/>
      <c r="AA307" s="91"/>
      <c r="AB307" s="72"/>
      <c r="AC307" s="91"/>
      <c r="AD307" s="161"/>
      <c r="AE307" s="91"/>
      <c r="AF307" s="161"/>
      <c r="AG307" s="91"/>
      <c r="AH307" s="72"/>
      <c r="AI307" s="91"/>
      <c r="AJ307" s="161"/>
      <c r="AK307" s="91"/>
      <c r="AL307" s="75"/>
      <c r="AM307" s="91"/>
      <c r="AN307" s="75"/>
      <c r="AO307" s="91"/>
      <c r="AP307" s="77"/>
      <c r="AQ307" s="91"/>
      <c r="AR307" s="72"/>
      <c r="AS307" s="359"/>
      <c r="AT307" s="91"/>
      <c r="AU307" s="72"/>
      <c r="AV307" s="804" t="str">
        <f>IF(AU307="","",IF(AU307="A",'11.パネルラジエーター設備費用算出シート'!$G$13,IF(AU307="B",'11.パネルラジエーター設備費用算出シート'!$N$13,IF(AU307="C",'11.パネルラジエーター設備費用算出シート'!$G$23,IF(AU307="D",'11.パネルラジエーター設備費用算出シート'!$N$23,IF(AU307="E",'11.パネルラジエーター設備費用算出シート'!$G$33,IF(AU307="F",'11.パネルラジエーター設備費用算出シート'!$N$33,IF(AU307="G",'11.パネルラジエーター設備費用算出シート'!$G$43,IF(AU307="H",'11.パネルラジエーター設備費用算出シート'!$N$43,IF(AU307="I",'11.パネルラジエーター設備費用算出シート'!$G$54,'11.パネルラジエーター設備費用算出シート'!$N$54))))))))))</f>
        <v/>
      </c>
      <c r="AW307" s="91"/>
      <c r="AX307" s="75"/>
      <c r="AY307" s="805"/>
      <c r="AZ307" s="91"/>
    </row>
    <row r="308" spans="1:64">
      <c r="B308" s="68">
        <v>296</v>
      </c>
      <c r="C308" s="105"/>
      <c r="D308" s="69"/>
      <c r="E308" s="94"/>
      <c r="F308" s="798"/>
      <c r="G308" s="798"/>
      <c r="H308" s="72"/>
      <c r="I308" s="73"/>
      <c r="J308" s="72"/>
      <c r="K308" s="800" t="str">
        <f t="shared" si="12"/>
        <v/>
      </c>
      <c r="L308" s="800" t="str">
        <f>IF($G308="","",IF(OR('2.全体概要'!$C$15=1,'2.全体概要'!$C$15=2),INDEX($BG$15:$BG$16,MATCH($G308,$BF$15:$BF$16,-1)),IF('2.全体概要'!$C$15=3,INDEX($BG$14:$BG$15,MATCH($G308,$BF$14:$BF$15,-1)),INDEX($BG$13:$BG$14,MATCH($G308,$BF$13:$BF$14,-1)))))</f>
        <v/>
      </c>
      <c r="M308" s="800" t="str">
        <f t="shared" si="13"/>
        <v/>
      </c>
      <c r="N308" s="801">
        <f t="shared" ref="N308:N313" si="15">IF(OR(K308="",L308="",M308=""),0,(700000*K308*L308*M308))</f>
        <v>0</v>
      </c>
      <c r="O308" s="91"/>
      <c r="P308" s="161"/>
      <c r="Q308" s="67"/>
      <c r="R308" s="89"/>
      <c r="S308" s="162"/>
      <c r="T308" s="67"/>
      <c r="U308" s="91"/>
      <c r="V308" s="161"/>
      <c r="W308" s="67"/>
      <c r="X308" s="89"/>
      <c r="Y308" s="162"/>
      <c r="Z308" s="67"/>
      <c r="AA308" s="91"/>
      <c r="AB308" s="72"/>
      <c r="AC308" s="91"/>
      <c r="AD308" s="161"/>
      <c r="AE308" s="91"/>
      <c r="AF308" s="161"/>
      <c r="AG308" s="91"/>
      <c r="AH308" s="72"/>
      <c r="AI308" s="91"/>
      <c r="AJ308" s="161"/>
      <c r="AK308" s="91"/>
      <c r="AL308" s="75"/>
      <c r="AM308" s="91"/>
      <c r="AN308" s="75"/>
      <c r="AO308" s="91"/>
      <c r="AP308" s="77"/>
      <c r="AQ308" s="91"/>
      <c r="AR308" s="72"/>
      <c r="AS308" s="359"/>
      <c r="AT308" s="91"/>
      <c r="AU308" s="72"/>
      <c r="AV308" s="804" t="str">
        <f>IF(AU308="","",IF(AU308="A",'11.パネルラジエーター設備費用算出シート'!$G$13,IF(AU308="B",'11.パネルラジエーター設備費用算出シート'!$N$13,IF(AU308="C",'11.パネルラジエーター設備費用算出シート'!$G$23,IF(AU308="D",'11.パネルラジエーター設備費用算出シート'!$N$23,IF(AU308="E",'11.パネルラジエーター設備費用算出シート'!$G$33,IF(AU308="F",'11.パネルラジエーター設備費用算出シート'!$N$33,IF(AU308="G",'11.パネルラジエーター設備費用算出シート'!$G$43,IF(AU308="H",'11.パネルラジエーター設備費用算出シート'!$N$43,IF(AU308="I",'11.パネルラジエーター設備費用算出シート'!$G$54,'11.パネルラジエーター設備費用算出シート'!$N$54))))))))))</f>
        <v/>
      </c>
      <c r="AW308" s="91"/>
      <c r="AX308" s="75"/>
      <c r="AY308" s="805"/>
      <c r="AZ308" s="91"/>
    </row>
    <row r="309" spans="1:64">
      <c r="B309" s="68">
        <v>297</v>
      </c>
      <c r="C309" s="105"/>
      <c r="D309" s="69"/>
      <c r="E309" s="94"/>
      <c r="F309" s="798"/>
      <c r="G309" s="798"/>
      <c r="H309" s="72"/>
      <c r="I309" s="73"/>
      <c r="J309" s="72"/>
      <c r="K309" s="800" t="str">
        <f t="shared" si="12"/>
        <v/>
      </c>
      <c r="L309" s="800" t="str">
        <f>IF($G309="","",IF(OR('2.全体概要'!$C$15=1,'2.全体概要'!$C$15=2),INDEX($BG$15:$BG$16,MATCH($G309,$BF$15:$BF$16,-1)),IF('2.全体概要'!$C$15=3,INDEX($BG$14:$BG$15,MATCH($G309,$BF$14:$BF$15,-1)),INDEX($BG$13:$BG$14,MATCH($G309,$BF$13:$BF$14,-1)))))</f>
        <v/>
      </c>
      <c r="M309" s="800" t="str">
        <f t="shared" si="13"/>
        <v/>
      </c>
      <c r="N309" s="801">
        <f t="shared" si="15"/>
        <v>0</v>
      </c>
      <c r="O309" s="91"/>
      <c r="P309" s="161"/>
      <c r="Q309" s="67"/>
      <c r="R309" s="89"/>
      <c r="S309" s="162"/>
      <c r="T309" s="67"/>
      <c r="U309" s="91"/>
      <c r="V309" s="161"/>
      <c r="W309" s="67"/>
      <c r="X309" s="89"/>
      <c r="Y309" s="162"/>
      <c r="Z309" s="67"/>
      <c r="AA309" s="91"/>
      <c r="AB309" s="72"/>
      <c r="AC309" s="91"/>
      <c r="AD309" s="161"/>
      <c r="AE309" s="91"/>
      <c r="AF309" s="161"/>
      <c r="AG309" s="91"/>
      <c r="AH309" s="72"/>
      <c r="AI309" s="91"/>
      <c r="AJ309" s="161"/>
      <c r="AK309" s="91"/>
      <c r="AL309" s="75"/>
      <c r="AM309" s="91"/>
      <c r="AN309" s="75"/>
      <c r="AO309" s="91"/>
      <c r="AP309" s="77"/>
      <c r="AQ309" s="91"/>
      <c r="AR309" s="72"/>
      <c r="AS309" s="359"/>
      <c r="AT309" s="91"/>
      <c r="AU309" s="72"/>
      <c r="AV309" s="804" t="str">
        <f>IF(AU309="","",IF(AU309="A",'11.パネルラジエーター設備費用算出シート'!$G$13,IF(AU309="B",'11.パネルラジエーター設備費用算出シート'!$N$13,IF(AU309="C",'11.パネルラジエーター設備費用算出シート'!$G$23,IF(AU309="D",'11.パネルラジエーター設備費用算出シート'!$N$23,IF(AU309="E",'11.パネルラジエーター設備費用算出シート'!$G$33,IF(AU309="F",'11.パネルラジエーター設備費用算出シート'!$N$33,IF(AU309="G",'11.パネルラジエーター設備費用算出シート'!$G$43,IF(AU309="H",'11.パネルラジエーター設備費用算出シート'!$N$43,IF(AU309="I",'11.パネルラジエーター設備費用算出シート'!$G$54,'11.パネルラジエーター設備費用算出シート'!$N$54))))))))))</f>
        <v/>
      </c>
      <c r="AW309" s="91"/>
      <c r="AX309" s="75"/>
      <c r="AY309" s="805"/>
      <c r="AZ309" s="91"/>
    </row>
    <row r="310" spans="1:64">
      <c r="B310" s="68">
        <v>298</v>
      </c>
      <c r="C310" s="105"/>
      <c r="D310" s="69"/>
      <c r="E310" s="94"/>
      <c r="F310" s="798"/>
      <c r="G310" s="798"/>
      <c r="H310" s="72"/>
      <c r="I310" s="73"/>
      <c r="J310" s="72"/>
      <c r="K310" s="800" t="str">
        <f t="shared" si="12"/>
        <v/>
      </c>
      <c r="L310" s="800" t="str">
        <f>IF($G310="","",IF(OR('2.全体概要'!$C$15=1,'2.全体概要'!$C$15=2),INDEX($BG$15:$BG$16,MATCH($G310,$BF$15:$BF$16,-1)),IF('2.全体概要'!$C$15=3,INDEX($BG$14:$BG$15,MATCH($G310,$BF$14:$BF$15,-1)),INDEX($BG$13:$BG$14,MATCH($G310,$BF$13:$BF$14,-1)))))</f>
        <v/>
      </c>
      <c r="M310" s="800" t="str">
        <f t="shared" si="13"/>
        <v/>
      </c>
      <c r="N310" s="801">
        <f t="shared" si="15"/>
        <v>0</v>
      </c>
      <c r="O310" s="91"/>
      <c r="P310" s="161"/>
      <c r="Q310" s="67"/>
      <c r="R310" s="89"/>
      <c r="S310" s="162"/>
      <c r="T310" s="67"/>
      <c r="U310" s="91"/>
      <c r="V310" s="161"/>
      <c r="W310" s="67"/>
      <c r="X310" s="89"/>
      <c r="Y310" s="162"/>
      <c r="Z310" s="67"/>
      <c r="AA310" s="91"/>
      <c r="AB310" s="72"/>
      <c r="AC310" s="91"/>
      <c r="AD310" s="161"/>
      <c r="AE310" s="91"/>
      <c r="AF310" s="161"/>
      <c r="AG310" s="91"/>
      <c r="AH310" s="72"/>
      <c r="AI310" s="91"/>
      <c r="AJ310" s="161"/>
      <c r="AK310" s="91"/>
      <c r="AL310" s="75"/>
      <c r="AM310" s="91"/>
      <c r="AN310" s="75"/>
      <c r="AO310" s="91"/>
      <c r="AP310" s="77"/>
      <c r="AQ310" s="91"/>
      <c r="AR310" s="72"/>
      <c r="AS310" s="359"/>
      <c r="AT310" s="91"/>
      <c r="AU310" s="72"/>
      <c r="AV310" s="804" t="str">
        <f>IF(AU310="","",IF(AU310="A",'11.パネルラジエーター設備費用算出シート'!$G$13,IF(AU310="B",'11.パネルラジエーター設備費用算出シート'!$N$13,IF(AU310="C",'11.パネルラジエーター設備費用算出シート'!$G$23,IF(AU310="D",'11.パネルラジエーター設備費用算出シート'!$N$23,IF(AU310="E",'11.パネルラジエーター設備費用算出シート'!$G$33,IF(AU310="F",'11.パネルラジエーター設備費用算出シート'!$N$33,IF(AU310="G",'11.パネルラジエーター設備費用算出シート'!$G$43,IF(AU310="H",'11.パネルラジエーター設備費用算出シート'!$N$43,IF(AU310="I",'11.パネルラジエーター設備費用算出シート'!$G$54,'11.パネルラジエーター設備費用算出シート'!$N$54))))))))))</f>
        <v/>
      </c>
      <c r="AW310" s="91"/>
      <c r="AX310" s="75"/>
      <c r="AY310" s="805"/>
      <c r="AZ310" s="91"/>
    </row>
    <row r="311" spans="1:64" s="51" customFormat="1">
      <c r="A311" s="93"/>
      <c r="B311" s="68">
        <v>299</v>
      </c>
      <c r="C311" s="105"/>
      <c r="D311" s="69"/>
      <c r="E311" s="94"/>
      <c r="F311" s="798"/>
      <c r="G311" s="798"/>
      <c r="H311" s="72"/>
      <c r="I311" s="73"/>
      <c r="J311" s="72"/>
      <c r="K311" s="800" t="str">
        <f t="shared" si="12"/>
        <v/>
      </c>
      <c r="L311" s="800" t="str">
        <f>IF($G311="","",IF(OR('2.全体概要'!$C$15=1,'2.全体概要'!$C$15=2),INDEX($BG$15:$BG$16,MATCH($G311,$BF$15:$BF$16,-1)),IF('2.全体概要'!$C$15=3,INDEX($BG$14:$BG$15,MATCH($G311,$BF$14:$BF$15,-1)),INDEX($BG$13:$BG$14,MATCH($G311,$BF$13:$BF$14,-1)))))</f>
        <v/>
      </c>
      <c r="M311" s="800" t="str">
        <f t="shared" si="13"/>
        <v/>
      </c>
      <c r="N311" s="801">
        <f t="shared" si="15"/>
        <v>0</v>
      </c>
      <c r="O311" s="91"/>
      <c r="P311" s="161"/>
      <c r="Q311" s="67"/>
      <c r="R311" s="89"/>
      <c r="S311" s="162"/>
      <c r="T311" s="67"/>
      <c r="U311" s="91"/>
      <c r="V311" s="161"/>
      <c r="W311" s="67"/>
      <c r="X311" s="89"/>
      <c r="Y311" s="162"/>
      <c r="Z311" s="67"/>
      <c r="AA311" s="91"/>
      <c r="AB311" s="72"/>
      <c r="AC311" s="91"/>
      <c r="AD311" s="161"/>
      <c r="AE311" s="91"/>
      <c r="AF311" s="161"/>
      <c r="AG311" s="91"/>
      <c r="AH311" s="72"/>
      <c r="AI311" s="91"/>
      <c r="AJ311" s="161"/>
      <c r="AK311" s="91"/>
      <c r="AL311" s="75"/>
      <c r="AM311" s="91"/>
      <c r="AN311" s="75"/>
      <c r="AO311" s="91"/>
      <c r="AP311" s="77"/>
      <c r="AQ311" s="91"/>
      <c r="AR311" s="72"/>
      <c r="AS311" s="359"/>
      <c r="AT311" s="91"/>
      <c r="AU311" s="72"/>
      <c r="AV311" s="804" t="str">
        <f>IF(AU311="","",IF(AU311="A",'11.パネルラジエーター設備費用算出シート'!$G$13,IF(AU311="B",'11.パネルラジエーター設備費用算出シート'!$N$13,IF(AU311="C",'11.パネルラジエーター設備費用算出シート'!$G$23,IF(AU311="D",'11.パネルラジエーター設備費用算出シート'!$N$23,IF(AU311="E",'11.パネルラジエーター設備費用算出シート'!$G$33,IF(AU311="F",'11.パネルラジエーター設備費用算出シート'!$N$33,IF(AU311="G",'11.パネルラジエーター設備費用算出シート'!$G$43,IF(AU311="H",'11.パネルラジエーター設備費用算出シート'!$N$43,IF(AU311="I",'11.パネルラジエーター設備費用算出シート'!$G$54,'11.パネルラジエーター設備費用算出シート'!$N$54))))))))))</f>
        <v/>
      </c>
      <c r="AW311" s="91"/>
      <c r="AX311" s="75"/>
      <c r="AY311" s="805"/>
      <c r="AZ311" s="91"/>
      <c r="BE311" s="66"/>
      <c r="BH311" s="66"/>
    </row>
    <row r="312" spans="1:64">
      <c r="B312" s="68">
        <v>300</v>
      </c>
      <c r="C312" s="105"/>
      <c r="D312" s="69"/>
      <c r="E312" s="94"/>
      <c r="F312" s="798"/>
      <c r="G312" s="798"/>
      <c r="H312" s="72"/>
      <c r="I312" s="73"/>
      <c r="J312" s="72"/>
      <c r="K312" s="800" t="str">
        <f t="shared" si="12"/>
        <v/>
      </c>
      <c r="L312" s="800" t="str">
        <f>IF($G312="","",IF(OR('2.全体概要'!$C$15=1,'2.全体概要'!$C$15=2),INDEX($BG$15:$BG$16,MATCH($G312,$BF$15:$BF$16,-1)),IF('2.全体概要'!$C$15=3,INDEX($BG$14:$BG$15,MATCH($G312,$BF$14:$BF$15,-1)),INDEX($BG$13:$BG$14,MATCH($G312,$BF$13:$BF$14,-1)))))</f>
        <v/>
      </c>
      <c r="M312" s="800" t="str">
        <f t="shared" si="13"/>
        <v/>
      </c>
      <c r="N312" s="801">
        <f t="shared" si="15"/>
        <v>0</v>
      </c>
      <c r="O312" s="91"/>
      <c r="P312" s="161"/>
      <c r="Q312" s="67"/>
      <c r="R312" s="89"/>
      <c r="S312" s="162"/>
      <c r="T312" s="67"/>
      <c r="U312" s="91"/>
      <c r="V312" s="161"/>
      <c r="W312" s="67"/>
      <c r="X312" s="89"/>
      <c r="Y312" s="162"/>
      <c r="Z312" s="67"/>
      <c r="AA312" s="91"/>
      <c r="AB312" s="72"/>
      <c r="AC312" s="91"/>
      <c r="AD312" s="161"/>
      <c r="AE312" s="91"/>
      <c r="AF312" s="161"/>
      <c r="AG312" s="91"/>
      <c r="AH312" s="72"/>
      <c r="AI312" s="91"/>
      <c r="AJ312" s="161"/>
      <c r="AK312" s="91"/>
      <c r="AL312" s="75"/>
      <c r="AM312" s="91"/>
      <c r="AN312" s="75"/>
      <c r="AO312" s="91"/>
      <c r="AP312" s="77"/>
      <c r="AQ312" s="91"/>
      <c r="AR312" s="72"/>
      <c r="AS312" s="359"/>
      <c r="AT312" s="91"/>
      <c r="AU312" s="72"/>
      <c r="AV312" s="804" t="str">
        <f>IF(AU312="","",IF(AU312="A",'11.パネルラジエーター設備費用算出シート'!$G$13,IF(AU312="B",'11.パネルラジエーター設備費用算出シート'!$N$13,IF(AU312="C",'11.パネルラジエーター設備費用算出シート'!$G$23,IF(AU312="D",'11.パネルラジエーター設備費用算出シート'!$N$23,IF(AU312="E",'11.パネルラジエーター設備費用算出シート'!$G$33,IF(AU312="F",'11.パネルラジエーター設備費用算出シート'!$N$33,IF(AU312="G",'11.パネルラジエーター設備費用算出シート'!$G$43,IF(AU312="H",'11.パネルラジエーター設備費用算出シート'!$N$43,IF(AU312="I",'11.パネルラジエーター設備費用算出シート'!$G$54,'11.パネルラジエーター設備費用算出シート'!$N$54))))))))))</f>
        <v/>
      </c>
      <c r="AW312" s="91"/>
      <c r="AX312" s="75"/>
      <c r="AY312" s="805"/>
      <c r="AZ312" s="91"/>
    </row>
    <row r="313" spans="1:64" ht="46.5" thickBot="1">
      <c r="B313" s="70">
        <v>301</v>
      </c>
      <c r="C313" s="106"/>
      <c r="D313" s="71"/>
      <c r="E313" s="95"/>
      <c r="F313" s="799"/>
      <c r="G313" s="799"/>
      <c r="H313" s="72"/>
      <c r="I313" s="73"/>
      <c r="J313" s="72"/>
      <c r="K313" s="802" t="str">
        <f t="shared" si="12"/>
        <v/>
      </c>
      <c r="L313" s="800" t="str">
        <f>IF($G313="","",IF(OR('2.全体概要'!$C$15=1,'2.全体概要'!$C$15=2),INDEX($BG$15:$BG$16,MATCH($G313,$BF$15:$BF$16,-1)),IF('2.全体概要'!$C$15=3,INDEX($BG$14:$BG$15,MATCH($G313,$BF$14:$BF$15,-1)),INDEX($BG$13:$BG$14,MATCH($G313,$BF$13:$BF$14,-1)))))</f>
        <v/>
      </c>
      <c r="M313" s="802" t="str">
        <f t="shared" si="13"/>
        <v/>
      </c>
      <c r="N313" s="803">
        <f t="shared" si="15"/>
        <v>0</v>
      </c>
      <c r="O313" s="91"/>
      <c r="P313" s="161"/>
      <c r="Q313" s="74"/>
      <c r="R313" s="89"/>
      <c r="S313" s="162"/>
      <c r="T313" s="74"/>
      <c r="U313" s="91"/>
      <c r="V313" s="161"/>
      <c r="W313" s="74"/>
      <c r="X313" s="89"/>
      <c r="Y313" s="162"/>
      <c r="Z313" s="74"/>
      <c r="AA313" s="91"/>
      <c r="AB313" s="72"/>
      <c r="AC313" s="91"/>
      <c r="AD313" s="161"/>
      <c r="AE313" s="91"/>
      <c r="AF313" s="161"/>
      <c r="AG313" s="91"/>
      <c r="AH313" s="72"/>
      <c r="AI313" s="91"/>
      <c r="AJ313" s="161"/>
      <c r="AK313" s="91"/>
      <c r="AL313" s="76"/>
      <c r="AM313" s="91"/>
      <c r="AN313" s="75"/>
      <c r="AO313" s="91"/>
      <c r="AP313" s="78"/>
      <c r="AQ313" s="91"/>
      <c r="AR313" s="72"/>
      <c r="AS313" s="359"/>
      <c r="AT313" s="91"/>
      <c r="AU313" s="72"/>
      <c r="AV313" s="804" t="str">
        <f>IF(AU313="","",IF(AU313="A",'11.パネルラジエーター設備費用算出シート'!$G$13,IF(AU313="B",'11.パネルラジエーター設備費用算出シート'!$N$13,IF(AU313="C",'11.パネルラジエーター設備費用算出シート'!$G$23,IF(AU313="D",'11.パネルラジエーター設備費用算出シート'!$N$23,IF(AU313="E",'11.パネルラジエーター設備費用算出シート'!$G$33,IF(AU313="F",'11.パネルラジエーター設備費用算出シート'!$N$33,IF(AU313="G",'11.パネルラジエーター設備費用算出シート'!$G$43,IF(AU313="H",'11.パネルラジエーター設備費用算出シート'!$N$43,IF(AU313="I",'11.パネルラジエーター設備費用算出シート'!$G$54,'11.パネルラジエーター設備費用算出シート'!$N$54))))))))))</f>
        <v/>
      </c>
      <c r="AW313" s="91"/>
      <c r="AX313" s="75"/>
      <c r="AY313" s="806"/>
      <c r="AZ313" s="91"/>
    </row>
    <row r="314" spans="1:64">
      <c r="N314" s="45"/>
    </row>
  </sheetData>
  <sheetProtection formatCells="0" formatRows="0" insertRows="0" deleteRows="0" autoFilter="0" pivotTables="0"/>
  <dataConsolidate/>
  <mergeCells count="81">
    <mergeCell ref="AD9:AE10"/>
    <mergeCell ref="AF9:AG10"/>
    <mergeCell ref="V10:X10"/>
    <mergeCell ref="Y10:AA10"/>
    <mergeCell ref="V11:V12"/>
    <mergeCell ref="W11:W12"/>
    <mergeCell ref="X11:X12"/>
    <mergeCell ref="Y11:Y12"/>
    <mergeCell ref="Z11:Z12"/>
    <mergeCell ref="AA11:AA12"/>
    <mergeCell ref="AQ11:AQ12"/>
    <mergeCell ref="AP11:AP12"/>
    <mergeCell ref="AB9:AC10"/>
    <mergeCell ref="AU9:AW10"/>
    <mergeCell ref="F7:L7"/>
    <mergeCell ref="M7:P7"/>
    <mergeCell ref="J9:O10"/>
    <mergeCell ref="H11:H12"/>
    <mergeCell ref="I11:I12"/>
    <mergeCell ref="J11:J12"/>
    <mergeCell ref="K11:M11"/>
    <mergeCell ref="N11:N12"/>
    <mergeCell ref="O11:O12"/>
    <mergeCell ref="AF11:AF12"/>
    <mergeCell ref="AG11:AG12"/>
    <mergeCell ref="V9:AA9"/>
    <mergeCell ref="AM11:AM12"/>
    <mergeCell ref="AN11:AN12"/>
    <mergeCell ref="AO11:AO12"/>
    <mergeCell ref="S11:S12"/>
    <mergeCell ref="T11:T12"/>
    <mergeCell ref="U11:U12"/>
    <mergeCell ref="AB11:AB12"/>
    <mergeCell ref="AC11:AC12"/>
    <mergeCell ref="AE11:AE12"/>
    <mergeCell ref="AD11:AD12"/>
    <mergeCell ref="BJ10:BJ12"/>
    <mergeCell ref="BK10:BL10"/>
    <mergeCell ref="BL11:BL12"/>
    <mergeCell ref="BK11:BK12"/>
    <mergeCell ref="AR9:AT10"/>
    <mergeCell ref="AS11:AS12"/>
    <mergeCell ref="AW11:AW12"/>
    <mergeCell ref="AV11:AV12"/>
    <mergeCell ref="AX9:AZ10"/>
    <mergeCell ref="AR11:AR12"/>
    <mergeCell ref="AT11:AT12"/>
    <mergeCell ref="AU11:AU12"/>
    <mergeCell ref="AZ11:AZ12"/>
    <mergeCell ref="BI8:BL8"/>
    <mergeCell ref="B9:B12"/>
    <mergeCell ref="C9:C12"/>
    <mergeCell ref="D9:D12"/>
    <mergeCell ref="E9:E12"/>
    <mergeCell ref="AN9:AO10"/>
    <mergeCell ref="P10:R10"/>
    <mergeCell ref="S10:U10"/>
    <mergeCell ref="F9:F12"/>
    <mergeCell ref="G9:G12"/>
    <mergeCell ref="H9:I10"/>
    <mergeCell ref="BI9:BI12"/>
    <mergeCell ref="BJ9:BL9"/>
    <mergeCell ref="AX11:AX12"/>
    <mergeCell ref="AY11:AY12"/>
    <mergeCell ref="AL11:AL12"/>
    <mergeCell ref="B7:E7"/>
    <mergeCell ref="B5:G5"/>
    <mergeCell ref="BF8:BG11"/>
    <mergeCell ref="P9:U9"/>
    <mergeCell ref="AH9:AI10"/>
    <mergeCell ref="AJ9:AK10"/>
    <mergeCell ref="AL9:AM10"/>
    <mergeCell ref="AP9:AQ10"/>
    <mergeCell ref="P11:P12"/>
    <mergeCell ref="Q11:Q12"/>
    <mergeCell ref="R11:R12"/>
    <mergeCell ref="AH11:AH12"/>
    <mergeCell ref="AI11:AI12"/>
    <mergeCell ref="AJ11:AJ12"/>
    <mergeCell ref="AK11:AK12"/>
    <mergeCell ref="BC10:BD11"/>
  </mergeCells>
  <phoneticPr fontId="18"/>
  <conditionalFormatting sqref="J13:J313">
    <cfRule type="expression" dxfId="524" priority="17">
      <formula>$H13="中住戸"</formula>
    </cfRule>
  </conditionalFormatting>
  <conditionalFormatting sqref="H13:I313">
    <cfRule type="expression" dxfId="523" priority="11">
      <formula>OR(H13="角住戸",H13="最上階")</formula>
    </cfRule>
  </conditionalFormatting>
  <conditionalFormatting sqref="I13:I313">
    <cfRule type="expression" dxfId="522" priority="10">
      <formula>$I13="最下階"</formula>
    </cfRule>
  </conditionalFormatting>
  <conditionalFormatting sqref="A3">
    <cfRule type="expression" dxfId="521" priority="7">
      <formula>_xlfn.ISFORMULA(A3)=TRUE</formula>
    </cfRule>
  </conditionalFormatting>
  <conditionalFormatting sqref="AU9 AT12:AW12">
    <cfRule type="expression" dxfId="520" priority="6">
      <formula>_xlfn.ISFORMULA(AT9)=TRUE</formula>
    </cfRule>
  </conditionalFormatting>
  <conditionalFormatting sqref="AB1:AC8">
    <cfRule type="expression" dxfId="519" priority="4">
      <formula>_xlfn.ISFORMULA(AB1)=TRUE</formula>
    </cfRule>
  </conditionalFormatting>
  <conditionalFormatting sqref="AU9 AR9:AS9 AR12 AT12:AW12">
    <cfRule type="expression" dxfId="518" priority="3">
      <formula>_xlfn.ISFORMULA(AR9)=TRUE</formula>
    </cfRule>
  </conditionalFormatting>
  <dataValidations count="16">
    <dataValidation imeMode="off" allowBlank="1" showInputMessage="1" showErrorMessage="1" sqref="C13:G313 Z13:Z313 AP13:AP313 T13:T313 AY13:AY313 W13:W1048576 Q13:Q1048576" xr:uid="{75C885E3-28E8-41A2-910F-0C967C0AC5D0}"/>
    <dataValidation type="whole" imeMode="off" allowBlank="1" showInputMessage="1" showErrorMessage="1" error="数字以外は入力しないでください" sqref="AL13:AL1048576 AL1:AL8" xr:uid="{2C4E9E78-325D-40A8-A097-B7614E5716D0}">
      <formula1>0</formula1>
      <formula2>1000</formula2>
    </dataValidation>
    <dataValidation type="list" allowBlank="1" showInputMessage="1" showErrorMessage="1" sqref="H13:H313" xr:uid="{01157AA9-7F16-4B93-8D2F-313C4BFDB623}">
      <formula1>"中住戸,角住戸"</formula1>
    </dataValidation>
    <dataValidation type="list" allowBlank="1" showInputMessage="1" showErrorMessage="1" sqref="I13:I313" xr:uid="{C2273698-1C57-4029-8FC4-9A4246708BED}">
      <formula1>"最下階,中間階,最上階"</formula1>
    </dataValidation>
    <dataValidation type="list" allowBlank="1" showInputMessage="1" showErrorMessage="1" sqref="J13:J313" xr:uid="{17B1AD1C-26EE-43D1-B6DE-6FA6C0A791AD}">
      <formula1>"該当"</formula1>
    </dataValidation>
    <dataValidation type="list" imeMode="off" allowBlank="1" showInputMessage="1" showErrorMessage="1" sqref="O13:O313 AG13:AG313 AQ13:AQ313 AA13:AA313 AI13:AI313 AM13:AM313 AE13:AE313 AO13:AO313 AZ13:AZ313 AC13:AC313 AW13:AW313 AT13:AT313 U13:U313 X13:X313 R13:R313 AK13:AK313" xr:uid="{D210D262-A49F-4CAA-894B-EC7BB2F9F9C6}">
      <formula1>"1,2,3,4,-"</formula1>
    </dataValidation>
    <dataValidation type="list" allowBlank="1" showInputMessage="1" showErrorMessage="1" sqref="AH13:AH313" xr:uid="{C5511184-34E1-4E2D-A683-898E47CA6817}">
      <formula1>"ダクト式第三種換気,ダクト式第一種換気,ダクト式第一種換気（熱交換有り）"</formula1>
    </dataValidation>
    <dataValidation type="list" allowBlank="1" showInputMessage="1" showErrorMessage="1" sqref="AN13:AN313" xr:uid="{D6A6BAF3-A98E-40C0-AB20-C96D845CFEC4}">
      <formula1>"有り,有り（ガス計測含む）,無し"</formula1>
    </dataValidation>
    <dataValidation type="list" allowBlank="1" showInputMessage="1" showErrorMessage="1" sqref="AJ13:AJ313" xr:uid="{9C6B1C06-DEB8-4E86-926A-E99F1FCC4A1E}">
      <formula1>"電気ヒートポンプ式給湯機（エコキュート等）,ガス潜熱回収型給湯機（エコジョーズ等）20号以下,ガス潜熱回収型給湯機（エコジョーズ等）24号,ハイブリッド給湯機,燃料電池（PEFC_700Ｗ以上）,燃料電池（SOFC_700Ｗ以上）,燃料電池（SOFC_400Ｗ以上）"</formula1>
    </dataValidation>
    <dataValidation type="list" allowBlank="1" showInputMessage="1" showErrorMessage="1" sqref="S13:S313 P13:P313 Y13:Y313 V13:V313" xr:uid="{B92AFB92-F600-4C78-B145-5BDBB1CA42C8}">
      <formula1>"2.2ｋＷ,2.5ｋＷ,2.8ｋＷ,3.6ｋＷ,4.0ｋＷ,5.6ｋＷ,6.3ｋＷ,7.1ｋＷ以上,設置なし"</formula1>
    </dataValidation>
    <dataValidation type="list" allowBlank="1" showInputMessage="1" showErrorMessage="1" sqref="AR13:AR313" xr:uid="{14C86482-67BB-4390-BEA7-731B278F2209}">
      <formula1>"2.6ｋＷ未満,2.6ｋＷ以上"</formula1>
    </dataValidation>
    <dataValidation type="list" allowBlank="1" showInputMessage="1" showErrorMessage="1" sqref="AB13:AB313" xr:uid="{B2992B39-8F55-44C9-AAD9-67EF716A6ACB}">
      <formula1>"2.8ｋＷ,3.6ｋＷ,4.0ｋＷ,5.6ｋＷ以上"</formula1>
    </dataValidation>
    <dataValidation type="list" allowBlank="1" showInputMessage="1" showErrorMessage="1" sqref="AU13:AU313" xr:uid="{4F2B15CD-B218-4030-8F17-FFB1987C12D8}">
      <formula1>"A,B,C,D,E,F,G,H,I,J"</formula1>
    </dataValidation>
    <dataValidation type="list" allowBlank="1" showInputMessage="1" showErrorMessage="1" sqref="AX13:AX313" xr:uid="{27B1227E-3CC1-436C-867E-7B3CB99EEB07}">
      <formula1>"地中熱ヒートポンプ・システム,V2H充電設備（充放電設備）,地中熱ヒートポンプ・システム、V2H充電設備（充放電設備）"</formula1>
    </dataValidation>
    <dataValidation type="list" allowBlank="1" showInputMessage="1" showErrorMessage="1" sqref="AF13:AF313" xr:uid="{89D5E421-A5DC-4061-91D3-8439A26DABB1}">
      <formula1>"エアコン付温水床暖房 5.6ｋＷ未満,エアコン付温水床暖房 5.6ｋＷ以上"</formula1>
    </dataValidation>
    <dataValidation type="list" allowBlank="1" showInputMessage="1" showErrorMessage="1" sqref="AD13:AD313" xr:uid="{FCDB35C8-7C0B-4A02-B197-8C6577599B5C}">
      <formula1>"エアコン付温水床暖房 5.6ｋＷ未満,エアコン付温水床暖房 5.6ｋＷ以上,温水床暖房（給湯機と熱源兼用）,温水床暖房（専用熱源機）"</formula1>
    </dataValidation>
  </dataValidations>
  <printOptions horizontalCentered="1"/>
  <pageMargins left="0.51181102362204722" right="0.11811023622047245" top="0.35433070866141736" bottom="0.35433070866141736" header="0.31496062992125984" footer="0.11811023622047245"/>
  <pageSetup paperSize="8" scale="43" orientation="landscape" r:id="rId1"/>
  <headerFooter scaleWithDoc="0">
    <oddFooter>&amp;R&amp;K00-044R5中層ZEH-M_ver.1.2</oddFooter>
  </headerFooter>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4ECFF0-A46C-49BC-9DC8-06D7F1E25E74}">
  <sheetPr>
    <pageSetUpPr fitToPage="1"/>
  </sheetPr>
  <dimension ref="A1:O48"/>
  <sheetViews>
    <sheetView showGridLines="0" view="pageBreakPreview" zoomScale="70" zoomScaleNormal="70" zoomScaleSheetLayoutView="70" workbookViewId="0">
      <selection activeCell="I22" sqref="I22"/>
    </sheetView>
  </sheetViews>
  <sheetFormatPr defaultColWidth="9" defaultRowHeight="28.5"/>
  <cols>
    <col min="1" max="1" width="2.625" style="25" customWidth="1"/>
    <col min="2" max="2" width="26.375" style="24" customWidth="1"/>
    <col min="3" max="5" width="26.625" style="24" customWidth="1"/>
    <col min="6" max="6" width="29.75" style="24" customWidth="1"/>
    <col min="7" max="7" width="27.625" style="24" hidden="1" customWidth="1"/>
    <col min="8" max="8" width="1.625" style="24" customWidth="1"/>
    <col min="9" max="9" width="18.125" style="24" customWidth="1"/>
    <col min="10" max="10" width="81.875" style="24" customWidth="1"/>
    <col min="11" max="11" width="23.25" style="24" customWidth="1"/>
    <col min="12" max="12" width="9" style="24" customWidth="1"/>
    <col min="13" max="16384" width="9" style="24"/>
  </cols>
  <sheetData>
    <row r="1" spans="1:12" ht="17.25">
      <c r="A1" s="218" t="s">
        <v>443</v>
      </c>
      <c r="B1" s="218"/>
      <c r="C1" s="218"/>
      <c r="D1" s="218"/>
      <c r="E1" s="218"/>
      <c r="F1" s="218"/>
      <c r="G1" s="218"/>
    </row>
    <row r="2" spans="1:12" ht="17.25">
      <c r="A2" s="218"/>
      <c r="B2" s="1909"/>
      <c r="C2" s="1909"/>
      <c r="D2" s="1909"/>
      <c r="E2" s="1909"/>
      <c r="F2" s="1909"/>
      <c r="G2" s="218"/>
    </row>
    <row r="3" spans="1:12" ht="21">
      <c r="A3" s="26"/>
      <c r="B3" s="1910" t="s">
        <v>1140</v>
      </c>
      <c r="C3" s="1910"/>
      <c r="D3" s="1910"/>
      <c r="F3" s="126"/>
      <c r="G3" s="126"/>
      <c r="J3" s="218" t="s">
        <v>453</v>
      </c>
    </row>
    <row r="4" spans="1:12" s="928" customFormat="1" ht="14.25" thickBot="1">
      <c r="B4" s="1911"/>
      <c r="C4" s="1911"/>
      <c r="D4" s="1911"/>
    </row>
    <row r="5" spans="1:12" ht="43.5" customHeight="1" thickBot="1">
      <c r="B5" s="216" t="s">
        <v>181</v>
      </c>
      <c r="C5" s="1912" t="str">
        <f>'2.全体概要'!C7</f>
        <v/>
      </c>
      <c r="D5" s="1913"/>
      <c r="E5" s="1913"/>
      <c r="F5" s="963" t="s">
        <v>906</v>
      </c>
      <c r="G5" s="964"/>
      <c r="J5" s="297" t="s">
        <v>452</v>
      </c>
      <c r="K5" s="296">
        <f>ROUNDUP(90.03*'2.全体概要'!T48,0)</f>
        <v>0</v>
      </c>
    </row>
    <row r="6" spans="1:12" s="928" customFormat="1" ht="17.25">
      <c r="J6" s="299" t="s">
        <v>882</v>
      </c>
    </row>
    <row r="7" spans="1:12">
      <c r="B7" s="24" t="s">
        <v>202</v>
      </c>
      <c r="F7" s="1200" t="s">
        <v>1215</v>
      </c>
      <c r="G7" s="27" t="s">
        <v>138</v>
      </c>
      <c r="H7" s="1201"/>
      <c r="I7" s="1251">
        <f>500000*'2.全体概要'!I15</f>
        <v>0</v>
      </c>
      <c r="J7" s="1198" t="s">
        <v>454</v>
      </c>
    </row>
    <row r="8" spans="1:12" ht="42.75">
      <c r="A8" s="26"/>
      <c r="B8" s="31" t="s">
        <v>289</v>
      </c>
      <c r="C8" s="30" t="s">
        <v>203</v>
      </c>
      <c r="D8" s="29" t="s">
        <v>183</v>
      </c>
      <c r="E8" s="29" t="s">
        <v>204</v>
      </c>
      <c r="F8" s="965" t="s">
        <v>288</v>
      </c>
      <c r="G8" s="965" t="s">
        <v>288</v>
      </c>
      <c r="H8" s="1199"/>
      <c r="I8" s="1193" t="s">
        <v>1216</v>
      </c>
    </row>
    <row r="9" spans="1:12" ht="29.25" customHeight="1">
      <c r="B9" s="29" t="s">
        <v>205</v>
      </c>
      <c r="C9" s="775">
        <f>SUM(D9:E9)</f>
        <v>0</v>
      </c>
      <c r="D9" s="775">
        <f>D19</f>
        <v>0</v>
      </c>
      <c r="E9" s="775">
        <f>E19</f>
        <v>0</v>
      </c>
      <c r="F9" s="298"/>
      <c r="G9" s="298"/>
      <c r="I9" s="1194"/>
      <c r="J9" s="1908" t="s">
        <v>1161</v>
      </c>
      <c r="K9" s="1191"/>
      <c r="L9" s="47"/>
    </row>
    <row r="10" spans="1:12" ht="28.5" customHeight="1">
      <c r="B10" s="29" t="s">
        <v>206</v>
      </c>
      <c r="C10" s="775">
        <f>SUM(D10:E10)</f>
        <v>0</v>
      </c>
      <c r="D10" s="775">
        <f>SUM(D20,D28,D35,D42)</f>
        <v>0</v>
      </c>
      <c r="E10" s="775">
        <f>SUM(E20,E28,E35,E42)</f>
        <v>0</v>
      </c>
      <c r="F10" s="298"/>
      <c r="G10" s="298"/>
      <c r="I10" s="1194"/>
      <c r="J10" s="1908"/>
    </row>
    <row r="11" spans="1:12" ht="29.25" thickBot="1">
      <c r="B11" s="29" t="s">
        <v>656</v>
      </c>
      <c r="C11" s="973">
        <f>SUM(C9:C10)</f>
        <v>0</v>
      </c>
      <c r="D11" s="775">
        <f>SUM(D9:D10)</f>
        <v>0</v>
      </c>
      <c r="E11" s="775">
        <f>SUM(E9:E10)</f>
        <v>0</v>
      </c>
      <c r="F11" s="1202">
        <f>SUM(F22,F29,F36,F43)</f>
        <v>0</v>
      </c>
      <c r="G11" s="778">
        <f>SUM(G22,G29,G36,G43)</f>
        <v>0</v>
      </c>
      <c r="I11" s="1250">
        <f>IF(I7=0,0,IF(F12-I7&gt;0,F12-I7,0))</f>
        <v>0</v>
      </c>
      <c r="J11" s="1908"/>
      <c r="K11" s="970"/>
    </row>
    <row r="12" spans="1:12" ht="30" thickTop="1" thickBot="1">
      <c r="B12" s="976" t="s">
        <v>899</v>
      </c>
      <c r="C12" s="974">
        <v>0</v>
      </c>
      <c r="D12" s="975">
        <v>0</v>
      </c>
      <c r="E12" s="975">
        <v>0</v>
      </c>
      <c r="F12" s="1192">
        <f>SUM(F23,F30,F37,F44)</f>
        <v>0</v>
      </c>
      <c r="G12" s="778"/>
      <c r="I12" s="966"/>
      <c r="J12" s="972"/>
    </row>
    <row r="13" spans="1:12" ht="30" thickTop="1" thickBot="1">
      <c r="B13" s="484" t="s">
        <v>667</v>
      </c>
      <c r="C13" s="861">
        <v>0</v>
      </c>
      <c r="D13" s="862">
        <v>0</v>
      </c>
      <c r="E13" s="862">
        <v>0</v>
      </c>
      <c r="F13" s="779">
        <f>SUM(F24,F31,F38,F45)</f>
        <v>0</v>
      </c>
      <c r="G13" s="779">
        <f>SUM(G24,G31,G38,G45)</f>
        <v>0</v>
      </c>
      <c r="I13" s="968"/>
      <c r="J13" s="683"/>
    </row>
    <row r="14" spans="1:12" ht="29.25" thickTop="1">
      <c r="B14" s="32" t="s">
        <v>207</v>
      </c>
      <c r="C14" s="776">
        <f>C11</f>
        <v>0</v>
      </c>
      <c r="D14" s="777">
        <f>D11</f>
        <v>0</v>
      </c>
      <c r="E14" s="776">
        <f>E11</f>
        <v>0</v>
      </c>
      <c r="F14" s="776">
        <f>SUM(F25,F32,F39,F46)</f>
        <v>0</v>
      </c>
      <c r="G14" s="776">
        <f>SUM(G25,G32,G39,G46)</f>
        <v>0</v>
      </c>
      <c r="I14" s="47"/>
      <c r="J14" s="218" t="s">
        <v>1217</v>
      </c>
    </row>
    <row r="15" spans="1:12" s="28" customFormat="1" ht="19.5" customHeight="1">
      <c r="D15" s="158"/>
      <c r="E15" s="159"/>
      <c r="F15" s="160"/>
      <c r="G15" s="160"/>
      <c r="J15" s="684" t="s">
        <v>451</v>
      </c>
    </row>
    <row r="16" spans="1:12">
      <c r="B16" s="24" t="s">
        <v>444</v>
      </c>
      <c r="J16" s="684"/>
    </row>
    <row r="17" spans="1:15">
      <c r="B17" s="33" t="s">
        <v>287</v>
      </c>
      <c r="C17" s="102"/>
      <c r="J17" s="683"/>
    </row>
    <row r="18" spans="1:15" ht="21">
      <c r="A18" s="26"/>
      <c r="B18" s="29" t="s">
        <v>208</v>
      </c>
      <c r="C18" s="30" t="s">
        <v>203</v>
      </c>
      <c r="D18" s="29" t="s">
        <v>183</v>
      </c>
      <c r="E18" s="29" t="s">
        <v>204</v>
      </c>
      <c r="F18" s="965" t="s">
        <v>288</v>
      </c>
      <c r="G18" s="965" t="s">
        <v>288</v>
      </c>
      <c r="I18" s="1195" t="s">
        <v>857</v>
      </c>
      <c r="J18" s="683"/>
    </row>
    <row r="19" spans="1:15">
      <c r="B19" s="29" t="s">
        <v>205</v>
      </c>
      <c r="C19" s="780">
        <f>SUM(D19:E19)</f>
        <v>0</v>
      </c>
      <c r="D19" s="780">
        <f>'5-1.補助対象経費総括表（1年目） '!Q11</f>
        <v>0</v>
      </c>
      <c r="E19" s="782">
        <v>0</v>
      </c>
      <c r="F19" s="780">
        <f>ROUNDDOWN(D19*1/3,0)</f>
        <v>0</v>
      </c>
      <c r="G19" s="780"/>
      <c r="I19" s="1194"/>
      <c r="J19" s="683"/>
      <c r="M19" s="47"/>
      <c r="N19" s="47"/>
      <c r="O19" s="47"/>
    </row>
    <row r="20" spans="1:15">
      <c r="B20" s="29" t="s">
        <v>206</v>
      </c>
      <c r="C20" s="780">
        <f>SUM(D20:E20)</f>
        <v>0</v>
      </c>
      <c r="D20" s="780">
        <f>'5-1.補助対象経費総括表（1年目） '!Q53</f>
        <v>0</v>
      </c>
      <c r="E20" s="780">
        <f>'8.費用明細書（共用部）'!K71</f>
        <v>0</v>
      </c>
      <c r="F20" s="780">
        <f>ROUNDDOWN(D20*1/3,0)</f>
        <v>0</v>
      </c>
      <c r="G20" s="780"/>
      <c r="I20" s="1194"/>
      <c r="J20" s="683"/>
      <c r="M20" s="47"/>
      <c r="N20" s="47"/>
      <c r="O20" s="47"/>
    </row>
    <row r="21" spans="1:15">
      <c r="B21" s="32" t="s">
        <v>656</v>
      </c>
      <c r="C21" s="781">
        <f>SUM(C19:C20)</f>
        <v>0</v>
      </c>
      <c r="D21" s="781">
        <f>SUM(D19:D20)</f>
        <v>0</v>
      </c>
      <c r="E21" s="781">
        <f>SUM(E19:E20)</f>
        <v>0</v>
      </c>
      <c r="F21" s="781">
        <f>SUM(F19:F20)</f>
        <v>0</v>
      </c>
      <c r="G21" s="781"/>
      <c r="I21" s="1194"/>
      <c r="J21" s="683"/>
      <c r="M21" s="47"/>
      <c r="N21" s="47"/>
      <c r="O21" s="47"/>
    </row>
    <row r="22" spans="1:15" s="28" customFormat="1" ht="29.25" customHeight="1" thickBot="1">
      <c r="B22" s="1905" t="s">
        <v>898</v>
      </c>
      <c r="C22" s="1906"/>
      <c r="D22" s="1906"/>
      <c r="E22" s="1907"/>
      <c r="F22" s="967">
        <f>ROUNDDOWN(F21,-3)</f>
        <v>0</v>
      </c>
      <c r="G22" s="785">
        <f>F22-I22</f>
        <v>0</v>
      </c>
      <c r="I22" s="1196"/>
      <c r="J22" s="1036" t="s">
        <v>1218</v>
      </c>
    </row>
    <row r="23" spans="1:15" s="28" customFormat="1" ht="29.25" customHeight="1" thickTop="1" thickBot="1">
      <c r="B23" s="1902" t="s">
        <v>1239</v>
      </c>
      <c r="C23" s="1903"/>
      <c r="D23" s="1903"/>
      <c r="E23" s="1904"/>
      <c r="F23" s="785">
        <f>ROUNDDOWN(F22,-3)-I22</f>
        <v>0</v>
      </c>
      <c r="G23" s="785"/>
      <c r="I23" s="971"/>
      <c r="J23" s="1259" t="s">
        <v>1220</v>
      </c>
    </row>
    <row r="24" spans="1:15" ht="30" thickTop="1" thickBot="1">
      <c r="B24" s="586" t="s">
        <v>667</v>
      </c>
      <c r="C24" s="861" t="s">
        <v>668</v>
      </c>
      <c r="D24" s="862" t="s">
        <v>668</v>
      </c>
      <c r="E24" s="862" t="s">
        <v>668</v>
      </c>
      <c r="F24" s="783">
        <f>'13.追加補助対象となる設備等の補助金額集計表'!I16</f>
        <v>0</v>
      </c>
      <c r="G24" s="785">
        <f>F24</f>
        <v>0</v>
      </c>
      <c r="I24" s="968"/>
      <c r="J24" s="683"/>
    </row>
    <row r="25" spans="1:15" ht="29.25" thickTop="1">
      <c r="B25" s="587" t="s">
        <v>207</v>
      </c>
      <c r="C25" s="784">
        <f>C21</f>
        <v>0</v>
      </c>
      <c r="D25" s="784">
        <f>D21</f>
        <v>0</v>
      </c>
      <c r="E25" s="784">
        <f>E21</f>
        <v>0</v>
      </c>
      <c r="F25" s="776">
        <f>IF(SUM(F23,F24)&gt;300000000,300000000,SUM(F23,F24))</f>
        <v>0</v>
      </c>
      <c r="G25" s="776">
        <f>SUM(G22:G24)</f>
        <v>0</v>
      </c>
      <c r="I25" s="47"/>
      <c r="J25" s="218" t="s">
        <v>1219</v>
      </c>
    </row>
    <row r="26" spans="1:15">
      <c r="B26" s="33" t="s">
        <v>290</v>
      </c>
      <c r="C26" s="102"/>
      <c r="J26" s="683"/>
      <c r="M26" s="47"/>
      <c r="N26" s="47"/>
      <c r="O26" s="47"/>
    </row>
    <row r="27" spans="1:15" ht="21">
      <c r="A27" s="26"/>
      <c r="B27" s="29" t="s">
        <v>208</v>
      </c>
      <c r="C27" s="30" t="s">
        <v>203</v>
      </c>
      <c r="D27" s="29" t="s">
        <v>183</v>
      </c>
      <c r="E27" s="29" t="s">
        <v>204</v>
      </c>
      <c r="F27" s="965" t="s">
        <v>288</v>
      </c>
      <c r="G27" s="965" t="s">
        <v>288</v>
      </c>
      <c r="I27" s="1195" t="s">
        <v>857</v>
      </c>
      <c r="J27" s="683"/>
    </row>
    <row r="28" spans="1:15">
      <c r="B28" s="29" t="s">
        <v>206</v>
      </c>
      <c r="C28" s="780">
        <f>SUM(D28:E28)</f>
        <v>0</v>
      </c>
      <c r="D28" s="780">
        <f>'5-2.補助対象経費総括表（2年目）'!Q53</f>
        <v>0</v>
      </c>
      <c r="E28" s="780">
        <f>'8.費用明細書（共用部）'!W71</f>
        <v>0</v>
      </c>
      <c r="F28" s="780">
        <f>ROUNDDOWN(D28*1/3,0)</f>
        <v>0</v>
      </c>
      <c r="G28" s="969"/>
      <c r="I28" s="1194"/>
      <c r="J28" s="683"/>
    </row>
    <row r="29" spans="1:15" s="28" customFormat="1" ht="29.25" customHeight="1" thickBot="1">
      <c r="B29" s="1905" t="s">
        <v>898</v>
      </c>
      <c r="C29" s="1906"/>
      <c r="D29" s="1906"/>
      <c r="E29" s="1907"/>
      <c r="F29" s="785">
        <f>ROUNDDOWN(F28,-3)</f>
        <v>0</v>
      </c>
      <c r="G29" s="785">
        <f>F29-I29</f>
        <v>0</v>
      </c>
      <c r="I29" s="1196"/>
      <c r="J29" s="1259" t="s">
        <v>1218</v>
      </c>
    </row>
    <row r="30" spans="1:15" s="28" customFormat="1" ht="29.25" customHeight="1" thickTop="1" thickBot="1">
      <c r="B30" s="1902" t="s">
        <v>1239</v>
      </c>
      <c r="C30" s="1903"/>
      <c r="D30" s="1903"/>
      <c r="E30" s="1904"/>
      <c r="F30" s="785">
        <f>ROUNDDOWN(F29,-3)-I29</f>
        <v>0</v>
      </c>
      <c r="G30" s="785"/>
      <c r="I30" s="971"/>
      <c r="J30" s="1259" t="s">
        <v>1220</v>
      </c>
    </row>
    <row r="31" spans="1:15" ht="30" thickTop="1" thickBot="1">
      <c r="B31" s="586" t="s">
        <v>667</v>
      </c>
      <c r="C31" s="861" t="s">
        <v>668</v>
      </c>
      <c r="D31" s="862" t="s">
        <v>668</v>
      </c>
      <c r="E31" s="862" t="s">
        <v>668</v>
      </c>
      <c r="F31" s="783">
        <f>'13.追加補助対象となる設備等の補助金額集計表'!I29</f>
        <v>0</v>
      </c>
      <c r="G31" s="785">
        <f>F31</f>
        <v>0</v>
      </c>
      <c r="I31" s="968"/>
      <c r="J31" s="683"/>
    </row>
    <row r="32" spans="1:15" ht="29.25" thickTop="1">
      <c r="B32" s="587" t="s">
        <v>207</v>
      </c>
      <c r="C32" s="784">
        <f>C28</f>
        <v>0</v>
      </c>
      <c r="D32" s="784">
        <f>D28</f>
        <v>0</v>
      </c>
      <c r="E32" s="784">
        <f>E28</f>
        <v>0</v>
      </c>
      <c r="F32" s="776">
        <f>IF(SUM(F30,F31)&gt;300000000,300000000,SUM(F30,F31))</f>
        <v>0</v>
      </c>
      <c r="G32" s="776">
        <f>SUM(G29,G31)</f>
        <v>0</v>
      </c>
      <c r="I32" s="47"/>
      <c r="J32" s="1259" t="s">
        <v>1219</v>
      </c>
    </row>
    <row r="33" spans="1:10">
      <c r="B33" s="33" t="s">
        <v>291</v>
      </c>
      <c r="C33" s="102"/>
      <c r="J33" s="683"/>
    </row>
    <row r="34" spans="1:10" ht="21">
      <c r="A34" s="26"/>
      <c r="B34" s="29" t="s">
        <v>208</v>
      </c>
      <c r="C34" s="30" t="s">
        <v>203</v>
      </c>
      <c r="D34" s="29" t="s">
        <v>183</v>
      </c>
      <c r="E34" s="29" t="s">
        <v>204</v>
      </c>
      <c r="F34" s="965" t="s">
        <v>288</v>
      </c>
      <c r="G34" s="965" t="s">
        <v>288</v>
      </c>
      <c r="I34" s="1195" t="s">
        <v>857</v>
      </c>
      <c r="J34" s="683"/>
    </row>
    <row r="35" spans="1:10">
      <c r="B35" s="29" t="s">
        <v>206</v>
      </c>
      <c r="C35" s="780">
        <f>SUM(D35:E35)</f>
        <v>0</v>
      </c>
      <c r="D35" s="780">
        <f>'5-3.補助対象経費総括表（3年目）'!Q53</f>
        <v>0</v>
      </c>
      <c r="E35" s="780">
        <f>'8.費用明細書（共用部）'!AI71</f>
        <v>0</v>
      </c>
      <c r="F35" s="780">
        <f>ROUNDDOWN(D35*1/3,0)</f>
        <v>0</v>
      </c>
      <c r="G35" s="969"/>
      <c r="I35" s="1197"/>
      <c r="J35" s="683"/>
    </row>
    <row r="36" spans="1:10" s="28" customFormat="1" ht="29.25" customHeight="1" thickBot="1">
      <c r="B36" s="1905" t="s">
        <v>898</v>
      </c>
      <c r="C36" s="1906"/>
      <c r="D36" s="1906"/>
      <c r="E36" s="1907"/>
      <c r="F36" s="785">
        <f>ROUNDDOWN(F35,-3)</f>
        <v>0</v>
      </c>
      <c r="G36" s="785">
        <f>F36-I36</f>
        <v>0</v>
      </c>
      <c r="I36" s="1196"/>
      <c r="J36" s="1259" t="s">
        <v>1218</v>
      </c>
    </row>
    <row r="37" spans="1:10" s="28" customFormat="1" ht="29.25" customHeight="1" thickTop="1" thickBot="1">
      <c r="B37" s="1902" t="s">
        <v>1239</v>
      </c>
      <c r="C37" s="1903"/>
      <c r="D37" s="1903"/>
      <c r="E37" s="1904"/>
      <c r="F37" s="785">
        <f>ROUNDDOWN(F36,-3)-I36</f>
        <v>0</v>
      </c>
      <c r="G37" s="785"/>
      <c r="I37" s="971"/>
      <c r="J37" s="1259" t="s">
        <v>1220</v>
      </c>
    </row>
    <row r="38" spans="1:10" ht="30" thickTop="1" thickBot="1">
      <c r="B38" s="586" t="s">
        <v>667</v>
      </c>
      <c r="C38" s="861" t="s">
        <v>668</v>
      </c>
      <c r="D38" s="862" t="s">
        <v>668</v>
      </c>
      <c r="E38" s="862" t="s">
        <v>668</v>
      </c>
      <c r="F38" s="783">
        <f>'13.追加補助対象となる設備等の補助金額集計表'!I42</f>
        <v>0</v>
      </c>
      <c r="G38" s="785">
        <f>F38</f>
        <v>0</v>
      </c>
      <c r="I38" s="968"/>
      <c r="J38" s="683"/>
    </row>
    <row r="39" spans="1:10" ht="29.25" thickTop="1">
      <c r="B39" s="587" t="s">
        <v>207</v>
      </c>
      <c r="C39" s="784">
        <f>C35</f>
        <v>0</v>
      </c>
      <c r="D39" s="784">
        <f>D35</f>
        <v>0</v>
      </c>
      <c r="E39" s="784">
        <f>E35</f>
        <v>0</v>
      </c>
      <c r="F39" s="776">
        <f>IF(SUM(F37,F38)&gt;300000000,300000000,SUM(F37,F38))</f>
        <v>0</v>
      </c>
      <c r="G39" s="776">
        <f>IF(SUM(G35:G38)&gt;300000000,300000000,SUM(G35:G38))</f>
        <v>0</v>
      </c>
      <c r="I39" s="47"/>
      <c r="J39" s="1259" t="s">
        <v>1219</v>
      </c>
    </row>
    <row r="40" spans="1:10">
      <c r="B40" s="33" t="s">
        <v>292</v>
      </c>
      <c r="C40" s="102"/>
      <c r="J40" s="683"/>
    </row>
    <row r="41" spans="1:10" ht="21">
      <c r="A41" s="26"/>
      <c r="B41" s="29" t="s">
        <v>208</v>
      </c>
      <c r="C41" s="30" t="s">
        <v>203</v>
      </c>
      <c r="D41" s="29" t="s">
        <v>183</v>
      </c>
      <c r="E41" s="29" t="s">
        <v>204</v>
      </c>
      <c r="F41" s="965" t="s">
        <v>288</v>
      </c>
      <c r="G41" s="965" t="s">
        <v>288</v>
      </c>
      <c r="I41" s="1195" t="s">
        <v>857</v>
      </c>
      <c r="J41" s="683"/>
    </row>
    <row r="42" spans="1:10">
      <c r="B42" s="29" t="s">
        <v>206</v>
      </c>
      <c r="C42" s="780">
        <f>SUM(D42:E42)</f>
        <v>0</v>
      </c>
      <c r="D42" s="780">
        <f>'5-4.補助対象経費総括表（4年目）'!Q53</f>
        <v>0</v>
      </c>
      <c r="E42" s="780">
        <f>'8.費用明細書（共用部）'!AU71</f>
        <v>0</v>
      </c>
      <c r="F42" s="780">
        <f>ROUNDDOWN(D42*1/3,0)</f>
        <v>0</v>
      </c>
      <c r="G42" s="969"/>
      <c r="I42" s="1194"/>
      <c r="J42" s="683"/>
    </row>
    <row r="43" spans="1:10" s="28" customFormat="1" ht="29.25" customHeight="1" thickBot="1">
      <c r="B43" s="1905" t="s">
        <v>898</v>
      </c>
      <c r="C43" s="1906"/>
      <c r="D43" s="1906"/>
      <c r="E43" s="1907"/>
      <c r="F43" s="785">
        <f>ROUNDDOWN(F42,-3)</f>
        <v>0</v>
      </c>
      <c r="G43" s="785">
        <f>F43-I43</f>
        <v>0</v>
      </c>
      <c r="I43" s="1196"/>
      <c r="J43" s="1259" t="s">
        <v>1218</v>
      </c>
    </row>
    <row r="44" spans="1:10" s="28" customFormat="1" ht="29.25" customHeight="1" thickTop="1" thickBot="1">
      <c r="B44" s="1902" t="s">
        <v>1239</v>
      </c>
      <c r="C44" s="1903"/>
      <c r="D44" s="1903"/>
      <c r="E44" s="1904"/>
      <c r="F44" s="785">
        <f>ROUNDDOWN(F43,-3)-I43</f>
        <v>0</v>
      </c>
      <c r="G44" s="785"/>
      <c r="I44" s="971"/>
      <c r="J44" s="1174" t="s">
        <v>1220</v>
      </c>
    </row>
    <row r="45" spans="1:10" ht="30" thickTop="1" thickBot="1">
      <c r="B45" s="586" t="s">
        <v>667</v>
      </c>
      <c r="C45" s="861" t="s">
        <v>668</v>
      </c>
      <c r="D45" s="862" t="s">
        <v>668</v>
      </c>
      <c r="E45" s="862" t="s">
        <v>668</v>
      </c>
      <c r="F45" s="783">
        <f>'13.追加補助対象となる設備等の補助金額集計表'!I55</f>
        <v>0</v>
      </c>
      <c r="G45" s="785">
        <f>F45</f>
        <v>0</v>
      </c>
      <c r="I45" s="968"/>
      <c r="J45" s="683"/>
    </row>
    <row r="46" spans="1:10" ht="29.25" thickTop="1">
      <c r="B46" s="587" t="s">
        <v>207</v>
      </c>
      <c r="C46" s="784">
        <f>C42</f>
        <v>0</v>
      </c>
      <c r="D46" s="784">
        <f>D42</f>
        <v>0</v>
      </c>
      <c r="E46" s="784">
        <f>E42</f>
        <v>0</v>
      </c>
      <c r="F46" s="776">
        <f>IF(SUM(F44,F45)&gt;300000000,300000000,SUM(F44,F45))</f>
        <v>0</v>
      </c>
      <c r="G46" s="776">
        <f>SUM(G43,G45)</f>
        <v>0</v>
      </c>
      <c r="I46" s="47"/>
      <c r="J46" s="1259" t="s">
        <v>1219</v>
      </c>
    </row>
    <row r="47" spans="1:10">
      <c r="J47" s="683"/>
    </row>
    <row r="48" spans="1:10">
      <c r="J48" s="683"/>
    </row>
  </sheetData>
  <sheetProtection algorithmName="SHA-512" hashValue="S7KWRnP/fPBPlzVA1EGbt12A90bnVpXkpBKyr92jI8dcNujKGMbaNnhfD895mlsziE0Mtu3zaUOf1kurts6NXg==" saltValue="M6m10pIAxhfZI2UUHYKLRA==" spinCount="100000" sheet="1" formatCells="0" formatRows="0" deleteRows="0" selectLockedCells="1" autoFilter="0" pivotTables="0"/>
  <mergeCells count="13">
    <mergeCell ref="B22:E22"/>
    <mergeCell ref="J9:J11"/>
    <mergeCell ref="B2:F2"/>
    <mergeCell ref="B3:D3"/>
    <mergeCell ref="B4:D4"/>
    <mergeCell ref="C5:E5"/>
    <mergeCell ref="B30:E30"/>
    <mergeCell ref="B23:E23"/>
    <mergeCell ref="B37:E37"/>
    <mergeCell ref="B44:E44"/>
    <mergeCell ref="B36:E36"/>
    <mergeCell ref="B43:E43"/>
    <mergeCell ref="B29:E29"/>
  </mergeCells>
  <phoneticPr fontId="18"/>
  <conditionalFormatting sqref="B5 B18:B21 B41:B42 B34:B35 B27:B28 B8:B14">
    <cfRule type="notContainsBlanks" dxfId="517" priority="18">
      <formula>LEN(TRIM(B5))&gt;0</formula>
    </cfRule>
  </conditionalFormatting>
  <conditionalFormatting sqref="F9:F10 F13">
    <cfRule type="expression" dxfId="516" priority="17">
      <formula>_xlfn.ISFORMULA(F9)=TRUE</formula>
    </cfRule>
  </conditionalFormatting>
  <conditionalFormatting sqref="J6:J7">
    <cfRule type="expression" dxfId="515" priority="16">
      <formula>$F$14&gt;$K$5</formula>
    </cfRule>
    <cfRule type="expression" dxfId="514" priority="19">
      <formula>$F$14&gt;#REF!</formula>
    </cfRule>
  </conditionalFormatting>
  <conditionalFormatting sqref="G9:G13">
    <cfRule type="expression" dxfId="513" priority="20">
      <formula>_xlfn.ISFORMULA(G9)=TRUE</formula>
    </cfRule>
  </conditionalFormatting>
  <conditionalFormatting sqref="F25:G25">
    <cfRule type="expression" dxfId="512" priority="21">
      <formula>$F$25&gt;#REF!</formula>
    </cfRule>
  </conditionalFormatting>
  <conditionalFormatting sqref="F32">
    <cfRule type="expression" dxfId="511" priority="22">
      <formula>$F$32&gt;#REF!</formula>
    </cfRule>
  </conditionalFormatting>
  <conditionalFormatting sqref="F39:G39">
    <cfRule type="expression" dxfId="510" priority="23">
      <formula>$F$39&gt;#REF!</formula>
    </cfRule>
  </conditionalFormatting>
  <conditionalFormatting sqref="F46">
    <cfRule type="expression" dxfId="509" priority="24">
      <formula>$F$46&gt;#REF!</formula>
    </cfRule>
  </conditionalFormatting>
  <conditionalFormatting sqref="G32">
    <cfRule type="expression" dxfId="508" priority="25">
      <formula>$G$32&gt;#REF!</formula>
    </cfRule>
  </conditionalFormatting>
  <conditionalFormatting sqref="G46">
    <cfRule type="expression" dxfId="507" priority="26">
      <formula>$G$46&gt;#REF!</formula>
    </cfRule>
  </conditionalFormatting>
  <conditionalFormatting sqref="F14:G14">
    <cfRule type="expression" dxfId="506" priority="27">
      <formula>$F$14&gt;#REF!</formula>
    </cfRule>
    <cfRule type="expression" dxfId="505" priority="28">
      <formula>$F$14&gt;#REF!</formula>
    </cfRule>
  </conditionalFormatting>
  <conditionalFormatting sqref="G11:G12">
    <cfRule type="expression" dxfId="504" priority="29">
      <formula>$G$11&gt;#REF!</formula>
    </cfRule>
  </conditionalFormatting>
  <conditionalFormatting sqref="F14">
    <cfRule type="expression" dxfId="503" priority="14">
      <formula>$F$14&gt;800000000</formula>
    </cfRule>
  </conditionalFormatting>
  <conditionalFormatting sqref="I11:I12 I29:I30 I22:I23 I43:I44 I36:I37">
    <cfRule type="expression" dxfId="502" priority="650">
      <formula>$I$11=0</formula>
    </cfRule>
  </conditionalFormatting>
  <conditionalFormatting sqref="J12">
    <cfRule type="expression" dxfId="501" priority="655">
      <formula>$K$11&lt;=0</formula>
    </cfRule>
  </conditionalFormatting>
  <conditionalFormatting sqref="F12">
    <cfRule type="expression" dxfId="500" priority="656">
      <formula>$I$11&gt;0</formula>
    </cfRule>
  </conditionalFormatting>
  <conditionalFormatting sqref="J9">
    <cfRule type="expression" dxfId="499" priority="1">
      <formula>$I$11&lt;=0</formula>
    </cfRule>
  </conditionalFormatting>
  <printOptions horizontalCentered="1"/>
  <pageMargins left="0.51181102362204722" right="0.11811023622047245" top="0.35433070866141736" bottom="0.35433070866141736" header="0.31496062992125984" footer="0.11811023622047245"/>
  <pageSetup paperSize="9" scale="57" orientation="portrait" r:id="rId1"/>
  <headerFooter scaleWithDoc="0">
    <oddFooter>&amp;R&amp;K00-044R5中層ZEH-M_ver.1.2</oddFooter>
  </headerFooter>
  <extLst>
    <ext xmlns:x14="http://schemas.microsoft.com/office/spreadsheetml/2009/9/main" uri="{78C0D931-6437-407d-A8EE-F0AAD7539E65}">
      <x14:conditionalFormattings>
        <x14:conditionalFormatting xmlns:xm="http://schemas.microsoft.com/office/excel/2006/main">
          <x14:cfRule type="expression" priority="8" id="{C8979704-8C7F-488B-B34F-C9174376E2B8}">
            <xm:f>入力シート!$F$13="単年度事業"</xm:f>
            <x14:dxf>
              <fill>
                <patternFill>
                  <bgColor theme="0" tint="-0.499984740745262"/>
                </patternFill>
              </fill>
            </x14:dxf>
          </x14:cfRule>
          <xm:sqref>B27:F29 B31:F32 F30</xm:sqref>
        </x14:conditionalFormatting>
        <x14:conditionalFormatting xmlns:xm="http://schemas.microsoft.com/office/excel/2006/main">
          <x14:cfRule type="expression" priority="4" id="{B69E0A38-EC06-4174-822C-071163F11BF2}">
            <xm:f>入力シート!$F$13="2年度事業（1年目）"</xm:f>
            <x14:dxf>
              <fill>
                <patternFill>
                  <bgColor theme="0" tint="-0.499984740745262"/>
                </patternFill>
              </fill>
            </x14:dxf>
          </x14:cfRule>
          <x14:cfRule type="expression" priority="7" id="{19BBB6DA-FAAE-4C1A-848E-AABE4BB0F5DC}">
            <xm:f>入力シート!$F$13="単年度事業"</xm:f>
            <x14:dxf>
              <fill>
                <patternFill>
                  <bgColor theme="0" tint="-0.499984740745262"/>
                </patternFill>
              </fill>
            </x14:dxf>
          </x14:cfRule>
          <xm:sqref>B34:F36 B38:F39 F37</xm:sqref>
        </x14:conditionalFormatting>
        <x14:conditionalFormatting xmlns:xm="http://schemas.microsoft.com/office/excel/2006/main">
          <x14:cfRule type="expression" priority="2" id="{A8EB29C5-96B5-42A2-84C9-1BC153CB0C2B}">
            <xm:f>入力シート!$F$13="3年度事業（1年目）"</xm:f>
            <x14:dxf>
              <fill>
                <patternFill>
                  <bgColor theme="0" tint="-0.499984740745262"/>
                </patternFill>
              </fill>
            </x14:dxf>
          </x14:cfRule>
          <x14:cfRule type="expression" priority="3" id="{FDDE92BE-7023-4310-BD5D-CC7A30C5B803}">
            <xm:f>入力シート!$F$13="2年度事業（1年目）"</xm:f>
            <x14:dxf>
              <fill>
                <patternFill>
                  <bgColor theme="0" tint="-0.499984740745262"/>
                </patternFill>
              </fill>
            </x14:dxf>
          </x14:cfRule>
          <x14:cfRule type="expression" priority="6" id="{6FAC58D5-21A1-466B-AC36-0AF6B1444CED}">
            <xm:f>入力シート!$F$13="単年度事業"</xm:f>
            <x14:dxf>
              <fill>
                <patternFill>
                  <bgColor theme="0" tint="-0.499984740745262"/>
                </patternFill>
              </fill>
            </x14:dxf>
          </x14:cfRule>
          <xm:sqref>B41:F43 B45:F46 F44</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B424E-5E13-42C1-BAA3-5D70600C1ED9}">
  <sheetPr>
    <pageSetUpPr fitToPage="1"/>
  </sheetPr>
  <dimension ref="A1:W53"/>
  <sheetViews>
    <sheetView showGridLines="0" view="pageBreakPreview" zoomScale="70" zoomScaleNormal="60" zoomScaleSheetLayoutView="70" workbookViewId="0">
      <selection activeCell="O9" sqref="O9"/>
    </sheetView>
  </sheetViews>
  <sheetFormatPr defaultColWidth="9" defaultRowHeight="21"/>
  <cols>
    <col min="1" max="1" width="2.625" style="5" customWidth="1"/>
    <col min="2" max="4" width="4.625" style="6" customWidth="1"/>
    <col min="5" max="6" width="8.625" style="6" customWidth="1"/>
    <col min="7" max="7" width="15.625" style="6" customWidth="1"/>
    <col min="8" max="8" width="10.625" style="222" customWidth="1"/>
    <col min="9" max="9" width="15.625" style="214" customWidth="1"/>
    <col min="10" max="10" width="4.625" style="222" customWidth="1"/>
    <col min="11" max="11" width="10.625" style="6" customWidth="1"/>
    <col min="12" max="12" width="4.625" style="222" customWidth="1"/>
    <col min="13" max="13" width="15.625" style="214" customWidth="1"/>
    <col min="14" max="14" width="4.625" style="222" customWidth="1"/>
    <col min="15" max="15" width="10.625" style="6" customWidth="1"/>
    <col min="16" max="16" width="4.625" style="222" customWidth="1"/>
    <col min="17" max="17" width="15.625" style="214" customWidth="1"/>
    <col min="18" max="18" width="4.625" style="222" customWidth="1"/>
    <col min="19" max="19" width="48.625" style="226" customWidth="1"/>
    <col min="20" max="20" width="9.25" style="251" bestFit="1" customWidth="1"/>
    <col min="21" max="21" width="25.625" style="6" customWidth="1"/>
    <col min="22" max="16384" width="9" style="6"/>
  </cols>
  <sheetData>
    <row r="1" spans="1:23" s="251" customFormat="1" ht="21" customHeight="1">
      <c r="A1" s="273" t="s">
        <v>179</v>
      </c>
      <c r="B1" s="273"/>
      <c r="C1" s="273"/>
      <c r="D1" s="273"/>
      <c r="E1" s="273"/>
      <c r="F1" s="273"/>
      <c r="G1" s="273"/>
      <c r="H1" s="273"/>
      <c r="I1" s="273"/>
      <c r="J1" s="273"/>
      <c r="K1" s="273"/>
      <c r="L1" s="273"/>
      <c r="M1" s="273"/>
      <c r="N1" s="273"/>
      <c r="O1" s="273"/>
      <c r="P1" s="273"/>
      <c r="Q1" s="273"/>
      <c r="R1" s="273"/>
      <c r="S1" s="273"/>
    </row>
    <row r="2" spans="1:23">
      <c r="A2" s="348"/>
      <c r="B2" s="1933" t="s">
        <v>1141</v>
      </c>
      <c r="C2" s="1933"/>
      <c r="D2" s="1933"/>
      <c r="E2" s="1933"/>
      <c r="F2" s="1933"/>
      <c r="G2" s="1933"/>
      <c r="H2" s="349"/>
      <c r="I2" s="350"/>
      <c r="J2" s="349"/>
      <c r="K2" s="226"/>
      <c r="L2" s="349"/>
      <c r="M2" s="350"/>
      <c r="N2" s="349"/>
      <c r="O2" s="226"/>
      <c r="P2" s="349"/>
      <c r="Q2" s="350"/>
      <c r="R2" s="349"/>
      <c r="S2" s="223"/>
    </row>
    <row r="3" spans="1:23" s="224" customFormat="1" ht="13.5">
      <c r="A3" s="225"/>
      <c r="B3" s="225"/>
      <c r="C3" s="225"/>
      <c r="D3" s="225"/>
      <c r="E3" s="225"/>
      <c r="F3" s="225"/>
      <c r="G3" s="225"/>
      <c r="H3" s="351"/>
      <c r="I3" s="352"/>
      <c r="J3" s="351"/>
      <c r="K3" s="225"/>
      <c r="L3" s="351"/>
      <c r="M3" s="352"/>
      <c r="N3" s="351"/>
      <c r="O3" s="225"/>
      <c r="P3" s="351"/>
      <c r="Q3" s="352"/>
      <c r="R3" s="351"/>
      <c r="S3" s="225"/>
      <c r="T3" s="272"/>
    </row>
    <row r="4" spans="1:23" ht="30.75">
      <c r="A4" s="353"/>
      <c r="B4" s="1934" t="s">
        <v>180</v>
      </c>
      <c r="C4" s="1935"/>
      <c r="D4" s="1935"/>
      <c r="E4" s="1935"/>
      <c r="F4" s="1936"/>
      <c r="G4" s="1937" t="s">
        <v>293</v>
      </c>
      <c r="H4" s="1938"/>
      <c r="I4" s="350"/>
      <c r="J4" s="349"/>
      <c r="K4" s="226"/>
      <c r="L4" s="349"/>
      <c r="M4" s="350"/>
      <c r="N4" s="349"/>
      <c r="O4" s="226"/>
      <c r="P4" s="349"/>
      <c r="Q4" s="350"/>
      <c r="R4" s="349"/>
    </row>
    <row r="5" spans="1:23" s="224" customFormat="1" ht="8.1" customHeight="1">
      <c r="A5" s="225"/>
      <c r="B5" s="354"/>
      <c r="C5" s="354"/>
      <c r="D5" s="354"/>
      <c r="E5" s="354"/>
      <c r="F5" s="225"/>
      <c r="G5" s="225"/>
      <c r="H5" s="351"/>
      <c r="I5" s="352"/>
      <c r="J5" s="351"/>
      <c r="K5" s="225"/>
      <c r="L5" s="351"/>
      <c r="M5" s="352"/>
      <c r="N5" s="351"/>
      <c r="O5" s="225"/>
      <c r="P5" s="351"/>
      <c r="Q5" s="352"/>
      <c r="R5" s="351"/>
      <c r="S5" s="225"/>
      <c r="T5" s="272"/>
    </row>
    <row r="6" spans="1:23" ht="45" customHeight="1">
      <c r="A6" s="353"/>
      <c r="B6" s="1934" t="s">
        <v>181</v>
      </c>
      <c r="C6" s="1935"/>
      <c r="D6" s="1935"/>
      <c r="E6" s="1935"/>
      <c r="F6" s="1936"/>
      <c r="G6" s="1939" t="str">
        <f>'2.全体概要'!C7</f>
        <v/>
      </c>
      <c r="H6" s="1940"/>
      <c r="I6" s="1940"/>
      <c r="J6" s="1940"/>
      <c r="K6" s="1940"/>
      <c r="L6" s="1940"/>
      <c r="M6" s="1940"/>
      <c r="N6" s="1940"/>
      <c r="O6" s="1940"/>
      <c r="P6" s="1940"/>
      <c r="Q6" s="1940"/>
      <c r="R6" s="1940"/>
      <c r="S6" s="355" t="s">
        <v>901</v>
      </c>
      <c r="T6" s="273"/>
      <c r="U6" s="345"/>
      <c r="V6" s="345"/>
      <c r="W6" s="345"/>
    </row>
    <row r="7" spans="1:23" s="224" customFormat="1" ht="13.5">
      <c r="A7" s="225"/>
      <c r="B7" s="225"/>
      <c r="C7" s="225"/>
      <c r="D7" s="225"/>
      <c r="E7" s="225"/>
      <c r="F7" s="225"/>
      <c r="G7" s="225"/>
      <c r="H7" s="351"/>
      <c r="I7" s="352"/>
      <c r="J7" s="351"/>
      <c r="K7" s="225"/>
      <c r="L7" s="351"/>
      <c r="M7" s="352"/>
      <c r="N7" s="351"/>
      <c r="O7" s="225"/>
      <c r="P7" s="351"/>
      <c r="Q7" s="352"/>
      <c r="R7" s="351"/>
      <c r="S7" s="225"/>
      <c r="T7" s="272"/>
    </row>
    <row r="8" spans="1:23" ht="21" customHeight="1">
      <c r="A8" s="348"/>
      <c r="B8" s="1946" t="s">
        <v>205</v>
      </c>
      <c r="C8" s="1947"/>
      <c r="D8" s="1978" t="s">
        <v>182</v>
      </c>
      <c r="E8" s="1963"/>
      <c r="F8" s="1963"/>
      <c r="G8" s="1963"/>
      <c r="H8" s="1963"/>
      <c r="I8" s="1963"/>
      <c r="J8" s="1963"/>
      <c r="K8" s="1963"/>
      <c r="L8" s="1963"/>
      <c r="M8" s="1963"/>
      <c r="N8" s="1963"/>
      <c r="O8" s="1963"/>
      <c r="P8" s="1979"/>
      <c r="Q8" s="1963" t="s">
        <v>183</v>
      </c>
      <c r="R8" s="1963"/>
      <c r="S8" s="685" t="s">
        <v>184</v>
      </c>
    </row>
    <row r="9" spans="1:23" ht="28.5" customHeight="1">
      <c r="A9" s="356"/>
      <c r="B9" s="1948"/>
      <c r="C9" s="1949"/>
      <c r="D9" s="1992" t="s">
        <v>1212</v>
      </c>
      <c r="E9" s="1993"/>
      <c r="F9" s="1993"/>
      <c r="G9" s="1993"/>
      <c r="H9" s="1993"/>
      <c r="I9" s="1993"/>
      <c r="J9" s="1993"/>
      <c r="K9" s="1993"/>
      <c r="L9" s="1993"/>
      <c r="M9" s="1993"/>
      <c r="N9" s="686" t="s">
        <v>282</v>
      </c>
      <c r="O9" s="687">
        <f>'2.全体概要'!I15</f>
        <v>0</v>
      </c>
      <c r="P9" s="688" t="s">
        <v>284</v>
      </c>
      <c r="Q9" s="689">
        <f>IF(O9=0,0,200000+(2000*O9))</f>
        <v>0</v>
      </c>
      <c r="R9" s="688" t="s">
        <v>129</v>
      </c>
      <c r="S9" s="690" t="s">
        <v>286</v>
      </c>
      <c r="T9" s="251" t="s">
        <v>1222</v>
      </c>
    </row>
    <row r="10" spans="1:23" ht="29.25" thickBot="1">
      <c r="A10" s="356"/>
      <c r="B10" s="1948"/>
      <c r="C10" s="1949"/>
      <c r="D10" s="1994" t="s">
        <v>662</v>
      </c>
      <c r="E10" s="1995"/>
      <c r="F10" s="1995"/>
      <c r="G10" s="1995"/>
      <c r="H10" s="1995"/>
      <c r="I10" s="1995"/>
      <c r="J10" s="1995"/>
      <c r="K10" s="1995"/>
      <c r="L10" s="1995"/>
      <c r="M10" s="1995"/>
      <c r="N10" s="691" t="s">
        <v>283</v>
      </c>
      <c r="O10" s="1268">
        <f>'2.全体概要'!I15</f>
        <v>0</v>
      </c>
      <c r="P10" s="692" t="s">
        <v>284</v>
      </c>
      <c r="Q10" s="693">
        <f>IF(O10=0,0,200000+(6000*O10))</f>
        <v>0</v>
      </c>
      <c r="R10" s="692" t="s">
        <v>129</v>
      </c>
      <c r="S10" s="694" t="s">
        <v>738</v>
      </c>
      <c r="T10" s="257" t="s">
        <v>1214</v>
      </c>
    </row>
    <row r="11" spans="1:23" ht="29.25" thickTop="1">
      <c r="A11" s="356"/>
      <c r="B11" s="1950"/>
      <c r="C11" s="1951"/>
      <c r="D11" s="1931" t="s">
        <v>285</v>
      </c>
      <c r="E11" s="1932"/>
      <c r="F11" s="1932"/>
      <c r="G11" s="1932"/>
      <c r="H11" s="1932"/>
      <c r="I11" s="1932"/>
      <c r="J11" s="1932"/>
      <c r="K11" s="1932"/>
      <c r="L11" s="1932"/>
      <c r="M11" s="1932"/>
      <c r="N11" s="1932"/>
      <c r="O11" s="1932"/>
      <c r="P11" s="695" t="s">
        <v>323</v>
      </c>
      <c r="Q11" s="696">
        <f>Q9+Q10</f>
        <v>0</v>
      </c>
      <c r="R11" s="697" t="s">
        <v>129</v>
      </c>
      <c r="S11" s="698" t="s">
        <v>739</v>
      </c>
    </row>
    <row r="12" spans="1:23" ht="108" customHeight="1" thickBot="1">
      <c r="A12" s="356"/>
      <c r="B12" s="699" t="s">
        <v>334</v>
      </c>
      <c r="C12" s="1919" t="s">
        <v>185</v>
      </c>
      <c r="D12" s="1986" t="s">
        <v>186</v>
      </c>
      <c r="E12" s="1987"/>
      <c r="F12" s="1987"/>
      <c r="G12" s="1987"/>
      <c r="H12" s="700" t="s">
        <v>322</v>
      </c>
      <c r="I12" s="1996"/>
      <c r="J12" s="1997"/>
      <c r="K12" s="1997"/>
      <c r="L12" s="1997"/>
      <c r="M12" s="1997"/>
      <c r="N12" s="1997"/>
      <c r="O12" s="1997"/>
      <c r="P12" s="1998"/>
      <c r="Q12" s="693">
        <f>SUMIF('3.住戸情報入力'!O:O,G4,'3.住戸情報入力'!N:N)</f>
        <v>0</v>
      </c>
      <c r="R12" s="692" t="s">
        <v>129</v>
      </c>
      <c r="S12" s="701" t="s">
        <v>1213</v>
      </c>
    </row>
    <row r="13" spans="1:23" ht="28.5" customHeight="1" thickTop="1">
      <c r="A13" s="356"/>
      <c r="B13" s="1922" t="s">
        <v>187</v>
      </c>
      <c r="C13" s="1920"/>
      <c r="D13" s="1988" t="s">
        <v>188</v>
      </c>
      <c r="E13" s="1989"/>
      <c r="F13" s="1990"/>
      <c r="G13" s="1990"/>
      <c r="H13" s="1990"/>
      <c r="I13" s="1957" t="s">
        <v>794</v>
      </c>
      <c r="J13" s="1958"/>
      <c r="K13" s="1958"/>
      <c r="L13" s="1959"/>
      <c r="M13" s="1960" t="s">
        <v>795</v>
      </c>
      <c r="N13" s="1961"/>
      <c r="O13" s="1961"/>
      <c r="P13" s="1962"/>
      <c r="Q13" s="911"/>
      <c r="R13" s="912"/>
      <c r="S13" s="1956" t="s">
        <v>1213</v>
      </c>
    </row>
    <row r="14" spans="1:23" ht="28.5" customHeight="1">
      <c r="A14" s="356"/>
      <c r="B14" s="1923"/>
      <c r="C14" s="1920"/>
      <c r="D14" s="1988"/>
      <c r="E14" s="901" t="s">
        <v>792</v>
      </c>
      <c r="F14" s="902"/>
      <c r="G14" s="902"/>
      <c r="H14" s="902"/>
      <c r="I14" s="702">
        <v>150000</v>
      </c>
      <c r="J14" s="703" t="s">
        <v>793</v>
      </c>
      <c r="K14" s="704">
        <f>SUMIFS('3.住戸情報入力'!Q:Q,'3.住戸情報入力'!P:P,E14,'3.住戸情報入力'!R:R,$G$4)+SUMIFS('3.住戸情報入力'!T:T,'3.住戸情報入力'!S:S,E14,'3.住戸情報入力'!U:U,$G$4)</f>
        <v>0</v>
      </c>
      <c r="L14" s="707" t="s">
        <v>189</v>
      </c>
      <c r="M14" s="991">
        <v>120000</v>
      </c>
      <c r="N14" s="992" t="s">
        <v>793</v>
      </c>
      <c r="O14" s="704">
        <f>SUMIFS('3.住戸情報入力'!W:W,'3.住戸情報入力'!V:V,E14,'3.住戸情報入力'!X:X,$G$4)+SUMIFS('3.住戸情報入力'!Z:Z,'3.住戸情報入力'!Y:Y,E14,'3.住戸情報入力'!AA:AA,$G$4)</f>
        <v>0</v>
      </c>
      <c r="P14" s="707" t="s">
        <v>189</v>
      </c>
      <c r="Q14" s="709">
        <f>I14*K14+M14*O14</f>
        <v>0</v>
      </c>
      <c r="R14" s="707" t="s">
        <v>129</v>
      </c>
      <c r="S14" s="1942"/>
    </row>
    <row r="15" spans="1:23" ht="28.5">
      <c r="A15" s="356"/>
      <c r="B15" s="1923"/>
      <c r="C15" s="1920"/>
      <c r="D15" s="1954"/>
      <c r="E15" s="1952" t="s">
        <v>429</v>
      </c>
      <c r="F15" s="1953"/>
      <c r="G15" s="1953"/>
      <c r="H15" s="1953"/>
      <c r="I15" s="706">
        <v>160000</v>
      </c>
      <c r="J15" s="707" t="s">
        <v>129</v>
      </c>
      <c r="K15" s="708">
        <f>SUMIFS('3.住戸情報入力'!Q:Q,'3.住戸情報入力'!P:P,E15,'3.住戸情報入力'!R:R,$G$4)+SUMIFS('3.住戸情報入力'!T:T,'3.住戸情報入力'!S:S,E15,'3.住戸情報入力'!U:U,$G$4)</f>
        <v>0</v>
      </c>
      <c r="L15" s="707" t="s">
        <v>189</v>
      </c>
      <c r="M15" s="993">
        <v>130000</v>
      </c>
      <c r="N15" s="994" t="s">
        <v>129</v>
      </c>
      <c r="O15" s="708">
        <f>SUMIFS('3.住戸情報入力'!W:W,'3.住戸情報入力'!V:V,E15,'3.住戸情報入力'!X:X,$G$4)+SUMIFS('3.住戸情報入力'!Z:Z,'3.住戸情報入力'!Y:Y,E15,'3.住戸情報入力'!AA:AA,$G$4)</f>
        <v>0</v>
      </c>
      <c r="P15" s="707" t="s">
        <v>189</v>
      </c>
      <c r="Q15" s="709">
        <f t="shared" ref="Q15:Q20" si="0">I15*K15+M15*O15</f>
        <v>0</v>
      </c>
      <c r="R15" s="707" t="s">
        <v>129</v>
      </c>
      <c r="S15" s="1942"/>
    </row>
    <row r="16" spans="1:23" ht="28.5">
      <c r="A16" s="356"/>
      <c r="B16" s="1923"/>
      <c r="C16" s="1920"/>
      <c r="D16" s="1954"/>
      <c r="E16" s="1952" t="s">
        <v>430</v>
      </c>
      <c r="F16" s="1953"/>
      <c r="G16" s="1953"/>
      <c r="H16" s="1953"/>
      <c r="I16" s="706">
        <v>170000</v>
      </c>
      <c r="J16" s="707" t="s">
        <v>129</v>
      </c>
      <c r="K16" s="708">
        <f>SUMIFS('3.住戸情報入力'!Q:Q,'3.住戸情報入力'!P:P,E16,'3.住戸情報入力'!R:R,$G$4)+SUMIFS('3.住戸情報入力'!T:T,'3.住戸情報入力'!S:S,E16,'3.住戸情報入力'!U:U,$G$4)</f>
        <v>0</v>
      </c>
      <c r="L16" s="707" t="s">
        <v>189</v>
      </c>
      <c r="M16" s="993">
        <v>140000</v>
      </c>
      <c r="N16" s="994" t="s">
        <v>129</v>
      </c>
      <c r="O16" s="708">
        <f>SUMIFS('3.住戸情報入力'!W:W,'3.住戸情報入力'!V:V,E16,'3.住戸情報入力'!X:X,$G$4)+SUMIFS('3.住戸情報入力'!Z:Z,'3.住戸情報入力'!Y:Y,E16,'3.住戸情報入力'!AA:AA,$G$4)</f>
        <v>0</v>
      </c>
      <c r="P16" s="707" t="s">
        <v>189</v>
      </c>
      <c r="Q16" s="709">
        <f t="shared" si="0"/>
        <v>0</v>
      </c>
      <c r="R16" s="707" t="s">
        <v>129</v>
      </c>
      <c r="S16" s="1942"/>
    </row>
    <row r="17" spans="1:23" ht="28.5">
      <c r="A17" s="356"/>
      <c r="B17" s="1923"/>
      <c r="C17" s="1920"/>
      <c r="D17" s="1954"/>
      <c r="E17" s="1952" t="s">
        <v>431</v>
      </c>
      <c r="F17" s="1953"/>
      <c r="G17" s="1953"/>
      <c r="H17" s="1953"/>
      <c r="I17" s="706">
        <v>180000</v>
      </c>
      <c r="J17" s="707" t="s">
        <v>129</v>
      </c>
      <c r="K17" s="708">
        <f>SUMIFS('3.住戸情報入力'!Q:Q,'3.住戸情報入力'!P:P,E17,'3.住戸情報入力'!R:R,$G$4)+SUMIFS('3.住戸情報入力'!T:T,'3.住戸情報入力'!S:S,E17,'3.住戸情報入力'!U:U,$G$4)</f>
        <v>0</v>
      </c>
      <c r="L17" s="707" t="s">
        <v>189</v>
      </c>
      <c r="M17" s="993">
        <v>150000</v>
      </c>
      <c r="N17" s="994" t="s">
        <v>129</v>
      </c>
      <c r="O17" s="708">
        <f>SUMIFS('3.住戸情報入力'!W:W,'3.住戸情報入力'!V:V,E17,'3.住戸情報入力'!X:X,$G$4)+SUMIFS('3.住戸情報入力'!Z:Z,'3.住戸情報入力'!Y:Y,E17,'3.住戸情報入力'!AA:AA,$G$4)</f>
        <v>0</v>
      </c>
      <c r="P17" s="707" t="s">
        <v>189</v>
      </c>
      <c r="Q17" s="709">
        <f t="shared" si="0"/>
        <v>0</v>
      </c>
      <c r="R17" s="707" t="s">
        <v>129</v>
      </c>
      <c r="S17" s="1942"/>
    </row>
    <row r="18" spans="1:23" ht="28.5">
      <c r="A18" s="356"/>
      <c r="B18" s="1923"/>
      <c r="C18" s="1920"/>
      <c r="D18" s="1954"/>
      <c r="E18" s="1952" t="s">
        <v>432</v>
      </c>
      <c r="F18" s="1953"/>
      <c r="G18" s="1953"/>
      <c r="H18" s="1953"/>
      <c r="I18" s="706">
        <v>190000</v>
      </c>
      <c r="J18" s="707" t="s">
        <v>129</v>
      </c>
      <c r="K18" s="708">
        <f>SUMIFS('3.住戸情報入力'!Q:Q,'3.住戸情報入力'!P:P,E18,'3.住戸情報入力'!R:R,$G$4)+SUMIFS('3.住戸情報入力'!T:T,'3.住戸情報入力'!S:S,E18,'3.住戸情報入力'!U:U,$G$4)</f>
        <v>0</v>
      </c>
      <c r="L18" s="707" t="s">
        <v>189</v>
      </c>
      <c r="M18" s="993">
        <v>160000</v>
      </c>
      <c r="N18" s="994" t="s">
        <v>129</v>
      </c>
      <c r="O18" s="708">
        <f>SUMIFS('3.住戸情報入力'!W:W,'3.住戸情報入力'!V:V,E18,'3.住戸情報入力'!X:X,$G$4)+SUMIFS('3.住戸情報入力'!Z:Z,'3.住戸情報入力'!Y:Y,E18,'3.住戸情報入力'!AA:AA,$G$4)</f>
        <v>0</v>
      </c>
      <c r="P18" s="707" t="s">
        <v>189</v>
      </c>
      <c r="Q18" s="709">
        <f t="shared" si="0"/>
        <v>0</v>
      </c>
      <c r="R18" s="707" t="s">
        <v>129</v>
      </c>
      <c r="S18" s="1942"/>
    </row>
    <row r="19" spans="1:23" ht="28.5">
      <c r="A19" s="356"/>
      <c r="B19" s="1923"/>
      <c r="C19" s="1920"/>
      <c r="D19" s="1954"/>
      <c r="E19" s="1952" t="s">
        <v>433</v>
      </c>
      <c r="F19" s="1953"/>
      <c r="G19" s="1953"/>
      <c r="H19" s="1953"/>
      <c r="I19" s="706">
        <v>200000</v>
      </c>
      <c r="J19" s="707" t="s">
        <v>129</v>
      </c>
      <c r="K19" s="708">
        <f>SUMIFS('3.住戸情報入力'!Q:Q,'3.住戸情報入力'!P:P,E19,'3.住戸情報入力'!R:R,$G$4)+SUMIFS('3.住戸情報入力'!T:T,'3.住戸情報入力'!S:S,E19,'3.住戸情報入力'!U:U,$G$4)</f>
        <v>0</v>
      </c>
      <c r="L19" s="707" t="s">
        <v>189</v>
      </c>
      <c r="M19" s="993">
        <v>170000</v>
      </c>
      <c r="N19" s="994" t="s">
        <v>129</v>
      </c>
      <c r="O19" s="708">
        <f>SUMIFS('3.住戸情報入力'!W:W,'3.住戸情報入力'!V:V,E19,'3.住戸情報入力'!X:X,$G$4)+SUMIFS('3.住戸情報入力'!Z:Z,'3.住戸情報入力'!Y:Y,E19,'3.住戸情報入力'!AA:AA,$G$4)</f>
        <v>0</v>
      </c>
      <c r="P19" s="707" t="s">
        <v>189</v>
      </c>
      <c r="Q19" s="709">
        <f t="shared" si="0"/>
        <v>0</v>
      </c>
      <c r="R19" s="707" t="s">
        <v>129</v>
      </c>
      <c r="S19" s="1942"/>
    </row>
    <row r="20" spans="1:23" ht="28.5">
      <c r="A20" s="356"/>
      <c r="B20" s="1923"/>
      <c r="C20" s="1920"/>
      <c r="D20" s="1954"/>
      <c r="E20" s="1952" t="s">
        <v>434</v>
      </c>
      <c r="F20" s="1953"/>
      <c r="G20" s="1953"/>
      <c r="H20" s="1953"/>
      <c r="I20" s="706">
        <v>220000</v>
      </c>
      <c r="J20" s="707" t="s">
        <v>129</v>
      </c>
      <c r="K20" s="708">
        <f>SUMIFS('3.住戸情報入力'!Q:Q,'3.住戸情報入力'!P:P,E20,'3.住戸情報入力'!R:R,$G$4)+SUMIFS('3.住戸情報入力'!T:T,'3.住戸情報入力'!S:S,E20,'3.住戸情報入力'!U:U,$G$4)</f>
        <v>0</v>
      </c>
      <c r="L20" s="707" t="s">
        <v>189</v>
      </c>
      <c r="M20" s="993">
        <v>190000</v>
      </c>
      <c r="N20" s="994" t="s">
        <v>129</v>
      </c>
      <c r="O20" s="708">
        <f>SUMIFS('3.住戸情報入力'!W:W,'3.住戸情報入力'!V:V,E20,'3.住戸情報入力'!X:X,$G$4)+SUMIFS('3.住戸情報入力'!Z:Z,'3.住戸情報入力'!Y:Y,E20,'3.住戸情報入力'!AA:AA,$G$4)</f>
        <v>0</v>
      </c>
      <c r="P20" s="707" t="s">
        <v>189</v>
      </c>
      <c r="Q20" s="709">
        <f t="shared" si="0"/>
        <v>0</v>
      </c>
      <c r="R20" s="707" t="s">
        <v>129</v>
      </c>
      <c r="S20" s="1942"/>
    </row>
    <row r="21" spans="1:23" ht="29.25" thickBot="1">
      <c r="A21" s="356"/>
      <c r="B21" s="1923"/>
      <c r="C21" s="1920"/>
      <c r="D21" s="1955"/>
      <c r="E21" s="1991" t="s">
        <v>435</v>
      </c>
      <c r="F21" s="1967"/>
      <c r="G21" s="1967"/>
      <c r="H21" s="1967"/>
      <c r="I21" s="710">
        <v>240000</v>
      </c>
      <c r="J21" s="711" t="s">
        <v>129</v>
      </c>
      <c r="K21" s="712">
        <f>SUMIFS('3.住戸情報入力'!Q:Q,'3.住戸情報入力'!P:P,E21,'3.住戸情報入力'!R:R,$G$4)+SUMIFS('3.住戸情報入力'!T:T,'3.住戸情報入力'!S:S,E21,'3.住戸情報入力'!U:U,$G$4)</f>
        <v>0</v>
      </c>
      <c r="L21" s="711" t="s">
        <v>189</v>
      </c>
      <c r="M21" s="995">
        <v>200000</v>
      </c>
      <c r="N21" s="996" t="s">
        <v>129</v>
      </c>
      <c r="O21" s="712">
        <f>SUMIFS('3.住戸情報入力'!W:W,'3.住戸情報入力'!V:V,E21,'3.住戸情報入力'!X:X,$G$4)+SUMIFS('3.住戸情報入力'!Z:Z,'3.住戸情報入力'!Y:Y,E21,'3.住戸情報入力'!AA:AA,$G$4)</f>
        <v>0</v>
      </c>
      <c r="P21" s="711" t="s">
        <v>189</v>
      </c>
      <c r="Q21" s="713">
        <f>I21*K21+M21*O21</f>
        <v>0</v>
      </c>
      <c r="R21" s="711" t="s">
        <v>129</v>
      </c>
      <c r="S21" s="1943"/>
    </row>
    <row r="22" spans="1:23" s="251" customFormat="1" ht="29.25" thickTop="1">
      <c r="A22" s="356"/>
      <c r="B22" s="1923"/>
      <c r="C22" s="1920"/>
      <c r="D22" s="1931" t="s">
        <v>325</v>
      </c>
      <c r="E22" s="1932"/>
      <c r="F22" s="1932"/>
      <c r="G22" s="1932"/>
      <c r="H22" s="1932"/>
      <c r="I22" s="1932"/>
      <c r="J22" s="1932"/>
      <c r="K22" s="1932"/>
      <c r="L22" s="1932"/>
      <c r="M22" s="1932"/>
      <c r="N22" s="1932"/>
      <c r="O22" s="1932"/>
      <c r="P22" s="695" t="s">
        <v>316</v>
      </c>
      <c r="Q22" s="696">
        <f>SUM(Q14:Q21)</f>
        <v>0</v>
      </c>
      <c r="R22" s="697" t="s">
        <v>129</v>
      </c>
      <c r="S22" s="714"/>
      <c r="U22" s="6"/>
      <c r="V22" s="6"/>
      <c r="W22" s="6"/>
    </row>
    <row r="23" spans="1:23" s="257" customFormat="1" ht="27.75" customHeight="1">
      <c r="A23" s="357"/>
      <c r="B23" s="1923"/>
      <c r="C23" s="1920"/>
      <c r="D23" s="1944" t="s">
        <v>463</v>
      </c>
      <c r="E23" s="1925" t="s">
        <v>664</v>
      </c>
      <c r="F23" s="1926"/>
      <c r="G23" s="1926"/>
      <c r="H23" s="1926"/>
      <c r="I23" s="1926"/>
      <c r="J23" s="1926"/>
      <c r="K23" s="1926"/>
      <c r="L23" s="1927"/>
      <c r="M23" s="702">
        <v>340000</v>
      </c>
      <c r="N23" s="715" t="s">
        <v>129</v>
      </c>
      <c r="O23" s="716">
        <f>COUNTIFS('3.住戸情報入力'!AB:AB,E23,'3.住戸情報入力'!AC:AC,$G$4)</f>
        <v>0</v>
      </c>
      <c r="P23" s="717" t="s">
        <v>189</v>
      </c>
      <c r="Q23" s="718">
        <f>M23*O23</f>
        <v>0</v>
      </c>
      <c r="R23" s="717" t="s">
        <v>129</v>
      </c>
      <c r="S23" s="1941" t="s">
        <v>1213</v>
      </c>
      <c r="U23" s="346"/>
      <c r="V23" s="346"/>
      <c r="W23" s="346"/>
    </row>
    <row r="24" spans="1:23" s="257" customFormat="1" ht="27.75" customHeight="1">
      <c r="A24" s="357"/>
      <c r="B24" s="1923"/>
      <c r="C24" s="1920"/>
      <c r="D24" s="1945"/>
      <c r="E24" s="1980" t="s">
        <v>665</v>
      </c>
      <c r="F24" s="1981"/>
      <c r="G24" s="1981"/>
      <c r="H24" s="1981"/>
      <c r="I24" s="1981"/>
      <c r="J24" s="1981"/>
      <c r="K24" s="1981"/>
      <c r="L24" s="1982"/>
      <c r="M24" s="706">
        <v>430000</v>
      </c>
      <c r="N24" s="717" t="s">
        <v>129</v>
      </c>
      <c r="O24" s="719">
        <f>COUNTIFS('3.住戸情報入力'!AB:AB,E24,'3.住戸情報入力'!AC:AC,$G$4)</f>
        <v>0</v>
      </c>
      <c r="P24" s="717" t="s">
        <v>189</v>
      </c>
      <c r="Q24" s="718">
        <f t="shared" ref="Q24:Q26" si="1">M24*O24</f>
        <v>0</v>
      </c>
      <c r="R24" s="717" t="s">
        <v>129</v>
      </c>
      <c r="S24" s="1942"/>
      <c r="U24" s="346"/>
      <c r="V24" s="346"/>
      <c r="W24" s="346"/>
    </row>
    <row r="25" spans="1:23" s="257" customFormat="1" ht="27.75" customHeight="1">
      <c r="A25" s="357"/>
      <c r="B25" s="1923"/>
      <c r="C25" s="1920"/>
      <c r="D25" s="1945"/>
      <c r="E25" s="1980" t="s">
        <v>666</v>
      </c>
      <c r="F25" s="1981"/>
      <c r="G25" s="1981"/>
      <c r="H25" s="1981"/>
      <c r="I25" s="1981"/>
      <c r="J25" s="1981"/>
      <c r="K25" s="1981"/>
      <c r="L25" s="1982"/>
      <c r="M25" s="706">
        <v>480000</v>
      </c>
      <c r="N25" s="717" t="s">
        <v>129</v>
      </c>
      <c r="O25" s="708">
        <f>COUNTIFS('3.住戸情報入力'!AB:AB,E25,'3.住戸情報入力'!AC:AC,$G$4)</f>
        <v>0</v>
      </c>
      <c r="P25" s="717" t="s">
        <v>189</v>
      </c>
      <c r="Q25" s="718">
        <f t="shared" si="1"/>
        <v>0</v>
      </c>
      <c r="R25" s="717" t="s">
        <v>129</v>
      </c>
      <c r="S25" s="1942"/>
      <c r="U25" s="346"/>
      <c r="V25" s="346"/>
      <c r="W25" s="346"/>
    </row>
    <row r="26" spans="1:23" s="257" customFormat="1" ht="27.75" customHeight="1" thickBot="1">
      <c r="A26" s="357"/>
      <c r="B26" s="1923"/>
      <c r="C26" s="1920"/>
      <c r="D26" s="1945"/>
      <c r="E26" s="1983" t="s">
        <v>436</v>
      </c>
      <c r="F26" s="1984"/>
      <c r="G26" s="1984"/>
      <c r="H26" s="1984"/>
      <c r="I26" s="1984"/>
      <c r="J26" s="1984"/>
      <c r="K26" s="1984"/>
      <c r="L26" s="1985"/>
      <c r="M26" s="720">
        <v>670000</v>
      </c>
      <c r="N26" s="723" t="s">
        <v>129</v>
      </c>
      <c r="O26" s="712">
        <f>COUNTIFS('3.住戸情報入力'!AB:AB,E26,'3.住戸情報入力'!AC:AC,$G$4)</f>
        <v>0</v>
      </c>
      <c r="P26" s="723" t="s">
        <v>189</v>
      </c>
      <c r="Q26" s="724">
        <f t="shared" si="1"/>
        <v>0</v>
      </c>
      <c r="R26" s="723" t="s">
        <v>129</v>
      </c>
      <c r="S26" s="1943"/>
      <c r="U26" s="346"/>
      <c r="V26" s="346"/>
      <c r="W26" s="346"/>
    </row>
    <row r="27" spans="1:23" s="257" customFormat="1" ht="27.75" customHeight="1" thickTop="1">
      <c r="A27" s="357"/>
      <c r="B27" s="1923"/>
      <c r="C27" s="1920"/>
      <c r="D27" s="1964" t="s">
        <v>325</v>
      </c>
      <c r="E27" s="1965"/>
      <c r="F27" s="1965"/>
      <c r="G27" s="1965"/>
      <c r="H27" s="1965"/>
      <c r="I27" s="1965"/>
      <c r="J27" s="1965"/>
      <c r="K27" s="1965"/>
      <c r="L27" s="725" t="s">
        <v>317</v>
      </c>
      <c r="M27" s="946"/>
      <c r="N27" s="910"/>
      <c r="O27" s="910"/>
      <c r="P27" s="725" t="s">
        <v>317</v>
      </c>
      <c r="Q27" s="726">
        <f>SUM(Q23:Q26)</f>
        <v>0</v>
      </c>
      <c r="R27" s="727" t="s">
        <v>129</v>
      </c>
      <c r="S27" s="728"/>
      <c r="U27" s="346"/>
      <c r="V27" s="346"/>
      <c r="W27" s="346"/>
    </row>
    <row r="28" spans="1:23" s="251" customFormat="1" ht="28.5" customHeight="1">
      <c r="A28" s="356"/>
      <c r="B28" s="1923"/>
      <c r="C28" s="1920"/>
      <c r="D28" s="1954" t="s">
        <v>190</v>
      </c>
      <c r="E28" s="1992" t="s">
        <v>618</v>
      </c>
      <c r="F28" s="1993"/>
      <c r="G28" s="1993"/>
      <c r="H28" s="1993"/>
      <c r="I28" s="1993"/>
      <c r="J28" s="1993"/>
      <c r="K28" s="1993"/>
      <c r="L28" s="1999"/>
      <c r="M28" s="729">
        <v>100000</v>
      </c>
      <c r="N28" s="688" t="s">
        <v>129</v>
      </c>
      <c r="O28" s="730">
        <f>COUNTIFS('3.住戸情報入力'!AD:AD,E28,'3.住戸情報入力'!AE:AE,$G$4)+COUNTIFS('3.住戸情報入力'!AF:AF,E28,'3.住戸情報入力'!AG:AG,$G$4)</f>
        <v>0</v>
      </c>
      <c r="P28" s="688" t="s">
        <v>189</v>
      </c>
      <c r="Q28" s="689">
        <f>M28*O28</f>
        <v>0</v>
      </c>
      <c r="R28" s="688" t="s">
        <v>129</v>
      </c>
      <c r="S28" s="1941" t="s">
        <v>1213</v>
      </c>
      <c r="U28" s="6"/>
      <c r="V28" s="6"/>
      <c r="W28" s="6"/>
    </row>
    <row r="29" spans="1:23" s="257" customFormat="1" ht="27.75" customHeight="1">
      <c r="A29" s="357"/>
      <c r="B29" s="1923"/>
      <c r="C29" s="1920"/>
      <c r="D29" s="1954"/>
      <c r="E29" s="1992" t="s">
        <v>1231</v>
      </c>
      <c r="F29" s="1993"/>
      <c r="G29" s="1993"/>
      <c r="H29" s="1993"/>
      <c r="I29" s="1993"/>
      <c r="J29" s="1993"/>
      <c r="K29" s="1993"/>
      <c r="L29" s="1999"/>
      <c r="M29" s="731">
        <v>380000</v>
      </c>
      <c r="N29" s="727" t="s">
        <v>129</v>
      </c>
      <c r="O29" s="730">
        <f>COUNTIFS('3.住戸情報入力'!AD:AD,E29,'3.住戸情報入力'!AE:AE,$G$4)+COUNTIFS('3.住戸情報入力'!AF:AF,E29,'3.住戸情報入力'!AG:AG,$G$4)</f>
        <v>0</v>
      </c>
      <c r="P29" s="727" t="s">
        <v>189</v>
      </c>
      <c r="Q29" s="726">
        <f>M29*O29</f>
        <v>0</v>
      </c>
      <c r="R29" s="727" t="s">
        <v>129</v>
      </c>
      <c r="S29" s="1942"/>
      <c r="U29" s="346"/>
      <c r="V29" s="346"/>
      <c r="W29" s="346"/>
    </row>
    <row r="30" spans="1:23" s="257" customFormat="1" ht="27.75" customHeight="1">
      <c r="A30" s="357"/>
      <c r="B30" s="1923"/>
      <c r="C30" s="1920"/>
      <c r="D30" s="1954"/>
      <c r="E30" s="2006" t="s">
        <v>619</v>
      </c>
      <c r="F30" s="2007"/>
      <c r="G30" s="913"/>
      <c r="H30" s="913"/>
      <c r="I30" s="2000" t="s">
        <v>794</v>
      </c>
      <c r="J30" s="2001"/>
      <c r="K30" s="2001"/>
      <c r="L30" s="2002"/>
      <c r="M30" s="2003" t="s">
        <v>795</v>
      </c>
      <c r="N30" s="2004"/>
      <c r="O30" s="2004"/>
      <c r="P30" s="2005"/>
      <c r="Q30" s="945"/>
      <c r="R30" s="915"/>
      <c r="S30" s="1942"/>
      <c r="U30" s="900"/>
      <c r="V30" s="900"/>
      <c r="W30" s="900"/>
    </row>
    <row r="31" spans="1:23" s="251" customFormat="1" ht="27.95" customHeight="1">
      <c r="A31" s="356"/>
      <c r="B31" s="1923"/>
      <c r="C31" s="1920"/>
      <c r="D31" s="1954"/>
      <c r="E31" s="2008"/>
      <c r="F31" s="2009"/>
      <c r="G31" s="1952" t="s">
        <v>437</v>
      </c>
      <c r="H31" s="1966"/>
      <c r="I31" s="702">
        <v>460000</v>
      </c>
      <c r="J31" s="703" t="s">
        <v>129</v>
      </c>
      <c r="K31" s="708">
        <f>COUNTIFS('3.住戸情報入力'!AD:AD,"エアコン*"&amp;G31,'3.住戸情報入力'!AE:AE,$G$4)</f>
        <v>0</v>
      </c>
      <c r="L31" s="703" t="s">
        <v>189</v>
      </c>
      <c r="M31" s="991">
        <v>430000</v>
      </c>
      <c r="N31" s="703" t="s">
        <v>129</v>
      </c>
      <c r="O31" s="704">
        <f>COUNTIFS('3.住戸情報入力'!AF:AF,"エアコン*"&amp;G31,'3.住戸情報入力'!AG:AG,$G$4)</f>
        <v>0</v>
      </c>
      <c r="P31" s="703" t="s">
        <v>189</v>
      </c>
      <c r="Q31" s="705">
        <f>I31*K31+M31*O31</f>
        <v>0</v>
      </c>
      <c r="R31" s="707" t="s">
        <v>129</v>
      </c>
      <c r="S31" s="1942"/>
      <c r="U31" s="6"/>
      <c r="V31" s="6"/>
      <c r="W31" s="6"/>
    </row>
    <row r="32" spans="1:23" s="251" customFormat="1" ht="29.25" thickBot="1">
      <c r="A32" s="356"/>
      <c r="B32" s="1923"/>
      <c r="C32" s="1920"/>
      <c r="D32" s="1955"/>
      <c r="E32" s="2010"/>
      <c r="F32" s="2011"/>
      <c r="G32" s="1967" t="s">
        <v>436</v>
      </c>
      <c r="H32" s="1967"/>
      <c r="I32" s="710">
        <v>530000</v>
      </c>
      <c r="J32" s="711" t="s">
        <v>129</v>
      </c>
      <c r="K32" s="712">
        <f>COUNTIFS('3.住戸情報入力'!AD:AD,"エアコン*"&amp;G32,'3.住戸情報入力'!AE:AE,$G$4)</f>
        <v>0</v>
      </c>
      <c r="L32" s="711" t="s">
        <v>189</v>
      </c>
      <c r="M32" s="995">
        <v>500000</v>
      </c>
      <c r="N32" s="711" t="s">
        <v>129</v>
      </c>
      <c r="O32" s="712">
        <f>COUNTIFS('3.住戸情報入力'!AF:AF,"エアコン*"&amp;G32,'3.住戸情報入力'!AG:AG,$G$4)</f>
        <v>0</v>
      </c>
      <c r="P32" s="711" t="s">
        <v>189</v>
      </c>
      <c r="Q32" s="713">
        <f>I32*K32+M32*O32</f>
        <v>0</v>
      </c>
      <c r="R32" s="711" t="s">
        <v>129</v>
      </c>
      <c r="S32" s="1943"/>
      <c r="U32" s="6"/>
      <c r="V32" s="6"/>
      <c r="W32" s="6"/>
    </row>
    <row r="33" spans="1:23" s="251" customFormat="1" ht="30" thickTop="1" thickBot="1">
      <c r="A33" s="356"/>
      <c r="B33" s="1923"/>
      <c r="C33" s="1920"/>
      <c r="D33" s="2012" t="s">
        <v>325</v>
      </c>
      <c r="E33" s="2013"/>
      <c r="F33" s="2013"/>
      <c r="G33" s="2013"/>
      <c r="H33" s="2013"/>
      <c r="I33" s="2013"/>
      <c r="J33" s="2013"/>
      <c r="K33" s="2013"/>
      <c r="L33" s="2013"/>
      <c r="M33" s="2013"/>
      <c r="N33" s="2013"/>
      <c r="O33" s="2013"/>
      <c r="P33" s="734" t="s">
        <v>318</v>
      </c>
      <c r="Q33" s="735">
        <f>SUM(Q28:Q32)</f>
        <v>0</v>
      </c>
      <c r="R33" s="736" t="s">
        <v>129</v>
      </c>
      <c r="S33" s="737"/>
      <c r="U33" s="482"/>
      <c r="V33" s="6"/>
      <c r="W33" s="6"/>
    </row>
    <row r="34" spans="1:23" s="257" customFormat="1" ht="27.75" customHeight="1" thickTop="1" thickBot="1">
      <c r="A34" s="357"/>
      <c r="B34" s="1923"/>
      <c r="C34" s="1920"/>
      <c r="D34" s="2014" t="s">
        <v>616</v>
      </c>
      <c r="E34" s="2015"/>
      <c r="F34" s="2015"/>
      <c r="G34" s="2015"/>
      <c r="H34" s="2015"/>
      <c r="I34" s="2015"/>
      <c r="J34" s="2015"/>
      <c r="K34" s="2015"/>
      <c r="L34" s="2015"/>
      <c r="M34" s="2015"/>
      <c r="N34" s="2016"/>
      <c r="O34" s="738" t="s">
        <v>553</v>
      </c>
      <c r="P34" s="739" t="s">
        <v>554</v>
      </c>
      <c r="Q34" s="740">
        <f>65000*SUMIFS('3.住戸情報入力'!AS:AS,'3.住戸情報入力'!AR:AR,"2.6ｋＷ未満",'3.住戸情報入力'!AT:AT,$G$4)+80000*SUMIFS('3.住戸情報入力'!AS:AS,'3.住戸情報入力'!AR:AR,"2.6ｋＷ以上",'3.住戸情報入力'!AT:AT,$G$4)</f>
        <v>0</v>
      </c>
      <c r="R34" s="741" t="s">
        <v>129</v>
      </c>
      <c r="S34" s="701" t="s">
        <v>1213</v>
      </c>
      <c r="U34" s="346"/>
      <c r="V34" s="346"/>
      <c r="W34" s="346"/>
    </row>
    <row r="35" spans="1:23" s="257" customFormat="1" ht="27.75" customHeight="1" thickTop="1" thickBot="1">
      <c r="A35" s="357"/>
      <c r="B35" s="1923"/>
      <c r="C35" s="1920"/>
      <c r="D35" s="2014" t="s">
        <v>617</v>
      </c>
      <c r="E35" s="2015"/>
      <c r="F35" s="2015"/>
      <c r="G35" s="2015"/>
      <c r="H35" s="2015"/>
      <c r="I35" s="2015"/>
      <c r="J35" s="2015"/>
      <c r="K35" s="2015"/>
      <c r="L35" s="2015"/>
      <c r="M35" s="2015"/>
      <c r="N35" s="2016"/>
      <c r="O35" s="742" t="s">
        <v>553</v>
      </c>
      <c r="P35" s="743" t="s">
        <v>614</v>
      </c>
      <c r="Q35" s="744">
        <f>SUMIFS('3.住戸情報入力'!AV:AV,'3.住戸情報入力'!AW:AW,$G$4)</f>
        <v>0</v>
      </c>
      <c r="R35" s="745" t="s">
        <v>129</v>
      </c>
      <c r="S35" s="701" t="s">
        <v>1213</v>
      </c>
      <c r="U35" s="435"/>
      <c r="V35" s="435"/>
      <c r="W35" s="435"/>
    </row>
    <row r="36" spans="1:23" s="257" customFormat="1" ht="27.75" customHeight="1" thickTop="1">
      <c r="A36" s="357"/>
      <c r="B36" s="1923"/>
      <c r="C36" s="1920"/>
      <c r="D36" s="2025" t="s">
        <v>191</v>
      </c>
      <c r="E36" s="1971" t="s">
        <v>740</v>
      </c>
      <c r="F36" s="1972"/>
      <c r="G36" s="1972"/>
      <c r="H36" s="1972"/>
      <c r="I36" s="935"/>
      <c r="J36" s="940"/>
      <c r="K36" s="937"/>
      <c r="L36" s="944"/>
      <c r="M36" s="935">
        <v>300000</v>
      </c>
      <c r="N36" s="715" t="s">
        <v>129</v>
      </c>
      <c r="O36" s="704">
        <f>COUNTIFS('3.住戸情報入力'!AJ:AJ,E36,'3.住戸情報入力'!AK:AK,$G$4)</f>
        <v>0</v>
      </c>
      <c r="P36" s="715" t="s">
        <v>189</v>
      </c>
      <c r="Q36" s="746">
        <f>M36*O36</f>
        <v>0</v>
      </c>
      <c r="R36" s="715" t="s">
        <v>129</v>
      </c>
      <c r="S36" s="1970" t="s">
        <v>1213</v>
      </c>
      <c r="U36" s="346"/>
    </row>
    <row r="37" spans="1:23" s="257" customFormat="1" ht="27.75" customHeight="1">
      <c r="A37" s="357"/>
      <c r="B37" s="1923"/>
      <c r="C37" s="1920"/>
      <c r="D37" s="1920"/>
      <c r="E37" s="1973" t="s">
        <v>741</v>
      </c>
      <c r="F37" s="1974"/>
      <c r="G37" s="1974"/>
      <c r="H37" s="936" t="s">
        <v>464</v>
      </c>
      <c r="I37" s="933"/>
      <c r="J37" s="941"/>
      <c r="K37" s="937"/>
      <c r="L37" s="717"/>
      <c r="M37" s="933">
        <v>140000</v>
      </c>
      <c r="N37" s="717" t="s">
        <v>129</v>
      </c>
      <c r="O37" s="704">
        <f>COUNTIFS('3.住戸情報入力'!AJ:AJ,"ガス潜熱回収型給湯機（エコジョーズ等）20号以下",'3.住戸情報入力'!AK:AK,$G$4)</f>
        <v>0</v>
      </c>
      <c r="P37" s="717" t="s">
        <v>189</v>
      </c>
      <c r="Q37" s="718">
        <f t="shared" ref="Q37:Q42" si="2">M37*O37</f>
        <v>0</v>
      </c>
      <c r="R37" s="717" t="s">
        <v>129</v>
      </c>
      <c r="S37" s="1970"/>
      <c r="U37" s="483"/>
    </row>
    <row r="38" spans="1:23" s="257" customFormat="1" ht="27.75" customHeight="1">
      <c r="A38" s="357"/>
      <c r="B38" s="1923"/>
      <c r="C38" s="1920"/>
      <c r="D38" s="1920"/>
      <c r="E38" s="1971"/>
      <c r="F38" s="1972"/>
      <c r="G38" s="1972"/>
      <c r="H38" s="936" t="s">
        <v>465</v>
      </c>
      <c r="I38" s="933"/>
      <c r="J38" s="941"/>
      <c r="K38" s="937"/>
      <c r="L38" s="717"/>
      <c r="M38" s="933">
        <v>160000</v>
      </c>
      <c r="N38" s="717" t="s">
        <v>129</v>
      </c>
      <c r="O38" s="704">
        <f>COUNTIFS('3.住戸情報入力'!AJ:AJ,"ガス潜熱回収型給湯機（エコジョーズ等）24号",'3.住戸情報入力'!AK:AK,$G$4)</f>
        <v>0</v>
      </c>
      <c r="P38" s="717" t="s">
        <v>189</v>
      </c>
      <c r="Q38" s="718">
        <f t="shared" si="2"/>
        <v>0</v>
      </c>
      <c r="R38" s="717" t="s">
        <v>129</v>
      </c>
      <c r="S38" s="1970"/>
      <c r="U38" s="346"/>
      <c r="V38" s="346"/>
      <c r="W38" s="346"/>
    </row>
    <row r="39" spans="1:23" s="251" customFormat="1" ht="28.5">
      <c r="A39" s="356"/>
      <c r="B39" s="1923"/>
      <c r="C39" s="1920"/>
      <c r="D39" s="1920"/>
      <c r="E39" s="1952" t="s">
        <v>192</v>
      </c>
      <c r="F39" s="1953"/>
      <c r="G39" s="1953"/>
      <c r="H39" s="1953"/>
      <c r="I39" s="933"/>
      <c r="J39" s="942"/>
      <c r="K39" s="938"/>
      <c r="L39" s="707"/>
      <c r="M39" s="933">
        <v>400000</v>
      </c>
      <c r="N39" s="707" t="s">
        <v>129</v>
      </c>
      <c r="O39" s="708">
        <f>COUNTIFS('3.住戸情報入力'!AJ:AJ,E39,'3.住戸情報入力'!AK:AK,$G$4)</f>
        <v>0</v>
      </c>
      <c r="P39" s="707" t="s">
        <v>189</v>
      </c>
      <c r="Q39" s="709">
        <f t="shared" si="2"/>
        <v>0</v>
      </c>
      <c r="R39" s="707" t="s">
        <v>129</v>
      </c>
      <c r="S39" s="1970"/>
      <c r="U39" s="6"/>
      <c r="V39" s="6"/>
      <c r="W39" s="6"/>
    </row>
    <row r="40" spans="1:23" s="251" customFormat="1" ht="28.5">
      <c r="A40" s="356"/>
      <c r="B40" s="1923"/>
      <c r="C40" s="1920"/>
      <c r="D40" s="1920"/>
      <c r="E40" s="1952" t="s">
        <v>659</v>
      </c>
      <c r="F40" s="1953"/>
      <c r="G40" s="1953"/>
      <c r="H40" s="1953"/>
      <c r="I40" s="933"/>
      <c r="J40" s="942"/>
      <c r="K40" s="938"/>
      <c r="L40" s="707"/>
      <c r="M40" s="933">
        <v>1000000</v>
      </c>
      <c r="N40" s="707" t="s">
        <v>129</v>
      </c>
      <c r="O40" s="708">
        <f>COUNTIFS('3.住戸情報入力'!AJ:AJ,E40,'3.住戸情報入力'!AK:AK,$G$4)</f>
        <v>0</v>
      </c>
      <c r="P40" s="707" t="s">
        <v>189</v>
      </c>
      <c r="Q40" s="709">
        <f t="shared" si="2"/>
        <v>0</v>
      </c>
      <c r="R40" s="707" t="s">
        <v>129</v>
      </c>
      <c r="S40" s="1970"/>
      <c r="U40" s="6"/>
      <c r="V40" s="6"/>
      <c r="W40" s="6"/>
    </row>
    <row r="41" spans="1:23" s="251" customFormat="1" ht="28.5">
      <c r="A41" s="356"/>
      <c r="B41" s="1923"/>
      <c r="C41" s="1920"/>
      <c r="D41" s="1920"/>
      <c r="E41" s="1952" t="s">
        <v>660</v>
      </c>
      <c r="F41" s="1953"/>
      <c r="G41" s="1953"/>
      <c r="H41" s="1953"/>
      <c r="I41" s="933"/>
      <c r="J41" s="942"/>
      <c r="K41" s="938"/>
      <c r="L41" s="707"/>
      <c r="M41" s="933">
        <v>1230000</v>
      </c>
      <c r="N41" s="707" t="s">
        <v>129</v>
      </c>
      <c r="O41" s="708">
        <f>COUNTIFS('3.住戸情報入力'!AJ:AJ,E41,'3.住戸情報入力'!AK:AK,$G$4)</f>
        <v>0</v>
      </c>
      <c r="P41" s="707" t="s">
        <v>189</v>
      </c>
      <c r="Q41" s="709">
        <f t="shared" si="2"/>
        <v>0</v>
      </c>
      <c r="R41" s="707" t="s">
        <v>129</v>
      </c>
      <c r="S41" s="1970"/>
      <c r="U41" s="6"/>
      <c r="V41" s="6"/>
      <c r="W41" s="6"/>
    </row>
    <row r="42" spans="1:23" s="251" customFormat="1" ht="28.5">
      <c r="A42" s="356"/>
      <c r="B42" s="1923"/>
      <c r="C42" s="1920"/>
      <c r="D42" s="2026"/>
      <c r="E42" s="1968" t="s">
        <v>661</v>
      </c>
      <c r="F42" s="1969"/>
      <c r="G42" s="1969"/>
      <c r="H42" s="1969"/>
      <c r="I42" s="934"/>
      <c r="J42" s="943"/>
      <c r="K42" s="939"/>
      <c r="L42" s="747"/>
      <c r="M42" s="934">
        <v>990000</v>
      </c>
      <c r="N42" s="747" t="s">
        <v>129</v>
      </c>
      <c r="O42" s="748">
        <f>COUNTIFS('3.住戸情報入力'!AJ:AJ,E42,'3.住戸情報入力'!AK:AK,$G$4)</f>
        <v>0</v>
      </c>
      <c r="P42" s="747" t="s">
        <v>189</v>
      </c>
      <c r="Q42" s="749">
        <f t="shared" si="2"/>
        <v>0</v>
      </c>
      <c r="R42" s="747" t="s">
        <v>129</v>
      </c>
      <c r="S42" s="1970"/>
      <c r="U42" s="6"/>
      <c r="V42" s="6"/>
      <c r="W42" s="6"/>
    </row>
    <row r="43" spans="1:23" s="257" customFormat="1" ht="27.75" customHeight="1">
      <c r="A43" s="357"/>
      <c r="B43" s="1923"/>
      <c r="C43" s="1920"/>
      <c r="D43" s="2023" t="s">
        <v>325</v>
      </c>
      <c r="E43" s="2024"/>
      <c r="F43" s="2024"/>
      <c r="G43" s="2024"/>
      <c r="H43" s="2024"/>
      <c r="I43" s="2024"/>
      <c r="J43" s="2024"/>
      <c r="K43" s="2024"/>
      <c r="L43" s="2024"/>
      <c r="M43" s="2024"/>
      <c r="N43" s="2024"/>
      <c r="O43" s="2024"/>
      <c r="P43" s="725" t="s">
        <v>324</v>
      </c>
      <c r="Q43" s="726">
        <f>SUM(Q36:Q42)</f>
        <v>0</v>
      </c>
      <c r="R43" s="727" t="s">
        <v>129</v>
      </c>
      <c r="S43" s="750"/>
      <c r="U43" s="347"/>
      <c r="V43" s="347"/>
      <c r="W43" s="347"/>
    </row>
    <row r="44" spans="1:23" s="257" customFormat="1" ht="27.75" customHeight="1">
      <c r="A44" s="357"/>
      <c r="B44" s="1923"/>
      <c r="C44" s="1920"/>
      <c r="D44" s="2017" t="s">
        <v>753</v>
      </c>
      <c r="E44" s="2018"/>
      <c r="F44" s="2018"/>
      <c r="G44" s="2018"/>
      <c r="H44" s="2018"/>
      <c r="I44" s="2018"/>
      <c r="J44" s="2018"/>
      <c r="K44" s="2018"/>
      <c r="L44" s="2018"/>
      <c r="M44" s="2018"/>
      <c r="N44" s="2018"/>
      <c r="O44" s="2018"/>
      <c r="P44" s="2019"/>
      <c r="Q44" s="751">
        <f>80000*COUNTIFS('3.住戸情報入力'!AH:AH,"ダクト式第三種換気",'3.住戸情報入力'!AI:AI,$G$4)+120000*COUNTIFS('3.住戸情報入力'!AH:AH,"ダクト式第一種換気",'3.住戸情報入力'!AI:AI,$G$4)+160000*COUNTIFS('3.住戸情報入力'!AH:AH,"ダクト式第一種換気（熱交換有り）",'3.住戸情報入力'!AI:AI,$G$4)</f>
        <v>0</v>
      </c>
      <c r="R44" s="752" t="s">
        <v>129</v>
      </c>
      <c r="S44" s="1975" t="s">
        <v>1213</v>
      </c>
      <c r="U44" s="347"/>
      <c r="V44" s="347"/>
      <c r="W44" s="347"/>
    </row>
    <row r="45" spans="1:23" s="257" customFormat="1" ht="28.5">
      <c r="A45" s="357"/>
      <c r="B45" s="1923"/>
      <c r="C45" s="1920"/>
      <c r="D45" s="2017" t="s">
        <v>754</v>
      </c>
      <c r="E45" s="2018"/>
      <c r="F45" s="2018"/>
      <c r="G45" s="2018"/>
      <c r="H45" s="2018"/>
      <c r="I45" s="2018"/>
      <c r="J45" s="2018"/>
      <c r="K45" s="2018"/>
      <c r="L45" s="2019"/>
      <c r="M45" s="706">
        <v>8000</v>
      </c>
      <c r="N45" s="717" t="s">
        <v>129</v>
      </c>
      <c r="O45" s="704">
        <f>SUMIFS('3.住戸情報入力'!AL:AL,'3.住戸情報入力'!AM:AM,$G$4)</f>
        <v>0</v>
      </c>
      <c r="P45" s="717" t="s">
        <v>189</v>
      </c>
      <c r="Q45" s="751">
        <f>M45*O45</f>
        <v>0</v>
      </c>
      <c r="R45" s="753" t="s">
        <v>129</v>
      </c>
      <c r="S45" s="1976"/>
      <c r="U45" s="347"/>
      <c r="V45" s="347"/>
      <c r="W45" s="347"/>
    </row>
    <row r="46" spans="1:23" s="257" customFormat="1" ht="27.75" customHeight="1">
      <c r="A46" s="357"/>
      <c r="B46" s="1923"/>
      <c r="C46" s="1920"/>
      <c r="D46" s="1925" t="s">
        <v>1232</v>
      </c>
      <c r="E46" s="1926"/>
      <c r="F46" s="1926"/>
      <c r="G46" s="1926"/>
      <c r="H46" s="1926"/>
      <c r="I46" s="1926"/>
      <c r="J46" s="1926"/>
      <c r="K46" s="1926"/>
      <c r="L46" s="1927"/>
      <c r="M46" s="732">
        <v>100000</v>
      </c>
      <c r="N46" s="752" t="s">
        <v>129</v>
      </c>
      <c r="O46" s="733">
        <f>COUNTIFS('3.住戸情報入力'!AN:AN,"有り",'3.住戸情報入力'!AO:AO,$G$4)</f>
        <v>0</v>
      </c>
      <c r="P46" s="752" t="s">
        <v>189</v>
      </c>
      <c r="Q46" s="754">
        <f>M46*O46</f>
        <v>0</v>
      </c>
      <c r="R46" s="752" t="s">
        <v>129</v>
      </c>
      <c r="S46" s="1976"/>
      <c r="U46" s="347"/>
      <c r="V46" s="347"/>
      <c r="W46" s="347"/>
    </row>
    <row r="47" spans="1:23" s="257" customFormat="1" ht="27.75" customHeight="1">
      <c r="A47" s="357"/>
      <c r="B47" s="1923"/>
      <c r="C47" s="1920"/>
      <c r="D47" s="1928" t="s">
        <v>1233</v>
      </c>
      <c r="E47" s="1929"/>
      <c r="F47" s="1929"/>
      <c r="G47" s="1929"/>
      <c r="H47" s="1929"/>
      <c r="I47" s="1929"/>
      <c r="J47" s="1929"/>
      <c r="K47" s="1929"/>
      <c r="L47" s="1930"/>
      <c r="M47" s="755">
        <v>115000</v>
      </c>
      <c r="N47" s="727" t="s">
        <v>129</v>
      </c>
      <c r="O47" s="704">
        <f>COUNTIFS('3.住戸情報入力'!AN:AN,"有り（ガス計測含む）",'3.住戸情報入力'!AO:AO,$G$4)</f>
        <v>0</v>
      </c>
      <c r="P47" s="727" t="s">
        <v>189</v>
      </c>
      <c r="Q47" s="726">
        <f>M47*O47</f>
        <v>0</v>
      </c>
      <c r="R47" s="727" t="s">
        <v>129</v>
      </c>
      <c r="S47" s="1977"/>
      <c r="U47" s="347"/>
      <c r="V47" s="347"/>
      <c r="W47" s="347"/>
    </row>
    <row r="48" spans="1:23" s="257" customFormat="1" ht="27.75" customHeight="1" thickBot="1">
      <c r="A48" s="357"/>
      <c r="B48" s="1923"/>
      <c r="C48" s="1920"/>
      <c r="D48" s="1914" t="s">
        <v>307</v>
      </c>
      <c r="E48" s="1915"/>
      <c r="F48" s="1915"/>
      <c r="G48" s="1915"/>
      <c r="H48" s="1915"/>
      <c r="I48" s="1915"/>
      <c r="J48" s="1915"/>
      <c r="K48" s="1915"/>
      <c r="L48" s="1916"/>
      <c r="M48" s="2020"/>
      <c r="N48" s="2021"/>
      <c r="O48" s="2021"/>
      <c r="P48" s="2022"/>
      <c r="Q48" s="756">
        <f>SUMIFS('3.住戸情報入力'!AP:AP,'3.住戸情報入力'!AQ:AQ,$G$4)</f>
        <v>0</v>
      </c>
      <c r="R48" s="757" t="s">
        <v>129</v>
      </c>
      <c r="S48" s="758"/>
      <c r="U48" s="347"/>
      <c r="V48" s="347"/>
      <c r="W48" s="347"/>
    </row>
    <row r="49" spans="1:23" s="257" customFormat="1" ht="27.75" customHeight="1" thickTop="1" thickBot="1">
      <c r="A49" s="357"/>
      <c r="B49" s="1923"/>
      <c r="C49" s="1921"/>
      <c r="D49" s="1917" t="s">
        <v>325</v>
      </c>
      <c r="E49" s="1918"/>
      <c r="F49" s="1918"/>
      <c r="G49" s="1918"/>
      <c r="H49" s="1918"/>
      <c r="I49" s="1918"/>
      <c r="J49" s="1918"/>
      <c r="K49" s="1918"/>
      <c r="L49" s="1918"/>
      <c r="M49" s="1918"/>
      <c r="N49" s="1918"/>
      <c r="O49" s="1918"/>
      <c r="P49" s="759" t="s">
        <v>336</v>
      </c>
      <c r="Q49" s="760">
        <f>SUM(Q44:Q48)</f>
        <v>0</v>
      </c>
      <c r="R49" s="761" t="s">
        <v>129</v>
      </c>
      <c r="S49" s="762"/>
      <c r="U49" s="347"/>
      <c r="V49" s="347"/>
      <c r="W49" s="347"/>
    </row>
    <row r="50" spans="1:23" s="257" customFormat="1" ht="27.75" customHeight="1" thickTop="1">
      <c r="A50" s="357"/>
      <c r="B50" s="1924"/>
      <c r="C50" s="1931" t="s">
        <v>335</v>
      </c>
      <c r="D50" s="1932"/>
      <c r="E50" s="1932"/>
      <c r="F50" s="1932"/>
      <c r="G50" s="1932"/>
      <c r="H50" s="1932"/>
      <c r="I50" s="1932"/>
      <c r="J50" s="1932"/>
      <c r="K50" s="1932"/>
      <c r="L50" s="1932"/>
      <c r="M50" s="1932"/>
      <c r="N50" s="1932"/>
      <c r="O50" s="1932"/>
      <c r="P50" s="725" t="s">
        <v>466</v>
      </c>
      <c r="Q50" s="726">
        <f>SUM(Q12,Q22,Q27,Q33,Q34,Q35,Q43,Q49)</f>
        <v>0</v>
      </c>
      <c r="R50" s="727" t="s">
        <v>129</v>
      </c>
      <c r="S50" s="750" t="s">
        <v>467</v>
      </c>
      <c r="U50" s="347"/>
      <c r="V50" s="347"/>
      <c r="W50" s="347"/>
    </row>
    <row r="51" spans="1:23" s="257" customFormat="1" ht="27.75" customHeight="1" thickBot="1">
      <c r="A51" s="357"/>
      <c r="B51" s="2027" t="s">
        <v>309</v>
      </c>
      <c r="C51" s="2029" t="s">
        <v>445</v>
      </c>
      <c r="D51" s="1914" t="s">
        <v>308</v>
      </c>
      <c r="E51" s="1915"/>
      <c r="F51" s="1915"/>
      <c r="G51" s="1915"/>
      <c r="H51" s="1915"/>
      <c r="I51" s="1915"/>
      <c r="J51" s="1915"/>
      <c r="K51" s="1915"/>
      <c r="L51" s="1915"/>
      <c r="M51" s="1915"/>
      <c r="N51" s="1915"/>
      <c r="O51" s="1915"/>
      <c r="P51" s="1916"/>
      <c r="Q51" s="763">
        <f>'6.共用部定額単価算出シート'!D46</f>
        <v>0</v>
      </c>
      <c r="R51" s="757" t="s">
        <v>129</v>
      </c>
      <c r="S51" s="758"/>
      <c r="U51" s="347"/>
      <c r="V51" s="347"/>
      <c r="W51" s="347"/>
    </row>
    <row r="52" spans="1:23" s="257" customFormat="1" ht="27.75" customHeight="1" thickTop="1" thickBot="1">
      <c r="A52" s="357"/>
      <c r="B52" s="2028"/>
      <c r="C52" s="2030"/>
      <c r="D52" s="1917" t="s">
        <v>325</v>
      </c>
      <c r="E52" s="1918"/>
      <c r="F52" s="1918"/>
      <c r="G52" s="1918"/>
      <c r="H52" s="1918"/>
      <c r="I52" s="1918"/>
      <c r="J52" s="1918"/>
      <c r="K52" s="1918"/>
      <c r="L52" s="1918"/>
      <c r="M52" s="1918"/>
      <c r="N52" s="1918"/>
      <c r="O52" s="1918"/>
      <c r="P52" s="764" t="s">
        <v>468</v>
      </c>
      <c r="Q52" s="760">
        <f>SUM(Q51:Q51)</f>
        <v>0</v>
      </c>
      <c r="R52" s="761" t="s">
        <v>129</v>
      </c>
      <c r="S52" s="762"/>
      <c r="U52" s="347"/>
      <c r="V52" s="347"/>
      <c r="W52" s="347"/>
    </row>
    <row r="53" spans="1:23" s="257" customFormat="1" ht="27.75" customHeight="1" thickTop="1">
      <c r="A53" s="358"/>
      <c r="B53" s="1931" t="s">
        <v>564</v>
      </c>
      <c r="C53" s="1932"/>
      <c r="D53" s="1932"/>
      <c r="E53" s="1932"/>
      <c r="F53" s="1932"/>
      <c r="G53" s="1932"/>
      <c r="H53" s="1932"/>
      <c r="I53" s="1932"/>
      <c r="J53" s="1932"/>
      <c r="K53" s="1932"/>
      <c r="L53" s="1932"/>
      <c r="M53" s="1932"/>
      <c r="N53" s="1932"/>
      <c r="O53" s="1932"/>
      <c r="P53" s="765" t="s">
        <v>565</v>
      </c>
      <c r="Q53" s="766">
        <f>Q50+Q52</f>
        <v>0</v>
      </c>
      <c r="R53" s="741" t="s">
        <v>129</v>
      </c>
      <c r="S53" s="767" t="s">
        <v>658</v>
      </c>
      <c r="U53" s="347"/>
      <c r="V53" s="347"/>
      <c r="W53" s="347"/>
    </row>
  </sheetData>
  <sheetProtection algorithmName="SHA-512" hashValue="L8C7SZ11zDwMzk3RM10+wYAyX3HDtxdrwotc6KBnu5vnhBGat0j7+FmIto2+tKJ41vD5a423XACkLgIcrnoGpw==" saltValue="gqkH/KcbIiXvUx30jU0NvA==" spinCount="100000" sheet="1" formatCells="0" formatRows="0" insertRows="0" deleteRows="0" selectLockedCells="1" autoFilter="0" pivotTables="0"/>
  <mergeCells count="70">
    <mergeCell ref="B53:O53"/>
    <mergeCell ref="E28:L28"/>
    <mergeCell ref="E29:L29"/>
    <mergeCell ref="I30:L30"/>
    <mergeCell ref="M30:P30"/>
    <mergeCell ref="E30:F32"/>
    <mergeCell ref="D33:O33"/>
    <mergeCell ref="D34:N34"/>
    <mergeCell ref="D35:N35"/>
    <mergeCell ref="D44:P44"/>
    <mergeCell ref="M48:P48"/>
    <mergeCell ref="D43:O43"/>
    <mergeCell ref="D45:L45"/>
    <mergeCell ref="D36:D42"/>
    <mergeCell ref="B51:B52"/>
    <mergeCell ref="C51:C52"/>
    <mergeCell ref="S44:S47"/>
    <mergeCell ref="D8:P8"/>
    <mergeCell ref="E23:L23"/>
    <mergeCell ref="E24:L24"/>
    <mergeCell ref="E25:L25"/>
    <mergeCell ref="E26:L26"/>
    <mergeCell ref="D12:G12"/>
    <mergeCell ref="D13:D21"/>
    <mergeCell ref="E13:H13"/>
    <mergeCell ref="E20:H20"/>
    <mergeCell ref="E21:H21"/>
    <mergeCell ref="D11:O11"/>
    <mergeCell ref="D9:M9"/>
    <mergeCell ref="D10:M10"/>
    <mergeCell ref="I12:P12"/>
    <mergeCell ref="D22:O22"/>
    <mergeCell ref="S28:S32"/>
    <mergeCell ref="G31:H31"/>
    <mergeCell ref="G32:H32"/>
    <mergeCell ref="E42:H42"/>
    <mergeCell ref="S36:S42"/>
    <mergeCell ref="E41:H41"/>
    <mergeCell ref="E36:H36"/>
    <mergeCell ref="E37:G38"/>
    <mergeCell ref="S23:S26"/>
    <mergeCell ref="D23:D26"/>
    <mergeCell ref="B8:C11"/>
    <mergeCell ref="E39:H39"/>
    <mergeCell ref="E40:H40"/>
    <mergeCell ref="D28:D32"/>
    <mergeCell ref="S13:S21"/>
    <mergeCell ref="E15:H15"/>
    <mergeCell ref="E16:H16"/>
    <mergeCell ref="E17:H17"/>
    <mergeCell ref="E18:H18"/>
    <mergeCell ref="E19:H19"/>
    <mergeCell ref="I13:L13"/>
    <mergeCell ref="M13:P13"/>
    <mergeCell ref="Q8:R8"/>
    <mergeCell ref="D27:K27"/>
    <mergeCell ref="B2:G2"/>
    <mergeCell ref="B4:F4"/>
    <mergeCell ref="G4:H4"/>
    <mergeCell ref="B6:F6"/>
    <mergeCell ref="G6:R6"/>
    <mergeCell ref="D51:P51"/>
    <mergeCell ref="D52:O52"/>
    <mergeCell ref="C12:C49"/>
    <mergeCell ref="B13:B50"/>
    <mergeCell ref="D46:L46"/>
    <mergeCell ref="D47:L47"/>
    <mergeCell ref="D48:L48"/>
    <mergeCell ref="D49:O49"/>
    <mergeCell ref="C50:O50"/>
  </mergeCells>
  <phoneticPr fontId="18"/>
  <conditionalFormatting sqref="A8:B8 A4:G4 A12:I12 D8:D9 D11 A5:L7 I4:L4 A1:L3 A28 D36 S36 D28:E28 A15:A22 A13:B14 E39:L42 T34:XFD34 T36:XFD42 A44:A45 T45:XFD45 A31:A34 A36:A42 A50:A52 A54:L1048576 A9:A11 U9:XFD10 Q54:XFD1048576 Q39:R42 Q28:XFD28 Q31:XFD33 Q9:S10 Q1:XFD8 D22 D14:L21 Q11:XFD22 D13:H13 E29:E30 D31:D33 G31:L32">
    <cfRule type="expression" dxfId="492" priority="92">
      <formula>_xlfn.ISFORMULA(A1)=TRUE</formula>
    </cfRule>
  </conditionalFormatting>
  <conditionalFormatting sqref="T9">
    <cfRule type="containsText" dxfId="491" priority="90" operator="containsText" text="(例)">
      <formula>NOT(ISERROR(SEARCH("(例)",T9)))</formula>
    </cfRule>
  </conditionalFormatting>
  <conditionalFormatting sqref="A23:A27 T23:XFD26 D27:L27 D23:E23 Q23:R26 Q27:XFD27 E24:E26">
    <cfRule type="expression" dxfId="490" priority="89">
      <formula>_xlfn.ISFORMULA(A23)=TRUE</formula>
    </cfRule>
  </conditionalFormatting>
  <conditionalFormatting sqref="A29:A30 D29:D30 Q29:XFD30">
    <cfRule type="expression" dxfId="489" priority="88">
      <formula>_xlfn.ISFORMULA(A29)=TRUE</formula>
    </cfRule>
  </conditionalFormatting>
  <conditionalFormatting sqref="Q34:R34 D34">
    <cfRule type="expression" dxfId="488" priority="86">
      <formula>_xlfn.ISFORMULA(D34)=TRUE</formula>
    </cfRule>
  </conditionalFormatting>
  <conditionalFormatting sqref="S24">
    <cfRule type="expression" dxfId="487" priority="84">
      <formula>_xlfn.ISFORMULA(S24)=TRUE</formula>
    </cfRule>
  </conditionalFormatting>
  <conditionalFormatting sqref="E36:L36 E37 H37:L38 Q36:R38">
    <cfRule type="expression" dxfId="486" priority="83">
      <formula>_xlfn.ISFORMULA(E36)=TRUE</formula>
    </cfRule>
  </conditionalFormatting>
  <conditionalFormatting sqref="S23 S25:S26">
    <cfRule type="expression" dxfId="485" priority="85">
      <formula>_xlfn.ISFORMULA(S23)=TRUE</formula>
    </cfRule>
  </conditionalFormatting>
  <conditionalFormatting sqref="A43 D43 Q43:XFD43">
    <cfRule type="expression" dxfId="484" priority="80">
      <formula>_xlfn.ISFORMULA(A43)=TRUE</formula>
    </cfRule>
  </conditionalFormatting>
  <conditionalFormatting sqref="D44:D45 Q44:XFD44 Q45:R45">
    <cfRule type="expression" dxfId="483" priority="79">
      <formula>_xlfn.ISFORMULA(D44)=TRUE</formula>
    </cfRule>
  </conditionalFormatting>
  <conditionalFormatting sqref="AC46:XFD46 A46:A49 T46:AA46 T47:XFD47 R48:XFD48 Q46:R47 Q49:XFD49 D46:D49">
    <cfRule type="expression" dxfId="482" priority="77">
      <formula>_xlfn.ISFORMULA(A46)=TRUE</formula>
    </cfRule>
  </conditionalFormatting>
  <conditionalFormatting sqref="A53:B53 D51:D52 R51:XFD51 Q50:XFD50 Q52:XFD53">
    <cfRule type="expression" dxfId="481" priority="76">
      <formula>_xlfn.ISFORMULA(A50)=TRUE</formula>
    </cfRule>
  </conditionalFormatting>
  <conditionalFormatting sqref="B51:C51 B52">
    <cfRule type="expression" dxfId="480" priority="75">
      <formula>_xlfn.ISFORMULA(B51)=TRUE</formula>
    </cfRule>
  </conditionalFormatting>
  <conditionalFormatting sqref="C50">
    <cfRule type="expression" dxfId="479" priority="73">
      <formula>_xlfn.ISFORMULA(C50)=TRUE</formula>
    </cfRule>
  </conditionalFormatting>
  <conditionalFormatting sqref="Q48">
    <cfRule type="containsBlanks" dxfId="478" priority="72">
      <formula>LEN(TRIM(Q48))=0</formula>
    </cfRule>
  </conditionalFormatting>
  <conditionalFormatting sqref="Q48">
    <cfRule type="expression" dxfId="477" priority="71">
      <formula>_xlfn.ISFORMULA(Q48)=TRUE</formula>
    </cfRule>
  </conditionalFormatting>
  <conditionalFormatting sqref="Q51">
    <cfRule type="expression" dxfId="476" priority="70">
      <formula>_xlfn.ISFORMULA(Q51)=TRUE</formula>
    </cfRule>
  </conditionalFormatting>
  <conditionalFormatting sqref="T35:XFD35 A35">
    <cfRule type="expression" dxfId="475" priority="51">
      <formula>_xlfn.ISFORMULA(A35)=TRUE</formula>
    </cfRule>
  </conditionalFormatting>
  <conditionalFormatting sqref="Q35:R35 D35">
    <cfRule type="expression" dxfId="474" priority="50">
      <formula>_xlfn.ISFORMULA(D35)=TRUE</formula>
    </cfRule>
  </conditionalFormatting>
  <conditionalFormatting sqref="D10">
    <cfRule type="expression" dxfId="473" priority="38">
      <formula>_xlfn.ISFORMULA(D10)=TRUE</formula>
    </cfRule>
  </conditionalFormatting>
  <conditionalFormatting sqref="T10">
    <cfRule type="expression" dxfId="472" priority="34">
      <formula>_xlfn.ISFORMULA(T10)=TRUE</formula>
    </cfRule>
  </conditionalFormatting>
  <conditionalFormatting sqref="M1:P7 N31:P32 M28:P28 M39:P42 M54:P1048576 O9:P10 P22 O14:P21">
    <cfRule type="expression" dxfId="471" priority="33">
      <formula>_xlfn.ISFORMULA(M1)=TRUE</formula>
    </cfRule>
  </conditionalFormatting>
  <conditionalFormatting sqref="M27:P27 M23:N26 P23:P26">
    <cfRule type="expression" dxfId="470" priority="32">
      <formula>_xlfn.ISFORMULA(M23)=TRUE</formula>
    </cfRule>
  </conditionalFormatting>
  <conditionalFormatting sqref="M29:N29 P29">
    <cfRule type="expression" dxfId="469" priority="31">
      <formula>_xlfn.ISFORMULA(M29)=TRUE</formula>
    </cfRule>
  </conditionalFormatting>
  <conditionalFormatting sqref="P33">
    <cfRule type="expression" dxfId="468" priority="30">
      <formula>_xlfn.ISFORMULA(P33)=TRUE</formula>
    </cfRule>
  </conditionalFormatting>
  <conditionalFormatting sqref="M36:P38">
    <cfRule type="expression" dxfId="467" priority="29">
      <formula>_xlfn.ISFORMULA(M36)=TRUE</formula>
    </cfRule>
  </conditionalFormatting>
  <conditionalFormatting sqref="P43">
    <cfRule type="expression" dxfId="466" priority="28">
      <formula>_xlfn.ISFORMULA(P43)=TRUE</formula>
    </cfRule>
  </conditionalFormatting>
  <conditionalFormatting sqref="M46:P48 P49">
    <cfRule type="expression" dxfId="465" priority="27">
      <formula>_xlfn.ISFORMULA(M46)=TRUE</formula>
    </cfRule>
  </conditionalFormatting>
  <conditionalFormatting sqref="P52:P53 P50">
    <cfRule type="expression" dxfId="464" priority="26">
      <formula>_xlfn.ISFORMULA(P50)=TRUE</formula>
    </cfRule>
  </conditionalFormatting>
  <conditionalFormatting sqref="O34:P34">
    <cfRule type="expression" dxfId="463" priority="23">
      <formula>_xlfn.ISFORMULA(O34)=TRUE</formula>
    </cfRule>
  </conditionalFormatting>
  <conditionalFormatting sqref="O35:P35">
    <cfRule type="expression" dxfId="462" priority="22">
      <formula>_xlfn.ISFORMULA(O35)=TRUE</formula>
    </cfRule>
  </conditionalFormatting>
  <conditionalFormatting sqref="O23">
    <cfRule type="expression" dxfId="461" priority="21">
      <formula>_xlfn.ISFORMULA(O23)=TRUE</formula>
    </cfRule>
  </conditionalFormatting>
  <conditionalFormatting sqref="O24">
    <cfRule type="expression" dxfId="460" priority="20">
      <formula>_xlfn.ISFORMULA(O24)=TRUE</formula>
    </cfRule>
  </conditionalFormatting>
  <conditionalFormatting sqref="O25">
    <cfRule type="expression" dxfId="459" priority="19">
      <formula>_xlfn.ISFORMULA(O25)=TRUE</formula>
    </cfRule>
  </conditionalFormatting>
  <conditionalFormatting sqref="O26">
    <cfRule type="expression" dxfId="458" priority="18">
      <formula>_xlfn.ISFORMULA(O26)=TRUE</formula>
    </cfRule>
  </conditionalFormatting>
  <conditionalFormatting sqref="O29">
    <cfRule type="expression" dxfId="457" priority="17">
      <formula>_xlfn.ISFORMULA(O29)=TRUE</formula>
    </cfRule>
  </conditionalFormatting>
  <conditionalFormatting sqref="M45:P45">
    <cfRule type="expression" dxfId="456" priority="13">
      <formula>_xlfn.ISFORMULA(M45)=TRUE</formula>
    </cfRule>
  </conditionalFormatting>
  <conditionalFormatting sqref="P11">
    <cfRule type="expression" dxfId="455" priority="12">
      <formula>_xlfn.ISFORMULA(P11)=TRUE</formula>
    </cfRule>
  </conditionalFormatting>
  <conditionalFormatting sqref="N9">
    <cfRule type="expression" dxfId="454" priority="11">
      <formula>_xlfn.ISFORMULA(N9)=TRUE</formula>
    </cfRule>
  </conditionalFormatting>
  <conditionalFormatting sqref="N10">
    <cfRule type="expression" dxfId="453" priority="10">
      <formula>_xlfn.ISFORMULA(N10)=TRUE</formula>
    </cfRule>
  </conditionalFormatting>
  <conditionalFormatting sqref="M15:N21">
    <cfRule type="expression" dxfId="452" priority="9">
      <formula>_xlfn.ISFORMULA(M15)=TRUE</formula>
    </cfRule>
  </conditionalFormatting>
  <conditionalFormatting sqref="M14:N14">
    <cfRule type="expression" dxfId="451" priority="8">
      <formula>_xlfn.ISFORMULA(M14)=TRUE</formula>
    </cfRule>
  </conditionalFormatting>
  <conditionalFormatting sqref="M31:M32">
    <cfRule type="expression" dxfId="450" priority="7">
      <formula>_xlfn.ISFORMULA(M31)=TRUE</formula>
    </cfRule>
  </conditionalFormatting>
  <conditionalFormatting sqref="M30">
    <cfRule type="expression" dxfId="449" priority="6">
      <formula>_xlfn.ISFORMULA(M30)=TRUE</formula>
    </cfRule>
  </conditionalFormatting>
  <conditionalFormatting sqref="I30">
    <cfRule type="expression" dxfId="448" priority="5">
      <formula>_xlfn.ISFORMULA(I30)=TRUE</formula>
    </cfRule>
  </conditionalFormatting>
  <conditionalFormatting sqref="M13">
    <cfRule type="expression" dxfId="447" priority="4">
      <formula>_xlfn.ISFORMULA(M13)=TRUE</formula>
    </cfRule>
  </conditionalFormatting>
  <conditionalFormatting sqref="I13">
    <cfRule type="expression" dxfId="446" priority="3">
      <formula>_xlfn.ISFORMULA(I13)=TRUE</formula>
    </cfRule>
  </conditionalFormatting>
  <conditionalFormatting sqref="S34">
    <cfRule type="expression" dxfId="445" priority="2">
      <formula>_xlfn.ISFORMULA(S34)=TRUE</formula>
    </cfRule>
  </conditionalFormatting>
  <conditionalFormatting sqref="S35">
    <cfRule type="expression" dxfId="444" priority="1">
      <formula>_xlfn.ISFORMULA(S35)=TRUE</formula>
    </cfRule>
  </conditionalFormatting>
  <printOptions horizontalCentered="1"/>
  <pageMargins left="0.51181102362204722" right="0.11811023622047245" top="0.35433070866141736" bottom="0.35433070866141736" header="0.31496062992125984" footer="0.11811023622047245"/>
  <pageSetup paperSize="9" scale="45" orientation="portrait" r:id="rId1"/>
  <headerFooter scaleWithDoc="0">
    <oddFooter>&amp;R&amp;K00-044R5中層ZEH-M_ver.1.2</oddFooter>
  </headerFooter>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29</vt:i4>
      </vt:variant>
      <vt:variant>
        <vt:lpstr>名前付き一覧</vt:lpstr>
      </vt:variant>
      <vt:variant>
        <vt:i4>30</vt:i4>
      </vt:variant>
    </vt:vector>
  </HeadingPairs>
  <TitlesOfParts>
    <vt:vector size="59" baseType="lpstr">
      <vt:lpstr>入力シート</vt:lpstr>
      <vt:lpstr>申請書類リスト</vt:lpstr>
      <vt:lpstr>様式第1_交付申請書</vt:lpstr>
      <vt:lpstr>誓約書</vt:lpstr>
      <vt:lpstr>1.申請者の詳細</vt:lpstr>
      <vt:lpstr>2.全体概要</vt:lpstr>
      <vt:lpstr>3.住戸情報入力</vt:lpstr>
      <vt:lpstr>4.補助対象経費総括表（まとめ）</vt:lpstr>
      <vt:lpstr>5-1.補助対象経費総括表（1年目） </vt:lpstr>
      <vt:lpstr>5-2.補助対象経費総括表（2年目）</vt:lpstr>
      <vt:lpstr>5-3.補助対象経費総括表（3年目）</vt:lpstr>
      <vt:lpstr>5-4.補助対象経費総括表（4年目）</vt:lpstr>
      <vt:lpstr>6.共用部定額単価算出シート</vt:lpstr>
      <vt:lpstr>7.共用部空調設備費用算出シート</vt:lpstr>
      <vt:lpstr>8.費用明細書（共用部）</vt:lpstr>
      <vt:lpstr>9-1.蓄電システム補助対象経費算出シート（専有部）</vt:lpstr>
      <vt:lpstr>9-2.蓄電システム補助対象経費算出シート（共用部）</vt:lpstr>
      <vt:lpstr>10.MEMS補助対象経費算出シート </vt:lpstr>
      <vt:lpstr>11.パネルラジエーター設備費用算出シート</vt:lpstr>
      <vt:lpstr>12.水害等の災害時の電源確保に配慮した蓄電システム導入計画</vt:lpstr>
      <vt:lpstr>13.追加補助対象となる設備等の補助金額集計表</vt:lpstr>
      <vt:lpstr>14.直交集成板（ＣＬＴ）明細</vt:lpstr>
      <vt:lpstr>15.地中熱ヒートポンプ・システム明細</vt:lpstr>
      <vt:lpstr>16.ＰＶＴシステム明細 </vt:lpstr>
      <vt:lpstr>17.液体集熱式太陽熱利用システム明細</vt:lpstr>
      <vt:lpstr>18.V2H充電設備（充放電設備）補助金算出シート</vt:lpstr>
      <vt:lpstr>19.EV充電設備補助金算出シート</vt:lpstr>
      <vt:lpstr>20.工程表</vt:lpstr>
      <vt:lpstr>個人情報の取得と利用について</vt:lpstr>
      <vt:lpstr>'1.申請者の詳細'!Print_Area</vt:lpstr>
      <vt:lpstr>'10.MEMS補助対象経費算出シート '!Print_Area</vt:lpstr>
      <vt:lpstr>'11.パネルラジエーター設備費用算出シート'!Print_Area</vt:lpstr>
      <vt:lpstr>'12.水害等の災害時の電源確保に配慮した蓄電システム導入計画'!Print_Area</vt:lpstr>
      <vt:lpstr>'13.追加補助対象となる設備等の補助金額集計表'!Print_Area</vt:lpstr>
      <vt:lpstr>'14.直交集成板（ＣＬＴ）明細'!Print_Area</vt:lpstr>
      <vt:lpstr>'15.地中熱ヒートポンプ・システム明細'!Print_Area</vt:lpstr>
      <vt:lpstr>'16.ＰＶＴシステム明細 '!Print_Area</vt:lpstr>
      <vt:lpstr>'17.液体集熱式太陽熱利用システム明細'!Print_Area</vt:lpstr>
      <vt:lpstr>'18.V2H充電設備（充放電設備）補助金算出シート'!Print_Area</vt:lpstr>
      <vt:lpstr>'19.EV充電設備補助金算出シート'!Print_Area</vt:lpstr>
      <vt:lpstr>'2.全体概要'!Print_Area</vt:lpstr>
      <vt:lpstr>'20.工程表'!Print_Area</vt:lpstr>
      <vt:lpstr>'3.住戸情報入力'!Print_Area</vt:lpstr>
      <vt:lpstr>'4.補助対象経費総括表（まとめ）'!Print_Area</vt:lpstr>
      <vt:lpstr>'5-1.補助対象経費総括表（1年目） '!Print_Area</vt:lpstr>
      <vt:lpstr>'5-2.補助対象経費総括表（2年目）'!Print_Area</vt:lpstr>
      <vt:lpstr>'5-3.補助対象経費総括表（3年目）'!Print_Area</vt:lpstr>
      <vt:lpstr>'5-4.補助対象経費総括表（4年目）'!Print_Area</vt:lpstr>
      <vt:lpstr>'6.共用部定額単価算出シート'!Print_Area</vt:lpstr>
      <vt:lpstr>'7.共用部空調設備費用算出シート'!Print_Area</vt:lpstr>
      <vt:lpstr>'8.費用明細書（共用部）'!Print_Area</vt:lpstr>
      <vt:lpstr>'9-1.蓄電システム補助対象経費算出シート（専有部）'!Print_Area</vt:lpstr>
      <vt:lpstr>'9-2.蓄電システム補助対象経費算出シート（共用部）'!Print_Area</vt:lpstr>
      <vt:lpstr>個人情報の取得と利用について!Print_Area</vt:lpstr>
      <vt:lpstr>申請書類リスト!Print_Area</vt:lpstr>
      <vt:lpstr>誓約書!Print_Area</vt:lpstr>
      <vt:lpstr>入力シート!Print_Area</vt:lpstr>
      <vt:lpstr>様式第1_交付申請書!Print_Area</vt:lpstr>
      <vt:lpstr>'3.住戸情報入力'!Print_Titles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2023-06-07T04:49:55Z</cp:lastPrinted>
  <dcterms:created xsi:type="dcterms:W3CDTF">2020-04-30T03:53:05Z</dcterms:created>
  <dcterms:modified xsi:type="dcterms:W3CDTF">2023-06-07T04:53:20Z</dcterms:modified>
</cp:coreProperties>
</file>