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ami.nishimaki\Desktop\"/>
    </mc:Choice>
  </mc:AlternateContent>
  <xr:revisionPtr revIDLastSave="0" documentId="8_{1BCDC6EB-519E-4EDB-B891-BB5DBC058ED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1.キャンセル明細" sheetId="18" r:id="rId1"/>
    <sheet name="2.返金額計算シート" sheetId="20" r:id="rId2"/>
    <sheet name="1.キャンセル明細 (記入例)" sheetId="21" r:id="rId3"/>
    <sheet name="2.返金額計算シート (記入例)" sheetId="22" r:id="rId4"/>
  </sheets>
  <definedNames>
    <definedName name="_xlnm._FilterDatabase" localSheetId="0" hidden="1">'1.キャンセル明細'!$A$15:$I$56</definedName>
    <definedName name="_xlnm._FilterDatabase" localSheetId="2" hidden="1">'1.キャンセル明細 (記入例)'!$A$15:$I$56</definedName>
    <definedName name="_xlnm._FilterDatabase" localSheetId="1" hidden="1">'2.返金額計算シート'!#REF!</definedName>
    <definedName name="_xlnm._FilterDatabase" localSheetId="3" hidden="1">'2.返金額計算シート (記入例)'!#REF!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4" i="18" l="1"/>
  <c r="C8" i="20"/>
  <c r="C7" i="20"/>
  <c r="B21" i="20" s="1"/>
  <c r="E39" i="22"/>
  <c r="E34" i="22"/>
  <c r="F33" i="22"/>
  <c r="E33" i="22"/>
  <c r="D33" i="22"/>
  <c r="F32" i="22"/>
  <c r="F34" i="22" s="1"/>
  <c r="E32" i="22"/>
  <c r="D32" i="22"/>
  <c r="F29" i="22"/>
  <c r="E29" i="22"/>
  <c r="C29" i="22"/>
  <c r="G28" i="22"/>
  <c r="G27" i="22"/>
  <c r="G29" i="22" s="1"/>
  <c r="F22" i="22"/>
  <c r="E22" i="22"/>
  <c r="F21" i="22"/>
  <c r="E21" i="22"/>
  <c r="D21" i="22"/>
  <c r="B21" i="22"/>
  <c r="F20" i="22"/>
  <c r="E20" i="22"/>
  <c r="E41" i="22" s="1"/>
  <c r="D20" i="22"/>
  <c r="B19" i="22"/>
  <c r="F17" i="22"/>
  <c r="F39" i="22" s="1"/>
  <c r="E17" i="22"/>
  <c r="C17" i="22"/>
  <c r="C39" i="22" s="1"/>
  <c r="G16" i="22"/>
  <c r="B16" i="22"/>
  <c r="G15" i="22"/>
  <c r="G17" i="22" s="1"/>
  <c r="C8" i="22"/>
  <c r="B8" i="22"/>
  <c r="C7" i="22"/>
  <c r="B33" i="22" s="1"/>
  <c r="B7" i="22"/>
  <c r="B30" i="22" s="1"/>
  <c r="B6" i="22"/>
  <c r="B5" i="22"/>
  <c r="G1" i="22"/>
  <c r="I55" i="21"/>
  <c r="C55" i="21"/>
  <c r="I54" i="21"/>
  <c r="C54" i="21"/>
  <c r="I53" i="21"/>
  <c r="C53" i="21"/>
  <c r="I52" i="21"/>
  <c r="C52" i="21"/>
  <c r="I51" i="21"/>
  <c r="C51" i="21"/>
  <c r="I50" i="21"/>
  <c r="C50" i="21"/>
  <c r="I49" i="21"/>
  <c r="C49" i="21"/>
  <c r="I48" i="21"/>
  <c r="C48" i="21"/>
  <c r="I47" i="21"/>
  <c r="C47" i="21"/>
  <c r="I46" i="21"/>
  <c r="C46" i="21"/>
  <c r="I45" i="21"/>
  <c r="C45" i="21"/>
  <c r="I44" i="21"/>
  <c r="C44" i="21"/>
  <c r="I43" i="21"/>
  <c r="C43" i="21"/>
  <c r="I42" i="21"/>
  <c r="C42" i="21"/>
  <c r="I41" i="21"/>
  <c r="C41" i="21"/>
  <c r="I40" i="21"/>
  <c r="C40" i="21"/>
  <c r="I39" i="21"/>
  <c r="C39" i="21"/>
  <c r="I38" i="21"/>
  <c r="C38" i="21"/>
  <c r="I37" i="21"/>
  <c r="C37" i="21"/>
  <c r="I36" i="21"/>
  <c r="C36" i="21"/>
  <c r="I35" i="21"/>
  <c r="C35" i="21"/>
  <c r="I34" i="21"/>
  <c r="C34" i="21"/>
  <c r="I33" i="21"/>
  <c r="C33" i="21"/>
  <c r="I32" i="21"/>
  <c r="C32" i="21"/>
  <c r="I31" i="21"/>
  <c r="C31" i="21"/>
  <c r="I30" i="21"/>
  <c r="C30" i="21"/>
  <c r="I29" i="21"/>
  <c r="C29" i="21"/>
  <c r="I28" i="21"/>
  <c r="C28" i="21"/>
  <c r="I27" i="21"/>
  <c r="C27" i="21"/>
  <c r="I26" i="21"/>
  <c r="C26" i="21"/>
  <c r="I25" i="21"/>
  <c r="C25" i="21"/>
  <c r="I24" i="21"/>
  <c r="C24" i="21"/>
  <c r="I23" i="21"/>
  <c r="C23" i="21"/>
  <c r="I22" i="21"/>
  <c r="C22" i="21"/>
  <c r="I21" i="21"/>
  <c r="C21" i="21"/>
  <c r="I20" i="21"/>
  <c r="C20" i="21"/>
  <c r="I19" i="21"/>
  <c r="C19" i="21"/>
  <c r="I18" i="21"/>
  <c r="C18" i="21"/>
  <c r="I17" i="21"/>
  <c r="C17" i="21"/>
  <c r="I16" i="21"/>
  <c r="C16" i="21"/>
  <c r="C13" i="21"/>
  <c r="D13" i="21" s="1"/>
  <c r="C31" i="22" s="1"/>
  <c r="C33" i="22" s="1"/>
  <c r="G33" i="22" s="1"/>
  <c r="C12" i="21"/>
  <c r="D12" i="21" s="1"/>
  <c r="C30" i="22" s="1"/>
  <c r="C32" i="22" s="1"/>
  <c r="C11" i="21"/>
  <c r="D11" i="21" s="1"/>
  <c r="C19" i="22" s="1"/>
  <c r="C21" i="22" s="1"/>
  <c r="G21" i="22" s="1"/>
  <c r="C10" i="21"/>
  <c r="D10" i="21" s="1"/>
  <c r="C18" i="22" s="1"/>
  <c r="F33" i="20"/>
  <c r="C12" i="18"/>
  <c r="C13" i="18"/>
  <c r="D13" i="18" s="1"/>
  <c r="C31" i="20" s="1"/>
  <c r="C33" i="20" s="1"/>
  <c r="G33" i="20" s="1"/>
  <c r="C11" i="18"/>
  <c r="D11" i="18" s="1"/>
  <c r="F21" i="20"/>
  <c r="D21" i="20"/>
  <c r="C55" i="18"/>
  <c r="C54" i="18"/>
  <c r="C53" i="18"/>
  <c r="C52" i="18"/>
  <c r="C51" i="18"/>
  <c r="C50" i="18"/>
  <c r="C49" i="18"/>
  <c r="C48" i="18"/>
  <c r="C47" i="18"/>
  <c r="C46" i="18"/>
  <c r="C45" i="18"/>
  <c r="C44" i="18"/>
  <c r="C43" i="18"/>
  <c r="C42" i="18"/>
  <c r="C41" i="18"/>
  <c r="C40" i="18"/>
  <c r="C39" i="18"/>
  <c r="C38" i="18"/>
  <c r="C37" i="18"/>
  <c r="C36" i="18"/>
  <c r="C35" i="18"/>
  <c r="C34" i="18"/>
  <c r="C33" i="18"/>
  <c r="C32" i="18"/>
  <c r="C31" i="18"/>
  <c r="C30" i="18"/>
  <c r="C29" i="18"/>
  <c r="C28" i="18"/>
  <c r="C27" i="18"/>
  <c r="C26" i="18"/>
  <c r="C25" i="18"/>
  <c r="C24" i="18"/>
  <c r="C23" i="18"/>
  <c r="C22" i="18"/>
  <c r="C21" i="18"/>
  <c r="C20" i="18"/>
  <c r="C19" i="18"/>
  <c r="C18" i="18"/>
  <c r="C17" i="18"/>
  <c r="C16" i="18"/>
  <c r="F22" i="20"/>
  <c r="F29" i="20"/>
  <c r="F32" i="20"/>
  <c r="F34" i="20" s="1"/>
  <c r="G28" i="20"/>
  <c r="G27" i="20"/>
  <c r="F17" i="20"/>
  <c r="G16" i="20"/>
  <c r="F20" i="20"/>
  <c r="G15" i="20"/>
  <c r="C17" i="20"/>
  <c r="D33" i="20"/>
  <c r="E33" i="20"/>
  <c r="E32" i="20"/>
  <c r="D32" i="20"/>
  <c r="E29" i="20"/>
  <c r="C29" i="20"/>
  <c r="E21" i="20"/>
  <c r="E20" i="20"/>
  <c r="E17" i="20"/>
  <c r="B8" i="20"/>
  <c r="B7" i="20"/>
  <c r="B18" i="20" s="1"/>
  <c r="D12" i="18"/>
  <c r="C30" i="20" s="1"/>
  <c r="C32" i="20" s="1"/>
  <c r="C10" i="18"/>
  <c r="D10" i="18" s="1"/>
  <c r="I32" i="18"/>
  <c r="I33" i="18"/>
  <c r="I34" i="18"/>
  <c r="I35" i="18"/>
  <c r="I36" i="18"/>
  <c r="I37" i="18"/>
  <c r="I38" i="18"/>
  <c r="I39" i="18"/>
  <c r="I40" i="18"/>
  <c r="I41" i="18"/>
  <c r="I42" i="18"/>
  <c r="I43" i="18"/>
  <c r="I44" i="18"/>
  <c r="I45" i="18"/>
  <c r="I46" i="18"/>
  <c r="I47" i="18"/>
  <c r="I48" i="18"/>
  <c r="I49" i="18"/>
  <c r="I50" i="18"/>
  <c r="I51" i="18"/>
  <c r="I52" i="18"/>
  <c r="I53" i="18"/>
  <c r="D20" i="20"/>
  <c r="I55" i="18"/>
  <c r="I31" i="18"/>
  <c r="I30" i="18"/>
  <c r="I29" i="18"/>
  <c r="I28" i="18"/>
  <c r="I27" i="18"/>
  <c r="I26" i="18"/>
  <c r="I25" i="18"/>
  <c r="I24" i="18"/>
  <c r="I23" i="18"/>
  <c r="I22" i="18"/>
  <c r="I21" i="18"/>
  <c r="I20" i="18"/>
  <c r="I19" i="18"/>
  <c r="I18" i="18"/>
  <c r="I17" i="18"/>
  <c r="I16" i="18"/>
  <c r="E39" i="20"/>
  <c r="G1" i="20"/>
  <c r="B15" i="20" l="1"/>
  <c r="B16" i="20"/>
  <c r="B19" i="20"/>
  <c r="G32" i="20"/>
  <c r="G34" i="20" s="1"/>
  <c r="F41" i="20"/>
  <c r="C20" i="22"/>
  <c r="C40" i="22"/>
  <c r="G39" i="22"/>
  <c r="C34" i="22"/>
  <c r="G32" i="22"/>
  <c r="G34" i="22" s="1"/>
  <c r="G35" i="22" s="1"/>
  <c r="B10" i="22" s="1"/>
  <c r="C35" i="22"/>
  <c r="F41" i="22"/>
  <c r="B15" i="22"/>
  <c r="B18" i="22"/>
  <c r="B28" i="22"/>
  <c r="B31" i="22"/>
  <c r="B32" i="22"/>
  <c r="B20" i="22"/>
  <c r="B27" i="22"/>
  <c r="F39" i="20"/>
  <c r="G29" i="20"/>
  <c r="C19" i="20"/>
  <c r="C21" i="20" s="1"/>
  <c r="G21" i="20" s="1"/>
  <c r="C18" i="20"/>
  <c r="C20" i="20" s="1"/>
  <c r="G20" i="20" s="1"/>
  <c r="B27" i="20"/>
  <c r="B30" i="20"/>
  <c r="B31" i="20"/>
  <c r="B32" i="20"/>
  <c r="B28" i="20"/>
  <c r="E34" i="20"/>
  <c r="E41" i="20" s="1"/>
  <c r="B33" i="20"/>
  <c r="C39" i="20"/>
  <c r="G17" i="20"/>
  <c r="G39" i="20" s="1"/>
  <c r="C34" i="20"/>
  <c r="C35" i="20" s="1"/>
  <c r="E22" i="20"/>
  <c r="B20" i="20"/>
  <c r="G35" i="20" l="1"/>
  <c r="B10" i="20" s="1"/>
  <c r="G20" i="22"/>
  <c r="G22" i="22" s="1"/>
  <c r="C22" i="22"/>
  <c r="C40" i="20"/>
  <c r="C22" i="20"/>
  <c r="C23" i="20" s="1"/>
  <c r="G22" i="20"/>
  <c r="G41" i="20" s="1"/>
  <c r="C41" i="22" l="1"/>
  <c r="C42" i="22" s="1"/>
  <c r="C23" i="22"/>
  <c r="G41" i="22"/>
  <c r="G23" i="22"/>
  <c r="C41" i="20"/>
  <c r="C42" i="20" s="1"/>
  <c r="G23" i="20"/>
  <c r="B6" i="20"/>
  <c r="B5" i="20"/>
  <c r="G42" i="22" l="1"/>
  <c r="B9" i="22"/>
  <c r="G42" i="20"/>
  <c r="B9" i="20"/>
</calcChain>
</file>

<file path=xl/sharedStrings.xml><?xml version="1.0" encoding="utf-8"?>
<sst xmlns="http://schemas.openxmlformats.org/spreadsheetml/2006/main" count="183" uniqueCount="66">
  <si>
    <t>（１）キャンセル明細</t>
    <rPh sb="8" eb="10">
      <t>メイサイ</t>
    </rPh>
    <phoneticPr fontId="18"/>
  </si>
  <si>
    <t>決済事業者番号</t>
    <rPh sb="0" eb="5">
      <t>ケッサイジギョウシャ</t>
    </rPh>
    <rPh sb="5" eb="7">
      <t>バンゴウ</t>
    </rPh>
    <phoneticPr fontId="18"/>
  </si>
  <si>
    <t>決済事業者名</t>
    <rPh sb="0" eb="2">
      <t>ケッサイ</t>
    </rPh>
    <rPh sb="2" eb="5">
      <t>ジギョウシャ</t>
    </rPh>
    <rPh sb="5" eb="6">
      <t>メイ</t>
    </rPh>
    <phoneticPr fontId="18"/>
  </si>
  <si>
    <t>R2事業期間　キャンセル額　合計</t>
    <rPh sb="2" eb="6">
      <t>ジギョウキカン</t>
    </rPh>
    <rPh sb="12" eb="13">
      <t>ガク</t>
    </rPh>
    <rPh sb="14" eb="16">
      <t>ゴウケイ</t>
    </rPh>
    <phoneticPr fontId="18"/>
  </si>
  <si>
    <t>R3事業期間　キャンセル額　合計</t>
    <rPh sb="2" eb="6">
      <t>ジギョウキカン</t>
    </rPh>
    <rPh sb="12" eb="13">
      <t>ガク</t>
    </rPh>
    <rPh sb="14" eb="16">
      <t>ゴウケイ</t>
    </rPh>
    <phoneticPr fontId="18"/>
  </si>
  <si>
    <t>No.</t>
    <phoneticPr fontId="18"/>
  </si>
  <si>
    <t>登録サービス番号</t>
    <phoneticPr fontId="18"/>
  </si>
  <si>
    <t>登録サービス名</t>
    <phoneticPr fontId="18"/>
  </si>
  <si>
    <t>精算時ユーザID</t>
    <rPh sb="0" eb="3">
      <t>セイサンジ</t>
    </rPh>
    <phoneticPr fontId="18"/>
  </si>
  <si>
    <t>キャンセル対象取引期日</t>
    <rPh sb="5" eb="7">
      <t>タイショウ</t>
    </rPh>
    <rPh sb="7" eb="9">
      <t>トリヒキ</t>
    </rPh>
    <rPh sb="9" eb="11">
      <t>キジツ</t>
    </rPh>
    <phoneticPr fontId="18"/>
  </si>
  <si>
    <t>（2）返金額計算シート</t>
    <rPh sb="3" eb="6">
      <t>ヘンキンガク</t>
    </rPh>
    <rPh sb="6" eb="8">
      <t>ケイサン</t>
    </rPh>
    <phoneticPr fontId="18"/>
  </si>
  <si>
    <t>登録サービス番号</t>
    <rPh sb="0" eb="2">
      <t>トウロク</t>
    </rPh>
    <rPh sb="6" eb="8">
      <t>バンゴウ</t>
    </rPh>
    <phoneticPr fontId="18"/>
  </si>
  <si>
    <t>登録サービス名称</t>
    <rPh sb="0" eb="2">
      <t>トウロク</t>
    </rPh>
    <rPh sb="6" eb="8">
      <t>メイショウ</t>
    </rPh>
    <phoneticPr fontId="18"/>
  </si>
  <si>
    <t>R2返金額</t>
    <rPh sb="2" eb="5">
      <t>ヘンキンガク</t>
    </rPh>
    <phoneticPr fontId="18"/>
  </si>
  <si>
    <t>R3返金額</t>
    <rPh sb="2" eb="5">
      <t>ヘンキンガク</t>
    </rPh>
    <phoneticPr fontId="18"/>
  </si>
  <si>
    <t>①R2事業期間</t>
    <rPh sb="3" eb="7">
      <t>ジギョウキカン</t>
    </rPh>
    <phoneticPr fontId="18"/>
  </si>
  <si>
    <t>実績報告</t>
    <rPh sb="0" eb="4">
      <t>ジッセキホウコク</t>
    </rPh>
    <phoneticPr fontId="18"/>
  </si>
  <si>
    <t>仕入税額控除額</t>
    <rPh sb="0" eb="7">
      <t>シイレゼイガクコウジョガク</t>
    </rPh>
    <phoneticPr fontId="18"/>
  </si>
  <si>
    <t>補助金確定額</t>
    <rPh sb="0" eb="3">
      <t>ホジョキン</t>
    </rPh>
    <rPh sb="3" eb="5">
      <t>カクテイ</t>
    </rPh>
    <rPh sb="5" eb="6">
      <t>ガク</t>
    </rPh>
    <phoneticPr fontId="18"/>
  </si>
  <si>
    <t>前回</t>
    <rPh sb="0" eb="2">
      <t>ゼンカイ</t>
    </rPh>
    <phoneticPr fontId="18"/>
  </si>
  <si>
    <t>今回</t>
    <rPh sb="0" eb="2">
      <t>コンカイ</t>
    </rPh>
    <phoneticPr fontId="18"/>
  </si>
  <si>
    <t>差額</t>
    <rPh sb="0" eb="2">
      <t>サガク</t>
    </rPh>
    <phoneticPr fontId="18"/>
  </si>
  <si>
    <t>②R3事業期間</t>
    <rPh sb="3" eb="7">
      <t>ジギョウキカン</t>
    </rPh>
    <phoneticPr fontId="18"/>
  </si>
  <si>
    <t>※R2＋R3　確認用【入力不要】</t>
    <rPh sb="7" eb="10">
      <t>カクニンヨウ</t>
    </rPh>
    <rPh sb="11" eb="13">
      <t>ニュウリョク</t>
    </rPh>
    <rPh sb="13" eb="15">
      <t>フヨウ</t>
    </rPh>
    <phoneticPr fontId="18"/>
  </si>
  <si>
    <t>補助金合計額</t>
    <rPh sb="0" eb="3">
      <t>ホジョキン</t>
    </rPh>
    <rPh sb="3" eb="5">
      <t>ゴウケイ</t>
    </rPh>
    <rPh sb="5" eb="6">
      <t>ガク</t>
    </rPh>
    <phoneticPr fontId="18"/>
  </si>
  <si>
    <r>
      <t xml:space="preserve">マイナポイント付与補助_額の再確定_算出表
</t>
    </r>
    <r>
      <rPr>
        <b/>
        <sz val="12"/>
        <rFont val="Meiryo UI"/>
        <family val="3"/>
        <charset val="128"/>
      </rPr>
      <t>※登録サービスが複数ある場合は、登録サービス毎に算出表を提出ください</t>
    </r>
    <rPh sb="7" eb="11">
      <t>フヨホジョ</t>
    </rPh>
    <rPh sb="12" eb="13">
      <t>ガク</t>
    </rPh>
    <rPh sb="14" eb="17">
      <t>サイカクテイ</t>
    </rPh>
    <rPh sb="18" eb="20">
      <t>サンシュツ</t>
    </rPh>
    <rPh sb="20" eb="21">
      <t>ヒョウ</t>
    </rPh>
    <rPh sb="46" eb="49">
      <t>サンシュツヒョウ</t>
    </rPh>
    <phoneticPr fontId="18"/>
  </si>
  <si>
    <r>
      <t xml:space="preserve">マイナポイント付与補助_額の再確定_算出表
</t>
    </r>
    <r>
      <rPr>
        <b/>
        <sz val="12"/>
        <color theme="1"/>
        <rFont val="Meiryo UI"/>
        <family val="3"/>
        <charset val="128"/>
      </rPr>
      <t>※登録サービスが複数ある場合は、登録サービス毎に算出表を提出ください</t>
    </r>
    <rPh sb="18" eb="21">
      <t>サンシュツヒョウ</t>
    </rPh>
    <rPh sb="46" eb="49">
      <t>サンシュツヒョウ</t>
    </rPh>
    <phoneticPr fontId="18"/>
  </si>
  <si>
    <t>A 付与総額
（累計ポイント付与額）</t>
    <rPh sb="2" eb="6">
      <t>フヨソウガク</t>
    </rPh>
    <rPh sb="8" eb="10">
      <t>ルイケイ</t>
    </rPh>
    <rPh sb="14" eb="16">
      <t>フヨ</t>
    </rPh>
    <rPh sb="16" eb="17">
      <t>ガク</t>
    </rPh>
    <phoneticPr fontId="18"/>
  </si>
  <si>
    <t>B 失効率</t>
    <rPh sb="2" eb="5">
      <t>シッコウリツ</t>
    </rPh>
    <phoneticPr fontId="18"/>
  </si>
  <si>
    <t>対象事業区分</t>
    <rPh sb="0" eb="2">
      <t>タイショウ</t>
    </rPh>
    <rPh sb="2" eb="4">
      <t>ジギョウ</t>
    </rPh>
    <rPh sb="4" eb="6">
      <t>クブン</t>
    </rPh>
    <phoneticPr fontId="18"/>
  </si>
  <si>
    <t>キャンセルP</t>
    <phoneticPr fontId="18"/>
  </si>
  <si>
    <t>キャンセル前付与P</t>
    <rPh sb="5" eb="6">
      <t>マエ</t>
    </rPh>
    <rPh sb="6" eb="8">
      <t>フヨ</t>
    </rPh>
    <phoneticPr fontId="18"/>
  </si>
  <si>
    <t>キャンセル後付与P</t>
    <rPh sb="5" eb="6">
      <t>ゴ</t>
    </rPh>
    <rPh sb="6" eb="8">
      <t>フヨ</t>
    </rPh>
    <phoneticPr fontId="18"/>
  </si>
  <si>
    <t>キャンセルP</t>
    <phoneticPr fontId="18"/>
  </si>
  <si>
    <t>R2</t>
  </si>
  <si>
    <t>R3</t>
  </si>
  <si>
    <t>登録サービス番号①</t>
    <rPh sb="0" eb="2">
      <t>トウロク</t>
    </rPh>
    <rPh sb="6" eb="8">
      <t>バンゴウ</t>
    </rPh>
    <phoneticPr fontId="18"/>
  </si>
  <si>
    <t>登録サービス番号②</t>
    <rPh sb="0" eb="2">
      <t>トウロク</t>
    </rPh>
    <rPh sb="6" eb="8">
      <t>バンゴウ</t>
    </rPh>
    <phoneticPr fontId="18"/>
  </si>
  <si>
    <t>登録サービス番号</t>
    <rPh sb="0" eb="2">
      <t>トウロク</t>
    </rPh>
    <rPh sb="6" eb="8">
      <t>バンゴウ</t>
    </rPh>
    <phoneticPr fontId="18"/>
  </si>
  <si>
    <t>合計</t>
    <rPh sb="0" eb="2">
      <t>ゴウケイ</t>
    </rPh>
    <phoneticPr fontId="18"/>
  </si>
  <si>
    <t>収入金</t>
    <rPh sb="0" eb="3">
      <t>シュウニュウキン</t>
    </rPh>
    <phoneticPr fontId="18"/>
  </si>
  <si>
    <t>M9999</t>
    <phoneticPr fontId="18"/>
  </si>
  <si>
    <t>株式会社マイナPay</t>
    <rPh sb="0" eb="4">
      <t>カブシキガイシャ</t>
    </rPh>
    <phoneticPr fontId="18"/>
  </si>
  <si>
    <t>MP0000900</t>
  </si>
  <si>
    <t>MP0000900</t>
    <phoneticPr fontId="18"/>
  </si>
  <si>
    <t>MP0000999</t>
  </si>
  <si>
    <t>MP0000999</t>
    <phoneticPr fontId="18"/>
  </si>
  <si>
    <t>マイナPay</t>
    <phoneticPr fontId="18"/>
  </si>
  <si>
    <t>マイナウオレット</t>
    <phoneticPr fontId="18"/>
  </si>
  <si>
    <t>MMM0011256</t>
    <phoneticPr fontId="18"/>
  </si>
  <si>
    <t>MMM1165166</t>
    <phoneticPr fontId="18"/>
  </si>
  <si>
    <t>MMM1165167</t>
  </si>
  <si>
    <t>MMM1165168</t>
  </si>
  <si>
    <t>MMM1165169</t>
  </si>
  <si>
    <t>MMM1165170</t>
  </si>
  <si>
    <t>MMM1165171</t>
  </si>
  <si>
    <t>MMM1165172</t>
  </si>
  <si>
    <t>MMP0026214</t>
    <phoneticPr fontId="18"/>
  </si>
  <si>
    <t>MMP0031561</t>
    <phoneticPr fontId="18"/>
  </si>
  <si>
    <t>MMP0036908</t>
  </si>
  <si>
    <t>MMP0042255</t>
  </si>
  <si>
    <t>MMP0047602</t>
  </si>
  <si>
    <t>MMP0052949</t>
  </si>
  <si>
    <t>MMP0058296</t>
  </si>
  <si>
    <t>MMP0063643</t>
  </si>
  <si>
    <t>yyyy/mm/dd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</si>
</sst>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&quot;¥&quot;#,##0;[Red]&quot;¥&quot;#,##0"/>
    <numFmt numFmtId="177" formatCode="&quot;¥&quot;#,##0_);[Red]\(&quot;¥&quot;#,##0\)"/>
    <numFmt numFmtId="178" formatCode="#,##0_ ;[Red]\-#,##0\ "/>
    <numFmt numFmtId="179" formatCode="*,&quot;&quot;"/>
  </numFmts>
  <fonts count="5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</font>
    <font>
      <sz val="9"/>
      <color theme="1"/>
      <name val="Meiryo UI"/>
      <family val="3"/>
    </font>
    <font>
      <sz val="11"/>
      <name val="Meiryo UI"/>
      <family val="3"/>
    </font>
    <font>
      <b/>
      <sz val="14"/>
      <name val="Meiryo UI"/>
      <family val="3"/>
    </font>
    <font>
      <sz val="16"/>
      <color theme="1"/>
      <name val="Meiryo UI"/>
      <family val="3"/>
    </font>
    <font>
      <b/>
      <sz val="10"/>
      <color theme="1"/>
      <name val="Meiryo UI"/>
      <family val="3"/>
    </font>
    <font>
      <sz val="12"/>
      <color theme="1"/>
      <name val="Meiryo UI"/>
      <family val="3"/>
    </font>
    <font>
      <sz val="10"/>
      <color theme="1"/>
      <name val="Meiryo UI"/>
      <family val="3"/>
    </font>
    <font>
      <sz val="10"/>
      <name val="Meiryo UI"/>
      <family val="3"/>
    </font>
    <font>
      <sz val="12"/>
      <name val="Meiryo UI"/>
      <family val="3"/>
    </font>
    <font>
      <b/>
      <sz val="10"/>
      <color theme="1"/>
      <name val="ＭＳ Ｐゴシック"/>
      <family val="2"/>
      <charset val="128"/>
      <scheme val="minor"/>
    </font>
    <font>
      <sz val="14"/>
      <color theme="1"/>
      <name val="Meiryo UI"/>
      <family val="3"/>
    </font>
    <font>
      <sz val="14"/>
      <color theme="1"/>
      <name val="Meiryo UI"/>
      <family val="3"/>
      <charset val="128"/>
    </font>
    <font>
      <b/>
      <sz val="14"/>
      <color theme="1"/>
      <name val="Meiryo UI"/>
      <family val="3"/>
    </font>
    <font>
      <b/>
      <sz val="16"/>
      <color theme="1"/>
      <name val="Meiryo UI"/>
      <family val="3"/>
      <charset val="128"/>
    </font>
    <font>
      <b/>
      <sz val="16"/>
      <color theme="1"/>
      <name val="ＭＳ Ｐゴシック"/>
      <family val="2"/>
      <charset val="128"/>
      <scheme val="minor"/>
    </font>
    <font>
      <b/>
      <sz val="16"/>
      <name val="Meiryo UI"/>
      <family val="3"/>
    </font>
    <font>
      <sz val="16"/>
      <color theme="1"/>
      <name val="ＭＳ Ｐゴシック"/>
      <family val="2"/>
      <charset val="128"/>
      <scheme val="minor"/>
    </font>
    <font>
      <b/>
      <sz val="12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4"/>
      <name val="Meiryo UI"/>
      <family val="3"/>
    </font>
    <font>
      <sz val="14"/>
      <color theme="1"/>
      <name val="ＭＳ Ｐゴシック"/>
      <family val="2"/>
      <charset val="128"/>
      <scheme val="minor"/>
    </font>
    <font>
      <b/>
      <sz val="14"/>
      <color theme="1"/>
      <name val="Meiryo UI"/>
      <family val="3"/>
      <charset val="128"/>
    </font>
    <font>
      <b/>
      <sz val="14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rgb="FF00B0F0"/>
      <name val="Meiryo UI"/>
      <family val="3"/>
    </font>
    <font>
      <sz val="16"/>
      <color rgb="FF00B0F0"/>
      <name val="Meiryo UI"/>
      <family val="3"/>
      <charset val="128"/>
    </font>
    <font>
      <sz val="11"/>
      <color rgb="FF00B0F0"/>
      <name val="Meiryo UI"/>
      <family val="3"/>
      <charset val="128"/>
    </font>
    <font>
      <sz val="12"/>
      <color rgb="FF00B0F0"/>
      <name val="Meiryo UI"/>
      <family val="3"/>
    </font>
    <font>
      <sz val="12"/>
      <color rgb="FF00B0F0"/>
      <name val="Meiryo UI"/>
      <family val="3"/>
      <charset val="128"/>
    </font>
    <font>
      <sz val="14"/>
      <color rgb="FF00B0F0"/>
      <name val="Meiryo UI"/>
      <family val="3"/>
    </font>
    <font>
      <sz val="1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name val="Meiryo UI"/>
      <family val="3"/>
    </font>
    <font>
      <sz val="16"/>
      <name val="Meiryo UI"/>
      <family val="3"/>
      <charset val="128"/>
    </font>
    <font>
      <sz val="11"/>
      <name val="Meiryo UI"/>
      <family val="3"/>
      <charset val="128"/>
    </font>
    <font>
      <b/>
      <sz val="10"/>
      <name val="Meiryo UI"/>
      <family val="3"/>
    </font>
    <font>
      <b/>
      <sz val="10"/>
      <name val="ＭＳ Ｐゴシック"/>
      <family val="2"/>
      <charset val="128"/>
      <scheme val="minor"/>
    </font>
    <font>
      <sz val="12"/>
      <name val="Meiryo UI"/>
      <family val="3"/>
      <charset val="128"/>
    </font>
    <font>
      <sz val="9"/>
      <name val="Meiryo UI"/>
      <family val="3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26" fillId="35" borderId="14" xfId="0" applyNumberFormat="1" applyFont="1" applyFill="1" applyBorder="1" applyAlignment="1" applyProtection="1">
      <alignment horizontal="left" vertical="center" wrapText="1"/>
      <protection locked="0"/>
    </xf>
    <xf numFmtId="49" fontId="26" fillId="35" borderId="20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>
      <alignment vertical="center"/>
    </xf>
    <xf numFmtId="0" fontId="19" fillId="0" borderId="0" xfId="0" applyFont="1">
      <alignment vertical="center"/>
    </xf>
    <xf numFmtId="177" fontId="19" fillId="0" borderId="0" xfId="0" applyNumberFormat="1" applyFont="1">
      <alignment vertical="center"/>
    </xf>
    <xf numFmtId="0" fontId="30" fillId="0" borderId="10" xfId="0" applyFont="1" applyBorder="1">
      <alignment vertical="center"/>
    </xf>
    <xf numFmtId="0" fontId="31" fillId="0" borderId="10" xfId="0" applyFont="1" applyBorder="1">
      <alignment vertical="center"/>
    </xf>
    <xf numFmtId="0" fontId="19" fillId="0" borderId="10" xfId="0" applyFont="1" applyBorder="1">
      <alignment vertical="center"/>
    </xf>
    <xf numFmtId="0" fontId="22" fillId="0" borderId="10" xfId="0" applyFont="1" applyBorder="1">
      <alignment vertical="center"/>
    </xf>
    <xf numFmtId="0" fontId="32" fillId="33" borderId="11" xfId="0" applyFont="1" applyFill="1" applyBorder="1" applyAlignment="1">
      <alignment horizontal="center" vertical="center" wrapText="1"/>
    </xf>
    <xf numFmtId="0" fontId="32" fillId="33" borderId="12" xfId="0" applyFont="1" applyFill="1" applyBorder="1" applyAlignment="1">
      <alignment horizontal="center" vertical="center" wrapText="1"/>
    </xf>
    <xf numFmtId="0" fontId="32" fillId="33" borderId="17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176" fontId="39" fillId="0" borderId="18" xfId="42" applyNumberFormat="1" applyFont="1" applyBorder="1" applyAlignment="1" applyProtection="1">
      <alignment horizontal="right" vertical="center" wrapText="1"/>
    </xf>
    <xf numFmtId="176" fontId="25" fillId="0" borderId="0" xfId="42" applyNumberFormat="1" applyFont="1" applyFill="1" applyBorder="1" applyAlignment="1" applyProtection="1">
      <alignment vertical="center" wrapText="1"/>
    </xf>
    <xf numFmtId="6" fontId="25" fillId="0" borderId="0" xfId="42" applyNumberFormat="1" applyFont="1" applyFill="1" applyBorder="1" applyAlignment="1" applyProtection="1">
      <alignment horizontal="right" vertical="center" wrapText="1"/>
    </xf>
    <xf numFmtId="176" fontId="25" fillId="0" borderId="0" xfId="42" applyNumberFormat="1" applyFont="1" applyFill="1" applyBorder="1" applyAlignment="1" applyProtection="1">
      <alignment horizontal="right" vertical="center" wrapText="1"/>
    </xf>
    <xf numFmtId="0" fontId="30" fillId="0" borderId="19" xfId="0" applyFont="1" applyBorder="1" applyAlignment="1">
      <alignment horizontal="center" vertical="center" wrapText="1"/>
    </xf>
    <xf numFmtId="176" fontId="39" fillId="0" borderId="16" xfId="42" applyNumberFormat="1" applyFont="1" applyBorder="1" applyAlignment="1" applyProtection="1">
      <alignment horizontal="right" vertical="center" wrapText="1"/>
    </xf>
    <xf numFmtId="176" fontId="39" fillId="0" borderId="23" xfId="42" applyNumberFormat="1" applyFont="1" applyBorder="1" applyAlignment="1" applyProtection="1">
      <alignment horizontal="right" vertical="center" wrapText="1"/>
    </xf>
    <xf numFmtId="176" fontId="25" fillId="0" borderId="0" xfId="42" applyNumberFormat="1" applyFont="1" applyBorder="1" applyAlignment="1" applyProtection="1">
      <alignment horizontal="right" vertical="center" wrapText="1"/>
    </xf>
    <xf numFmtId="176" fontId="25" fillId="0" borderId="0" xfId="42" applyNumberFormat="1" applyFont="1" applyBorder="1" applyAlignment="1" applyProtection="1">
      <alignment horizontal="center" vertical="center" wrapText="1"/>
    </xf>
    <xf numFmtId="177" fontId="25" fillId="0" borderId="0" xfId="42" applyNumberFormat="1" applyFont="1" applyBorder="1" applyAlignment="1" applyProtection="1">
      <alignment horizontal="right" vertical="center" wrapText="1"/>
    </xf>
    <xf numFmtId="176" fontId="39" fillId="0" borderId="10" xfId="42" applyNumberFormat="1" applyFont="1" applyBorder="1" applyAlignment="1" applyProtection="1">
      <alignment horizontal="right" vertical="center" wrapText="1"/>
    </xf>
    <xf numFmtId="6" fontId="23" fillId="0" borderId="0" xfId="0" applyNumberFormat="1" applyFont="1" applyAlignment="1">
      <alignment horizontal="center" vertical="center"/>
    </xf>
    <xf numFmtId="0" fontId="20" fillId="0" borderId="0" xfId="0" applyFont="1">
      <alignment vertical="center"/>
    </xf>
    <xf numFmtId="177" fontId="21" fillId="0" borderId="0" xfId="0" applyNumberFormat="1" applyFont="1">
      <alignment vertical="center"/>
    </xf>
    <xf numFmtId="0" fontId="21" fillId="0" borderId="0" xfId="0" applyFont="1">
      <alignment vertical="center"/>
    </xf>
    <xf numFmtId="14" fontId="19" fillId="35" borderId="10" xfId="42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14" fontId="19" fillId="35" borderId="27" xfId="42" applyNumberFormat="1" applyFont="1" applyFill="1" applyBorder="1" applyAlignment="1" applyProtection="1">
      <alignment horizontal="center" vertical="center"/>
      <protection locked="0"/>
    </xf>
    <xf numFmtId="14" fontId="19" fillId="35" borderId="21" xfId="42" applyNumberFormat="1" applyFont="1" applyFill="1" applyBorder="1" applyAlignment="1" applyProtection="1">
      <alignment horizontal="center" vertical="center"/>
      <protection locked="0"/>
    </xf>
    <xf numFmtId="0" fontId="25" fillId="0" borderId="29" xfId="0" applyFont="1" applyBorder="1" applyAlignment="1">
      <alignment horizontal="center" vertical="center" wrapText="1"/>
    </xf>
    <xf numFmtId="178" fontId="19" fillId="34" borderId="10" xfId="0" applyNumberFormat="1" applyFont="1" applyFill="1" applyBorder="1">
      <alignment vertical="center"/>
    </xf>
    <xf numFmtId="0" fontId="27" fillId="0" borderId="0" xfId="0" applyFont="1" applyAlignment="1">
      <alignment horizontal="centerContinuous" vertical="center"/>
    </xf>
    <xf numFmtId="179" fontId="31" fillId="0" borderId="10" xfId="0" applyNumberFormat="1" applyFont="1" applyBorder="1" applyAlignment="1">
      <alignment vertical="center" shrinkToFit="1"/>
    </xf>
    <xf numFmtId="14" fontId="19" fillId="36" borderId="0" xfId="0" applyNumberFormat="1" applyFont="1" applyFill="1">
      <alignment vertical="center"/>
    </xf>
    <xf numFmtId="0" fontId="19" fillId="0" borderId="30" xfId="0" applyFont="1" applyBorder="1">
      <alignment vertical="center"/>
    </xf>
    <xf numFmtId="14" fontId="19" fillId="35" borderId="31" xfId="42" applyNumberFormat="1" applyFont="1" applyFill="1" applyBorder="1" applyAlignment="1" applyProtection="1">
      <alignment horizontal="center" vertical="center"/>
      <protection locked="0"/>
    </xf>
    <xf numFmtId="14" fontId="19" fillId="35" borderId="20" xfId="42" applyNumberFormat="1" applyFont="1" applyFill="1" applyBorder="1" applyAlignment="1" applyProtection="1">
      <alignment horizontal="center" vertical="center"/>
      <protection locked="0"/>
    </xf>
    <xf numFmtId="178" fontId="28" fillId="34" borderId="18" xfId="42" applyNumberFormat="1" applyFont="1" applyFill="1" applyBorder="1" applyAlignment="1" applyProtection="1">
      <alignment horizontal="right" vertical="center" wrapText="1"/>
      <protection locked="0"/>
    </xf>
    <xf numFmtId="178" fontId="28" fillId="34" borderId="22" xfId="42" applyNumberFormat="1" applyFont="1" applyFill="1" applyBorder="1" applyAlignment="1" applyProtection="1">
      <alignment horizontal="right" vertical="center" wrapText="1"/>
      <protection locked="0"/>
    </xf>
    <xf numFmtId="0" fontId="30" fillId="0" borderId="32" xfId="0" applyFont="1" applyBorder="1" applyAlignment="1">
      <alignment horizontal="center" vertical="center" wrapText="1"/>
    </xf>
    <xf numFmtId="176" fontId="39" fillId="34" borderId="27" xfId="42" applyNumberFormat="1" applyFont="1" applyFill="1" applyBorder="1" applyAlignment="1" applyProtection="1">
      <alignment horizontal="right" vertical="center" wrapText="1"/>
      <protection locked="0"/>
    </xf>
    <xf numFmtId="10" fontId="39" fillId="37" borderId="27" xfId="42" applyNumberFormat="1" applyFont="1" applyFill="1" applyBorder="1" applyAlignment="1" applyProtection="1">
      <alignment horizontal="right" vertical="center" wrapText="1"/>
      <protection locked="0"/>
    </xf>
    <xf numFmtId="176" fontId="39" fillId="37" borderId="27" xfId="42" applyNumberFormat="1" applyFont="1" applyFill="1" applyBorder="1" applyAlignment="1" applyProtection="1">
      <alignment horizontal="right" vertical="center" wrapText="1"/>
      <protection locked="0"/>
    </xf>
    <xf numFmtId="176" fontId="39" fillId="37" borderId="33" xfId="42" applyNumberFormat="1" applyFont="1" applyFill="1" applyBorder="1" applyAlignment="1" applyProtection="1">
      <alignment horizontal="right" vertical="center" wrapText="1"/>
    </xf>
    <xf numFmtId="176" fontId="39" fillId="37" borderId="34" xfId="42" applyNumberFormat="1" applyFont="1" applyFill="1" applyBorder="1" applyAlignment="1" applyProtection="1">
      <alignment horizontal="right" vertical="center" wrapText="1"/>
      <protection locked="0"/>
    </xf>
    <xf numFmtId="176" fontId="39" fillId="0" borderId="31" xfId="42" applyNumberFormat="1" applyFont="1" applyBorder="1" applyAlignment="1" applyProtection="1">
      <alignment horizontal="right" vertical="center" wrapText="1"/>
    </xf>
    <xf numFmtId="176" fontId="39" fillId="0" borderId="35" xfId="42" applyNumberFormat="1" applyFont="1" applyBorder="1" applyAlignment="1" applyProtection="1">
      <alignment horizontal="right" vertical="center" wrapText="1"/>
    </xf>
    <xf numFmtId="14" fontId="19" fillId="35" borderId="34" xfId="42" applyNumberFormat="1" applyFont="1" applyFill="1" applyBorder="1" applyAlignment="1" applyProtection="1">
      <alignment horizontal="center" vertical="center"/>
      <protection locked="0"/>
    </xf>
    <xf numFmtId="0" fontId="19" fillId="0" borderId="27" xfId="0" applyFont="1" applyBorder="1">
      <alignment vertical="center"/>
    </xf>
    <xf numFmtId="0" fontId="19" fillId="34" borderId="10" xfId="0" applyFont="1" applyFill="1" applyBorder="1" applyProtection="1">
      <alignment vertical="center"/>
      <protection locked="0"/>
    </xf>
    <xf numFmtId="38" fontId="19" fillId="35" borderId="10" xfId="42" applyFont="1" applyFill="1" applyBorder="1" applyAlignment="1" applyProtection="1">
      <alignment horizontal="right" vertical="center"/>
      <protection locked="0"/>
    </xf>
    <xf numFmtId="0" fontId="24" fillId="33" borderId="38" xfId="0" applyFont="1" applyFill="1" applyBorder="1" applyAlignment="1">
      <alignment horizontal="center" vertical="center" wrapText="1"/>
    </xf>
    <xf numFmtId="0" fontId="24" fillId="33" borderId="39" xfId="0" applyFont="1" applyFill="1" applyBorder="1" applyAlignment="1">
      <alignment horizontal="center" vertical="center" wrapText="1"/>
    </xf>
    <xf numFmtId="0" fontId="24" fillId="33" borderId="40" xfId="0" applyFont="1" applyFill="1" applyBorder="1" applyAlignment="1">
      <alignment horizontal="center" vertical="center" wrapText="1"/>
    </xf>
    <xf numFmtId="0" fontId="24" fillId="33" borderId="41" xfId="0" applyFont="1" applyFill="1" applyBorder="1" applyAlignment="1">
      <alignment horizontal="center" vertical="center" wrapText="1"/>
    </xf>
    <xf numFmtId="178" fontId="28" fillId="34" borderId="17" xfId="42" applyNumberFormat="1" applyFont="1" applyFill="1" applyBorder="1" applyAlignment="1" applyProtection="1">
      <alignment horizontal="right" vertical="center" wrapText="1"/>
      <protection locked="0"/>
    </xf>
    <xf numFmtId="38" fontId="19" fillId="35" borderId="21" xfId="42" applyFont="1" applyFill="1" applyBorder="1" applyAlignment="1" applyProtection="1">
      <alignment horizontal="right" vertical="center"/>
      <protection locked="0"/>
    </xf>
    <xf numFmtId="0" fontId="32" fillId="33" borderId="42" xfId="0" applyFont="1" applyFill="1" applyBorder="1" applyAlignment="1">
      <alignment horizontal="center" vertical="center" wrapText="1"/>
    </xf>
    <xf numFmtId="0" fontId="30" fillId="0" borderId="43" xfId="0" applyFont="1" applyBorder="1" applyAlignment="1">
      <alignment horizontal="center" vertical="center" wrapText="1"/>
    </xf>
    <xf numFmtId="0" fontId="30" fillId="0" borderId="44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176" fontId="39" fillId="34" borderId="10" xfId="42" applyNumberFormat="1" applyFont="1" applyFill="1" applyBorder="1" applyAlignment="1" applyProtection="1">
      <alignment horizontal="right" vertical="center" wrapText="1"/>
      <protection locked="0"/>
    </xf>
    <xf numFmtId="10" fontId="39" fillId="34" borderId="10" xfId="42" applyNumberFormat="1" applyFont="1" applyFill="1" applyBorder="1" applyAlignment="1" applyProtection="1">
      <alignment horizontal="right" vertical="center" wrapText="1"/>
      <protection locked="0"/>
    </xf>
    <xf numFmtId="179" fontId="30" fillId="0" borderId="10" xfId="0" applyNumberFormat="1" applyFont="1" applyBorder="1" applyAlignment="1">
      <alignment horizontal="center" vertical="center" wrapText="1"/>
    </xf>
    <xf numFmtId="10" fontId="39" fillId="37" borderId="10" xfId="42" applyNumberFormat="1" applyFont="1" applyFill="1" applyBorder="1" applyAlignment="1" applyProtection="1">
      <alignment horizontal="right" vertical="center" wrapText="1"/>
      <protection locked="0"/>
    </xf>
    <xf numFmtId="176" fontId="39" fillId="37" borderId="10" xfId="42" applyNumberFormat="1" applyFont="1" applyFill="1" applyBorder="1" applyAlignment="1" applyProtection="1">
      <alignment horizontal="right" vertical="center" wrapText="1"/>
      <protection locked="0"/>
    </xf>
    <xf numFmtId="0" fontId="32" fillId="33" borderId="38" xfId="0" applyFont="1" applyFill="1" applyBorder="1" applyAlignment="1">
      <alignment horizontal="center" vertical="center" wrapText="1"/>
    </xf>
    <xf numFmtId="0" fontId="32" fillId="33" borderId="47" xfId="0" applyFont="1" applyFill="1" applyBorder="1" applyAlignment="1">
      <alignment horizontal="center" vertical="center" wrapText="1"/>
    </xf>
    <xf numFmtId="0" fontId="32" fillId="33" borderId="39" xfId="0" applyFont="1" applyFill="1" applyBorder="1" applyAlignment="1">
      <alignment horizontal="center" vertical="center" wrapText="1"/>
    </xf>
    <xf numFmtId="0" fontId="32" fillId="33" borderId="41" xfId="0" applyFont="1" applyFill="1" applyBorder="1" applyAlignment="1">
      <alignment horizontal="center" vertical="center" wrapText="1"/>
    </xf>
    <xf numFmtId="176" fontId="39" fillId="37" borderId="18" xfId="42" applyNumberFormat="1" applyFont="1" applyFill="1" applyBorder="1" applyAlignment="1" applyProtection="1">
      <alignment horizontal="right" vertical="center" wrapText="1"/>
    </xf>
    <xf numFmtId="176" fontId="30" fillId="0" borderId="0" xfId="42" applyNumberFormat="1" applyFont="1" applyBorder="1" applyAlignment="1" applyProtection="1">
      <alignment horizontal="center" vertical="center" wrapText="1"/>
    </xf>
    <xf numFmtId="176" fontId="30" fillId="0" borderId="0" xfId="42" applyNumberFormat="1" applyFont="1" applyBorder="1" applyAlignment="1" applyProtection="1">
      <alignment horizontal="right" vertical="center" wrapText="1"/>
    </xf>
    <xf numFmtId="177" fontId="30" fillId="0" borderId="0" xfId="42" applyNumberFormat="1" applyFont="1" applyBorder="1" applyAlignment="1" applyProtection="1">
      <alignment horizontal="right" vertical="center" wrapText="1"/>
    </xf>
    <xf numFmtId="0" fontId="32" fillId="33" borderId="40" xfId="0" applyFont="1" applyFill="1" applyBorder="1" applyAlignment="1">
      <alignment horizontal="center" vertical="center" wrapText="1"/>
    </xf>
    <xf numFmtId="176" fontId="39" fillId="37" borderId="31" xfId="42" applyNumberFormat="1" applyFont="1" applyFill="1" applyBorder="1" applyAlignment="1" applyProtection="1">
      <alignment horizontal="right" vertical="center" wrapText="1"/>
      <protection locked="0"/>
    </xf>
    <xf numFmtId="176" fontId="39" fillId="34" borderId="31" xfId="42" applyNumberFormat="1" applyFont="1" applyFill="1" applyBorder="1" applyAlignment="1" applyProtection="1">
      <alignment horizontal="right" vertical="center" wrapText="1"/>
      <protection locked="0"/>
    </xf>
    <xf numFmtId="10" fontId="39" fillId="37" borderId="16" xfId="42" applyNumberFormat="1" applyFont="1" applyFill="1" applyBorder="1" applyAlignment="1" applyProtection="1">
      <alignment horizontal="right" vertical="center" wrapText="1"/>
      <protection locked="0"/>
    </xf>
    <xf numFmtId="176" fontId="41" fillId="0" borderId="46" xfId="42" applyNumberFormat="1" applyFont="1" applyBorder="1" applyAlignment="1" applyProtection="1">
      <alignment horizontal="center" vertical="center" wrapText="1"/>
    </xf>
    <xf numFmtId="176" fontId="42" fillId="0" borderId="25" xfId="42" applyNumberFormat="1" applyFont="1" applyBorder="1" applyAlignment="1" applyProtection="1">
      <alignment horizontal="right" vertical="center" wrapText="1"/>
    </xf>
    <xf numFmtId="10" fontId="42" fillId="37" borderId="25" xfId="42" applyNumberFormat="1" applyFont="1" applyFill="1" applyBorder="1" applyAlignment="1" applyProtection="1">
      <alignment horizontal="right" vertical="center" wrapText="1"/>
      <protection locked="0"/>
    </xf>
    <xf numFmtId="10" fontId="42" fillId="37" borderId="36" xfId="42" applyNumberFormat="1" applyFont="1" applyFill="1" applyBorder="1" applyAlignment="1" applyProtection="1">
      <alignment horizontal="right" vertical="center" wrapText="1"/>
      <protection locked="0"/>
    </xf>
    <xf numFmtId="176" fontId="42" fillId="0" borderId="26" xfId="42" applyNumberFormat="1" applyFont="1" applyBorder="1" applyAlignment="1" applyProtection="1">
      <alignment horizontal="right" vertical="center" wrapText="1"/>
    </xf>
    <xf numFmtId="176" fontId="38" fillId="0" borderId="0" xfId="42" applyNumberFormat="1" applyFont="1" applyBorder="1" applyAlignment="1" applyProtection="1">
      <alignment horizontal="right" vertical="center" wrapText="1"/>
    </xf>
    <xf numFmtId="177" fontId="43" fillId="0" borderId="0" xfId="0" applyNumberFormat="1" applyFont="1">
      <alignment vertical="center"/>
    </xf>
    <xf numFmtId="0" fontId="43" fillId="0" borderId="0" xfId="0" applyFont="1">
      <alignment vertical="center"/>
    </xf>
    <xf numFmtId="0" fontId="42" fillId="0" borderId="0" xfId="0" applyFont="1">
      <alignment vertical="center"/>
    </xf>
    <xf numFmtId="176" fontId="41" fillId="0" borderId="24" xfId="42" applyNumberFormat="1" applyFont="1" applyBorder="1" applyAlignment="1" applyProtection="1">
      <alignment horizontal="center" vertical="center" wrapText="1"/>
    </xf>
    <xf numFmtId="177" fontId="42" fillId="34" borderId="25" xfId="42" applyNumberFormat="1" applyFont="1" applyFill="1" applyBorder="1" applyAlignment="1" applyProtection="1">
      <alignment horizontal="right" vertical="center" wrapText="1"/>
    </xf>
    <xf numFmtId="176" fontId="42" fillId="34" borderId="25" xfId="42" applyNumberFormat="1" applyFont="1" applyFill="1" applyBorder="1" applyAlignment="1" applyProtection="1">
      <alignment horizontal="right" vertical="center" wrapText="1"/>
    </xf>
    <xf numFmtId="176" fontId="42" fillId="34" borderId="36" xfId="42" applyNumberFormat="1" applyFont="1" applyFill="1" applyBorder="1" applyAlignment="1" applyProtection="1">
      <alignment horizontal="right" vertical="center" wrapText="1"/>
    </xf>
    <xf numFmtId="0" fontId="41" fillId="0" borderId="10" xfId="0" applyFont="1" applyBorder="1" applyAlignment="1">
      <alignment horizontal="center" vertical="center" wrapText="1"/>
    </xf>
    <xf numFmtId="176" fontId="42" fillId="0" borderId="10" xfId="42" applyNumberFormat="1" applyFont="1" applyBorder="1" applyAlignment="1" applyProtection="1">
      <alignment horizontal="right" vertical="center" wrapText="1"/>
    </xf>
    <xf numFmtId="10" fontId="42" fillId="37" borderId="10" xfId="42" applyNumberFormat="1" applyFont="1" applyFill="1" applyBorder="1" applyAlignment="1" applyProtection="1">
      <alignment horizontal="right" vertical="center" wrapText="1"/>
      <protection locked="0"/>
    </xf>
    <xf numFmtId="176" fontId="42" fillId="0" borderId="18" xfId="42" applyNumberFormat="1" applyFont="1" applyBorder="1" applyAlignment="1" applyProtection="1">
      <alignment horizontal="right" vertical="center" wrapText="1"/>
    </xf>
    <xf numFmtId="0" fontId="41" fillId="0" borderId="16" xfId="0" applyFont="1" applyBorder="1" applyAlignment="1">
      <alignment horizontal="center" vertical="center" wrapText="1"/>
    </xf>
    <xf numFmtId="176" fontId="42" fillId="0" borderId="16" xfId="42" applyNumberFormat="1" applyFont="1" applyBorder="1" applyAlignment="1" applyProtection="1">
      <alignment horizontal="right" vertical="center" wrapText="1"/>
    </xf>
    <xf numFmtId="10" fontId="42" fillId="37" borderId="16" xfId="42" applyNumberFormat="1" applyFont="1" applyFill="1" applyBorder="1" applyAlignment="1" applyProtection="1">
      <alignment horizontal="right" vertical="center" wrapText="1"/>
      <protection locked="0"/>
    </xf>
    <xf numFmtId="176" fontId="42" fillId="0" borderId="23" xfId="42" applyNumberFormat="1" applyFont="1" applyBorder="1" applyAlignment="1" applyProtection="1">
      <alignment horizontal="right" vertical="center" wrapText="1"/>
    </xf>
    <xf numFmtId="0" fontId="24" fillId="33" borderId="49" xfId="0" applyFont="1" applyFill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48" xfId="0" applyFont="1" applyBorder="1" applyAlignment="1">
      <alignment horizontal="center" vertical="center" wrapText="1"/>
    </xf>
    <xf numFmtId="0" fontId="25" fillId="34" borderId="12" xfId="0" applyFont="1" applyFill="1" applyBorder="1" applyAlignment="1" applyProtection="1">
      <alignment vertical="center" shrinkToFit="1"/>
      <protection locked="0"/>
    </xf>
    <xf numFmtId="0" fontId="25" fillId="34" borderId="10" xfId="0" applyFont="1" applyFill="1" applyBorder="1" applyAlignment="1" applyProtection="1">
      <alignment vertical="center" shrinkToFit="1"/>
      <protection locked="0"/>
    </xf>
    <xf numFmtId="0" fontId="25" fillId="34" borderId="10" xfId="0" applyFont="1" applyFill="1" applyBorder="1" applyAlignment="1" applyProtection="1">
      <alignment vertical="center" wrapText="1"/>
      <protection locked="0"/>
    </xf>
    <xf numFmtId="0" fontId="25" fillId="34" borderId="27" xfId="0" applyFont="1" applyFill="1" applyBorder="1" applyAlignment="1" applyProtection="1">
      <alignment vertical="center" wrapText="1"/>
      <protection locked="0"/>
    </xf>
    <xf numFmtId="0" fontId="25" fillId="34" borderId="21" xfId="0" applyFont="1" applyFill="1" applyBorder="1" applyAlignment="1" applyProtection="1">
      <alignment vertical="center" wrapText="1"/>
      <protection locked="0"/>
    </xf>
    <xf numFmtId="0" fontId="25" fillId="35" borderId="10" xfId="0" applyFont="1" applyFill="1" applyBorder="1" applyAlignment="1" applyProtection="1">
      <alignment vertical="center" wrapText="1"/>
      <protection locked="0"/>
    </xf>
    <xf numFmtId="0" fontId="25" fillId="35" borderId="21" xfId="0" applyFont="1" applyFill="1" applyBorder="1" applyAlignment="1" applyProtection="1">
      <alignment vertical="center" wrapText="1"/>
      <protection locked="0"/>
    </xf>
    <xf numFmtId="0" fontId="44" fillId="35" borderId="10" xfId="0" applyFont="1" applyFill="1" applyBorder="1" applyProtection="1">
      <alignment vertical="center"/>
      <protection locked="0"/>
    </xf>
    <xf numFmtId="0" fontId="45" fillId="0" borderId="0" xfId="0" applyFont="1" applyAlignment="1">
      <alignment horizontal="center" vertical="center"/>
    </xf>
    <xf numFmtId="0" fontId="46" fillId="35" borderId="10" xfId="0" applyFont="1" applyFill="1" applyBorder="1" applyProtection="1">
      <alignment vertical="center"/>
      <protection locked="0"/>
    </xf>
    <xf numFmtId="0" fontId="47" fillId="35" borderId="12" xfId="0" applyFont="1" applyFill="1" applyBorder="1" applyAlignment="1" applyProtection="1">
      <alignment vertical="center" wrapText="1"/>
      <protection locked="0"/>
    </xf>
    <xf numFmtId="0" fontId="48" fillId="35" borderId="10" xfId="0" applyFont="1" applyFill="1" applyBorder="1" applyAlignment="1" applyProtection="1">
      <alignment vertical="center" wrapText="1"/>
      <protection locked="0"/>
    </xf>
    <xf numFmtId="49" fontId="47" fillId="35" borderId="13" xfId="0" applyNumberFormat="1" applyFont="1" applyFill="1" applyBorder="1" applyAlignment="1" applyProtection="1">
      <alignment horizontal="left" vertical="center" wrapText="1"/>
      <protection locked="0"/>
    </xf>
    <xf numFmtId="14" fontId="48" fillId="35" borderId="12" xfId="42" applyNumberFormat="1" applyFont="1" applyFill="1" applyBorder="1" applyAlignment="1" applyProtection="1">
      <alignment horizontal="center" vertical="center"/>
      <protection locked="0"/>
    </xf>
    <xf numFmtId="14" fontId="48" fillId="35" borderId="13" xfId="42" applyNumberFormat="1" applyFont="1" applyFill="1" applyBorder="1" applyAlignment="1" applyProtection="1">
      <alignment horizontal="center" vertical="center"/>
      <protection locked="0"/>
    </xf>
    <xf numFmtId="38" fontId="48" fillId="35" borderId="12" xfId="42" applyFont="1" applyFill="1" applyBorder="1" applyAlignment="1" applyProtection="1">
      <alignment horizontal="right" vertical="center"/>
      <protection locked="0"/>
    </xf>
    <xf numFmtId="49" fontId="48" fillId="35" borderId="14" xfId="0" applyNumberFormat="1" applyFont="1" applyFill="1" applyBorder="1" applyAlignment="1" applyProtection="1">
      <alignment horizontal="left" vertical="center" wrapText="1"/>
      <protection locked="0"/>
    </xf>
    <xf numFmtId="14" fontId="48" fillId="35" borderId="10" xfId="42" applyNumberFormat="1" applyFont="1" applyFill="1" applyBorder="1" applyAlignment="1" applyProtection="1">
      <alignment horizontal="center" vertical="center"/>
      <protection locked="0"/>
    </xf>
    <xf numFmtId="14" fontId="48" fillId="35" borderId="31" xfId="42" applyNumberFormat="1" applyFont="1" applyFill="1" applyBorder="1" applyAlignment="1" applyProtection="1">
      <alignment horizontal="center" vertical="center"/>
      <protection locked="0"/>
    </xf>
    <xf numFmtId="38" fontId="48" fillId="35" borderId="10" xfId="42" applyFont="1" applyFill="1" applyBorder="1" applyAlignment="1" applyProtection="1">
      <alignment horizontal="right" vertical="center"/>
      <protection locked="0"/>
    </xf>
    <xf numFmtId="14" fontId="48" fillId="35" borderId="37" xfId="42" applyNumberFormat="1" applyFont="1" applyFill="1" applyBorder="1" applyAlignment="1" applyProtection="1">
      <alignment horizontal="center" vertical="center"/>
      <protection locked="0"/>
    </xf>
    <xf numFmtId="176" fontId="49" fillId="35" borderId="10" xfId="42" applyNumberFormat="1" applyFont="1" applyFill="1" applyBorder="1" applyAlignment="1" applyProtection="1">
      <alignment horizontal="right" vertical="center" wrapText="1"/>
      <protection locked="0"/>
    </xf>
    <xf numFmtId="10" fontId="49" fillId="35" borderId="10" xfId="42" applyNumberFormat="1" applyFont="1" applyFill="1" applyBorder="1" applyAlignment="1" applyProtection="1">
      <alignment horizontal="right" vertical="center" wrapText="1"/>
      <protection locked="0"/>
    </xf>
    <xf numFmtId="176" fontId="49" fillId="35" borderId="31" xfId="42" applyNumberFormat="1" applyFont="1" applyFill="1" applyBorder="1" applyAlignment="1" applyProtection="1">
      <alignment horizontal="right" vertical="center" wrapText="1"/>
      <protection locked="0"/>
    </xf>
    <xf numFmtId="14" fontId="21" fillId="35" borderId="0" xfId="0" applyNumberFormat="1" applyFont="1" applyFill="1" applyProtection="1">
      <alignment vertical="center"/>
      <protection locked="0"/>
    </xf>
    <xf numFmtId="0" fontId="51" fillId="0" borderId="0" xfId="0" applyFont="1" applyAlignment="1">
      <alignment horizontal="center" vertical="center"/>
    </xf>
    <xf numFmtId="0" fontId="52" fillId="0" borderId="0" xfId="0" applyFont="1" applyAlignment="1">
      <alignment horizontal="center" vertical="center"/>
    </xf>
    <xf numFmtId="6" fontId="52" fillId="0" borderId="0" xfId="0" applyNumberFormat="1" applyFont="1" applyAlignment="1">
      <alignment horizontal="center" vertical="center"/>
    </xf>
    <xf numFmtId="0" fontId="21" fillId="0" borderId="10" xfId="0" applyFont="1" applyBorder="1">
      <alignment vertical="center"/>
    </xf>
    <xf numFmtId="0" fontId="21" fillId="35" borderId="10" xfId="0" applyFont="1" applyFill="1" applyBorder="1" applyProtection="1">
      <alignment vertical="center"/>
      <protection locked="0"/>
    </xf>
    <xf numFmtId="0" fontId="53" fillId="0" borderId="0" xfId="0" applyFont="1" applyAlignment="1">
      <alignment horizontal="center" vertical="center"/>
    </xf>
    <xf numFmtId="0" fontId="54" fillId="35" borderId="10" xfId="0" applyFont="1" applyFill="1" applyBorder="1" applyProtection="1">
      <alignment vertical="center"/>
      <protection locked="0"/>
    </xf>
    <xf numFmtId="0" fontId="21" fillId="0" borderId="27" xfId="0" applyFont="1" applyBorder="1">
      <alignment vertical="center"/>
    </xf>
    <xf numFmtId="0" fontId="21" fillId="0" borderId="30" xfId="0" applyFont="1" applyBorder="1">
      <alignment vertical="center"/>
    </xf>
    <xf numFmtId="0" fontId="55" fillId="33" borderId="49" xfId="0" applyFont="1" applyFill="1" applyBorder="1" applyAlignment="1">
      <alignment horizontal="center" vertical="center" wrapText="1"/>
    </xf>
    <xf numFmtId="0" fontId="55" fillId="33" borderId="38" xfId="0" applyFont="1" applyFill="1" applyBorder="1" applyAlignment="1">
      <alignment horizontal="center" vertical="center" wrapText="1"/>
    </xf>
    <xf numFmtId="0" fontId="55" fillId="33" borderId="39" xfId="0" applyFont="1" applyFill="1" applyBorder="1" applyAlignment="1">
      <alignment horizontal="center" vertical="center" wrapText="1"/>
    </xf>
    <xf numFmtId="0" fontId="55" fillId="33" borderId="40" xfId="0" applyFont="1" applyFill="1" applyBorder="1" applyAlignment="1">
      <alignment horizontal="center" vertical="center" wrapText="1"/>
    </xf>
    <xf numFmtId="0" fontId="55" fillId="33" borderId="41" xfId="0" applyFont="1" applyFill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35" borderId="12" xfId="0" applyFont="1" applyFill="1" applyBorder="1" applyAlignment="1" applyProtection="1">
      <alignment vertical="center" wrapText="1"/>
      <protection locked="0"/>
    </xf>
    <xf numFmtId="49" fontId="28" fillId="35" borderId="13" xfId="0" applyNumberFormat="1" applyFont="1" applyFill="1" applyBorder="1" applyAlignment="1" applyProtection="1">
      <alignment horizontal="left" vertical="center" wrapText="1"/>
      <protection locked="0"/>
    </xf>
    <xf numFmtId="14" fontId="57" fillId="35" borderId="12" xfId="42" applyNumberFormat="1" applyFont="1" applyFill="1" applyBorder="1" applyAlignment="1" applyProtection="1">
      <alignment horizontal="center" vertical="center"/>
      <protection locked="0"/>
    </xf>
    <xf numFmtId="14" fontId="57" fillId="35" borderId="13" xfId="42" applyNumberFormat="1" applyFont="1" applyFill="1" applyBorder="1" applyAlignment="1" applyProtection="1">
      <alignment horizontal="center" vertical="center"/>
      <protection locked="0"/>
    </xf>
    <xf numFmtId="38" fontId="57" fillId="35" borderId="12" xfId="42" applyFont="1" applyFill="1" applyBorder="1" applyAlignment="1" applyProtection="1">
      <alignment horizontal="right" vertical="center"/>
      <protection locked="0"/>
    </xf>
    <xf numFmtId="0" fontId="58" fillId="0" borderId="0" xfId="0" applyFont="1">
      <alignment vertical="center"/>
    </xf>
    <xf numFmtId="0" fontId="28" fillId="0" borderId="29" xfId="0" applyFont="1" applyBorder="1" applyAlignment="1">
      <alignment horizontal="center" vertical="center" wrapText="1"/>
    </xf>
    <xf numFmtId="0" fontId="57" fillId="35" borderId="10" xfId="0" applyFont="1" applyFill="1" applyBorder="1" applyAlignment="1" applyProtection="1">
      <alignment vertical="center" wrapText="1"/>
      <protection locked="0"/>
    </xf>
    <xf numFmtId="49" fontId="57" fillId="35" borderId="14" xfId="0" applyNumberFormat="1" applyFont="1" applyFill="1" applyBorder="1" applyAlignment="1" applyProtection="1">
      <alignment horizontal="left" vertical="center" wrapText="1"/>
      <protection locked="0"/>
    </xf>
    <xf numFmtId="14" fontId="57" fillId="35" borderId="10" xfId="42" applyNumberFormat="1" applyFont="1" applyFill="1" applyBorder="1" applyAlignment="1" applyProtection="1">
      <alignment horizontal="center" vertical="center"/>
      <protection locked="0"/>
    </xf>
    <xf numFmtId="14" fontId="57" fillId="35" borderId="31" xfId="42" applyNumberFormat="1" applyFont="1" applyFill="1" applyBorder="1" applyAlignment="1" applyProtection="1">
      <alignment horizontal="center" vertical="center"/>
      <protection locked="0"/>
    </xf>
    <xf numFmtId="38" fontId="57" fillId="35" borderId="10" xfId="42" applyFont="1" applyFill="1" applyBorder="1" applyAlignment="1" applyProtection="1">
      <alignment horizontal="right" vertical="center"/>
      <protection locked="0"/>
    </xf>
    <xf numFmtId="14" fontId="57" fillId="35" borderId="37" xfId="42" applyNumberFormat="1" applyFont="1" applyFill="1" applyBorder="1" applyAlignment="1" applyProtection="1">
      <alignment horizontal="center" vertical="center"/>
      <protection locked="0"/>
    </xf>
    <xf numFmtId="0" fontId="28" fillId="35" borderId="10" xfId="0" applyFont="1" applyFill="1" applyBorder="1" applyAlignment="1" applyProtection="1">
      <alignment vertical="center" wrapText="1"/>
      <protection locked="0"/>
    </xf>
    <xf numFmtId="49" fontId="27" fillId="35" borderId="14" xfId="0" applyNumberFormat="1" applyFont="1" applyFill="1" applyBorder="1" applyAlignment="1" applyProtection="1">
      <alignment horizontal="left" vertical="center" wrapText="1"/>
      <protection locked="0"/>
    </xf>
    <xf numFmtId="14" fontId="21" fillId="35" borderId="10" xfId="42" applyNumberFormat="1" applyFont="1" applyFill="1" applyBorder="1" applyAlignment="1" applyProtection="1">
      <alignment horizontal="center" vertical="center"/>
      <protection locked="0"/>
    </xf>
    <xf numFmtId="14" fontId="21" fillId="35" borderId="31" xfId="42" applyNumberFormat="1" applyFont="1" applyFill="1" applyBorder="1" applyAlignment="1" applyProtection="1">
      <alignment horizontal="center" vertical="center"/>
      <protection locked="0"/>
    </xf>
    <xf numFmtId="38" fontId="21" fillId="35" borderId="10" xfId="42" applyFont="1" applyFill="1" applyBorder="1" applyAlignment="1" applyProtection="1">
      <alignment horizontal="right" vertical="center"/>
      <protection locked="0"/>
    </xf>
    <xf numFmtId="14" fontId="21" fillId="35" borderId="27" xfId="42" applyNumberFormat="1" applyFont="1" applyFill="1" applyBorder="1" applyAlignment="1" applyProtection="1">
      <alignment horizontal="center" vertical="center"/>
      <protection locked="0"/>
    </xf>
    <xf numFmtId="14" fontId="21" fillId="35" borderId="34" xfId="42" applyNumberFormat="1" applyFont="1" applyFill="1" applyBorder="1" applyAlignment="1" applyProtection="1">
      <alignment horizontal="center" vertical="center"/>
      <protection locked="0"/>
    </xf>
    <xf numFmtId="0" fontId="28" fillId="0" borderId="48" xfId="0" applyFont="1" applyBorder="1" applyAlignment="1">
      <alignment horizontal="center" vertical="center" wrapText="1"/>
    </xf>
    <xf numFmtId="0" fontId="28" fillId="35" borderId="21" xfId="0" applyFont="1" applyFill="1" applyBorder="1" applyAlignment="1" applyProtection="1">
      <alignment vertical="center" wrapText="1"/>
      <protection locked="0"/>
    </xf>
    <xf numFmtId="49" fontId="27" fillId="35" borderId="20" xfId="0" applyNumberFormat="1" applyFont="1" applyFill="1" applyBorder="1" applyAlignment="1" applyProtection="1">
      <alignment horizontal="left" vertical="center" wrapText="1"/>
      <protection locked="0"/>
    </xf>
    <xf numFmtId="14" fontId="21" fillId="35" borderId="21" xfId="42" applyNumberFormat="1" applyFont="1" applyFill="1" applyBorder="1" applyAlignment="1" applyProtection="1">
      <alignment horizontal="center" vertical="center"/>
      <protection locked="0"/>
    </xf>
    <xf numFmtId="14" fontId="21" fillId="35" borderId="20" xfId="42" applyNumberFormat="1" applyFont="1" applyFill="1" applyBorder="1" applyAlignment="1" applyProtection="1">
      <alignment horizontal="center" vertical="center"/>
      <protection locked="0"/>
    </xf>
    <xf numFmtId="38" fontId="21" fillId="35" borderId="21" xfId="42" applyFont="1" applyFill="1" applyBorder="1" applyAlignment="1" applyProtection="1">
      <alignment horizontal="right" vertical="center"/>
      <protection locked="0"/>
    </xf>
    <xf numFmtId="14" fontId="44" fillId="35" borderId="0" xfId="0" applyNumberFormat="1" applyFont="1" applyFill="1" applyProtection="1">
      <alignment vertical="center"/>
      <protection locked="0"/>
    </xf>
    <xf numFmtId="0" fontId="30" fillId="0" borderId="10" xfId="0" applyFont="1" applyBorder="1" applyAlignment="1" applyProtection="1">
      <alignment horizontal="center" vertical="center" wrapText="1"/>
    </xf>
    <xf numFmtId="179" fontId="30" fillId="0" borderId="10" xfId="0" applyNumberFormat="1" applyFont="1" applyBorder="1" applyAlignment="1" applyProtection="1">
      <alignment horizontal="center" vertical="center" wrapText="1"/>
    </xf>
    <xf numFmtId="176" fontId="39" fillId="34" borderId="10" xfId="42" applyNumberFormat="1" applyFont="1" applyFill="1" applyBorder="1" applyAlignment="1" applyProtection="1">
      <alignment horizontal="right" vertical="center" wrapText="1"/>
    </xf>
    <xf numFmtId="10" fontId="39" fillId="34" borderId="10" xfId="42" applyNumberFormat="1" applyFont="1" applyFill="1" applyBorder="1" applyAlignment="1" applyProtection="1">
      <alignment horizontal="right" vertical="center" wrapText="1"/>
    </xf>
    <xf numFmtId="176" fontId="39" fillId="34" borderId="31" xfId="42" applyNumberFormat="1" applyFont="1" applyFill="1" applyBorder="1" applyAlignment="1" applyProtection="1">
      <alignment horizontal="right" vertical="center" wrapText="1"/>
    </xf>
    <xf numFmtId="0" fontId="30" fillId="0" borderId="43" xfId="0" applyFont="1" applyBorder="1" applyAlignment="1" applyProtection="1">
      <alignment horizontal="center" vertical="center" wrapText="1"/>
    </xf>
    <xf numFmtId="0" fontId="30" fillId="0" borderId="44" xfId="0" applyFont="1" applyBorder="1" applyAlignment="1" applyProtection="1">
      <alignment horizontal="center" vertical="center" wrapText="1"/>
    </xf>
    <xf numFmtId="176" fontId="39" fillId="34" borderId="27" xfId="42" applyNumberFormat="1" applyFont="1" applyFill="1" applyBorder="1" applyAlignment="1" applyProtection="1">
      <alignment horizontal="right" vertical="center" wrapText="1"/>
    </xf>
    <xf numFmtId="0" fontId="30" fillId="0" borderId="45" xfId="0" applyFont="1" applyBorder="1" applyAlignment="1" applyProtection="1">
      <alignment horizontal="center" vertical="center" wrapText="1"/>
    </xf>
    <xf numFmtId="14" fontId="19" fillId="36" borderId="0" xfId="0" applyNumberFormat="1" applyFont="1" applyFill="1" applyProtection="1">
      <alignment vertical="center"/>
      <protection locked="0"/>
    </xf>
    <xf numFmtId="0" fontId="21" fillId="34" borderId="10" xfId="0" applyFont="1" applyFill="1" applyBorder="1" applyProtection="1">
      <alignment vertical="center"/>
    </xf>
    <xf numFmtId="178" fontId="21" fillId="34" borderId="10" xfId="0" applyNumberFormat="1" applyFont="1" applyFill="1" applyBorder="1" applyProtection="1">
      <alignment vertical="center"/>
    </xf>
    <xf numFmtId="0" fontId="28" fillId="34" borderId="12" xfId="0" applyFont="1" applyFill="1" applyBorder="1" applyAlignment="1" applyProtection="1">
      <alignment vertical="center" shrinkToFit="1"/>
    </xf>
    <xf numFmtId="0" fontId="28" fillId="34" borderId="10" xfId="0" applyFont="1" applyFill="1" applyBorder="1" applyAlignment="1" applyProtection="1">
      <alignment vertical="center" shrinkToFit="1"/>
    </xf>
    <xf numFmtId="0" fontId="28" fillId="34" borderId="10" xfId="0" applyFont="1" applyFill="1" applyBorder="1" applyAlignment="1" applyProtection="1">
      <alignment vertical="center" wrapText="1"/>
    </xf>
    <xf numFmtId="0" fontId="28" fillId="34" borderId="27" xfId="0" applyFont="1" applyFill="1" applyBorder="1" applyAlignment="1" applyProtection="1">
      <alignment vertical="center" wrapText="1"/>
    </xf>
    <xf numFmtId="0" fontId="28" fillId="34" borderId="21" xfId="0" applyFont="1" applyFill="1" applyBorder="1" applyAlignment="1" applyProtection="1">
      <alignment vertical="center" wrapText="1"/>
    </xf>
    <xf numFmtId="178" fontId="28" fillId="34" borderId="17" xfId="42" applyNumberFormat="1" applyFont="1" applyFill="1" applyBorder="1" applyAlignment="1" applyProtection="1">
      <alignment horizontal="right" vertical="center" wrapText="1"/>
    </xf>
    <xf numFmtId="178" fontId="28" fillId="34" borderId="18" xfId="42" applyNumberFormat="1" applyFont="1" applyFill="1" applyBorder="1" applyAlignment="1" applyProtection="1">
      <alignment horizontal="right" vertical="center" wrapText="1"/>
    </xf>
    <xf numFmtId="178" fontId="28" fillId="34" borderId="22" xfId="42" applyNumberFormat="1" applyFont="1" applyFill="1" applyBorder="1" applyAlignment="1" applyProtection="1">
      <alignment horizontal="right" vertic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55" fillId="0" borderId="0" xfId="0" applyFont="1" applyAlignment="1">
      <alignment horizontal="center" vertical="center" shrinkToFit="1"/>
    </xf>
    <xf numFmtId="0" fontId="56" fillId="0" borderId="0" xfId="0" applyFont="1" applyAlignment="1">
      <alignment horizontal="center" vertical="center" shrinkToFit="1"/>
    </xf>
    <xf numFmtId="0" fontId="21" fillId="0" borderId="27" xfId="0" applyFont="1" applyBorder="1" applyAlignment="1">
      <alignment horizontal="left" vertical="center" shrinkToFit="1"/>
    </xf>
    <xf numFmtId="0" fontId="21" fillId="0" borderId="37" xfId="0" applyFont="1" applyBorder="1" applyAlignment="1">
      <alignment horizontal="left" vertical="center" shrinkToFit="1"/>
    </xf>
    <xf numFmtId="0" fontId="22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179" fontId="31" fillId="0" borderId="31" xfId="0" applyNumberFormat="1" applyFont="1" applyBorder="1" applyAlignment="1">
      <alignment horizontal="left" vertical="center" shrinkToFit="1"/>
    </xf>
    <xf numFmtId="179" fontId="31" fillId="0" borderId="43" xfId="0" applyNumberFormat="1" applyFont="1" applyBorder="1" applyAlignment="1">
      <alignment horizontal="left" vertical="center" shrinkToFit="1"/>
    </xf>
    <xf numFmtId="6" fontId="31" fillId="0" borderId="10" xfId="42" applyNumberFormat="1" applyFont="1" applyBorder="1">
      <alignment vertical="center"/>
    </xf>
    <xf numFmtId="0" fontId="30" fillId="0" borderId="15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176" fontId="41" fillId="0" borderId="48" xfId="42" applyNumberFormat="1" applyFont="1" applyBorder="1" applyAlignment="1" applyProtection="1">
      <alignment horizontal="center" vertical="center" wrapText="1"/>
    </xf>
    <xf numFmtId="176" fontId="41" fillId="0" borderId="46" xfId="42" applyNumberFormat="1" applyFont="1" applyBorder="1" applyAlignment="1" applyProtection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19" fillId="0" borderId="27" xfId="0" applyFont="1" applyBorder="1" applyAlignment="1">
      <alignment horizontal="left" vertical="center" shrinkToFit="1"/>
    </xf>
    <xf numFmtId="0" fontId="19" fillId="0" borderId="37" xfId="0" applyFont="1" applyBorder="1" applyAlignment="1">
      <alignment horizontal="left" vertical="center" shrinkToFit="1"/>
    </xf>
    <xf numFmtId="0" fontId="24" fillId="0" borderId="0" xfId="0" applyFont="1" applyAlignment="1">
      <alignment horizontal="center" vertical="center" shrinkToFit="1"/>
    </xf>
    <xf numFmtId="0" fontId="29" fillId="0" borderId="0" xfId="0" applyFont="1" applyAlignment="1">
      <alignment horizontal="center" vertical="center" shrinkToFit="1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FFCC"/>
      <color rgb="FFFFCCFF"/>
      <color rgb="FF0000FF"/>
      <color rgb="FFFAC090"/>
      <color rgb="FFFCD5B5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533AC-3CEC-4130-8601-8302A3046852}">
  <sheetPr>
    <pageSetUpPr fitToPage="1"/>
  </sheetPr>
  <dimension ref="A1:J56"/>
  <sheetViews>
    <sheetView showGridLines="0" tabSelected="1" view="pageBreakPreview" zoomScale="43" zoomScaleNormal="85" zoomScaleSheetLayoutView="85" workbookViewId="0"/>
  </sheetViews>
  <sheetFormatPr defaultColWidth="9" defaultRowHeight="15" x14ac:dyDescent="0.2"/>
  <cols>
    <col min="1" max="1" width="4.36328125" style="30" bestFit="1" customWidth="1"/>
    <col min="2" max="9" width="24.6328125" style="30" customWidth="1"/>
    <col min="10" max="10" width="12.453125" style="29" bestFit="1" customWidth="1"/>
    <col min="11" max="16384" width="9" style="30"/>
  </cols>
  <sheetData>
    <row r="1" spans="1:10" ht="22.5" customHeight="1" x14ac:dyDescent="0.2">
      <c r="A1" s="4"/>
      <c r="B1" s="4"/>
      <c r="C1" s="4"/>
      <c r="D1" s="4"/>
      <c r="E1" s="4"/>
      <c r="F1" s="4"/>
      <c r="G1" s="4"/>
      <c r="H1" s="4"/>
      <c r="I1" s="134"/>
      <c r="J1" s="30"/>
    </row>
    <row r="2" spans="1:10" ht="43.9" customHeight="1" x14ac:dyDescent="0.2">
      <c r="A2" s="197" t="s">
        <v>25</v>
      </c>
      <c r="B2" s="198"/>
      <c r="C2" s="198"/>
      <c r="D2" s="198"/>
      <c r="E2" s="199"/>
      <c r="F2" s="199"/>
      <c r="G2" s="199"/>
      <c r="H2" s="199"/>
      <c r="I2" s="199"/>
    </row>
    <row r="3" spans="1:10" ht="22.5" customHeight="1" x14ac:dyDescent="0.2">
      <c r="A3" s="32"/>
      <c r="B3" s="32"/>
      <c r="C3" s="32"/>
      <c r="D3" s="32"/>
      <c r="E3" s="135"/>
      <c r="F3" s="135"/>
      <c r="G3" s="135"/>
      <c r="H3" s="135"/>
      <c r="I3" s="135"/>
    </row>
    <row r="4" spans="1:10" ht="22.5" customHeight="1" x14ac:dyDescent="0.2">
      <c r="A4" s="32"/>
      <c r="B4" s="32" t="s">
        <v>0</v>
      </c>
      <c r="C4" s="32"/>
      <c r="D4" s="32"/>
      <c r="E4" s="135"/>
      <c r="F4" s="135"/>
      <c r="G4" s="135"/>
      <c r="H4" s="135"/>
      <c r="I4" s="135"/>
    </row>
    <row r="5" spans="1:10" ht="16.5" customHeight="1" x14ac:dyDescent="0.2">
      <c r="D5" s="136"/>
      <c r="E5" s="137"/>
      <c r="F5" s="137"/>
      <c r="G5" s="137"/>
      <c r="H5" s="137"/>
      <c r="I5" s="137"/>
    </row>
    <row r="6" spans="1:10" ht="20.149999999999999" customHeight="1" x14ac:dyDescent="0.2">
      <c r="B6" s="138" t="s">
        <v>1</v>
      </c>
      <c r="C6" s="139"/>
      <c r="D6" s="140"/>
      <c r="E6" s="137"/>
      <c r="F6" s="137"/>
      <c r="G6" s="137"/>
      <c r="H6" s="137"/>
      <c r="I6" s="137"/>
    </row>
    <row r="7" spans="1:10" ht="20.149999999999999" customHeight="1" x14ac:dyDescent="0.2">
      <c r="B7" s="138" t="s">
        <v>2</v>
      </c>
      <c r="C7" s="141"/>
      <c r="D7" s="140"/>
      <c r="E7" s="137"/>
      <c r="F7" s="137"/>
      <c r="G7" s="137"/>
      <c r="H7" s="137"/>
      <c r="I7" s="137"/>
    </row>
    <row r="8" spans="1:10" ht="20.149999999999999" customHeight="1" x14ac:dyDescent="0.2">
      <c r="B8" s="142" t="s">
        <v>36</v>
      </c>
      <c r="C8" s="141"/>
      <c r="D8" s="141"/>
      <c r="E8" s="137"/>
      <c r="F8" s="137"/>
      <c r="G8" s="137"/>
      <c r="H8" s="137"/>
      <c r="I8" s="137"/>
    </row>
    <row r="9" spans="1:10" ht="20.149999999999999" customHeight="1" x14ac:dyDescent="0.2">
      <c r="B9" s="142" t="s">
        <v>37</v>
      </c>
      <c r="C9" s="141"/>
      <c r="D9" s="141"/>
      <c r="E9" s="137"/>
      <c r="F9" s="137"/>
      <c r="G9" s="137"/>
      <c r="H9" s="137"/>
      <c r="I9" s="137"/>
    </row>
    <row r="10" spans="1:10" ht="20.149999999999999" customHeight="1" x14ac:dyDescent="0.2">
      <c r="B10" s="202" t="s">
        <v>3</v>
      </c>
      <c r="C10" s="187">
        <f>C8</f>
        <v>0</v>
      </c>
      <c r="D10" s="188">
        <f>SUMIFS($I$16:$I$55,$B$16:$B$55,C10,$F$16:$F$55,"R2")</f>
        <v>0</v>
      </c>
      <c r="E10" s="137"/>
      <c r="F10" s="137"/>
      <c r="G10" s="137"/>
      <c r="H10" s="137"/>
      <c r="I10" s="137"/>
    </row>
    <row r="11" spans="1:10" ht="20.149999999999999" customHeight="1" x14ac:dyDescent="0.2">
      <c r="B11" s="203"/>
      <c r="C11" s="187">
        <f>C9</f>
        <v>0</v>
      </c>
      <c r="D11" s="188">
        <f>SUMIFS($I$16:$I$55,$B$16:$B$55,C11,$F$16:$F$55,"R2")</f>
        <v>0</v>
      </c>
      <c r="E11" s="137"/>
      <c r="F11" s="137"/>
      <c r="G11" s="137"/>
      <c r="H11" s="137"/>
      <c r="I11" s="137"/>
    </row>
    <row r="12" spans="1:10" ht="20.149999999999999" customHeight="1" x14ac:dyDescent="0.2">
      <c r="B12" s="202" t="s">
        <v>4</v>
      </c>
      <c r="C12" s="187">
        <f>C8</f>
        <v>0</v>
      </c>
      <c r="D12" s="188">
        <f>SUMIFS($I$16:$I$55,$B$16:$B$55,C12,$F$16:$F$55,"R3")</f>
        <v>0</v>
      </c>
      <c r="E12" s="137"/>
      <c r="F12" s="137"/>
      <c r="G12" s="137"/>
      <c r="H12" s="137"/>
      <c r="I12" s="137"/>
    </row>
    <row r="13" spans="1:10" ht="20.149999999999999" customHeight="1" x14ac:dyDescent="0.2">
      <c r="B13" s="203"/>
      <c r="C13" s="187">
        <f>C9</f>
        <v>0</v>
      </c>
      <c r="D13" s="188">
        <f>SUMIFS($I$16:$I$55,$B$16:$B$55,C13,$F$16:$F$55,"R3")</f>
        <v>0</v>
      </c>
      <c r="E13" s="137"/>
      <c r="F13" s="137"/>
      <c r="G13" s="137"/>
      <c r="H13" s="137"/>
      <c r="I13" s="137"/>
    </row>
    <row r="14" spans="1:10" ht="30.75" customHeight="1" thickBot="1" x14ac:dyDescent="0.25">
      <c r="A14" s="143"/>
      <c r="E14" s="200"/>
      <c r="F14" s="200"/>
      <c r="G14" s="200"/>
      <c r="H14" s="200"/>
      <c r="I14" s="201"/>
      <c r="J14" s="30"/>
    </row>
    <row r="15" spans="1:10" ht="48.75" customHeight="1" thickBot="1" x14ac:dyDescent="0.25">
      <c r="A15" s="144" t="s">
        <v>5</v>
      </c>
      <c r="B15" s="145" t="s">
        <v>6</v>
      </c>
      <c r="C15" s="146" t="s">
        <v>7</v>
      </c>
      <c r="D15" s="147" t="s">
        <v>8</v>
      </c>
      <c r="E15" s="146" t="s">
        <v>9</v>
      </c>
      <c r="F15" s="147" t="s">
        <v>29</v>
      </c>
      <c r="G15" s="147" t="s">
        <v>31</v>
      </c>
      <c r="H15" s="147" t="s">
        <v>32</v>
      </c>
      <c r="I15" s="148" t="s">
        <v>30</v>
      </c>
      <c r="J15" s="30"/>
    </row>
    <row r="16" spans="1:10" s="155" customFormat="1" ht="32.25" customHeight="1" x14ac:dyDescent="0.2">
      <c r="A16" s="149">
        <v>1</v>
      </c>
      <c r="B16" s="150"/>
      <c r="C16" s="189" t="str">
        <f>IFERROR(VLOOKUP(B16,$C$8:$D$9,2,FALSE),"")</f>
        <v/>
      </c>
      <c r="D16" s="151"/>
      <c r="E16" s="152"/>
      <c r="F16" s="153"/>
      <c r="G16" s="154"/>
      <c r="H16" s="154"/>
      <c r="I16" s="194">
        <f>G16-H16</f>
        <v>0</v>
      </c>
    </row>
    <row r="17" spans="1:9" s="155" customFormat="1" ht="32.25" customHeight="1" x14ac:dyDescent="0.2">
      <c r="A17" s="156">
        <v>2</v>
      </c>
      <c r="B17" s="157"/>
      <c r="C17" s="190" t="str">
        <f t="shared" ref="C17:C55" si="0">IFERROR(VLOOKUP(B17,$C$8:$D$9,2,FALSE),"")</f>
        <v/>
      </c>
      <c r="D17" s="158"/>
      <c r="E17" s="159"/>
      <c r="F17" s="160"/>
      <c r="G17" s="161"/>
      <c r="H17" s="161"/>
      <c r="I17" s="195">
        <f t="shared" ref="I17:I55" si="1">G17-H17</f>
        <v>0</v>
      </c>
    </row>
    <row r="18" spans="1:9" s="155" customFormat="1" ht="32.25" customHeight="1" x14ac:dyDescent="0.2">
      <c r="A18" s="156">
        <v>3</v>
      </c>
      <c r="B18" s="157"/>
      <c r="C18" s="190" t="str">
        <f t="shared" si="0"/>
        <v/>
      </c>
      <c r="D18" s="158"/>
      <c r="E18" s="159"/>
      <c r="F18" s="160"/>
      <c r="G18" s="161"/>
      <c r="H18" s="161"/>
      <c r="I18" s="195">
        <f t="shared" si="1"/>
        <v>0</v>
      </c>
    </row>
    <row r="19" spans="1:9" s="155" customFormat="1" ht="32.25" customHeight="1" x14ac:dyDescent="0.2">
      <c r="A19" s="156">
        <v>4</v>
      </c>
      <c r="B19" s="157"/>
      <c r="C19" s="190" t="str">
        <f t="shared" si="0"/>
        <v/>
      </c>
      <c r="D19" s="158"/>
      <c r="E19" s="159"/>
      <c r="F19" s="160"/>
      <c r="G19" s="161"/>
      <c r="H19" s="161"/>
      <c r="I19" s="195">
        <f t="shared" si="1"/>
        <v>0</v>
      </c>
    </row>
    <row r="20" spans="1:9" s="155" customFormat="1" ht="32.25" customHeight="1" x14ac:dyDescent="0.2">
      <c r="A20" s="156">
        <v>5</v>
      </c>
      <c r="B20" s="157"/>
      <c r="C20" s="190" t="str">
        <f t="shared" si="0"/>
        <v/>
      </c>
      <c r="D20" s="158"/>
      <c r="E20" s="159"/>
      <c r="F20" s="160"/>
      <c r="G20" s="161"/>
      <c r="H20" s="161"/>
      <c r="I20" s="195">
        <f t="shared" si="1"/>
        <v>0</v>
      </c>
    </row>
    <row r="21" spans="1:9" s="155" customFormat="1" ht="32.25" customHeight="1" x14ac:dyDescent="0.2">
      <c r="A21" s="156">
        <v>6</v>
      </c>
      <c r="B21" s="157"/>
      <c r="C21" s="190" t="str">
        <f t="shared" si="0"/>
        <v/>
      </c>
      <c r="D21" s="158"/>
      <c r="E21" s="159"/>
      <c r="F21" s="160"/>
      <c r="G21" s="161"/>
      <c r="H21" s="161"/>
      <c r="I21" s="195">
        <f t="shared" si="1"/>
        <v>0</v>
      </c>
    </row>
    <row r="22" spans="1:9" s="155" customFormat="1" ht="32.25" customHeight="1" x14ac:dyDescent="0.2">
      <c r="A22" s="156">
        <v>7</v>
      </c>
      <c r="B22" s="157"/>
      <c r="C22" s="190" t="str">
        <f t="shared" si="0"/>
        <v/>
      </c>
      <c r="D22" s="158"/>
      <c r="E22" s="159"/>
      <c r="F22" s="160"/>
      <c r="G22" s="161"/>
      <c r="H22" s="161"/>
      <c r="I22" s="195">
        <f t="shared" si="1"/>
        <v>0</v>
      </c>
    </row>
    <row r="23" spans="1:9" s="155" customFormat="1" ht="32.25" customHeight="1" x14ac:dyDescent="0.2">
      <c r="A23" s="156">
        <v>8</v>
      </c>
      <c r="B23" s="157"/>
      <c r="C23" s="190" t="str">
        <f t="shared" si="0"/>
        <v/>
      </c>
      <c r="D23" s="158"/>
      <c r="E23" s="159"/>
      <c r="F23" s="160"/>
      <c r="G23" s="161"/>
      <c r="H23" s="161"/>
      <c r="I23" s="195">
        <f t="shared" si="1"/>
        <v>0</v>
      </c>
    </row>
    <row r="24" spans="1:9" s="155" customFormat="1" ht="32.25" customHeight="1" x14ac:dyDescent="0.2">
      <c r="A24" s="156">
        <v>9</v>
      </c>
      <c r="B24" s="157"/>
      <c r="C24" s="190" t="str">
        <f t="shared" si="0"/>
        <v/>
      </c>
      <c r="D24" s="158"/>
      <c r="E24" s="162"/>
      <c r="F24" s="160"/>
      <c r="G24" s="161"/>
      <c r="H24" s="161"/>
      <c r="I24" s="195">
        <f t="shared" si="1"/>
        <v>0</v>
      </c>
    </row>
    <row r="25" spans="1:9" s="155" customFormat="1" ht="32.25" customHeight="1" x14ac:dyDescent="0.2">
      <c r="A25" s="156">
        <v>10</v>
      </c>
      <c r="B25" s="157"/>
      <c r="C25" s="190" t="str">
        <f t="shared" si="0"/>
        <v/>
      </c>
      <c r="D25" s="158"/>
      <c r="E25" s="159"/>
      <c r="F25" s="160"/>
      <c r="G25" s="161"/>
      <c r="H25" s="161"/>
      <c r="I25" s="195">
        <f t="shared" si="1"/>
        <v>0</v>
      </c>
    </row>
    <row r="26" spans="1:9" s="155" customFormat="1" ht="32.25" customHeight="1" x14ac:dyDescent="0.2">
      <c r="A26" s="156">
        <v>11</v>
      </c>
      <c r="B26" s="157"/>
      <c r="C26" s="191" t="str">
        <f t="shared" si="0"/>
        <v/>
      </c>
      <c r="D26" s="158"/>
      <c r="E26" s="159"/>
      <c r="F26" s="160"/>
      <c r="G26" s="161"/>
      <c r="H26" s="161"/>
      <c r="I26" s="195">
        <f t="shared" si="1"/>
        <v>0</v>
      </c>
    </row>
    <row r="27" spans="1:9" s="155" customFormat="1" ht="32.25" customHeight="1" x14ac:dyDescent="0.2">
      <c r="A27" s="156">
        <v>12</v>
      </c>
      <c r="B27" s="157"/>
      <c r="C27" s="191" t="str">
        <f t="shared" si="0"/>
        <v/>
      </c>
      <c r="D27" s="158"/>
      <c r="E27" s="159"/>
      <c r="F27" s="160"/>
      <c r="G27" s="161"/>
      <c r="H27" s="161"/>
      <c r="I27" s="195">
        <f t="shared" si="1"/>
        <v>0</v>
      </c>
    </row>
    <row r="28" spans="1:9" s="155" customFormat="1" ht="32.25" customHeight="1" x14ac:dyDescent="0.2">
      <c r="A28" s="156">
        <v>13</v>
      </c>
      <c r="B28" s="157"/>
      <c r="C28" s="191" t="str">
        <f t="shared" si="0"/>
        <v/>
      </c>
      <c r="D28" s="158"/>
      <c r="E28" s="159"/>
      <c r="F28" s="160"/>
      <c r="G28" s="161"/>
      <c r="H28" s="161"/>
      <c r="I28" s="195">
        <f t="shared" si="1"/>
        <v>0</v>
      </c>
    </row>
    <row r="29" spans="1:9" s="155" customFormat="1" ht="32.25" customHeight="1" x14ac:dyDescent="0.2">
      <c r="A29" s="156">
        <v>14</v>
      </c>
      <c r="B29" s="157"/>
      <c r="C29" s="191" t="str">
        <f t="shared" si="0"/>
        <v/>
      </c>
      <c r="D29" s="158"/>
      <c r="E29" s="159"/>
      <c r="F29" s="160"/>
      <c r="G29" s="161"/>
      <c r="H29" s="161"/>
      <c r="I29" s="195">
        <f t="shared" si="1"/>
        <v>0</v>
      </c>
    </row>
    <row r="30" spans="1:9" s="155" customFormat="1" ht="32.25" customHeight="1" x14ac:dyDescent="0.2">
      <c r="A30" s="156">
        <v>15</v>
      </c>
      <c r="B30" s="157"/>
      <c r="C30" s="191" t="str">
        <f t="shared" si="0"/>
        <v/>
      </c>
      <c r="D30" s="158"/>
      <c r="E30" s="159"/>
      <c r="F30" s="160"/>
      <c r="G30" s="161"/>
      <c r="H30" s="161"/>
      <c r="I30" s="195">
        <f t="shared" si="1"/>
        <v>0</v>
      </c>
    </row>
    <row r="31" spans="1:9" s="155" customFormat="1" ht="32.25" customHeight="1" x14ac:dyDescent="0.2">
      <c r="A31" s="156">
        <v>16</v>
      </c>
      <c r="B31" s="157"/>
      <c r="C31" s="191" t="str">
        <f t="shared" si="0"/>
        <v/>
      </c>
      <c r="D31" s="158"/>
      <c r="E31" s="159"/>
      <c r="F31" s="160"/>
      <c r="G31" s="161"/>
      <c r="H31" s="161"/>
      <c r="I31" s="195">
        <f t="shared" si="1"/>
        <v>0</v>
      </c>
    </row>
    <row r="32" spans="1:9" s="155" customFormat="1" ht="32.25" customHeight="1" x14ac:dyDescent="0.2">
      <c r="A32" s="156">
        <v>17</v>
      </c>
      <c r="B32" s="163"/>
      <c r="C32" s="191" t="str">
        <f t="shared" si="0"/>
        <v/>
      </c>
      <c r="D32" s="164"/>
      <c r="E32" s="165"/>
      <c r="F32" s="166"/>
      <c r="G32" s="167"/>
      <c r="H32" s="167"/>
      <c r="I32" s="195">
        <f t="shared" si="1"/>
        <v>0</v>
      </c>
    </row>
    <row r="33" spans="1:9" s="155" customFormat="1" ht="32.25" customHeight="1" x14ac:dyDescent="0.2">
      <c r="A33" s="156">
        <v>18</v>
      </c>
      <c r="B33" s="163"/>
      <c r="C33" s="191" t="str">
        <f t="shared" si="0"/>
        <v/>
      </c>
      <c r="D33" s="164"/>
      <c r="E33" s="165"/>
      <c r="F33" s="166"/>
      <c r="G33" s="167"/>
      <c r="H33" s="167"/>
      <c r="I33" s="195">
        <f t="shared" si="1"/>
        <v>0</v>
      </c>
    </row>
    <row r="34" spans="1:9" s="155" customFormat="1" ht="32.25" customHeight="1" x14ac:dyDescent="0.2">
      <c r="A34" s="156">
        <v>19</v>
      </c>
      <c r="B34" s="163"/>
      <c r="C34" s="191" t="str">
        <f t="shared" si="0"/>
        <v/>
      </c>
      <c r="D34" s="164"/>
      <c r="E34" s="165"/>
      <c r="F34" s="166"/>
      <c r="G34" s="167"/>
      <c r="H34" s="167"/>
      <c r="I34" s="195">
        <f t="shared" si="1"/>
        <v>0</v>
      </c>
    </row>
    <row r="35" spans="1:9" s="155" customFormat="1" ht="32.25" customHeight="1" x14ac:dyDescent="0.2">
      <c r="A35" s="156">
        <v>20</v>
      </c>
      <c r="B35" s="163"/>
      <c r="C35" s="191" t="str">
        <f t="shared" si="0"/>
        <v/>
      </c>
      <c r="D35" s="164"/>
      <c r="E35" s="165"/>
      <c r="F35" s="166"/>
      <c r="G35" s="167"/>
      <c r="H35" s="167"/>
      <c r="I35" s="195">
        <f t="shared" si="1"/>
        <v>0</v>
      </c>
    </row>
    <row r="36" spans="1:9" s="155" customFormat="1" ht="32.25" customHeight="1" x14ac:dyDescent="0.2">
      <c r="A36" s="156">
        <v>21</v>
      </c>
      <c r="B36" s="163"/>
      <c r="C36" s="191" t="str">
        <f t="shared" si="0"/>
        <v/>
      </c>
      <c r="D36" s="164"/>
      <c r="E36" s="165"/>
      <c r="F36" s="166"/>
      <c r="G36" s="167"/>
      <c r="H36" s="167"/>
      <c r="I36" s="195">
        <f t="shared" si="1"/>
        <v>0</v>
      </c>
    </row>
    <row r="37" spans="1:9" s="155" customFormat="1" ht="32.25" customHeight="1" x14ac:dyDescent="0.2">
      <c r="A37" s="156">
        <v>22</v>
      </c>
      <c r="B37" s="163"/>
      <c r="C37" s="191" t="str">
        <f t="shared" si="0"/>
        <v/>
      </c>
      <c r="D37" s="164"/>
      <c r="E37" s="165"/>
      <c r="F37" s="166"/>
      <c r="G37" s="167"/>
      <c r="H37" s="167"/>
      <c r="I37" s="195">
        <f t="shared" si="1"/>
        <v>0</v>
      </c>
    </row>
    <row r="38" spans="1:9" s="155" customFormat="1" ht="32.25" customHeight="1" x14ac:dyDescent="0.2">
      <c r="A38" s="156">
        <v>23</v>
      </c>
      <c r="B38" s="163"/>
      <c r="C38" s="191" t="str">
        <f t="shared" si="0"/>
        <v/>
      </c>
      <c r="D38" s="164"/>
      <c r="E38" s="165"/>
      <c r="F38" s="166"/>
      <c r="G38" s="167"/>
      <c r="H38" s="167"/>
      <c r="I38" s="195">
        <f t="shared" si="1"/>
        <v>0</v>
      </c>
    </row>
    <row r="39" spans="1:9" s="155" customFormat="1" ht="32.25" customHeight="1" x14ac:dyDescent="0.2">
      <c r="A39" s="156">
        <v>24</v>
      </c>
      <c r="B39" s="163"/>
      <c r="C39" s="191" t="str">
        <f t="shared" si="0"/>
        <v/>
      </c>
      <c r="D39" s="164"/>
      <c r="E39" s="165"/>
      <c r="F39" s="166"/>
      <c r="G39" s="167"/>
      <c r="H39" s="167"/>
      <c r="I39" s="195">
        <f t="shared" si="1"/>
        <v>0</v>
      </c>
    </row>
    <row r="40" spans="1:9" s="155" customFormat="1" ht="32.25" customHeight="1" x14ac:dyDescent="0.2">
      <c r="A40" s="156">
        <v>25</v>
      </c>
      <c r="B40" s="163"/>
      <c r="C40" s="191" t="str">
        <f t="shared" si="0"/>
        <v/>
      </c>
      <c r="D40" s="164"/>
      <c r="E40" s="165"/>
      <c r="F40" s="166"/>
      <c r="G40" s="167"/>
      <c r="H40" s="167"/>
      <c r="I40" s="195">
        <f t="shared" si="1"/>
        <v>0</v>
      </c>
    </row>
    <row r="41" spans="1:9" s="155" customFormat="1" ht="32.25" customHeight="1" x14ac:dyDescent="0.2">
      <c r="A41" s="156">
        <v>26</v>
      </c>
      <c r="B41" s="163"/>
      <c r="C41" s="191" t="str">
        <f t="shared" si="0"/>
        <v/>
      </c>
      <c r="D41" s="164"/>
      <c r="E41" s="165"/>
      <c r="F41" s="166"/>
      <c r="G41" s="167"/>
      <c r="H41" s="167"/>
      <c r="I41" s="195">
        <f t="shared" si="1"/>
        <v>0</v>
      </c>
    </row>
    <row r="42" spans="1:9" s="155" customFormat="1" ht="32.25" customHeight="1" x14ac:dyDescent="0.2">
      <c r="A42" s="156">
        <v>27</v>
      </c>
      <c r="B42" s="163"/>
      <c r="C42" s="191" t="str">
        <f t="shared" si="0"/>
        <v/>
      </c>
      <c r="D42" s="164"/>
      <c r="E42" s="165"/>
      <c r="F42" s="166"/>
      <c r="G42" s="167"/>
      <c r="H42" s="167"/>
      <c r="I42" s="195">
        <f t="shared" si="1"/>
        <v>0</v>
      </c>
    </row>
    <row r="43" spans="1:9" s="155" customFormat="1" ht="32.25" customHeight="1" x14ac:dyDescent="0.2">
      <c r="A43" s="156">
        <v>28</v>
      </c>
      <c r="B43" s="163"/>
      <c r="C43" s="191" t="str">
        <f t="shared" si="0"/>
        <v/>
      </c>
      <c r="D43" s="164"/>
      <c r="E43" s="165"/>
      <c r="F43" s="166"/>
      <c r="G43" s="167"/>
      <c r="H43" s="167"/>
      <c r="I43" s="195">
        <f t="shared" si="1"/>
        <v>0</v>
      </c>
    </row>
    <row r="44" spans="1:9" s="155" customFormat="1" ht="32.25" customHeight="1" x14ac:dyDescent="0.2">
      <c r="A44" s="156">
        <v>29</v>
      </c>
      <c r="B44" s="163"/>
      <c r="C44" s="191" t="str">
        <f t="shared" si="0"/>
        <v/>
      </c>
      <c r="D44" s="164"/>
      <c r="E44" s="165"/>
      <c r="F44" s="166"/>
      <c r="G44" s="167"/>
      <c r="H44" s="167"/>
      <c r="I44" s="195">
        <f t="shared" si="1"/>
        <v>0</v>
      </c>
    </row>
    <row r="45" spans="1:9" s="155" customFormat="1" ht="32.25" customHeight="1" x14ac:dyDescent="0.2">
      <c r="A45" s="156">
        <v>30</v>
      </c>
      <c r="B45" s="163"/>
      <c r="C45" s="191" t="str">
        <f t="shared" si="0"/>
        <v/>
      </c>
      <c r="D45" s="164"/>
      <c r="E45" s="165"/>
      <c r="F45" s="166"/>
      <c r="G45" s="167"/>
      <c r="H45" s="167"/>
      <c r="I45" s="195">
        <f t="shared" si="1"/>
        <v>0</v>
      </c>
    </row>
    <row r="46" spans="1:9" s="155" customFormat="1" ht="32.25" customHeight="1" x14ac:dyDescent="0.2">
      <c r="A46" s="156">
        <v>31</v>
      </c>
      <c r="B46" s="163"/>
      <c r="C46" s="191" t="str">
        <f t="shared" si="0"/>
        <v/>
      </c>
      <c r="D46" s="164"/>
      <c r="E46" s="165"/>
      <c r="F46" s="166"/>
      <c r="G46" s="167"/>
      <c r="H46" s="167"/>
      <c r="I46" s="195">
        <f t="shared" si="1"/>
        <v>0</v>
      </c>
    </row>
    <row r="47" spans="1:9" s="155" customFormat="1" ht="32.25" customHeight="1" x14ac:dyDescent="0.2">
      <c r="A47" s="156">
        <v>32</v>
      </c>
      <c r="B47" s="163"/>
      <c r="C47" s="191" t="str">
        <f t="shared" si="0"/>
        <v/>
      </c>
      <c r="D47" s="164"/>
      <c r="E47" s="165"/>
      <c r="F47" s="166"/>
      <c r="G47" s="167"/>
      <c r="H47" s="167"/>
      <c r="I47" s="195">
        <f t="shared" si="1"/>
        <v>0</v>
      </c>
    </row>
    <row r="48" spans="1:9" s="155" customFormat="1" ht="32.25" customHeight="1" x14ac:dyDescent="0.2">
      <c r="A48" s="156">
        <v>33</v>
      </c>
      <c r="B48" s="163"/>
      <c r="C48" s="191" t="str">
        <f t="shared" si="0"/>
        <v/>
      </c>
      <c r="D48" s="164"/>
      <c r="E48" s="165"/>
      <c r="F48" s="166"/>
      <c r="G48" s="167"/>
      <c r="H48" s="167"/>
      <c r="I48" s="195">
        <f t="shared" si="1"/>
        <v>0</v>
      </c>
    </row>
    <row r="49" spans="1:9" s="155" customFormat="1" ht="32.25" customHeight="1" x14ac:dyDescent="0.2">
      <c r="A49" s="156">
        <v>34</v>
      </c>
      <c r="B49" s="163"/>
      <c r="C49" s="191" t="str">
        <f t="shared" si="0"/>
        <v/>
      </c>
      <c r="D49" s="164"/>
      <c r="E49" s="165"/>
      <c r="F49" s="166"/>
      <c r="G49" s="167"/>
      <c r="H49" s="167"/>
      <c r="I49" s="195">
        <f t="shared" si="1"/>
        <v>0</v>
      </c>
    </row>
    <row r="50" spans="1:9" s="155" customFormat="1" ht="32.25" customHeight="1" x14ac:dyDescent="0.2">
      <c r="A50" s="156">
        <v>35</v>
      </c>
      <c r="B50" s="163"/>
      <c r="C50" s="191" t="str">
        <f t="shared" si="0"/>
        <v/>
      </c>
      <c r="D50" s="164"/>
      <c r="E50" s="165"/>
      <c r="F50" s="166"/>
      <c r="G50" s="167"/>
      <c r="H50" s="167"/>
      <c r="I50" s="195">
        <f t="shared" si="1"/>
        <v>0</v>
      </c>
    </row>
    <row r="51" spans="1:9" s="155" customFormat="1" ht="32.25" customHeight="1" x14ac:dyDescent="0.2">
      <c r="A51" s="156">
        <v>36</v>
      </c>
      <c r="B51" s="163"/>
      <c r="C51" s="191" t="str">
        <f t="shared" si="0"/>
        <v/>
      </c>
      <c r="D51" s="164"/>
      <c r="E51" s="165"/>
      <c r="F51" s="166"/>
      <c r="G51" s="167"/>
      <c r="H51" s="167"/>
      <c r="I51" s="195">
        <f t="shared" si="1"/>
        <v>0</v>
      </c>
    </row>
    <row r="52" spans="1:9" s="155" customFormat="1" ht="32.25" customHeight="1" x14ac:dyDescent="0.2">
      <c r="A52" s="156">
        <v>37</v>
      </c>
      <c r="B52" s="163"/>
      <c r="C52" s="191" t="str">
        <f t="shared" si="0"/>
        <v/>
      </c>
      <c r="D52" s="164"/>
      <c r="E52" s="168"/>
      <c r="F52" s="166"/>
      <c r="G52" s="167"/>
      <c r="H52" s="167"/>
      <c r="I52" s="195">
        <f t="shared" si="1"/>
        <v>0</v>
      </c>
    </row>
    <row r="53" spans="1:9" s="155" customFormat="1" ht="32.25" customHeight="1" x14ac:dyDescent="0.2">
      <c r="A53" s="156">
        <v>38</v>
      </c>
      <c r="B53" s="163"/>
      <c r="C53" s="192" t="str">
        <f t="shared" si="0"/>
        <v/>
      </c>
      <c r="D53" s="164"/>
      <c r="E53" s="168"/>
      <c r="F53" s="169"/>
      <c r="G53" s="167"/>
      <c r="H53" s="167"/>
      <c r="I53" s="195">
        <f t="shared" si="1"/>
        <v>0</v>
      </c>
    </row>
    <row r="54" spans="1:9" s="155" customFormat="1" ht="32.25" customHeight="1" x14ac:dyDescent="0.2">
      <c r="A54" s="156">
        <v>39</v>
      </c>
      <c r="B54" s="163"/>
      <c r="C54" s="192" t="str">
        <f t="shared" si="0"/>
        <v/>
      </c>
      <c r="D54" s="164"/>
      <c r="E54" s="168"/>
      <c r="F54" s="169"/>
      <c r="G54" s="167"/>
      <c r="H54" s="167"/>
      <c r="I54" s="195">
        <f>G54-H54</f>
        <v>0</v>
      </c>
    </row>
    <row r="55" spans="1:9" s="155" customFormat="1" ht="32.25" customHeight="1" thickBot="1" x14ac:dyDescent="0.25">
      <c r="A55" s="170">
        <v>40</v>
      </c>
      <c r="B55" s="171"/>
      <c r="C55" s="193" t="str">
        <f t="shared" si="0"/>
        <v/>
      </c>
      <c r="D55" s="172"/>
      <c r="E55" s="173"/>
      <c r="F55" s="174"/>
      <c r="G55" s="175"/>
      <c r="H55" s="175"/>
      <c r="I55" s="196">
        <f t="shared" si="1"/>
        <v>0</v>
      </c>
    </row>
    <row r="56" spans="1:9" ht="32.25" customHeight="1" x14ac:dyDescent="0.2">
      <c r="A56" s="38"/>
      <c r="B56" s="38"/>
      <c r="C56" s="38"/>
      <c r="D56" s="38"/>
      <c r="I56" s="38"/>
    </row>
  </sheetData>
  <sheetProtection algorithmName="SHA-512" hashValue="WlpzLdRJKVNf5h6EYFjtmrnSEMraws6J7rRHjoP2/nvjhi6kH7y6pz2CKlFF5IuZ4z28AAx8v/Hdznz8wV/0Sg==" saltValue="0yjivUy8z5IJiiFVSkF/Pg==" spinCount="100000" sheet="1"/>
  <mergeCells count="4">
    <mergeCell ref="A2:I2"/>
    <mergeCell ref="E14:I14"/>
    <mergeCell ref="B10:B11"/>
    <mergeCell ref="B12:B13"/>
  </mergeCells>
  <phoneticPr fontId="18"/>
  <dataValidations count="2">
    <dataValidation type="list" allowBlank="1" showInputMessage="1" showErrorMessage="1" sqref="F16:F55" xr:uid="{5654E589-9B29-486E-98B7-0785E6655D86}">
      <formula1>"R2,R3"</formula1>
    </dataValidation>
    <dataValidation type="list" allowBlank="1" showInputMessage="1" showErrorMessage="1" sqref="B16:B55" xr:uid="{5C71E727-F5BA-4F21-A835-B1281CC864AE}">
      <formula1>$C$8:$C$9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8" scale="69" orientation="portrait" r:id="rId1"/>
  <ignoredErrors>
    <ignoredError sqref="C1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1D16C-F11D-46A6-87AA-769BD0CD9A5D}">
  <sheetPr>
    <pageSetUpPr fitToPage="1"/>
  </sheetPr>
  <dimension ref="A1:N55"/>
  <sheetViews>
    <sheetView showGridLines="0" view="pageBreakPreview" zoomScale="60" zoomScaleNormal="60" workbookViewId="0">
      <selection activeCell="B15" sqref="B15"/>
    </sheetView>
  </sheetViews>
  <sheetFormatPr defaultColWidth="9" defaultRowHeight="15" x14ac:dyDescent="0.2"/>
  <cols>
    <col min="1" max="1" width="20.6328125" style="5" customWidth="1"/>
    <col min="2" max="7" width="28.7265625" style="5" customWidth="1"/>
    <col min="8" max="8" width="4.36328125" style="5" customWidth="1"/>
    <col min="9" max="12" width="20.6328125" style="5" customWidth="1"/>
    <col min="13" max="13" width="12.453125" style="6" bestFit="1" customWidth="1"/>
    <col min="14" max="16384" width="9" style="5"/>
  </cols>
  <sheetData>
    <row r="1" spans="1:13" ht="22.5" customHeight="1" x14ac:dyDescent="0.2">
      <c r="A1" s="4"/>
      <c r="B1" s="4"/>
      <c r="C1" s="4"/>
      <c r="D1" s="4"/>
      <c r="E1" s="4"/>
      <c r="F1" s="4"/>
      <c r="G1" s="186" t="str">
        <f>IF('1.キャンセル明細'!I1&lt;&gt;"",'1.キャンセル明細'!I1,"")</f>
        <v/>
      </c>
      <c r="M1" s="5"/>
    </row>
    <row r="2" spans="1:13" ht="50.65" customHeight="1" x14ac:dyDescent="0.2">
      <c r="A2" s="213" t="s">
        <v>26</v>
      </c>
      <c r="B2" s="213"/>
      <c r="C2" s="214"/>
      <c r="D2" s="214"/>
      <c r="E2" s="214"/>
      <c r="F2" s="214"/>
      <c r="G2" s="214"/>
      <c r="H2" s="1"/>
      <c r="I2" s="1"/>
      <c r="J2" s="1"/>
      <c r="K2" s="1"/>
      <c r="L2" s="1"/>
    </row>
    <row r="3" spans="1:13" ht="22.5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3" ht="22.5" customHeight="1" x14ac:dyDescent="0.2">
      <c r="A4" s="204" t="s">
        <v>10</v>
      </c>
      <c r="B4" s="204"/>
      <c r="C4" s="215"/>
      <c r="D4" s="4"/>
      <c r="E4" s="4"/>
      <c r="F4" s="4"/>
      <c r="G4" s="4"/>
      <c r="H4" s="4"/>
      <c r="I4" s="4"/>
      <c r="J4" s="4"/>
      <c r="K4" s="4"/>
      <c r="L4" s="4"/>
    </row>
    <row r="5" spans="1:13" ht="22.5" customHeight="1" x14ac:dyDescent="0.2">
      <c r="A5" s="7" t="s">
        <v>1</v>
      </c>
      <c r="B5" s="206">
        <f>'1.キャンセル明細'!C6</f>
        <v>0</v>
      </c>
      <c r="C5" s="207"/>
      <c r="D5" s="4"/>
      <c r="E5" s="4"/>
      <c r="F5" s="4"/>
      <c r="G5" s="4"/>
      <c r="H5" s="4"/>
      <c r="I5" s="4"/>
      <c r="J5" s="4"/>
      <c r="K5" s="4"/>
      <c r="L5" s="4"/>
    </row>
    <row r="6" spans="1:13" ht="22.5" customHeight="1" x14ac:dyDescent="0.2">
      <c r="A6" s="8" t="s">
        <v>2</v>
      </c>
      <c r="B6" s="206">
        <f>'1.キャンセル明細'!C7</f>
        <v>0</v>
      </c>
      <c r="C6" s="207"/>
      <c r="D6" s="4"/>
      <c r="E6" s="4"/>
      <c r="F6" s="4"/>
      <c r="G6" s="4"/>
      <c r="H6" s="4"/>
      <c r="I6" s="4"/>
      <c r="J6" s="4"/>
      <c r="K6" s="4"/>
      <c r="L6" s="4"/>
    </row>
    <row r="7" spans="1:13" ht="22.5" customHeight="1" x14ac:dyDescent="0.2">
      <c r="A7" s="7" t="s">
        <v>11</v>
      </c>
      <c r="B7" s="7">
        <f>'1.キャンセル明細'!C8</f>
        <v>0</v>
      </c>
      <c r="C7" s="39">
        <f>'1.キャンセル明細'!C9</f>
        <v>0</v>
      </c>
      <c r="D7" s="4"/>
      <c r="E7" s="4"/>
      <c r="F7" s="4"/>
      <c r="G7" s="4"/>
      <c r="H7" s="4"/>
      <c r="I7" s="4"/>
      <c r="J7" s="4"/>
      <c r="K7" s="4"/>
      <c r="L7" s="4"/>
    </row>
    <row r="8" spans="1:13" ht="22.5" customHeight="1" x14ac:dyDescent="0.2">
      <c r="A8" s="8" t="s">
        <v>12</v>
      </c>
      <c r="B8" s="8">
        <f>'1.キャンセル明細'!D8</f>
        <v>0</v>
      </c>
      <c r="C8" s="39">
        <f>'1.キャンセル明細'!D9</f>
        <v>0</v>
      </c>
      <c r="D8" s="4"/>
      <c r="E8" s="4"/>
      <c r="F8" s="4"/>
      <c r="G8" s="4"/>
      <c r="H8" s="4"/>
      <c r="I8" s="4"/>
      <c r="J8" s="4"/>
      <c r="K8" s="4"/>
      <c r="L8" s="4"/>
    </row>
    <row r="9" spans="1:13" ht="22.5" customHeight="1" x14ac:dyDescent="0.2">
      <c r="A9" s="10" t="s">
        <v>13</v>
      </c>
      <c r="B9" s="208">
        <f>G23</f>
        <v>0</v>
      </c>
      <c r="C9" s="208"/>
      <c r="D9" s="4"/>
      <c r="E9" s="4"/>
      <c r="F9" s="4"/>
      <c r="G9" s="4"/>
      <c r="H9" s="4"/>
      <c r="I9" s="4"/>
      <c r="J9" s="4"/>
      <c r="K9" s="4"/>
      <c r="L9" s="4"/>
    </row>
    <row r="10" spans="1:13" ht="22.5" customHeight="1" x14ac:dyDescent="0.2">
      <c r="A10" s="10" t="s">
        <v>14</v>
      </c>
      <c r="B10" s="208">
        <f>G35</f>
        <v>0</v>
      </c>
      <c r="C10" s="208"/>
      <c r="D10" s="4"/>
      <c r="E10" s="4"/>
      <c r="F10" s="4"/>
      <c r="G10" s="4"/>
      <c r="H10" s="4"/>
      <c r="I10" s="4"/>
      <c r="J10" s="4"/>
      <c r="K10" s="4"/>
      <c r="L10" s="4"/>
    </row>
    <row r="11" spans="1:13" ht="22.5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3" ht="22.5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3" ht="22.5" customHeight="1" thickBot="1" x14ac:dyDescent="0.25">
      <c r="A13" s="204" t="s">
        <v>15</v>
      </c>
      <c r="B13" s="204"/>
      <c r="C13" s="215"/>
      <c r="D13" s="4"/>
      <c r="E13" s="4"/>
      <c r="F13" s="4"/>
      <c r="G13" s="4"/>
      <c r="H13" s="4"/>
      <c r="I13" s="4"/>
      <c r="J13" s="4"/>
      <c r="K13" s="4"/>
      <c r="L13" s="4"/>
    </row>
    <row r="14" spans="1:13" ht="40.5" customHeight="1" x14ac:dyDescent="0.2">
      <c r="A14" s="74" t="s">
        <v>16</v>
      </c>
      <c r="B14" s="75" t="s">
        <v>38</v>
      </c>
      <c r="C14" s="76" t="s">
        <v>27</v>
      </c>
      <c r="D14" s="76" t="s">
        <v>28</v>
      </c>
      <c r="E14" s="76" t="s">
        <v>17</v>
      </c>
      <c r="F14" s="82" t="s">
        <v>40</v>
      </c>
      <c r="G14" s="77" t="s">
        <v>18</v>
      </c>
      <c r="H14" s="14"/>
      <c r="I14" s="14"/>
      <c r="J14" s="14"/>
      <c r="K14" s="6"/>
      <c r="M14" s="5"/>
    </row>
    <row r="15" spans="1:13" ht="40.5" customHeight="1" x14ac:dyDescent="0.2">
      <c r="A15" s="209" t="s">
        <v>19</v>
      </c>
      <c r="B15" s="177">
        <f>$B$7</f>
        <v>0</v>
      </c>
      <c r="C15" s="131"/>
      <c r="D15" s="132"/>
      <c r="E15" s="131"/>
      <c r="F15" s="133"/>
      <c r="G15" s="16">
        <f>INT($C15*(1-D15))-E15-F15</f>
        <v>0</v>
      </c>
      <c r="H15" s="17"/>
      <c r="I15" s="18"/>
      <c r="J15" s="19"/>
      <c r="K15" s="6"/>
      <c r="M15" s="5"/>
    </row>
    <row r="16" spans="1:13" ht="40.5" customHeight="1" x14ac:dyDescent="0.2">
      <c r="A16" s="209"/>
      <c r="B16" s="178">
        <f>$C$7</f>
        <v>0</v>
      </c>
      <c r="C16" s="131"/>
      <c r="D16" s="132"/>
      <c r="E16" s="131"/>
      <c r="F16" s="133"/>
      <c r="G16" s="16">
        <f>INT($C16*(1-D16))-E16-F16</f>
        <v>0</v>
      </c>
      <c r="H16" s="17"/>
      <c r="I16" s="18"/>
      <c r="J16" s="19"/>
      <c r="K16" s="6"/>
      <c r="M16" s="5"/>
    </row>
    <row r="17" spans="1:13" ht="40.5" customHeight="1" x14ac:dyDescent="0.2">
      <c r="A17" s="209"/>
      <c r="B17" s="99" t="s">
        <v>39</v>
      </c>
      <c r="C17" s="100">
        <f>SUM(C15:C16)</f>
        <v>0</v>
      </c>
      <c r="D17" s="101"/>
      <c r="E17" s="100">
        <f>SUM(E15:E16)</f>
        <v>0</v>
      </c>
      <c r="F17" s="100">
        <f>SUM(F15:F16)</f>
        <v>0</v>
      </c>
      <c r="G17" s="102">
        <f>SUM(G15:G16)</f>
        <v>0</v>
      </c>
      <c r="H17" s="17"/>
      <c r="I17" s="18"/>
      <c r="J17" s="19"/>
      <c r="K17" s="6"/>
      <c r="M17" s="5"/>
    </row>
    <row r="18" spans="1:13" ht="40.5" customHeight="1" x14ac:dyDescent="0.2">
      <c r="A18" s="209" t="s">
        <v>33</v>
      </c>
      <c r="B18" s="177">
        <f>$B$7</f>
        <v>0</v>
      </c>
      <c r="C18" s="179">
        <f>'1.キャンセル明細'!$D$10</f>
        <v>0</v>
      </c>
      <c r="D18" s="72"/>
      <c r="E18" s="73"/>
      <c r="F18" s="83"/>
      <c r="G18" s="78"/>
      <c r="H18" s="17"/>
      <c r="I18" s="18"/>
      <c r="J18" s="19"/>
      <c r="K18" s="6"/>
      <c r="M18" s="5"/>
    </row>
    <row r="19" spans="1:13" ht="40.5" customHeight="1" x14ac:dyDescent="0.2">
      <c r="A19" s="209"/>
      <c r="B19" s="178">
        <f>$C$7</f>
        <v>0</v>
      </c>
      <c r="C19" s="179">
        <f>'1.キャンセル明細'!$D$11</f>
        <v>0</v>
      </c>
      <c r="D19" s="72"/>
      <c r="E19" s="73"/>
      <c r="F19" s="83"/>
      <c r="G19" s="78"/>
      <c r="H19" s="17"/>
      <c r="I19" s="18"/>
      <c r="J19" s="19"/>
      <c r="K19" s="6"/>
      <c r="M19" s="5"/>
    </row>
    <row r="20" spans="1:13" ht="40.5" customHeight="1" x14ac:dyDescent="0.2">
      <c r="A20" s="209" t="s">
        <v>20</v>
      </c>
      <c r="B20" s="177">
        <f>$B$7</f>
        <v>0</v>
      </c>
      <c r="C20" s="179">
        <f>C15-C18</f>
        <v>0</v>
      </c>
      <c r="D20" s="180">
        <f t="shared" ref="D20:F21" si="0">D15</f>
        <v>0</v>
      </c>
      <c r="E20" s="179">
        <f t="shared" si="0"/>
        <v>0</v>
      </c>
      <c r="F20" s="181">
        <f t="shared" si="0"/>
        <v>0</v>
      </c>
      <c r="G20" s="16">
        <f>INT($C20*(1-D20))-E20-F20</f>
        <v>0</v>
      </c>
      <c r="H20" s="17"/>
      <c r="I20" s="18"/>
      <c r="J20" s="19"/>
      <c r="K20" s="6"/>
      <c r="M20" s="5"/>
    </row>
    <row r="21" spans="1:13" ht="40.5" customHeight="1" x14ac:dyDescent="0.2">
      <c r="A21" s="209"/>
      <c r="B21" s="178">
        <f>$C$7</f>
        <v>0</v>
      </c>
      <c r="C21" s="179">
        <f>C16-C19</f>
        <v>0</v>
      </c>
      <c r="D21" s="180">
        <f t="shared" si="0"/>
        <v>0</v>
      </c>
      <c r="E21" s="179">
        <f t="shared" si="0"/>
        <v>0</v>
      </c>
      <c r="F21" s="181">
        <f t="shared" si="0"/>
        <v>0</v>
      </c>
      <c r="G21" s="16">
        <f>INT($C21*(1-D21))-E21-F21</f>
        <v>0</v>
      </c>
      <c r="H21" s="17"/>
      <c r="I21" s="18"/>
      <c r="J21" s="19"/>
      <c r="K21" s="6"/>
      <c r="M21" s="5"/>
    </row>
    <row r="22" spans="1:13" ht="40.5" customHeight="1" thickBot="1" x14ac:dyDescent="0.25">
      <c r="A22" s="210"/>
      <c r="B22" s="103" t="s">
        <v>39</v>
      </c>
      <c r="C22" s="104">
        <f>SUM(C20:C21)</f>
        <v>0</v>
      </c>
      <c r="D22" s="105"/>
      <c r="E22" s="104">
        <f>SUM(E20:E21)</f>
        <v>0</v>
      </c>
      <c r="F22" s="104">
        <f>SUM(F20:F21)</f>
        <v>0</v>
      </c>
      <c r="G22" s="106">
        <f>SUM(G20:G21)</f>
        <v>0</v>
      </c>
      <c r="H22" s="17"/>
      <c r="I22" s="18"/>
      <c r="J22" s="19"/>
      <c r="K22" s="6"/>
      <c r="M22" s="5"/>
    </row>
    <row r="23" spans="1:13" s="93" customFormat="1" ht="40.5" customHeight="1" thickTop="1" thickBot="1" x14ac:dyDescent="0.25">
      <c r="A23" s="211" t="s">
        <v>21</v>
      </c>
      <c r="B23" s="212"/>
      <c r="C23" s="87">
        <f>C17-C22</f>
        <v>0</v>
      </c>
      <c r="D23" s="88"/>
      <c r="E23" s="88"/>
      <c r="F23" s="89"/>
      <c r="G23" s="90">
        <f>G17-G22</f>
        <v>0</v>
      </c>
      <c r="H23" s="91"/>
      <c r="I23" s="92"/>
    </row>
    <row r="24" spans="1:13" s="6" customFormat="1" ht="22.5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3" s="6" customFormat="1" ht="22.5" customHeight="1" thickBot="1" x14ac:dyDescent="0.25">
      <c r="A25" s="204" t="s">
        <v>22</v>
      </c>
      <c r="B25" s="204"/>
      <c r="C25" s="205"/>
      <c r="D25" s="4"/>
      <c r="E25" s="4"/>
      <c r="F25" s="4"/>
      <c r="G25" s="4"/>
      <c r="H25" s="4"/>
      <c r="I25" s="4"/>
      <c r="J25" s="4"/>
      <c r="K25" s="4"/>
      <c r="L25" s="4"/>
    </row>
    <row r="26" spans="1:13" s="6" customFormat="1" ht="40.5" customHeight="1" x14ac:dyDescent="0.2">
      <c r="A26" s="74" t="s">
        <v>16</v>
      </c>
      <c r="B26" s="75" t="s">
        <v>38</v>
      </c>
      <c r="C26" s="76" t="s">
        <v>27</v>
      </c>
      <c r="D26" s="76" t="s">
        <v>28</v>
      </c>
      <c r="E26" s="76" t="s">
        <v>17</v>
      </c>
      <c r="F26" s="82" t="s">
        <v>40</v>
      </c>
      <c r="G26" s="77" t="s">
        <v>18</v>
      </c>
      <c r="H26" s="4"/>
      <c r="I26" s="4"/>
      <c r="J26" s="4"/>
      <c r="K26" s="4"/>
      <c r="L26" s="4"/>
    </row>
    <row r="27" spans="1:13" s="6" customFormat="1" ht="40.5" customHeight="1" x14ac:dyDescent="0.2">
      <c r="A27" s="209" t="s">
        <v>19</v>
      </c>
      <c r="B27" s="177">
        <f>$B$7</f>
        <v>0</v>
      </c>
      <c r="C27" s="131"/>
      <c r="D27" s="132"/>
      <c r="E27" s="131"/>
      <c r="F27" s="133"/>
      <c r="G27" s="16">
        <f>INT($C27*(1-D27))-E27-F27</f>
        <v>0</v>
      </c>
      <c r="H27" s="4"/>
      <c r="I27" s="4"/>
      <c r="J27" s="4"/>
      <c r="K27" s="4"/>
      <c r="L27" s="4"/>
    </row>
    <row r="28" spans="1:13" s="6" customFormat="1" ht="40.5" customHeight="1" x14ac:dyDescent="0.2">
      <c r="A28" s="209"/>
      <c r="B28" s="178">
        <f>$C$7</f>
        <v>0</v>
      </c>
      <c r="C28" s="131"/>
      <c r="D28" s="132"/>
      <c r="E28" s="131"/>
      <c r="F28" s="133"/>
      <c r="G28" s="16">
        <f>INT($C28*(1-D28))-E28-F28</f>
        <v>0</v>
      </c>
      <c r="H28" s="4"/>
      <c r="I28" s="4"/>
      <c r="J28" s="4"/>
      <c r="K28" s="4"/>
      <c r="L28" s="4"/>
    </row>
    <row r="29" spans="1:13" s="6" customFormat="1" ht="40.5" customHeight="1" x14ac:dyDescent="0.2">
      <c r="A29" s="209"/>
      <c r="B29" s="99" t="s">
        <v>39</v>
      </c>
      <c r="C29" s="100">
        <f>SUM(C27:C28)</f>
        <v>0</v>
      </c>
      <c r="D29" s="101"/>
      <c r="E29" s="100">
        <f>SUM(E27:E28)</f>
        <v>0</v>
      </c>
      <c r="F29" s="100">
        <f>SUM(F27:F28)</f>
        <v>0</v>
      </c>
      <c r="G29" s="102">
        <f>SUM(G27:G28)</f>
        <v>0</v>
      </c>
      <c r="H29" s="4"/>
      <c r="I29" s="4"/>
      <c r="J29" s="4"/>
      <c r="K29" s="4"/>
      <c r="L29" s="4"/>
    </row>
    <row r="30" spans="1:13" s="6" customFormat="1" ht="40.5" customHeight="1" x14ac:dyDescent="0.2">
      <c r="A30" s="209" t="s">
        <v>30</v>
      </c>
      <c r="B30" s="177">
        <f>$B$7</f>
        <v>0</v>
      </c>
      <c r="C30" s="179">
        <f>'1.キャンセル明細'!$D$12</f>
        <v>0</v>
      </c>
      <c r="D30" s="72"/>
      <c r="E30" s="73"/>
      <c r="F30" s="83"/>
      <c r="G30" s="78"/>
      <c r="H30" s="4"/>
      <c r="I30" s="4"/>
      <c r="J30" s="4"/>
      <c r="K30" s="4"/>
      <c r="L30" s="4"/>
    </row>
    <row r="31" spans="1:13" s="6" customFormat="1" ht="40.5" customHeight="1" x14ac:dyDescent="0.2">
      <c r="A31" s="209"/>
      <c r="B31" s="178">
        <f>$C$7</f>
        <v>0</v>
      </c>
      <c r="C31" s="179">
        <f>'1.キャンセル明細'!$D$13</f>
        <v>0</v>
      </c>
      <c r="D31" s="72"/>
      <c r="E31" s="73"/>
      <c r="F31" s="83"/>
      <c r="G31" s="78"/>
      <c r="H31" s="4"/>
      <c r="I31" s="4"/>
      <c r="J31" s="4"/>
      <c r="K31" s="4"/>
      <c r="L31" s="4"/>
    </row>
    <row r="32" spans="1:13" s="6" customFormat="1" ht="40.5" customHeight="1" x14ac:dyDescent="0.2">
      <c r="A32" s="209" t="s">
        <v>20</v>
      </c>
      <c r="B32" s="177">
        <f>$B$7</f>
        <v>0</v>
      </c>
      <c r="C32" s="179">
        <f>C27-C30</f>
        <v>0</v>
      </c>
      <c r="D32" s="180">
        <f t="shared" ref="D32:F33" si="1">D27</f>
        <v>0</v>
      </c>
      <c r="E32" s="179">
        <f t="shared" si="1"/>
        <v>0</v>
      </c>
      <c r="F32" s="181">
        <f t="shared" si="1"/>
        <v>0</v>
      </c>
      <c r="G32" s="16">
        <f>INT($C32*(1-D32))-E32-F32</f>
        <v>0</v>
      </c>
      <c r="H32" s="4"/>
      <c r="I32" s="4"/>
      <c r="J32" s="4"/>
      <c r="K32" s="4"/>
      <c r="L32" s="4"/>
    </row>
    <row r="33" spans="1:14" s="6" customFormat="1" ht="40.5" customHeight="1" x14ac:dyDescent="0.2">
      <c r="A33" s="209"/>
      <c r="B33" s="178">
        <f>$C$7</f>
        <v>0</v>
      </c>
      <c r="C33" s="179">
        <f>C28-C31</f>
        <v>0</v>
      </c>
      <c r="D33" s="180">
        <f t="shared" si="1"/>
        <v>0</v>
      </c>
      <c r="E33" s="179">
        <f t="shared" si="1"/>
        <v>0</v>
      </c>
      <c r="F33" s="181">
        <f t="shared" si="1"/>
        <v>0</v>
      </c>
      <c r="G33" s="16">
        <f>INT($C33*(1-D33))-E33-F33</f>
        <v>0</v>
      </c>
      <c r="H33" s="4"/>
      <c r="I33" s="4"/>
      <c r="J33" s="4"/>
      <c r="K33" s="4"/>
      <c r="L33" s="4"/>
    </row>
    <row r="34" spans="1:14" s="6" customFormat="1" ht="40.5" customHeight="1" thickBot="1" x14ac:dyDescent="0.25">
      <c r="A34" s="210"/>
      <c r="B34" s="103" t="s">
        <v>39</v>
      </c>
      <c r="C34" s="104">
        <f>SUM(C32:C33)</f>
        <v>0</v>
      </c>
      <c r="D34" s="105"/>
      <c r="E34" s="104">
        <f>SUM(E32:E33)</f>
        <v>0</v>
      </c>
      <c r="F34" s="104">
        <f>SUM(F32:F33)</f>
        <v>0</v>
      </c>
      <c r="G34" s="106">
        <f>SUM(G32:G33)</f>
        <v>0</v>
      </c>
      <c r="H34" s="4"/>
      <c r="I34" s="4"/>
      <c r="J34" s="4"/>
      <c r="K34" s="4"/>
      <c r="L34" s="4"/>
    </row>
    <row r="35" spans="1:14" s="92" customFormat="1" ht="40.5" customHeight="1" thickTop="1" thickBot="1" x14ac:dyDescent="0.25">
      <c r="A35" s="211" t="s">
        <v>21</v>
      </c>
      <c r="B35" s="212"/>
      <c r="C35" s="87">
        <f>C29-C34</f>
        <v>0</v>
      </c>
      <c r="D35" s="88"/>
      <c r="E35" s="88"/>
      <c r="F35" s="89"/>
      <c r="G35" s="90">
        <f>G29-G34</f>
        <v>0</v>
      </c>
      <c r="H35" s="94"/>
      <c r="I35" s="94"/>
      <c r="J35" s="94"/>
      <c r="K35" s="94"/>
      <c r="L35" s="94"/>
    </row>
    <row r="36" spans="1:14" s="6" customFormat="1" ht="19.5" x14ac:dyDescent="0.2">
      <c r="A36" s="79"/>
      <c r="B36" s="79"/>
      <c r="C36" s="80"/>
      <c r="D36" s="81"/>
      <c r="E36" s="80"/>
      <c r="F36" s="80"/>
      <c r="G36" s="80"/>
      <c r="H36" s="4"/>
      <c r="I36" s="4"/>
      <c r="J36" s="4"/>
      <c r="K36" s="4"/>
      <c r="L36" s="4"/>
    </row>
    <row r="37" spans="1:14" s="6" customFormat="1" ht="22.5" customHeight="1" thickBot="1" x14ac:dyDescent="0.25">
      <c r="A37" s="204" t="s">
        <v>23</v>
      </c>
      <c r="B37" s="204"/>
      <c r="C37" s="205"/>
      <c r="D37" s="81"/>
      <c r="E37" s="80"/>
      <c r="F37" s="80"/>
      <c r="G37" s="80"/>
      <c r="H37" s="4"/>
      <c r="I37" s="4"/>
      <c r="J37" s="4"/>
      <c r="K37" s="4"/>
      <c r="L37" s="4"/>
      <c r="M37" s="4"/>
      <c r="N37" s="4"/>
    </row>
    <row r="38" spans="1:14" s="6" customFormat="1" ht="40.5" customHeight="1" x14ac:dyDescent="0.2">
      <c r="A38" s="11" t="s">
        <v>16</v>
      </c>
      <c r="B38" s="64"/>
      <c r="C38" s="12" t="s">
        <v>27</v>
      </c>
      <c r="D38" s="12" t="s">
        <v>28</v>
      </c>
      <c r="E38" s="12" t="s">
        <v>17</v>
      </c>
      <c r="F38" s="82" t="s">
        <v>40</v>
      </c>
      <c r="G38" s="13" t="s">
        <v>24</v>
      </c>
      <c r="H38" s="4"/>
      <c r="I38" s="4"/>
      <c r="J38" s="4"/>
      <c r="K38" s="4"/>
      <c r="L38" s="4"/>
      <c r="M38" s="4"/>
      <c r="N38" s="4"/>
    </row>
    <row r="39" spans="1:14" s="6" customFormat="1" ht="40.5" customHeight="1" x14ac:dyDescent="0.2">
      <c r="A39" s="15" t="s">
        <v>19</v>
      </c>
      <c r="B39" s="182"/>
      <c r="C39" s="26">
        <f>C17+C29</f>
        <v>0</v>
      </c>
      <c r="D39" s="48"/>
      <c r="E39" s="26">
        <f>$E15+$E27</f>
        <v>0</v>
      </c>
      <c r="F39" s="52">
        <f>F17+F29</f>
        <v>0</v>
      </c>
      <c r="G39" s="16">
        <f>G17+G29</f>
        <v>0</v>
      </c>
      <c r="H39" s="4"/>
      <c r="I39" s="4"/>
      <c r="J39" s="4"/>
      <c r="K39" s="4"/>
      <c r="L39" s="4"/>
      <c r="M39" s="4"/>
      <c r="N39" s="4"/>
    </row>
    <row r="40" spans="1:14" s="6" customFormat="1" ht="40.5" customHeight="1" x14ac:dyDescent="0.2">
      <c r="A40" s="46" t="s">
        <v>33</v>
      </c>
      <c r="B40" s="183"/>
      <c r="C40" s="184">
        <f>C18+C19+C30+C31</f>
        <v>0</v>
      </c>
      <c r="D40" s="48"/>
      <c r="E40" s="49"/>
      <c r="F40" s="51"/>
      <c r="G40" s="50"/>
      <c r="H40" s="4"/>
      <c r="I40" s="4"/>
      <c r="J40" s="4"/>
      <c r="K40" s="4"/>
      <c r="L40" s="4"/>
      <c r="M40" s="4"/>
      <c r="N40" s="4"/>
    </row>
    <row r="41" spans="1:14" s="6" customFormat="1" ht="40.5" customHeight="1" thickBot="1" x14ac:dyDescent="0.25">
      <c r="A41" s="20" t="s">
        <v>20</v>
      </c>
      <c r="B41" s="185"/>
      <c r="C41" s="21">
        <f>C22+C34</f>
        <v>0</v>
      </c>
      <c r="D41" s="85"/>
      <c r="E41" s="21">
        <f>$E20+$E34</f>
        <v>0</v>
      </c>
      <c r="F41" s="53">
        <f>F22+F34</f>
        <v>0</v>
      </c>
      <c r="G41" s="22">
        <f>G22+G34</f>
        <v>0</v>
      </c>
      <c r="H41" s="4"/>
      <c r="I41" s="4"/>
      <c r="J41" s="4"/>
      <c r="K41" s="4"/>
      <c r="L41" s="4"/>
      <c r="M41" s="4"/>
      <c r="N41" s="4"/>
    </row>
    <row r="42" spans="1:14" s="92" customFormat="1" ht="40.5" customHeight="1" thickTop="1" thickBot="1" x14ac:dyDescent="0.25">
      <c r="A42" s="95" t="s">
        <v>21</v>
      </c>
      <c r="B42" s="86"/>
      <c r="C42" s="87">
        <f>C39-C41</f>
        <v>0</v>
      </c>
      <c r="D42" s="96"/>
      <c r="E42" s="97"/>
      <c r="F42" s="98"/>
      <c r="G42" s="90">
        <f>G23+G35</f>
        <v>0</v>
      </c>
      <c r="H42" s="94"/>
      <c r="I42" s="94"/>
      <c r="J42" s="94"/>
      <c r="K42" s="94"/>
      <c r="L42" s="94"/>
      <c r="M42" s="94"/>
      <c r="N42" s="94"/>
    </row>
    <row r="43" spans="1:14" s="6" customFormat="1" ht="75" customHeight="1" x14ac:dyDescent="0.2">
      <c r="A43" s="24"/>
      <c r="B43" s="24"/>
      <c r="C43" s="23"/>
      <c r="D43" s="25"/>
      <c r="E43" s="23"/>
      <c r="F43" s="23"/>
      <c r="G43" s="23"/>
      <c r="H43" s="27"/>
      <c r="I43" s="27"/>
      <c r="J43" s="27"/>
      <c r="K43" s="27"/>
      <c r="L43" s="27"/>
    </row>
    <row r="44" spans="1:14" s="6" customFormat="1" ht="75" customHeight="1" x14ac:dyDescent="0.2">
      <c r="A44" s="24"/>
      <c r="B44" s="24"/>
      <c r="C44" s="23"/>
      <c r="D44" s="25"/>
      <c r="E44" s="23"/>
      <c r="F44" s="23"/>
      <c r="G44" s="23"/>
      <c r="H44" s="27"/>
      <c r="I44" s="27"/>
      <c r="J44" s="27"/>
      <c r="K44" s="27"/>
      <c r="L44" s="27"/>
    </row>
    <row r="45" spans="1:14" s="28" customFormat="1" ht="32.25" customHeight="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4" s="28" customFormat="1" ht="32.25" customHeight="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4" s="28" customFormat="1" ht="32.25" customHeight="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4" s="28" customFormat="1" ht="32.25" customHeight="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3" s="28" customFormat="1" ht="32.25" customHeight="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3" s="28" customFormat="1" ht="32.25" customHeight="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3" s="28" customFormat="1" ht="32.25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3" s="28" customFormat="1" ht="32.25" customHeight="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3" s="28" customFormat="1" ht="32.25" customHeight="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3" s="28" customFormat="1" ht="32.25" customHeight="1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3" s="30" customFormat="1" ht="32.25" customHeight="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29"/>
    </row>
  </sheetData>
  <sheetProtection algorithmName="SHA-512" hashValue="MVmnipqPMKs5DhnigItBp+LIJYtH9xGK0XA0/qNxv9CH0ybqt9m5pecFf9/odwdBC3TDWvqeO5VMaPSJZ+dAEQ==" saltValue="7A0if0ZMW8YRMjSHMbQktA==" spinCount="100000" sheet="1"/>
  <mergeCells count="17">
    <mergeCell ref="A2:G2"/>
    <mergeCell ref="A4:C4"/>
    <mergeCell ref="A13:C13"/>
    <mergeCell ref="A25:C25"/>
    <mergeCell ref="A37:C37"/>
    <mergeCell ref="B5:C5"/>
    <mergeCell ref="B6:C6"/>
    <mergeCell ref="B9:C9"/>
    <mergeCell ref="B10:C10"/>
    <mergeCell ref="A15:A17"/>
    <mergeCell ref="A18:A19"/>
    <mergeCell ref="A20:A22"/>
    <mergeCell ref="A23:B23"/>
    <mergeCell ref="A27:A29"/>
    <mergeCell ref="A30:A31"/>
    <mergeCell ref="A32:A34"/>
    <mergeCell ref="A35:B35"/>
  </mergeCells>
  <phoneticPr fontId="18"/>
  <printOptions horizontalCentered="1"/>
  <pageMargins left="0.23622047244094491" right="0.23622047244094491" top="0.55118110236220474" bottom="0.55118110236220474" header="0.31496062992125984" footer="0.31496062992125984"/>
  <pageSetup paperSize="8" scale="75" orientation="portrait" r:id="rId1"/>
  <rowBreaks count="1" manualBreakCount="1">
    <brk id="40" max="16383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23FE4-2311-4232-BAF7-EB5D213486B9}">
  <sheetPr>
    <pageSetUpPr fitToPage="1"/>
  </sheetPr>
  <dimension ref="A1:J56"/>
  <sheetViews>
    <sheetView showGridLines="0" view="pageBreakPreview" topLeftCell="A3" zoomScale="70" zoomScaleNormal="85" zoomScaleSheetLayoutView="70" workbookViewId="0">
      <selection activeCell="H22" sqref="H22"/>
    </sheetView>
  </sheetViews>
  <sheetFormatPr defaultColWidth="9" defaultRowHeight="15" x14ac:dyDescent="0.2"/>
  <cols>
    <col min="1" max="1" width="4.36328125" style="5" bestFit="1" customWidth="1"/>
    <col min="2" max="9" width="24.6328125" style="5" customWidth="1"/>
    <col min="10" max="10" width="12.453125" style="6" bestFit="1" customWidth="1"/>
    <col min="11" max="16384" width="9" style="5"/>
  </cols>
  <sheetData>
    <row r="1" spans="1:10" ht="22.5" customHeight="1" x14ac:dyDescent="0.2">
      <c r="A1" s="4"/>
      <c r="B1" s="4"/>
      <c r="C1" s="4"/>
      <c r="D1" s="4"/>
      <c r="E1" s="4"/>
      <c r="F1" s="4"/>
      <c r="G1" s="4"/>
      <c r="H1" s="4"/>
      <c r="I1" s="176" t="s">
        <v>65</v>
      </c>
      <c r="J1" s="5"/>
    </row>
    <row r="2" spans="1:10" ht="43.9" customHeight="1" x14ac:dyDescent="0.2">
      <c r="A2" s="197" t="s">
        <v>25</v>
      </c>
      <c r="B2" s="198"/>
      <c r="C2" s="198"/>
      <c r="D2" s="198"/>
      <c r="E2" s="216"/>
      <c r="F2" s="216"/>
      <c r="G2" s="216"/>
      <c r="H2" s="216"/>
      <c r="I2" s="216"/>
    </row>
    <row r="3" spans="1:10" ht="22.5" customHeight="1" x14ac:dyDescent="0.2">
      <c r="A3" s="32"/>
      <c r="B3" s="32"/>
      <c r="C3" s="32"/>
      <c r="D3" s="32"/>
      <c r="E3" s="1"/>
      <c r="F3" s="1"/>
      <c r="G3" s="1"/>
      <c r="H3" s="1"/>
      <c r="I3" s="1"/>
    </row>
    <row r="4" spans="1:10" ht="22.5" customHeight="1" x14ac:dyDescent="0.2">
      <c r="A4" s="32"/>
      <c r="B4" s="32" t="s">
        <v>0</v>
      </c>
      <c r="C4" s="32"/>
      <c r="D4" s="32"/>
      <c r="E4" s="1"/>
      <c r="F4" s="1"/>
      <c r="G4" s="1"/>
      <c r="H4" s="1"/>
      <c r="I4" s="1"/>
    </row>
    <row r="5" spans="1:10" ht="16.5" customHeight="1" x14ac:dyDescent="0.2">
      <c r="D5" s="33"/>
      <c r="E5" s="27"/>
      <c r="F5" s="27"/>
      <c r="G5" s="27"/>
      <c r="H5" s="27"/>
      <c r="I5" s="27"/>
    </row>
    <row r="6" spans="1:10" ht="20.149999999999999" customHeight="1" x14ac:dyDescent="0.2">
      <c r="B6" s="9" t="s">
        <v>1</v>
      </c>
      <c r="C6" s="117" t="s">
        <v>41</v>
      </c>
      <c r="D6" s="118"/>
      <c r="E6" s="27"/>
      <c r="F6" s="27"/>
      <c r="G6" s="27"/>
      <c r="H6" s="27"/>
      <c r="I6" s="27"/>
    </row>
    <row r="7" spans="1:10" ht="20.149999999999999" customHeight="1" x14ac:dyDescent="0.2">
      <c r="B7" s="9" t="s">
        <v>2</v>
      </c>
      <c r="C7" s="119" t="s">
        <v>42</v>
      </c>
      <c r="D7" s="118"/>
      <c r="E7" s="27"/>
      <c r="F7" s="27"/>
      <c r="G7" s="27"/>
      <c r="H7" s="27"/>
      <c r="I7" s="27"/>
    </row>
    <row r="8" spans="1:10" ht="20.149999999999999" customHeight="1" x14ac:dyDescent="0.2">
      <c r="B8" s="55" t="s">
        <v>36</v>
      </c>
      <c r="C8" s="119" t="s">
        <v>44</v>
      </c>
      <c r="D8" s="119" t="s">
        <v>47</v>
      </c>
      <c r="E8" s="27"/>
      <c r="F8" s="27"/>
      <c r="G8" s="27"/>
      <c r="H8" s="27"/>
      <c r="I8" s="27"/>
    </row>
    <row r="9" spans="1:10" ht="20.149999999999999" customHeight="1" x14ac:dyDescent="0.2">
      <c r="B9" s="55" t="s">
        <v>37</v>
      </c>
      <c r="C9" s="119" t="s">
        <v>46</v>
      </c>
      <c r="D9" s="119" t="s">
        <v>48</v>
      </c>
      <c r="E9" s="27"/>
      <c r="F9" s="27"/>
      <c r="G9" s="27"/>
      <c r="H9" s="27"/>
      <c r="I9" s="27"/>
    </row>
    <row r="10" spans="1:10" ht="20.149999999999999" customHeight="1" x14ac:dyDescent="0.2">
      <c r="B10" s="217" t="s">
        <v>3</v>
      </c>
      <c r="C10" s="56" t="str">
        <f>C8</f>
        <v>MP0000900</v>
      </c>
      <c r="D10" s="37">
        <f>SUMIFS($I$16:$I$55,$B$16:$B$55,C10,$F$16:$F$55,"R2")</f>
        <v>22500</v>
      </c>
      <c r="E10" s="27"/>
      <c r="F10" s="27"/>
      <c r="G10" s="27"/>
      <c r="H10" s="27"/>
      <c r="I10" s="27"/>
    </row>
    <row r="11" spans="1:10" ht="20.149999999999999" customHeight="1" x14ac:dyDescent="0.2">
      <c r="B11" s="218"/>
      <c r="C11" s="56" t="str">
        <f>C9</f>
        <v>MP0000999</v>
      </c>
      <c r="D11" s="37">
        <f>SUMIFS($I$16:$I$55,$B$16:$B$55,C11,$F$16:$F$55,"R2")</f>
        <v>14000</v>
      </c>
      <c r="E11" s="27"/>
      <c r="F11" s="27"/>
      <c r="G11" s="27"/>
      <c r="H11" s="27"/>
      <c r="I11" s="27"/>
    </row>
    <row r="12" spans="1:10" ht="20.149999999999999" customHeight="1" x14ac:dyDescent="0.2">
      <c r="B12" s="217" t="s">
        <v>4</v>
      </c>
      <c r="C12" s="56" t="str">
        <f>C8</f>
        <v>MP0000900</v>
      </c>
      <c r="D12" s="37">
        <f>SUMIFS($I$16:$I$55,$B$16:$B$55,C12,$F$16:$F$55,"R3")</f>
        <v>9000</v>
      </c>
      <c r="E12" s="27"/>
      <c r="F12" s="27"/>
      <c r="G12" s="27"/>
      <c r="H12" s="27"/>
      <c r="I12" s="27"/>
    </row>
    <row r="13" spans="1:10" ht="20.149999999999999" customHeight="1" x14ac:dyDescent="0.2">
      <c r="B13" s="218"/>
      <c r="C13" s="56" t="str">
        <f>C9</f>
        <v>MP0000999</v>
      </c>
      <c r="D13" s="37">
        <f>SUMIFS($I$16:$I$55,$B$16:$B$55,C13,$F$16:$F$55,"R3")</f>
        <v>13000</v>
      </c>
      <c r="E13" s="27"/>
      <c r="F13" s="27"/>
      <c r="G13" s="27"/>
      <c r="H13" s="27"/>
      <c r="I13" s="27"/>
    </row>
    <row r="14" spans="1:10" ht="30.75" customHeight="1" thickBot="1" x14ac:dyDescent="0.25">
      <c r="A14" s="41"/>
      <c r="E14" s="219"/>
      <c r="F14" s="219"/>
      <c r="G14" s="219"/>
      <c r="H14" s="219"/>
      <c r="I14" s="220"/>
      <c r="J14" s="5"/>
    </row>
    <row r="15" spans="1:10" ht="48.75" customHeight="1" thickBot="1" x14ac:dyDescent="0.25">
      <c r="A15" s="107" t="s">
        <v>5</v>
      </c>
      <c r="B15" s="58" t="s">
        <v>6</v>
      </c>
      <c r="C15" s="59" t="s">
        <v>7</v>
      </c>
      <c r="D15" s="60" t="s">
        <v>8</v>
      </c>
      <c r="E15" s="59" t="s">
        <v>9</v>
      </c>
      <c r="F15" s="60" t="s">
        <v>29</v>
      </c>
      <c r="G15" s="60" t="s">
        <v>31</v>
      </c>
      <c r="H15" s="60" t="s">
        <v>32</v>
      </c>
      <c r="I15" s="61" t="s">
        <v>30</v>
      </c>
      <c r="J15" s="5"/>
    </row>
    <row r="16" spans="1:10" s="28" customFormat="1" ht="32.25" customHeight="1" x14ac:dyDescent="0.2">
      <c r="A16" s="108">
        <v>1</v>
      </c>
      <c r="B16" s="120" t="s">
        <v>43</v>
      </c>
      <c r="C16" s="110" t="str">
        <f>IFERROR(VLOOKUP(B16,$C$8:$D$9,2,FALSE),"")</f>
        <v>マイナPay</v>
      </c>
      <c r="D16" s="122" t="s">
        <v>49</v>
      </c>
      <c r="E16" s="123">
        <v>44440</v>
      </c>
      <c r="F16" s="124" t="s">
        <v>34</v>
      </c>
      <c r="G16" s="125">
        <v>5000</v>
      </c>
      <c r="H16" s="125">
        <v>0</v>
      </c>
      <c r="I16" s="62">
        <f>G16-H16</f>
        <v>5000</v>
      </c>
    </row>
    <row r="17" spans="1:9" s="28" customFormat="1" ht="32.25" customHeight="1" x14ac:dyDescent="0.2">
      <c r="A17" s="36">
        <v>2</v>
      </c>
      <c r="B17" s="121" t="s">
        <v>43</v>
      </c>
      <c r="C17" s="111" t="str">
        <f t="shared" ref="C17:C55" si="0">IFERROR(VLOOKUP(B17,$C$8:$D$9,2,FALSE),"")</f>
        <v>マイナPay</v>
      </c>
      <c r="D17" s="126" t="s">
        <v>50</v>
      </c>
      <c r="E17" s="127">
        <v>44454</v>
      </c>
      <c r="F17" s="128" t="s">
        <v>34</v>
      </c>
      <c r="G17" s="129">
        <v>5000</v>
      </c>
      <c r="H17" s="129">
        <v>0</v>
      </c>
      <c r="I17" s="44">
        <f t="shared" ref="I17:I55" si="1">G17-H17</f>
        <v>5000</v>
      </c>
    </row>
    <row r="18" spans="1:9" s="28" customFormat="1" ht="32.25" customHeight="1" x14ac:dyDescent="0.2">
      <c r="A18" s="36">
        <v>3</v>
      </c>
      <c r="B18" s="121" t="s">
        <v>43</v>
      </c>
      <c r="C18" s="111" t="str">
        <f t="shared" si="0"/>
        <v>マイナPay</v>
      </c>
      <c r="D18" s="126" t="s">
        <v>51</v>
      </c>
      <c r="E18" s="127">
        <v>44455</v>
      </c>
      <c r="F18" s="128" t="s">
        <v>34</v>
      </c>
      <c r="G18" s="129">
        <v>5000</v>
      </c>
      <c r="H18" s="129">
        <v>0</v>
      </c>
      <c r="I18" s="44">
        <f t="shared" si="1"/>
        <v>5000</v>
      </c>
    </row>
    <row r="19" spans="1:9" s="28" customFormat="1" ht="32.25" customHeight="1" x14ac:dyDescent="0.2">
      <c r="A19" s="36">
        <v>4</v>
      </c>
      <c r="B19" s="121" t="s">
        <v>43</v>
      </c>
      <c r="C19" s="111" t="str">
        <f t="shared" si="0"/>
        <v>マイナPay</v>
      </c>
      <c r="D19" s="126" t="s">
        <v>52</v>
      </c>
      <c r="E19" s="127">
        <v>44456</v>
      </c>
      <c r="F19" s="128" t="s">
        <v>34</v>
      </c>
      <c r="G19" s="129">
        <v>5000</v>
      </c>
      <c r="H19" s="129">
        <v>0</v>
      </c>
      <c r="I19" s="44">
        <f t="shared" si="1"/>
        <v>5000</v>
      </c>
    </row>
    <row r="20" spans="1:9" s="28" customFormat="1" ht="32.25" customHeight="1" x14ac:dyDescent="0.2">
      <c r="A20" s="36">
        <v>5</v>
      </c>
      <c r="B20" s="121" t="s">
        <v>43</v>
      </c>
      <c r="C20" s="111" t="str">
        <f t="shared" si="0"/>
        <v>マイナPay</v>
      </c>
      <c r="D20" s="126" t="s">
        <v>53</v>
      </c>
      <c r="E20" s="127">
        <v>44457</v>
      </c>
      <c r="F20" s="128" t="s">
        <v>34</v>
      </c>
      <c r="G20" s="129">
        <v>5000</v>
      </c>
      <c r="H20" s="129">
        <v>2500</v>
      </c>
      <c r="I20" s="44">
        <f t="shared" si="1"/>
        <v>2500</v>
      </c>
    </row>
    <row r="21" spans="1:9" s="28" customFormat="1" ht="32.25" customHeight="1" x14ac:dyDescent="0.2">
      <c r="A21" s="36">
        <v>6</v>
      </c>
      <c r="B21" s="121" t="s">
        <v>43</v>
      </c>
      <c r="C21" s="111" t="str">
        <f t="shared" si="0"/>
        <v>マイナPay</v>
      </c>
      <c r="D21" s="126" t="s">
        <v>54</v>
      </c>
      <c r="E21" s="127">
        <v>44595</v>
      </c>
      <c r="F21" s="128" t="s">
        <v>35</v>
      </c>
      <c r="G21" s="129">
        <v>5000</v>
      </c>
      <c r="H21" s="129">
        <v>1500</v>
      </c>
      <c r="I21" s="44">
        <f t="shared" si="1"/>
        <v>3500</v>
      </c>
    </row>
    <row r="22" spans="1:9" s="28" customFormat="1" ht="32.25" customHeight="1" x14ac:dyDescent="0.2">
      <c r="A22" s="36">
        <v>7</v>
      </c>
      <c r="B22" s="121" t="s">
        <v>43</v>
      </c>
      <c r="C22" s="111" t="str">
        <f t="shared" si="0"/>
        <v>マイナPay</v>
      </c>
      <c r="D22" s="126" t="s">
        <v>55</v>
      </c>
      <c r="E22" s="127">
        <v>44596</v>
      </c>
      <c r="F22" s="128" t="s">
        <v>35</v>
      </c>
      <c r="G22" s="129">
        <v>5000</v>
      </c>
      <c r="H22" s="129">
        <v>1000</v>
      </c>
      <c r="I22" s="44">
        <f t="shared" si="1"/>
        <v>4000</v>
      </c>
    </row>
    <row r="23" spans="1:9" s="28" customFormat="1" ht="32.25" customHeight="1" x14ac:dyDescent="0.2">
      <c r="A23" s="36">
        <v>8</v>
      </c>
      <c r="B23" s="121" t="s">
        <v>43</v>
      </c>
      <c r="C23" s="111" t="str">
        <f t="shared" si="0"/>
        <v>マイナPay</v>
      </c>
      <c r="D23" s="126" t="s">
        <v>56</v>
      </c>
      <c r="E23" s="127">
        <v>44597</v>
      </c>
      <c r="F23" s="128" t="s">
        <v>35</v>
      </c>
      <c r="G23" s="129">
        <v>5000</v>
      </c>
      <c r="H23" s="129">
        <v>3500</v>
      </c>
      <c r="I23" s="44">
        <f t="shared" si="1"/>
        <v>1500</v>
      </c>
    </row>
    <row r="24" spans="1:9" s="28" customFormat="1" ht="32.25" customHeight="1" x14ac:dyDescent="0.2">
      <c r="A24" s="36">
        <v>9</v>
      </c>
      <c r="B24" s="121" t="s">
        <v>45</v>
      </c>
      <c r="C24" s="111" t="str">
        <f t="shared" si="0"/>
        <v>マイナウオレット</v>
      </c>
      <c r="D24" s="126" t="s">
        <v>57</v>
      </c>
      <c r="E24" s="130">
        <v>44440</v>
      </c>
      <c r="F24" s="128" t="s">
        <v>34</v>
      </c>
      <c r="G24" s="129">
        <v>5000</v>
      </c>
      <c r="H24" s="129">
        <v>0</v>
      </c>
      <c r="I24" s="44">
        <f t="shared" si="1"/>
        <v>5000</v>
      </c>
    </row>
    <row r="25" spans="1:9" s="28" customFormat="1" ht="32.25" customHeight="1" x14ac:dyDescent="0.2">
      <c r="A25" s="36">
        <v>10</v>
      </c>
      <c r="B25" s="121" t="s">
        <v>45</v>
      </c>
      <c r="C25" s="111" t="str">
        <f t="shared" si="0"/>
        <v>マイナウオレット</v>
      </c>
      <c r="D25" s="126" t="s">
        <v>58</v>
      </c>
      <c r="E25" s="127">
        <v>44454</v>
      </c>
      <c r="F25" s="128" t="s">
        <v>34</v>
      </c>
      <c r="G25" s="129">
        <v>5000</v>
      </c>
      <c r="H25" s="129">
        <v>2000</v>
      </c>
      <c r="I25" s="44">
        <f t="shared" si="1"/>
        <v>3000</v>
      </c>
    </row>
    <row r="26" spans="1:9" s="28" customFormat="1" ht="32.25" customHeight="1" x14ac:dyDescent="0.2">
      <c r="A26" s="36">
        <v>11</v>
      </c>
      <c r="B26" s="121" t="s">
        <v>45</v>
      </c>
      <c r="C26" s="112" t="str">
        <f t="shared" si="0"/>
        <v>マイナウオレット</v>
      </c>
      <c r="D26" s="126" t="s">
        <v>59</v>
      </c>
      <c r="E26" s="127">
        <v>44455</v>
      </c>
      <c r="F26" s="128" t="s">
        <v>34</v>
      </c>
      <c r="G26" s="129">
        <v>5000</v>
      </c>
      <c r="H26" s="129">
        <v>3000</v>
      </c>
      <c r="I26" s="44">
        <f t="shared" si="1"/>
        <v>2000</v>
      </c>
    </row>
    <row r="27" spans="1:9" s="28" customFormat="1" ht="32.25" customHeight="1" x14ac:dyDescent="0.2">
      <c r="A27" s="36">
        <v>12</v>
      </c>
      <c r="B27" s="121" t="s">
        <v>45</v>
      </c>
      <c r="C27" s="112" t="str">
        <f t="shared" si="0"/>
        <v>マイナウオレット</v>
      </c>
      <c r="D27" s="126" t="s">
        <v>60</v>
      </c>
      <c r="E27" s="127">
        <v>44456</v>
      </c>
      <c r="F27" s="128" t="s">
        <v>34</v>
      </c>
      <c r="G27" s="129">
        <v>5000</v>
      </c>
      <c r="H27" s="129">
        <v>4000</v>
      </c>
      <c r="I27" s="44">
        <f t="shared" si="1"/>
        <v>1000</v>
      </c>
    </row>
    <row r="28" spans="1:9" s="28" customFormat="1" ht="32.25" customHeight="1" x14ac:dyDescent="0.2">
      <c r="A28" s="36">
        <v>13</v>
      </c>
      <c r="B28" s="121" t="s">
        <v>45</v>
      </c>
      <c r="C28" s="112" t="str">
        <f t="shared" si="0"/>
        <v>マイナウオレット</v>
      </c>
      <c r="D28" s="126" t="s">
        <v>61</v>
      </c>
      <c r="E28" s="127">
        <v>44457</v>
      </c>
      <c r="F28" s="128" t="s">
        <v>34</v>
      </c>
      <c r="G28" s="129">
        <v>5000</v>
      </c>
      <c r="H28" s="129">
        <v>2000</v>
      </c>
      <c r="I28" s="44">
        <f t="shared" si="1"/>
        <v>3000</v>
      </c>
    </row>
    <row r="29" spans="1:9" s="28" customFormat="1" ht="32.25" customHeight="1" x14ac:dyDescent="0.2">
      <c r="A29" s="36">
        <v>14</v>
      </c>
      <c r="B29" s="121" t="s">
        <v>45</v>
      </c>
      <c r="C29" s="112" t="str">
        <f t="shared" si="0"/>
        <v>マイナウオレット</v>
      </c>
      <c r="D29" s="126" t="s">
        <v>62</v>
      </c>
      <c r="E29" s="127">
        <v>44595</v>
      </c>
      <c r="F29" s="128" t="s">
        <v>35</v>
      </c>
      <c r="G29" s="129">
        <v>5000</v>
      </c>
      <c r="H29" s="129">
        <v>0</v>
      </c>
      <c r="I29" s="44">
        <f t="shared" si="1"/>
        <v>5000</v>
      </c>
    </row>
    <row r="30" spans="1:9" s="28" customFormat="1" ht="32.25" customHeight="1" x14ac:dyDescent="0.2">
      <c r="A30" s="36">
        <v>15</v>
      </c>
      <c r="B30" s="121" t="s">
        <v>45</v>
      </c>
      <c r="C30" s="112" t="str">
        <f t="shared" si="0"/>
        <v>マイナウオレット</v>
      </c>
      <c r="D30" s="126" t="s">
        <v>63</v>
      </c>
      <c r="E30" s="127">
        <v>44596</v>
      </c>
      <c r="F30" s="128" t="s">
        <v>35</v>
      </c>
      <c r="G30" s="129">
        <v>5000</v>
      </c>
      <c r="H30" s="129">
        <v>1500</v>
      </c>
      <c r="I30" s="44">
        <f t="shared" si="1"/>
        <v>3500</v>
      </c>
    </row>
    <row r="31" spans="1:9" s="28" customFormat="1" ht="32.25" customHeight="1" x14ac:dyDescent="0.2">
      <c r="A31" s="36">
        <v>16</v>
      </c>
      <c r="B31" s="121" t="s">
        <v>45</v>
      </c>
      <c r="C31" s="112" t="str">
        <f t="shared" si="0"/>
        <v>マイナウオレット</v>
      </c>
      <c r="D31" s="126" t="s">
        <v>64</v>
      </c>
      <c r="E31" s="127">
        <v>44597</v>
      </c>
      <c r="F31" s="128" t="s">
        <v>35</v>
      </c>
      <c r="G31" s="129">
        <v>5000</v>
      </c>
      <c r="H31" s="129">
        <v>500</v>
      </c>
      <c r="I31" s="44">
        <f t="shared" si="1"/>
        <v>4500</v>
      </c>
    </row>
    <row r="32" spans="1:9" s="28" customFormat="1" ht="32.25" customHeight="1" x14ac:dyDescent="0.2">
      <c r="A32" s="36">
        <v>17</v>
      </c>
      <c r="B32" s="115"/>
      <c r="C32" s="112" t="str">
        <f t="shared" si="0"/>
        <v/>
      </c>
      <c r="D32" s="2"/>
      <c r="E32" s="31"/>
      <c r="F32" s="42"/>
      <c r="G32" s="57"/>
      <c r="H32" s="57"/>
      <c r="I32" s="44">
        <f t="shared" si="1"/>
        <v>0</v>
      </c>
    </row>
    <row r="33" spans="1:9" s="28" customFormat="1" ht="32.25" customHeight="1" x14ac:dyDescent="0.2">
      <c r="A33" s="36">
        <v>18</v>
      </c>
      <c r="B33" s="115"/>
      <c r="C33" s="112" t="str">
        <f t="shared" si="0"/>
        <v/>
      </c>
      <c r="D33" s="2"/>
      <c r="E33" s="31"/>
      <c r="F33" s="42"/>
      <c r="G33" s="57"/>
      <c r="H33" s="57"/>
      <c r="I33" s="44">
        <f t="shared" si="1"/>
        <v>0</v>
      </c>
    </row>
    <row r="34" spans="1:9" s="28" customFormat="1" ht="32.25" customHeight="1" x14ac:dyDescent="0.2">
      <c r="A34" s="36">
        <v>19</v>
      </c>
      <c r="B34" s="115"/>
      <c r="C34" s="112" t="str">
        <f t="shared" si="0"/>
        <v/>
      </c>
      <c r="D34" s="2"/>
      <c r="E34" s="31"/>
      <c r="F34" s="42"/>
      <c r="G34" s="57"/>
      <c r="H34" s="57"/>
      <c r="I34" s="44">
        <f t="shared" si="1"/>
        <v>0</v>
      </c>
    </row>
    <row r="35" spans="1:9" s="28" customFormat="1" ht="32.25" customHeight="1" x14ac:dyDescent="0.2">
      <c r="A35" s="36">
        <v>20</v>
      </c>
      <c r="B35" s="115"/>
      <c r="C35" s="112" t="str">
        <f t="shared" si="0"/>
        <v/>
      </c>
      <c r="D35" s="2"/>
      <c r="E35" s="31"/>
      <c r="F35" s="42"/>
      <c r="G35" s="57"/>
      <c r="H35" s="57"/>
      <c r="I35" s="44">
        <f t="shared" si="1"/>
        <v>0</v>
      </c>
    </row>
    <row r="36" spans="1:9" s="28" customFormat="1" ht="32.25" customHeight="1" x14ac:dyDescent="0.2">
      <c r="A36" s="36">
        <v>21</v>
      </c>
      <c r="B36" s="115"/>
      <c r="C36" s="112" t="str">
        <f t="shared" si="0"/>
        <v/>
      </c>
      <c r="D36" s="2"/>
      <c r="E36" s="31"/>
      <c r="F36" s="42"/>
      <c r="G36" s="57"/>
      <c r="H36" s="57"/>
      <c r="I36" s="44">
        <f t="shared" si="1"/>
        <v>0</v>
      </c>
    </row>
    <row r="37" spans="1:9" s="28" customFormat="1" ht="32.25" customHeight="1" x14ac:dyDescent="0.2">
      <c r="A37" s="36">
        <v>22</v>
      </c>
      <c r="B37" s="115"/>
      <c r="C37" s="112" t="str">
        <f t="shared" si="0"/>
        <v/>
      </c>
      <c r="D37" s="2"/>
      <c r="E37" s="31"/>
      <c r="F37" s="42"/>
      <c r="G37" s="57"/>
      <c r="H37" s="57"/>
      <c r="I37" s="44">
        <f t="shared" si="1"/>
        <v>0</v>
      </c>
    </row>
    <row r="38" spans="1:9" s="28" customFormat="1" ht="32.25" customHeight="1" x14ac:dyDescent="0.2">
      <c r="A38" s="36">
        <v>23</v>
      </c>
      <c r="B38" s="115"/>
      <c r="C38" s="112" t="str">
        <f t="shared" si="0"/>
        <v/>
      </c>
      <c r="D38" s="2"/>
      <c r="E38" s="31"/>
      <c r="F38" s="42"/>
      <c r="G38" s="57"/>
      <c r="H38" s="57"/>
      <c r="I38" s="44">
        <f t="shared" si="1"/>
        <v>0</v>
      </c>
    </row>
    <row r="39" spans="1:9" s="28" customFormat="1" ht="32.25" customHeight="1" x14ac:dyDescent="0.2">
      <c r="A39" s="36">
        <v>24</v>
      </c>
      <c r="B39" s="115"/>
      <c r="C39" s="112" t="str">
        <f t="shared" si="0"/>
        <v/>
      </c>
      <c r="D39" s="2"/>
      <c r="E39" s="31"/>
      <c r="F39" s="42"/>
      <c r="G39" s="57"/>
      <c r="H39" s="57"/>
      <c r="I39" s="44">
        <f t="shared" si="1"/>
        <v>0</v>
      </c>
    </row>
    <row r="40" spans="1:9" s="28" customFormat="1" ht="32.25" customHeight="1" x14ac:dyDescent="0.2">
      <c r="A40" s="36">
        <v>25</v>
      </c>
      <c r="B40" s="115"/>
      <c r="C40" s="112" t="str">
        <f t="shared" si="0"/>
        <v/>
      </c>
      <c r="D40" s="2"/>
      <c r="E40" s="31"/>
      <c r="F40" s="42"/>
      <c r="G40" s="57"/>
      <c r="H40" s="57"/>
      <c r="I40" s="44">
        <f t="shared" si="1"/>
        <v>0</v>
      </c>
    </row>
    <row r="41" spans="1:9" s="28" customFormat="1" ht="32.25" customHeight="1" x14ac:dyDescent="0.2">
      <c r="A41" s="36">
        <v>26</v>
      </c>
      <c r="B41" s="115"/>
      <c r="C41" s="112" t="str">
        <f t="shared" si="0"/>
        <v/>
      </c>
      <c r="D41" s="2"/>
      <c r="E41" s="31"/>
      <c r="F41" s="42"/>
      <c r="G41" s="57"/>
      <c r="H41" s="57"/>
      <c r="I41" s="44">
        <f t="shared" si="1"/>
        <v>0</v>
      </c>
    </row>
    <row r="42" spans="1:9" s="28" customFormat="1" ht="32.25" customHeight="1" x14ac:dyDescent="0.2">
      <c r="A42" s="36">
        <v>27</v>
      </c>
      <c r="B42" s="115"/>
      <c r="C42" s="112" t="str">
        <f t="shared" si="0"/>
        <v/>
      </c>
      <c r="D42" s="2"/>
      <c r="E42" s="31"/>
      <c r="F42" s="42"/>
      <c r="G42" s="57"/>
      <c r="H42" s="57"/>
      <c r="I42" s="44">
        <f t="shared" si="1"/>
        <v>0</v>
      </c>
    </row>
    <row r="43" spans="1:9" s="28" customFormat="1" ht="32.25" customHeight="1" x14ac:dyDescent="0.2">
      <c r="A43" s="36">
        <v>28</v>
      </c>
      <c r="B43" s="115"/>
      <c r="C43" s="112" t="str">
        <f t="shared" si="0"/>
        <v/>
      </c>
      <c r="D43" s="2"/>
      <c r="E43" s="31"/>
      <c r="F43" s="42"/>
      <c r="G43" s="57"/>
      <c r="H43" s="57"/>
      <c r="I43" s="44">
        <f t="shared" si="1"/>
        <v>0</v>
      </c>
    </row>
    <row r="44" spans="1:9" s="28" customFormat="1" ht="32.25" customHeight="1" x14ac:dyDescent="0.2">
      <c r="A44" s="36">
        <v>29</v>
      </c>
      <c r="B44" s="115"/>
      <c r="C44" s="112" t="str">
        <f t="shared" si="0"/>
        <v/>
      </c>
      <c r="D44" s="2"/>
      <c r="E44" s="31"/>
      <c r="F44" s="42"/>
      <c r="G44" s="57"/>
      <c r="H44" s="57"/>
      <c r="I44" s="44">
        <f t="shared" si="1"/>
        <v>0</v>
      </c>
    </row>
    <row r="45" spans="1:9" s="28" customFormat="1" ht="32.25" customHeight="1" x14ac:dyDescent="0.2">
      <c r="A45" s="36">
        <v>30</v>
      </c>
      <c r="B45" s="115"/>
      <c r="C45" s="112" t="str">
        <f t="shared" si="0"/>
        <v/>
      </c>
      <c r="D45" s="2"/>
      <c r="E45" s="31"/>
      <c r="F45" s="42"/>
      <c r="G45" s="57"/>
      <c r="H45" s="57"/>
      <c r="I45" s="44">
        <f t="shared" si="1"/>
        <v>0</v>
      </c>
    </row>
    <row r="46" spans="1:9" s="28" customFormat="1" ht="32.25" customHeight="1" x14ac:dyDescent="0.2">
      <c r="A46" s="36">
        <v>31</v>
      </c>
      <c r="B46" s="115"/>
      <c r="C46" s="112" t="str">
        <f t="shared" si="0"/>
        <v/>
      </c>
      <c r="D46" s="2"/>
      <c r="E46" s="31"/>
      <c r="F46" s="42"/>
      <c r="G46" s="57"/>
      <c r="H46" s="57"/>
      <c r="I46" s="44">
        <f t="shared" si="1"/>
        <v>0</v>
      </c>
    </row>
    <row r="47" spans="1:9" s="28" customFormat="1" ht="32.25" customHeight="1" x14ac:dyDescent="0.2">
      <c r="A47" s="36">
        <v>32</v>
      </c>
      <c r="B47" s="115"/>
      <c r="C47" s="112" t="str">
        <f t="shared" si="0"/>
        <v/>
      </c>
      <c r="D47" s="2"/>
      <c r="E47" s="31"/>
      <c r="F47" s="42"/>
      <c r="G47" s="57"/>
      <c r="H47" s="57"/>
      <c r="I47" s="44">
        <f t="shared" si="1"/>
        <v>0</v>
      </c>
    </row>
    <row r="48" spans="1:9" s="28" customFormat="1" ht="32.25" customHeight="1" x14ac:dyDescent="0.2">
      <c r="A48" s="36">
        <v>33</v>
      </c>
      <c r="B48" s="115"/>
      <c r="C48" s="112" t="str">
        <f t="shared" si="0"/>
        <v/>
      </c>
      <c r="D48" s="2"/>
      <c r="E48" s="31"/>
      <c r="F48" s="42"/>
      <c r="G48" s="57"/>
      <c r="H48" s="57"/>
      <c r="I48" s="44">
        <f t="shared" si="1"/>
        <v>0</v>
      </c>
    </row>
    <row r="49" spans="1:10" s="28" customFormat="1" ht="32.25" customHeight="1" x14ac:dyDescent="0.2">
      <c r="A49" s="36">
        <v>34</v>
      </c>
      <c r="B49" s="115"/>
      <c r="C49" s="112" t="str">
        <f t="shared" si="0"/>
        <v/>
      </c>
      <c r="D49" s="2"/>
      <c r="E49" s="31"/>
      <c r="F49" s="42"/>
      <c r="G49" s="57"/>
      <c r="H49" s="57"/>
      <c r="I49" s="44">
        <f t="shared" si="1"/>
        <v>0</v>
      </c>
    </row>
    <row r="50" spans="1:10" s="28" customFormat="1" ht="32.25" customHeight="1" x14ac:dyDescent="0.2">
      <c r="A50" s="36">
        <v>35</v>
      </c>
      <c r="B50" s="115"/>
      <c r="C50" s="112" t="str">
        <f t="shared" si="0"/>
        <v/>
      </c>
      <c r="D50" s="2"/>
      <c r="E50" s="31"/>
      <c r="F50" s="42"/>
      <c r="G50" s="57"/>
      <c r="H50" s="57"/>
      <c r="I50" s="44">
        <f t="shared" si="1"/>
        <v>0</v>
      </c>
    </row>
    <row r="51" spans="1:10" s="28" customFormat="1" ht="32.25" customHeight="1" x14ac:dyDescent="0.2">
      <c r="A51" s="36">
        <v>36</v>
      </c>
      <c r="B51" s="115"/>
      <c r="C51" s="112" t="str">
        <f t="shared" si="0"/>
        <v/>
      </c>
      <c r="D51" s="2"/>
      <c r="E51" s="31"/>
      <c r="F51" s="42"/>
      <c r="G51" s="57"/>
      <c r="H51" s="57"/>
      <c r="I51" s="44">
        <f t="shared" si="1"/>
        <v>0</v>
      </c>
    </row>
    <row r="52" spans="1:10" s="28" customFormat="1" ht="32.25" customHeight="1" x14ac:dyDescent="0.2">
      <c r="A52" s="36">
        <v>37</v>
      </c>
      <c r="B52" s="115"/>
      <c r="C52" s="112" t="str">
        <f t="shared" si="0"/>
        <v/>
      </c>
      <c r="D52" s="2"/>
      <c r="E52" s="34"/>
      <c r="F52" s="42"/>
      <c r="G52" s="57"/>
      <c r="H52" s="57"/>
      <c r="I52" s="44">
        <f t="shared" si="1"/>
        <v>0</v>
      </c>
    </row>
    <row r="53" spans="1:10" s="28" customFormat="1" ht="32.25" customHeight="1" x14ac:dyDescent="0.2">
      <c r="A53" s="36">
        <v>38</v>
      </c>
      <c r="B53" s="115"/>
      <c r="C53" s="113" t="str">
        <f t="shared" si="0"/>
        <v/>
      </c>
      <c r="D53" s="2"/>
      <c r="E53" s="34"/>
      <c r="F53" s="54"/>
      <c r="G53" s="57"/>
      <c r="H53" s="57"/>
      <c r="I53" s="44">
        <f t="shared" si="1"/>
        <v>0</v>
      </c>
    </row>
    <row r="54" spans="1:10" s="28" customFormat="1" ht="32.25" customHeight="1" x14ac:dyDescent="0.2">
      <c r="A54" s="36">
        <v>39</v>
      </c>
      <c r="B54" s="115"/>
      <c r="C54" s="113" t="str">
        <f t="shared" si="0"/>
        <v/>
      </c>
      <c r="D54" s="2"/>
      <c r="E54" s="34"/>
      <c r="F54" s="54"/>
      <c r="G54" s="57"/>
      <c r="H54" s="57"/>
      <c r="I54" s="44">
        <f t="shared" si="1"/>
        <v>0</v>
      </c>
    </row>
    <row r="55" spans="1:10" s="28" customFormat="1" ht="32.25" customHeight="1" thickBot="1" x14ac:dyDescent="0.25">
      <c r="A55" s="109">
        <v>40</v>
      </c>
      <c r="B55" s="116"/>
      <c r="C55" s="114" t="str">
        <f t="shared" si="0"/>
        <v/>
      </c>
      <c r="D55" s="3"/>
      <c r="E55" s="35"/>
      <c r="F55" s="43"/>
      <c r="G55" s="63"/>
      <c r="H55" s="63"/>
      <c r="I55" s="45">
        <f t="shared" si="1"/>
        <v>0</v>
      </c>
    </row>
    <row r="56" spans="1:10" s="30" customFormat="1" ht="32.25" customHeight="1" x14ac:dyDescent="0.2">
      <c r="A56" s="38"/>
      <c r="B56" s="38"/>
      <c r="C56" s="38"/>
      <c r="D56" s="38"/>
      <c r="I56" s="38"/>
      <c r="J56" s="29"/>
    </row>
  </sheetData>
  <sheetProtection algorithmName="SHA-512" hashValue="kABlevXvRFJqosJZCoNIqK/Zl7pil589aJxZ85Oh5wjUj1Aezs7pGCDS2ktnN8YJgT8UryjMsfO9yv+APvBimA==" saltValue="5Bj8Mmi/JqtjDgLskzEx5Q==" spinCount="100000" sheet="1" selectLockedCells="1" selectUnlockedCells="1"/>
  <mergeCells count="4">
    <mergeCell ref="A2:I2"/>
    <mergeCell ref="B10:B11"/>
    <mergeCell ref="B12:B13"/>
    <mergeCell ref="E14:I14"/>
  </mergeCells>
  <phoneticPr fontId="18"/>
  <dataValidations count="2">
    <dataValidation type="list" allowBlank="1" showInputMessage="1" showErrorMessage="1" sqref="B16:B55" xr:uid="{89EA8EF7-2553-406C-8B5D-636F29C992E7}">
      <formula1>$C$8:$C$9</formula1>
    </dataValidation>
    <dataValidation type="list" allowBlank="1" showInputMessage="1" showErrorMessage="1" sqref="F16:F55" xr:uid="{3867F36B-E178-4FBE-A0F1-F874CDF3F42B}">
      <formula1>"R2,R3"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8" scale="6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3E0F2-91C6-4290-93E6-D8CBFC1796E7}">
  <sheetPr>
    <pageSetUpPr fitToPage="1"/>
  </sheetPr>
  <dimension ref="A1:N55"/>
  <sheetViews>
    <sheetView showGridLines="0" view="pageBreakPreview" topLeftCell="A2" zoomScale="60" zoomScaleNormal="60" workbookViewId="0">
      <selection activeCell="H22" sqref="H22"/>
    </sheetView>
  </sheetViews>
  <sheetFormatPr defaultColWidth="9" defaultRowHeight="15" x14ac:dyDescent="0.2"/>
  <cols>
    <col min="1" max="1" width="20.6328125" style="5" customWidth="1"/>
    <col min="2" max="7" width="28.7265625" style="5" customWidth="1"/>
    <col min="8" max="8" width="4.36328125" style="5" customWidth="1"/>
    <col min="9" max="12" width="20.6328125" style="5" customWidth="1"/>
    <col min="13" max="13" width="12.453125" style="6" bestFit="1" customWidth="1"/>
    <col min="14" max="16384" width="9" style="5"/>
  </cols>
  <sheetData>
    <row r="1" spans="1:13" ht="22.5" customHeight="1" x14ac:dyDescent="0.2">
      <c r="A1" s="4"/>
      <c r="B1" s="4"/>
      <c r="C1" s="4"/>
      <c r="D1" s="4"/>
      <c r="E1" s="4"/>
      <c r="F1" s="4"/>
      <c r="G1" s="40" t="str">
        <f>IF('1.キャンセル明細 (記入例)'!I1&lt;&gt;"",'1.キャンセル明細 (記入例)'!I1,"")</f>
        <v>yyyy/mm/dd</v>
      </c>
      <c r="M1" s="5"/>
    </row>
    <row r="2" spans="1:13" ht="50.65" customHeight="1" x14ac:dyDescent="0.2">
      <c r="A2" s="213" t="s">
        <v>26</v>
      </c>
      <c r="B2" s="213"/>
      <c r="C2" s="214"/>
      <c r="D2" s="214"/>
      <c r="E2" s="214"/>
      <c r="F2" s="214"/>
      <c r="G2" s="214"/>
      <c r="H2" s="1"/>
      <c r="I2" s="1"/>
      <c r="J2" s="1"/>
      <c r="K2" s="1"/>
      <c r="L2" s="1"/>
    </row>
    <row r="3" spans="1:13" ht="22.5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3" ht="22.5" customHeight="1" x14ac:dyDescent="0.2">
      <c r="A4" s="204" t="s">
        <v>10</v>
      </c>
      <c r="B4" s="204"/>
      <c r="C4" s="215"/>
      <c r="D4" s="4"/>
      <c r="E4" s="4"/>
      <c r="F4" s="4"/>
      <c r="G4" s="4"/>
      <c r="H4" s="4"/>
      <c r="I4" s="4"/>
      <c r="J4" s="4"/>
      <c r="K4" s="4"/>
      <c r="L4" s="4"/>
    </row>
    <row r="5" spans="1:13" ht="22.5" customHeight="1" x14ac:dyDescent="0.2">
      <c r="A5" s="7" t="s">
        <v>1</v>
      </c>
      <c r="B5" s="206" t="str">
        <f>'1.キャンセル明細 (記入例)'!C6</f>
        <v>M9999</v>
      </c>
      <c r="C5" s="207"/>
      <c r="D5" s="4"/>
      <c r="E5" s="4"/>
      <c r="F5" s="4"/>
      <c r="G5" s="4"/>
      <c r="H5" s="4"/>
      <c r="I5" s="4"/>
      <c r="J5" s="4"/>
      <c r="K5" s="4"/>
      <c r="L5" s="4"/>
    </row>
    <row r="6" spans="1:13" ht="22.5" customHeight="1" x14ac:dyDescent="0.2">
      <c r="A6" s="8" t="s">
        <v>2</v>
      </c>
      <c r="B6" s="206" t="str">
        <f>'1.キャンセル明細 (記入例)'!C7</f>
        <v>株式会社マイナPay</v>
      </c>
      <c r="C6" s="207"/>
      <c r="D6" s="4"/>
      <c r="E6" s="4"/>
      <c r="F6" s="4"/>
      <c r="G6" s="4"/>
      <c r="H6" s="4"/>
      <c r="I6" s="4"/>
      <c r="J6" s="4"/>
      <c r="K6" s="4"/>
      <c r="L6" s="4"/>
    </row>
    <row r="7" spans="1:13" ht="22.5" customHeight="1" x14ac:dyDescent="0.2">
      <c r="A7" s="7" t="s">
        <v>11</v>
      </c>
      <c r="B7" s="7" t="str">
        <f>'1.キャンセル明細 (記入例)'!C8</f>
        <v>MP0000900</v>
      </c>
      <c r="C7" s="39" t="str">
        <f>'1.キャンセル明細 (記入例)'!C9</f>
        <v>MP0000999</v>
      </c>
      <c r="D7" s="4"/>
      <c r="E7" s="4"/>
      <c r="F7" s="4"/>
      <c r="G7" s="4"/>
      <c r="H7" s="4"/>
      <c r="I7" s="4"/>
      <c r="J7" s="4"/>
      <c r="K7" s="4"/>
      <c r="L7" s="4"/>
    </row>
    <row r="8" spans="1:13" ht="22.5" customHeight="1" x14ac:dyDescent="0.2">
      <c r="A8" s="8" t="s">
        <v>12</v>
      </c>
      <c r="B8" s="8" t="str">
        <f>'1.キャンセル明細 (記入例)'!D8</f>
        <v>マイナPay</v>
      </c>
      <c r="C8" s="39" t="str">
        <f>'1.キャンセル明細 (記入例)'!D9</f>
        <v>マイナウオレット</v>
      </c>
      <c r="D8" s="4"/>
      <c r="E8" s="4"/>
      <c r="F8" s="4"/>
      <c r="G8" s="4"/>
      <c r="H8" s="4"/>
      <c r="I8" s="4"/>
      <c r="J8" s="4"/>
      <c r="K8" s="4"/>
      <c r="L8" s="4"/>
    </row>
    <row r="9" spans="1:13" ht="22.5" customHeight="1" x14ac:dyDescent="0.2">
      <c r="A9" s="10" t="s">
        <v>13</v>
      </c>
      <c r="B9" s="208">
        <f>G23</f>
        <v>35380</v>
      </c>
      <c r="C9" s="208"/>
      <c r="D9" s="4"/>
      <c r="E9" s="4"/>
      <c r="F9" s="4"/>
      <c r="G9" s="4"/>
      <c r="H9" s="4"/>
      <c r="I9" s="4"/>
      <c r="J9" s="4"/>
      <c r="K9" s="4"/>
      <c r="L9" s="4"/>
    </row>
    <row r="10" spans="1:13" ht="22.5" customHeight="1" x14ac:dyDescent="0.2">
      <c r="A10" s="10" t="s">
        <v>14</v>
      </c>
      <c r="B10" s="208">
        <f>G35</f>
        <v>20960</v>
      </c>
      <c r="C10" s="208"/>
      <c r="D10" s="4"/>
      <c r="E10" s="4"/>
      <c r="F10" s="4"/>
      <c r="G10" s="4"/>
      <c r="H10" s="4"/>
      <c r="I10" s="4"/>
      <c r="J10" s="4"/>
      <c r="K10" s="4"/>
      <c r="L10" s="4"/>
    </row>
    <row r="11" spans="1:13" ht="22.5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3" ht="22.5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3" ht="22.5" customHeight="1" thickBot="1" x14ac:dyDescent="0.25">
      <c r="A13" s="204" t="s">
        <v>15</v>
      </c>
      <c r="B13" s="204"/>
      <c r="C13" s="215"/>
      <c r="D13" s="4"/>
      <c r="E13" s="4"/>
      <c r="F13" s="4"/>
      <c r="G13" s="4"/>
      <c r="H13" s="4"/>
      <c r="I13" s="4"/>
      <c r="J13" s="4"/>
      <c r="K13" s="4"/>
      <c r="L13" s="4"/>
    </row>
    <row r="14" spans="1:13" ht="40.5" customHeight="1" x14ac:dyDescent="0.2">
      <c r="A14" s="74" t="s">
        <v>16</v>
      </c>
      <c r="B14" s="75" t="s">
        <v>11</v>
      </c>
      <c r="C14" s="76" t="s">
        <v>27</v>
      </c>
      <c r="D14" s="76" t="s">
        <v>28</v>
      </c>
      <c r="E14" s="76" t="s">
        <v>17</v>
      </c>
      <c r="F14" s="82" t="s">
        <v>40</v>
      </c>
      <c r="G14" s="77" t="s">
        <v>18</v>
      </c>
      <c r="H14" s="14"/>
      <c r="I14" s="14"/>
      <c r="J14" s="14"/>
      <c r="K14" s="6"/>
      <c r="M14" s="5"/>
    </row>
    <row r="15" spans="1:13" ht="40.5" customHeight="1" x14ac:dyDescent="0.2">
      <c r="A15" s="209" t="s">
        <v>19</v>
      </c>
      <c r="B15" s="68" t="str">
        <f>$B$7</f>
        <v>MP0000900</v>
      </c>
      <c r="C15" s="131">
        <v>2500000000</v>
      </c>
      <c r="D15" s="132">
        <v>0</v>
      </c>
      <c r="E15" s="131">
        <v>0</v>
      </c>
      <c r="F15" s="133">
        <v>5000</v>
      </c>
      <c r="G15" s="16">
        <f>INT($C15*(1-D15))-E15-F15</f>
        <v>2499995000</v>
      </c>
      <c r="H15" s="17"/>
      <c r="I15" s="18"/>
      <c r="J15" s="19"/>
      <c r="K15" s="6"/>
      <c r="M15" s="5"/>
    </row>
    <row r="16" spans="1:13" ht="40.5" customHeight="1" x14ac:dyDescent="0.2">
      <c r="A16" s="209"/>
      <c r="B16" s="71" t="str">
        <f>$C$7</f>
        <v>MP0000999</v>
      </c>
      <c r="C16" s="131">
        <v>500000000</v>
      </c>
      <c r="D16" s="132">
        <v>0.08</v>
      </c>
      <c r="E16" s="131">
        <v>0</v>
      </c>
      <c r="F16" s="133">
        <v>0</v>
      </c>
      <c r="G16" s="16">
        <f>INT($C16*(1-D16))-E16-F16</f>
        <v>460000000</v>
      </c>
      <c r="H16" s="17"/>
      <c r="I16" s="18"/>
      <c r="J16" s="19"/>
      <c r="K16" s="6"/>
      <c r="M16" s="5"/>
    </row>
    <row r="17" spans="1:13" ht="40.5" customHeight="1" x14ac:dyDescent="0.2">
      <c r="A17" s="209"/>
      <c r="B17" s="99" t="s">
        <v>39</v>
      </c>
      <c r="C17" s="100">
        <f>SUM(C15:C16)</f>
        <v>3000000000</v>
      </c>
      <c r="D17" s="101"/>
      <c r="E17" s="100">
        <f>SUM(E15:E16)</f>
        <v>0</v>
      </c>
      <c r="F17" s="100">
        <f>SUM(F15:F16)</f>
        <v>5000</v>
      </c>
      <c r="G17" s="102">
        <f>SUM(G15:G16)</f>
        <v>2959995000</v>
      </c>
      <c r="H17" s="17"/>
      <c r="I17" s="18"/>
      <c r="J17" s="19"/>
      <c r="K17" s="6"/>
      <c r="M17" s="5"/>
    </row>
    <row r="18" spans="1:13" ht="40.5" customHeight="1" x14ac:dyDescent="0.2">
      <c r="A18" s="209" t="s">
        <v>30</v>
      </c>
      <c r="B18" s="68" t="str">
        <f>$B$7</f>
        <v>MP0000900</v>
      </c>
      <c r="C18" s="69">
        <f>'1.キャンセル明細 (記入例)'!$D$10</f>
        <v>22500</v>
      </c>
      <c r="D18" s="72"/>
      <c r="E18" s="73"/>
      <c r="F18" s="83"/>
      <c r="G18" s="78"/>
      <c r="H18" s="17"/>
      <c r="I18" s="18"/>
      <c r="J18" s="19"/>
      <c r="K18" s="6"/>
      <c r="M18" s="5"/>
    </row>
    <row r="19" spans="1:13" ht="40.5" customHeight="1" x14ac:dyDescent="0.2">
      <c r="A19" s="209"/>
      <c r="B19" s="71" t="str">
        <f>$C$7</f>
        <v>MP0000999</v>
      </c>
      <c r="C19" s="69">
        <f>'1.キャンセル明細 (記入例)'!$D$11</f>
        <v>14000</v>
      </c>
      <c r="D19" s="72"/>
      <c r="E19" s="73"/>
      <c r="F19" s="83"/>
      <c r="G19" s="78"/>
      <c r="H19" s="17"/>
      <c r="I19" s="18"/>
      <c r="J19" s="19"/>
      <c r="K19" s="6"/>
      <c r="M19" s="5"/>
    </row>
    <row r="20" spans="1:13" ht="40.5" customHeight="1" x14ac:dyDescent="0.2">
      <c r="A20" s="209" t="s">
        <v>20</v>
      </c>
      <c r="B20" s="68" t="str">
        <f>$B$7</f>
        <v>MP0000900</v>
      </c>
      <c r="C20" s="69">
        <f>C15-C18</f>
        <v>2499977500</v>
      </c>
      <c r="D20" s="70">
        <f t="shared" ref="D20:F21" si="0">D15</f>
        <v>0</v>
      </c>
      <c r="E20" s="69">
        <f t="shared" si="0"/>
        <v>0</v>
      </c>
      <c r="F20" s="84">
        <f t="shared" si="0"/>
        <v>5000</v>
      </c>
      <c r="G20" s="16">
        <f>INT($C20*(1-D20))-E20-F20</f>
        <v>2499972500</v>
      </c>
      <c r="H20" s="17"/>
      <c r="I20" s="18"/>
      <c r="J20" s="19"/>
      <c r="K20" s="6"/>
      <c r="M20" s="5"/>
    </row>
    <row r="21" spans="1:13" ht="40.5" customHeight="1" x14ac:dyDescent="0.2">
      <c r="A21" s="209"/>
      <c r="B21" s="71" t="str">
        <f>$C$7</f>
        <v>MP0000999</v>
      </c>
      <c r="C21" s="69">
        <f>C16-C19</f>
        <v>499986000</v>
      </c>
      <c r="D21" s="70">
        <f t="shared" si="0"/>
        <v>0.08</v>
      </c>
      <c r="E21" s="69">
        <f t="shared" si="0"/>
        <v>0</v>
      </c>
      <c r="F21" s="84">
        <f t="shared" si="0"/>
        <v>0</v>
      </c>
      <c r="G21" s="16">
        <f>INT($C21*(1-D21))-E21-F21</f>
        <v>459987120</v>
      </c>
      <c r="H21" s="17"/>
      <c r="I21" s="18"/>
      <c r="J21" s="19"/>
      <c r="K21" s="6"/>
      <c r="M21" s="5"/>
    </row>
    <row r="22" spans="1:13" ht="40.5" customHeight="1" thickBot="1" x14ac:dyDescent="0.25">
      <c r="A22" s="210"/>
      <c r="B22" s="103" t="s">
        <v>39</v>
      </c>
      <c r="C22" s="104">
        <f>SUM(C20:C21)</f>
        <v>2999963500</v>
      </c>
      <c r="D22" s="105"/>
      <c r="E22" s="104">
        <f>SUM(E20:E21)</f>
        <v>0</v>
      </c>
      <c r="F22" s="104">
        <f>SUM(F20:F21)</f>
        <v>5000</v>
      </c>
      <c r="G22" s="106">
        <f>SUM(G20:G21)</f>
        <v>2959959620</v>
      </c>
      <c r="H22" s="17"/>
      <c r="I22" s="18"/>
      <c r="J22" s="19"/>
      <c r="K22" s="6"/>
      <c r="M22" s="5"/>
    </row>
    <row r="23" spans="1:13" s="93" customFormat="1" ht="40.5" customHeight="1" thickTop="1" thickBot="1" x14ac:dyDescent="0.25">
      <c r="A23" s="211" t="s">
        <v>21</v>
      </c>
      <c r="B23" s="212"/>
      <c r="C23" s="87">
        <f>C17-C22</f>
        <v>36500</v>
      </c>
      <c r="D23" s="88"/>
      <c r="E23" s="88"/>
      <c r="F23" s="89"/>
      <c r="G23" s="90">
        <f>G17-G22</f>
        <v>35380</v>
      </c>
      <c r="H23" s="91"/>
      <c r="I23" s="92"/>
    </row>
    <row r="24" spans="1:13" s="6" customFormat="1" ht="22.5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3" s="6" customFormat="1" ht="22.5" customHeight="1" thickBot="1" x14ac:dyDescent="0.25">
      <c r="A25" s="204" t="s">
        <v>22</v>
      </c>
      <c r="B25" s="204"/>
      <c r="C25" s="205"/>
      <c r="D25" s="4"/>
      <c r="E25" s="4"/>
      <c r="F25" s="4"/>
      <c r="G25" s="4"/>
      <c r="H25" s="4"/>
      <c r="I25" s="4"/>
      <c r="J25" s="4"/>
      <c r="K25" s="4"/>
      <c r="L25" s="4"/>
    </row>
    <row r="26" spans="1:13" s="6" customFormat="1" ht="40.5" customHeight="1" x14ac:dyDescent="0.2">
      <c r="A26" s="74" t="s">
        <v>16</v>
      </c>
      <c r="B26" s="75" t="s">
        <v>11</v>
      </c>
      <c r="C26" s="76" t="s">
        <v>27</v>
      </c>
      <c r="D26" s="76" t="s">
        <v>28</v>
      </c>
      <c r="E26" s="76" t="s">
        <v>17</v>
      </c>
      <c r="F26" s="82" t="s">
        <v>40</v>
      </c>
      <c r="G26" s="77" t="s">
        <v>18</v>
      </c>
      <c r="H26" s="4"/>
      <c r="I26" s="4"/>
      <c r="J26" s="4"/>
      <c r="K26" s="4"/>
      <c r="L26" s="4"/>
    </row>
    <row r="27" spans="1:13" s="6" customFormat="1" ht="40.5" customHeight="1" x14ac:dyDescent="0.2">
      <c r="A27" s="209" t="s">
        <v>19</v>
      </c>
      <c r="B27" s="68" t="str">
        <f>$B$7</f>
        <v>MP0000900</v>
      </c>
      <c r="C27" s="131">
        <v>200000000</v>
      </c>
      <c r="D27" s="132">
        <v>0</v>
      </c>
      <c r="E27" s="131">
        <v>0</v>
      </c>
      <c r="F27" s="133">
        <v>10000</v>
      </c>
      <c r="G27" s="16">
        <f>INT($C27*(1-D27))-E27-F27</f>
        <v>199990000</v>
      </c>
      <c r="H27" s="4"/>
      <c r="I27" s="4"/>
      <c r="J27" s="4"/>
      <c r="K27" s="4"/>
      <c r="L27" s="4"/>
    </row>
    <row r="28" spans="1:13" s="6" customFormat="1" ht="40.5" customHeight="1" x14ac:dyDescent="0.2">
      <c r="A28" s="209"/>
      <c r="B28" s="71" t="str">
        <f>$C$7</f>
        <v>MP0000999</v>
      </c>
      <c r="C28" s="131">
        <v>20000000</v>
      </c>
      <c r="D28" s="132">
        <v>0.08</v>
      </c>
      <c r="E28" s="131">
        <v>0</v>
      </c>
      <c r="F28" s="133">
        <v>0</v>
      </c>
      <c r="G28" s="16">
        <f>INT($C28*(1-D28))-E28-F28</f>
        <v>18400000</v>
      </c>
      <c r="H28" s="4"/>
      <c r="I28" s="4"/>
      <c r="J28" s="4"/>
      <c r="K28" s="4"/>
      <c r="L28" s="4"/>
    </row>
    <row r="29" spans="1:13" s="6" customFormat="1" ht="40.5" customHeight="1" x14ac:dyDescent="0.2">
      <c r="A29" s="209"/>
      <c r="B29" s="99" t="s">
        <v>39</v>
      </c>
      <c r="C29" s="100">
        <f>SUM(C27:C28)</f>
        <v>220000000</v>
      </c>
      <c r="D29" s="101"/>
      <c r="E29" s="100">
        <f>SUM(E27:E28)</f>
        <v>0</v>
      </c>
      <c r="F29" s="100">
        <f>SUM(F27:F28)</f>
        <v>10000</v>
      </c>
      <c r="G29" s="102">
        <f>SUM(G27:G28)</f>
        <v>218390000</v>
      </c>
      <c r="H29" s="4"/>
      <c r="I29" s="4"/>
      <c r="J29" s="4"/>
      <c r="K29" s="4"/>
      <c r="L29" s="4"/>
    </row>
    <row r="30" spans="1:13" s="6" customFormat="1" ht="40.5" customHeight="1" x14ac:dyDescent="0.2">
      <c r="A30" s="209" t="s">
        <v>30</v>
      </c>
      <c r="B30" s="68" t="str">
        <f>$B$7</f>
        <v>MP0000900</v>
      </c>
      <c r="C30" s="69">
        <f>'1.キャンセル明細 (記入例)'!$D$12</f>
        <v>9000</v>
      </c>
      <c r="D30" s="72"/>
      <c r="E30" s="73"/>
      <c r="F30" s="83"/>
      <c r="G30" s="78"/>
      <c r="H30" s="4"/>
      <c r="I30" s="4"/>
      <c r="J30" s="4"/>
      <c r="K30" s="4"/>
      <c r="L30" s="4"/>
    </row>
    <row r="31" spans="1:13" s="6" customFormat="1" ht="40.5" customHeight="1" x14ac:dyDescent="0.2">
      <c r="A31" s="209"/>
      <c r="B31" s="71" t="str">
        <f>$C$7</f>
        <v>MP0000999</v>
      </c>
      <c r="C31" s="69">
        <f>'1.キャンセル明細 (記入例)'!$D$13</f>
        <v>13000</v>
      </c>
      <c r="D31" s="72"/>
      <c r="E31" s="73"/>
      <c r="F31" s="83"/>
      <c r="G31" s="78"/>
      <c r="H31" s="4"/>
      <c r="I31" s="4"/>
      <c r="J31" s="4"/>
      <c r="K31" s="4"/>
      <c r="L31" s="4"/>
    </row>
    <row r="32" spans="1:13" s="6" customFormat="1" ht="40.5" customHeight="1" x14ac:dyDescent="0.2">
      <c r="A32" s="209" t="s">
        <v>20</v>
      </c>
      <c r="B32" s="68" t="str">
        <f>$B$7</f>
        <v>MP0000900</v>
      </c>
      <c r="C32" s="69">
        <f>C27-C30</f>
        <v>199991000</v>
      </c>
      <c r="D32" s="70">
        <f t="shared" ref="D32:F33" si="1">D27</f>
        <v>0</v>
      </c>
      <c r="E32" s="69">
        <f t="shared" si="1"/>
        <v>0</v>
      </c>
      <c r="F32" s="84">
        <f t="shared" si="1"/>
        <v>10000</v>
      </c>
      <c r="G32" s="16">
        <f>INT($C32*(1-D32))-E32-F32</f>
        <v>199981000</v>
      </c>
      <c r="H32" s="4"/>
      <c r="I32" s="4"/>
      <c r="J32" s="4"/>
      <c r="K32" s="4"/>
      <c r="L32" s="4"/>
    </row>
    <row r="33" spans="1:14" s="6" customFormat="1" ht="40.5" customHeight="1" x14ac:dyDescent="0.2">
      <c r="A33" s="209"/>
      <c r="B33" s="71" t="str">
        <f>$C$7</f>
        <v>MP0000999</v>
      </c>
      <c r="C33" s="69">
        <f>C28-C31</f>
        <v>19987000</v>
      </c>
      <c r="D33" s="70">
        <f t="shared" si="1"/>
        <v>0.08</v>
      </c>
      <c r="E33" s="69">
        <f t="shared" si="1"/>
        <v>0</v>
      </c>
      <c r="F33" s="84">
        <f t="shared" si="1"/>
        <v>0</v>
      </c>
      <c r="G33" s="16">
        <f>INT($C33*(1-D33))-E33-F33</f>
        <v>18388040</v>
      </c>
      <c r="H33" s="4"/>
      <c r="I33" s="4"/>
      <c r="J33" s="4"/>
      <c r="K33" s="4"/>
      <c r="L33" s="4"/>
    </row>
    <row r="34" spans="1:14" s="6" customFormat="1" ht="40.5" customHeight="1" thickBot="1" x14ac:dyDescent="0.25">
      <c r="A34" s="210"/>
      <c r="B34" s="103" t="s">
        <v>39</v>
      </c>
      <c r="C34" s="104">
        <f>SUM(C32:C33)</f>
        <v>219978000</v>
      </c>
      <c r="D34" s="105"/>
      <c r="E34" s="104">
        <f>SUM(E32:E33)</f>
        <v>0</v>
      </c>
      <c r="F34" s="104">
        <f>SUM(F32:F33)</f>
        <v>10000</v>
      </c>
      <c r="G34" s="106">
        <f>SUM(G32:G33)</f>
        <v>218369040</v>
      </c>
      <c r="H34" s="4"/>
      <c r="I34" s="4"/>
      <c r="J34" s="4"/>
      <c r="K34" s="4"/>
      <c r="L34" s="4"/>
    </row>
    <row r="35" spans="1:14" s="92" customFormat="1" ht="40.5" customHeight="1" thickTop="1" thickBot="1" x14ac:dyDescent="0.25">
      <c r="A35" s="211" t="s">
        <v>21</v>
      </c>
      <c r="B35" s="212"/>
      <c r="C35" s="87">
        <f>C29-C34</f>
        <v>22000</v>
      </c>
      <c r="D35" s="88"/>
      <c r="E35" s="88"/>
      <c r="F35" s="89"/>
      <c r="G35" s="90">
        <f>G29-G34</f>
        <v>20960</v>
      </c>
      <c r="H35" s="94"/>
      <c r="I35" s="94"/>
      <c r="J35" s="94"/>
      <c r="K35" s="94"/>
      <c r="L35" s="94"/>
    </row>
    <row r="36" spans="1:14" s="6" customFormat="1" ht="19.5" x14ac:dyDescent="0.2">
      <c r="A36" s="79"/>
      <c r="B36" s="79"/>
      <c r="C36" s="80"/>
      <c r="D36" s="81"/>
      <c r="E36" s="80"/>
      <c r="F36" s="80"/>
      <c r="G36" s="80"/>
      <c r="H36" s="4"/>
      <c r="I36" s="4"/>
      <c r="J36" s="4"/>
      <c r="K36" s="4"/>
      <c r="L36" s="4"/>
    </row>
    <row r="37" spans="1:14" s="6" customFormat="1" ht="22.5" customHeight="1" thickBot="1" x14ac:dyDescent="0.25">
      <c r="A37" s="204" t="s">
        <v>23</v>
      </c>
      <c r="B37" s="204"/>
      <c r="C37" s="205"/>
      <c r="D37" s="81"/>
      <c r="E37" s="80"/>
      <c r="F37" s="80"/>
      <c r="G37" s="80"/>
      <c r="H37" s="4"/>
      <c r="I37" s="4"/>
      <c r="J37" s="4"/>
      <c r="K37" s="4"/>
      <c r="L37" s="4"/>
      <c r="M37" s="4"/>
      <c r="N37" s="4"/>
    </row>
    <row r="38" spans="1:14" s="6" customFormat="1" ht="40.5" customHeight="1" x14ac:dyDescent="0.2">
      <c r="A38" s="11" t="s">
        <v>16</v>
      </c>
      <c r="B38" s="64"/>
      <c r="C38" s="12" t="s">
        <v>27</v>
      </c>
      <c r="D38" s="12" t="s">
        <v>28</v>
      </c>
      <c r="E38" s="12" t="s">
        <v>17</v>
      </c>
      <c r="F38" s="82" t="s">
        <v>40</v>
      </c>
      <c r="G38" s="13" t="s">
        <v>24</v>
      </c>
      <c r="H38" s="4"/>
      <c r="I38" s="4"/>
      <c r="J38" s="4"/>
      <c r="K38" s="4"/>
      <c r="L38" s="4"/>
      <c r="M38" s="4"/>
      <c r="N38" s="4"/>
    </row>
    <row r="39" spans="1:14" s="6" customFormat="1" ht="40.5" customHeight="1" x14ac:dyDescent="0.2">
      <c r="A39" s="15" t="s">
        <v>19</v>
      </c>
      <c r="B39" s="65"/>
      <c r="C39" s="26">
        <f>C17+C29</f>
        <v>3220000000</v>
      </c>
      <c r="D39" s="48"/>
      <c r="E39" s="26">
        <f>$E15+$E27</f>
        <v>0</v>
      </c>
      <c r="F39" s="52">
        <f>F17+F29</f>
        <v>15000</v>
      </c>
      <c r="G39" s="16">
        <f>G17+G29</f>
        <v>3178385000</v>
      </c>
      <c r="H39" s="4"/>
      <c r="I39" s="4"/>
      <c r="J39" s="4"/>
      <c r="K39" s="4"/>
      <c r="L39" s="4"/>
      <c r="M39" s="4"/>
      <c r="N39" s="4"/>
    </row>
    <row r="40" spans="1:14" s="6" customFormat="1" ht="40.5" customHeight="1" x14ac:dyDescent="0.2">
      <c r="A40" s="46" t="s">
        <v>30</v>
      </c>
      <c r="B40" s="66"/>
      <c r="C40" s="47">
        <f>C18+C19+C30+C31</f>
        <v>58500</v>
      </c>
      <c r="D40" s="48"/>
      <c r="E40" s="49"/>
      <c r="F40" s="51"/>
      <c r="G40" s="50"/>
      <c r="H40" s="4"/>
      <c r="I40" s="4"/>
      <c r="J40" s="4"/>
      <c r="K40" s="4"/>
      <c r="L40" s="4"/>
      <c r="M40" s="4"/>
      <c r="N40" s="4"/>
    </row>
    <row r="41" spans="1:14" s="6" customFormat="1" ht="40.5" customHeight="1" thickBot="1" x14ac:dyDescent="0.25">
      <c r="A41" s="20" t="s">
        <v>20</v>
      </c>
      <c r="B41" s="67"/>
      <c r="C41" s="21">
        <f>C22+C34</f>
        <v>3219941500</v>
      </c>
      <c r="D41" s="85"/>
      <c r="E41" s="21">
        <f>$E20+$E34</f>
        <v>0</v>
      </c>
      <c r="F41" s="53">
        <f>F22+F34</f>
        <v>15000</v>
      </c>
      <c r="G41" s="22">
        <f>G22+G34</f>
        <v>3178328660</v>
      </c>
      <c r="H41" s="4"/>
      <c r="I41" s="4"/>
      <c r="J41" s="4"/>
      <c r="K41" s="4"/>
      <c r="L41" s="4"/>
      <c r="M41" s="4"/>
      <c r="N41" s="4"/>
    </row>
    <row r="42" spans="1:14" s="92" customFormat="1" ht="40.5" customHeight="1" thickTop="1" thickBot="1" x14ac:dyDescent="0.25">
      <c r="A42" s="95" t="s">
        <v>21</v>
      </c>
      <c r="B42" s="86"/>
      <c r="C42" s="87">
        <f>C39-C41</f>
        <v>58500</v>
      </c>
      <c r="D42" s="96"/>
      <c r="E42" s="97"/>
      <c r="F42" s="98"/>
      <c r="G42" s="90">
        <f>G23+G35</f>
        <v>56340</v>
      </c>
      <c r="H42" s="94"/>
      <c r="I42" s="94"/>
      <c r="J42" s="94"/>
      <c r="K42" s="94"/>
      <c r="L42" s="94"/>
      <c r="M42" s="94"/>
      <c r="N42" s="94"/>
    </row>
    <row r="43" spans="1:14" s="6" customFormat="1" ht="75" customHeight="1" x14ac:dyDescent="0.2">
      <c r="A43" s="24"/>
      <c r="B43" s="24"/>
      <c r="C43" s="23"/>
      <c r="D43" s="25"/>
      <c r="E43" s="23"/>
      <c r="F43" s="23"/>
      <c r="G43" s="23"/>
      <c r="H43" s="27"/>
      <c r="I43" s="27"/>
      <c r="J43" s="27"/>
      <c r="K43" s="27"/>
      <c r="L43" s="27"/>
    </row>
    <row r="44" spans="1:14" s="6" customFormat="1" ht="75" customHeight="1" x14ac:dyDescent="0.2">
      <c r="A44" s="24"/>
      <c r="B44" s="24"/>
      <c r="C44" s="23"/>
      <c r="D44" s="25"/>
      <c r="E44" s="23"/>
      <c r="F44" s="23"/>
      <c r="G44" s="23"/>
      <c r="H44" s="27"/>
      <c r="I44" s="27"/>
      <c r="J44" s="27"/>
      <c r="K44" s="27"/>
      <c r="L44" s="27"/>
    </row>
    <row r="45" spans="1:14" s="28" customFormat="1" ht="32.25" customHeight="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4" s="28" customFormat="1" ht="32.25" customHeight="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4" s="28" customFormat="1" ht="32.25" customHeight="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4" s="28" customFormat="1" ht="32.25" customHeight="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3" s="28" customFormat="1" ht="32.25" customHeight="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3" s="28" customFormat="1" ht="32.25" customHeight="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3" s="28" customFormat="1" ht="32.25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3" s="28" customFormat="1" ht="32.25" customHeight="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3" s="28" customFormat="1" ht="32.25" customHeight="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3" s="28" customFormat="1" ht="32.25" customHeight="1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3" s="30" customFormat="1" ht="32.25" customHeight="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29"/>
    </row>
  </sheetData>
  <sheetProtection algorithmName="SHA-512" hashValue="gEZpAx1j/EaiXcLvIS3ZY3FAJMyotWgZmlxhJZKk59BiwCszwX12S1IrzaIy735xHXE8Uvj2Cvu3l4u2016GWw==" saltValue="HNWx/qp8RV9l36YtHtxRiw==" spinCount="100000" sheet="1" selectLockedCells="1" selectUnlockedCells="1"/>
  <mergeCells count="17">
    <mergeCell ref="A25:C25"/>
    <mergeCell ref="A2:G2"/>
    <mergeCell ref="A4:C4"/>
    <mergeCell ref="B5:C5"/>
    <mergeCell ref="B6:C6"/>
    <mergeCell ref="B9:C9"/>
    <mergeCell ref="B10:C10"/>
    <mergeCell ref="A13:C13"/>
    <mergeCell ref="A15:A17"/>
    <mergeCell ref="A18:A19"/>
    <mergeCell ref="A20:A22"/>
    <mergeCell ref="A23:B23"/>
    <mergeCell ref="A27:A29"/>
    <mergeCell ref="A30:A31"/>
    <mergeCell ref="A32:A34"/>
    <mergeCell ref="A35:B35"/>
    <mergeCell ref="A37:C37"/>
  </mergeCells>
  <phoneticPr fontId="18"/>
  <printOptions horizontalCentered="1"/>
  <pageMargins left="0.23622047244094491" right="0.23622047244094491" top="0.55118110236220474" bottom="0.55118110236220474" header="0.31496062992125984" footer="0.31496062992125984"/>
  <pageSetup paperSize="8" scale="75" orientation="portrait" r:id="rId1"/>
  <rowBreaks count="1" manualBreakCount="1">
    <brk id="40" max="16383" man="1"/>
  </rowBreaks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D3713E3D1604F4787CE04603E414E2E" ma:contentTypeVersion="13" ma:contentTypeDescription="新しいドキュメントを作成します。" ma:contentTypeScope="" ma:versionID="3333924b69ab9053ae4ddead785ddf6d">
  <xsd:schema xmlns:xsd="http://www.w3.org/2001/XMLSchema" xmlns:xs="http://www.w3.org/2001/XMLSchema" xmlns:p="http://schemas.microsoft.com/office/2006/metadata/properties" xmlns:ns2="91392b98-b053-49df-bca4-1e18bafa7f07" xmlns:ns3="f4a417ec-048c-4fda-b0d5-651e7b289785" targetNamespace="http://schemas.microsoft.com/office/2006/metadata/properties" ma:root="true" ma:fieldsID="8eaa390067ce9f59f7000c3825144bfe" ns2:_="" ns3:_="">
    <xsd:import namespace="91392b98-b053-49df-bca4-1e18bafa7f07"/>
    <xsd:import namespace="f4a417ec-048c-4fda-b0d5-651e7b289785"/>
    <xsd:element name="properties">
      <xsd:complexType>
        <xsd:sequence>
          <xsd:element name="documentManagement">
            <xsd:complexType>
              <xsd:all>
                <xsd:element ref="ns2:MediaServiceDateTaken" minOccurs="0"/>
                <xsd:element ref="ns2:MediaLengthInSeconds" minOccurs="0"/>
                <xsd:element ref="ns2:MediaServiceOCR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392b98-b053-49df-bca4-1e18bafa7f07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Metadata" ma:index="1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1df40507-9f44-4579-b7b6-84d525d14ae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a417ec-048c-4fda-b0d5-651e7b28978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daac261-7530-4fac-b507-dde67add915c}" ma:internalName="TaxCatchAll" ma:showField="CatchAllData" ma:web="f4a417ec-048c-4fda-b0d5-651e7b2897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91392b98-b053-49df-bca4-1e18bafa7f07" xsi:nil="true"/>
    <lcf76f155ced4ddcb4097134ff3c332f xmlns="91392b98-b053-49df-bca4-1e18bafa7f07">
      <Terms xmlns="http://schemas.microsoft.com/office/infopath/2007/PartnerControls"/>
    </lcf76f155ced4ddcb4097134ff3c332f>
    <TaxCatchAll xmlns="f4a417ec-048c-4fda-b0d5-651e7b289785" xsi:nil="true"/>
  </documentManagement>
</p:properties>
</file>

<file path=customXml/itemProps1.xml><?xml version="1.0" encoding="utf-8"?>
<ds:datastoreItem xmlns:ds="http://schemas.openxmlformats.org/officeDocument/2006/customXml" ds:itemID="{BB839CA9-2BD3-426E-AA7B-CBA69A59A4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392b98-b053-49df-bca4-1e18bafa7f07"/>
    <ds:schemaRef ds:uri="f4a417ec-048c-4fda-b0d5-651e7b2897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42D23F2-4CE7-45B1-8220-EF5D814C14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270D1D-E2A2-4EC4-A527-4DB262270EE0}">
  <ds:schemaRefs>
    <ds:schemaRef ds:uri="http://purl.org/dc/terms/"/>
    <ds:schemaRef ds:uri="f4a417ec-048c-4fda-b0d5-651e7b289785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91392b98-b053-49df-bca4-1e18bafa7f07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1.キャンセル明細</vt:lpstr>
      <vt:lpstr>2.返金額計算シート</vt:lpstr>
      <vt:lpstr>1.キャンセル明細 (記入例)</vt:lpstr>
      <vt:lpstr>2.返金額計算シート (記入例)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西槙 亜紗美</dc:creator>
  <cp:keywords/>
  <dc:description/>
  <cp:lastModifiedBy>西槙 亜紗美</cp:lastModifiedBy>
  <cp:revision/>
  <cp:lastPrinted>2022-07-14T08:38:49Z</cp:lastPrinted>
  <dcterms:created xsi:type="dcterms:W3CDTF">2015-07-17T01:52:34Z</dcterms:created>
  <dcterms:modified xsi:type="dcterms:W3CDTF">2024-05-17T08:56:43Z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0x010100ED3713E3D1604F4787CE04603E414E2E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GUID">
    <vt:lpwstr>f5dafde6-cc37-40eb-8926-a8831713ee14</vt:lpwstr>
  </property>
  <property fmtid="{D5CDD505-2E9C-101B-9397-08002B2CF9AE}" pid="11" name="xd_Signature">
    <vt:bool>false</vt:bool>
  </property>
</Properties>
</file>