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 defaultThemeVersion="124226"/>
  <xr:revisionPtr revIDLastSave="0" documentId="13_ncr:1_{75EEB7C3-245B-417B-BE3A-894208A96CF1}" xr6:coauthVersionLast="47" xr6:coauthVersionMax="47" xr10:uidLastSave="{00000000-0000-0000-0000-000000000000}"/>
  <workbookProtection workbookAlgorithmName="SHA-512" workbookHashValue="E8K5ka015OWIHTfFbcT0ZKPR3A2yvnCpMJfXyBNuX6NkYhHgqoQD8GXsw/sXqN6bd+8+smLoeogXTE26/OkntA==" workbookSaltValue="rA4ZsTa2t9Hq8yIK4Atmtw==" workbookSpinCount="100000" lockStructure="1"/>
  <bookViews>
    <workbookView xWindow="28690" yWindow="-110" windowWidth="29020" windowHeight="15820" tabRatio="743" xr2:uid="{00000000-000D-0000-FFFF-FFFF00000000}"/>
  </bookViews>
  <sheets>
    <sheet name="入力例" sheetId="27" r:id="rId1"/>
    <sheet name="新規登録用" sheetId="26" r:id="rId2"/>
    <sheet name="基準値" sheetId="3" r:id="rId3"/>
    <sheet name="登録申請メールテンプレート" sheetId="28" r:id="rId4"/>
    <sheet name="※編集不可※選択項目" sheetId="29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新規登録用!$A$10:$AC$61</definedName>
    <definedName name="_xlnm._FilterDatabase" localSheetId="0" hidden="1">入力例!$A$10:$AC$10</definedName>
    <definedName name="_xlnm.Print_Area" localSheetId="2">基準値!$A$1:$L$15</definedName>
    <definedName name="_xlnm.Print_Area" localSheetId="1">新規登録用!$A$1:$AH$61</definedName>
    <definedName name="_xlnm.Print_Area" localSheetId="3">登録申請メールテンプレート!$A$1:$B$27</definedName>
    <definedName name="_xlnm.Print_Area" localSheetId="0">入力例!$A$1:$AH$61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3" i="26" l="1"/>
  <c r="AE64" i="26"/>
  <c r="AE63" i="26"/>
  <c r="AD63" i="26"/>
  <c r="AG63" i="26"/>
  <c r="AH63" i="26"/>
  <c r="AH61" i="26"/>
  <c r="AH12" i="26"/>
  <c r="AG61" i="26"/>
  <c r="AG12" i="26"/>
  <c r="AF61" i="26"/>
  <c r="AF12" i="26"/>
  <c r="AE12" i="26"/>
  <c r="AD10" i="26"/>
  <c r="AD12" i="26"/>
  <c r="K16" i="27"/>
  <c r="AE63" i="27"/>
  <c r="AG63" i="27"/>
  <c r="AH39" i="27"/>
  <c r="AH12" i="27"/>
  <c r="AG61" i="27"/>
  <c r="AG12" i="27"/>
  <c r="AF12" i="27"/>
  <c r="AE12" i="27"/>
  <c r="AD12" i="27"/>
  <c r="AD10" i="27"/>
  <c r="AG60" i="26" l="1"/>
  <c r="AG59" i="26"/>
  <c r="AG58" i="26"/>
  <c r="AG57" i="26"/>
  <c r="AG56" i="26"/>
  <c r="AG55" i="26"/>
  <c r="AG54" i="26"/>
  <c r="AG53" i="26"/>
  <c r="AG52" i="26"/>
  <c r="AG51" i="26"/>
  <c r="AG50" i="26"/>
  <c r="AG49" i="26"/>
  <c r="AG48" i="26"/>
  <c r="AG47" i="26"/>
  <c r="AG46" i="26"/>
  <c r="AG45" i="26"/>
  <c r="AG44" i="26"/>
  <c r="AG43" i="26"/>
  <c r="AG42" i="26"/>
  <c r="AG41" i="26"/>
  <c r="AG40" i="26"/>
  <c r="AG39" i="26"/>
  <c r="AG38" i="26"/>
  <c r="AG37" i="26"/>
  <c r="AG36" i="26"/>
  <c r="AG35" i="26"/>
  <c r="AG34" i="26"/>
  <c r="AG33" i="26"/>
  <c r="AG32" i="26"/>
  <c r="AG31" i="26"/>
  <c r="AG30" i="26"/>
  <c r="AG29" i="26"/>
  <c r="AG28" i="26"/>
  <c r="AG27" i="26"/>
  <c r="AG26" i="26"/>
  <c r="AG25" i="26"/>
  <c r="AG24" i="26"/>
  <c r="AG23" i="26"/>
  <c r="AG22" i="26"/>
  <c r="AG21" i="26"/>
  <c r="AG20" i="26"/>
  <c r="AG19" i="26"/>
  <c r="AG18" i="26"/>
  <c r="AG17" i="26"/>
  <c r="AG16" i="26"/>
  <c r="AG15" i="26"/>
  <c r="AG14" i="26"/>
  <c r="AG13" i="26"/>
  <c r="AG60" i="27" l="1"/>
  <c r="AG59" i="27"/>
  <c r="AG58" i="27"/>
  <c r="AG57" i="27"/>
  <c r="AG56" i="27"/>
  <c r="AG55" i="27"/>
  <c r="AG54" i="27"/>
  <c r="AG53" i="27"/>
  <c r="AG52" i="27"/>
  <c r="AG51" i="27"/>
  <c r="AG50" i="27"/>
  <c r="AG49" i="27"/>
  <c r="AG48" i="27"/>
  <c r="AG47" i="27"/>
  <c r="AG46" i="27"/>
  <c r="AG45" i="27"/>
  <c r="AG44" i="27"/>
  <c r="AG43" i="27"/>
  <c r="AG42" i="27"/>
  <c r="AG41" i="27"/>
  <c r="AG40" i="27"/>
  <c r="AG39" i="27"/>
  <c r="AG38" i="27"/>
  <c r="AG37" i="27"/>
  <c r="AG36" i="27"/>
  <c r="AG35" i="27"/>
  <c r="AG34" i="27"/>
  <c r="AG33" i="27"/>
  <c r="AG32" i="27"/>
  <c r="AG31" i="27"/>
  <c r="AG30" i="27"/>
  <c r="AG29" i="27"/>
  <c r="AG28" i="27"/>
  <c r="AG27" i="27"/>
  <c r="AG26" i="27"/>
  <c r="AG25" i="27"/>
  <c r="AG24" i="27"/>
  <c r="AG23" i="27"/>
  <c r="AG22" i="27"/>
  <c r="AG21" i="27"/>
  <c r="AG20" i="27"/>
  <c r="AG19" i="27"/>
  <c r="AG18" i="27"/>
  <c r="AG17" i="27"/>
  <c r="AG16" i="27"/>
  <c r="AG15" i="27"/>
  <c r="AG14" i="27"/>
  <c r="AG13" i="27"/>
  <c r="J6" i="27" l="1"/>
  <c r="K61" i="27" l="1"/>
  <c r="K60" i="27"/>
  <c r="K59" i="27"/>
  <c r="K58" i="27"/>
  <c r="K57" i="27"/>
  <c r="K56" i="27"/>
  <c r="K55" i="27"/>
  <c r="K54" i="27"/>
  <c r="AH54" i="27" s="1"/>
  <c r="K53" i="27"/>
  <c r="K52" i="27"/>
  <c r="K51" i="27"/>
  <c r="K50" i="27"/>
  <c r="K49" i="27"/>
  <c r="K48" i="27"/>
  <c r="K47" i="27"/>
  <c r="K46" i="27"/>
  <c r="AH46" i="27" s="1"/>
  <c r="K45" i="27"/>
  <c r="K44" i="27"/>
  <c r="K43" i="27"/>
  <c r="K42" i="27"/>
  <c r="K41" i="27"/>
  <c r="K40" i="27"/>
  <c r="K39" i="27"/>
  <c r="K38" i="27"/>
  <c r="AH38" i="27" s="1"/>
  <c r="K37" i="27"/>
  <c r="K36" i="27"/>
  <c r="K35" i="27"/>
  <c r="K34" i="27"/>
  <c r="K33" i="27"/>
  <c r="K32" i="27"/>
  <c r="K31" i="27"/>
  <c r="K30" i="27"/>
  <c r="AH30" i="27" s="1"/>
  <c r="K29" i="27"/>
  <c r="K28" i="27"/>
  <c r="K27" i="27"/>
  <c r="K26" i="27"/>
  <c r="K25" i="27"/>
  <c r="K24" i="27"/>
  <c r="K23" i="27"/>
  <c r="K22" i="27"/>
  <c r="AH22" i="27" s="1"/>
  <c r="K21" i="27"/>
  <c r="K20" i="27"/>
  <c r="K19" i="27"/>
  <c r="K18" i="27"/>
  <c r="K17" i="27"/>
  <c r="AH16" i="27"/>
  <c r="AH63" i="27" s="1"/>
  <c r="K15" i="27"/>
  <c r="K14" i="27"/>
  <c r="K13" i="27"/>
  <c r="AH13" i="27" s="1"/>
  <c r="K11" i="27"/>
  <c r="K12" i="27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AH61" i="27"/>
  <c r="AF61" i="27"/>
  <c r="AE61" i="27"/>
  <c r="AD61" i="27"/>
  <c r="AH60" i="27"/>
  <c r="AF60" i="27"/>
  <c r="AE60" i="27"/>
  <c r="AD60" i="27"/>
  <c r="AH59" i="27"/>
  <c r="AF59" i="27"/>
  <c r="AE59" i="27"/>
  <c r="AD59" i="27"/>
  <c r="AH58" i="27"/>
  <c r="AF58" i="27"/>
  <c r="AE58" i="27"/>
  <c r="AD58" i="27"/>
  <c r="AH57" i="27"/>
  <c r="AF57" i="27"/>
  <c r="AE57" i="27"/>
  <c r="AD57" i="27"/>
  <c r="AH56" i="27"/>
  <c r="AF56" i="27"/>
  <c r="AE56" i="27"/>
  <c r="AD56" i="27"/>
  <c r="AH55" i="27"/>
  <c r="AF55" i="27"/>
  <c r="AE55" i="27"/>
  <c r="AD55" i="27"/>
  <c r="AF54" i="27"/>
  <c r="AE54" i="27"/>
  <c r="AD54" i="27"/>
  <c r="AH53" i="27"/>
  <c r="AF53" i="27"/>
  <c r="AE53" i="27"/>
  <c r="AD53" i="27"/>
  <c r="AH52" i="27"/>
  <c r="AF52" i="27"/>
  <c r="AE52" i="27"/>
  <c r="AD52" i="27"/>
  <c r="AH51" i="27"/>
  <c r="AF51" i="27"/>
  <c r="AE51" i="27"/>
  <c r="AD51" i="27"/>
  <c r="AH50" i="27"/>
  <c r="AF50" i="27"/>
  <c r="AE50" i="27"/>
  <c r="AD50" i="27"/>
  <c r="AH49" i="27"/>
  <c r="AF49" i="27"/>
  <c r="AE49" i="27"/>
  <c r="AD49" i="27"/>
  <c r="AH48" i="27"/>
  <c r="AF48" i="27"/>
  <c r="AE48" i="27"/>
  <c r="AD48" i="27"/>
  <c r="AH47" i="27"/>
  <c r="AF47" i="27"/>
  <c r="AE47" i="27"/>
  <c r="AD47" i="27"/>
  <c r="AF46" i="27"/>
  <c r="AE46" i="27"/>
  <c r="AD46" i="27"/>
  <c r="AH45" i="27"/>
  <c r="AF45" i="27"/>
  <c r="AE45" i="27"/>
  <c r="AD45" i="27"/>
  <c r="AH44" i="27"/>
  <c r="AF44" i="27"/>
  <c r="AE44" i="27"/>
  <c r="AD44" i="27"/>
  <c r="AH43" i="27"/>
  <c r="AF43" i="27"/>
  <c r="AE43" i="27"/>
  <c r="AD43" i="27"/>
  <c r="AH42" i="27"/>
  <c r="AF42" i="27"/>
  <c r="AE42" i="27"/>
  <c r="AD42" i="27"/>
  <c r="AH41" i="27"/>
  <c r="AF41" i="27"/>
  <c r="AE41" i="27"/>
  <c r="AD41" i="27"/>
  <c r="AH40" i="27"/>
  <c r="AF40" i="27"/>
  <c r="AE40" i="27"/>
  <c r="AD40" i="27"/>
  <c r="AF39" i="27"/>
  <c r="AE39" i="27"/>
  <c r="AD39" i="27"/>
  <c r="AF38" i="27"/>
  <c r="AE38" i="27"/>
  <c r="AD38" i="27"/>
  <c r="AH37" i="27"/>
  <c r="AF37" i="27"/>
  <c r="AE37" i="27"/>
  <c r="AD37" i="27"/>
  <c r="AH36" i="27"/>
  <c r="AF36" i="27"/>
  <c r="AE36" i="27"/>
  <c r="AD36" i="27"/>
  <c r="AH35" i="27"/>
  <c r="AF35" i="27"/>
  <c r="AE35" i="27"/>
  <c r="AD35" i="27"/>
  <c r="AH34" i="27"/>
  <c r="AF34" i="27"/>
  <c r="AE34" i="27"/>
  <c r="AD34" i="27"/>
  <c r="AH33" i="27"/>
  <c r="AF33" i="27"/>
  <c r="AE33" i="27"/>
  <c r="AD33" i="27"/>
  <c r="AH32" i="27"/>
  <c r="AF32" i="27"/>
  <c r="AE32" i="27"/>
  <c r="AD32" i="27"/>
  <c r="AH31" i="27"/>
  <c r="AF31" i="27"/>
  <c r="AE31" i="27"/>
  <c r="AD31" i="27"/>
  <c r="AF30" i="27"/>
  <c r="AE30" i="27"/>
  <c r="AD30" i="27"/>
  <c r="AH29" i="27"/>
  <c r="AF29" i="27"/>
  <c r="AE29" i="27"/>
  <c r="AD29" i="27"/>
  <c r="AH28" i="27"/>
  <c r="AF28" i="27"/>
  <c r="AE28" i="27"/>
  <c r="AD28" i="27"/>
  <c r="AH27" i="27"/>
  <c r="AF27" i="27"/>
  <c r="AE27" i="27"/>
  <c r="AD27" i="27"/>
  <c r="AH26" i="27"/>
  <c r="AF26" i="27"/>
  <c r="AE26" i="27"/>
  <c r="AD26" i="27"/>
  <c r="AH25" i="27"/>
  <c r="AF25" i="27"/>
  <c r="AE25" i="27"/>
  <c r="AD25" i="27"/>
  <c r="AH24" i="27"/>
  <c r="AF24" i="27"/>
  <c r="AE24" i="27"/>
  <c r="AD24" i="27"/>
  <c r="AH23" i="27"/>
  <c r="AF23" i="27"/>
  <c r="AE23" i="27"/>
  <c r="AD23" i="27"/>
  <c r="AF22" i="27"/>
  <c r="AE22" i="27"/>
  <c r="AD22" i="27"/>
  <c r="AH21" i="27"/>
  <c r="AF21" i="27"/>
  <c r="AE21" i="27"/>
  <c r="AD21" i="27"/>
  <c r="AH20" i="27"/>
  <c r="AF20" i="27"/>
  <c r="AE20" i="27"/>
  <c r="AD20" i="27"/>
  <c r="AH19" i="27"/>
  <c r="AF19" i="27"/>
  <c r="AE19" i="27"/>
  <c r="AD19" i="27"/>
  <c r="AH18" i="27"/>
  <c r="AF18" i="27"/>
  <c r="AE18" i="27"/>
  <c r="AD18" i="27"/>
  <c r="AF17" i="27"/>
  <c r="AE17" i="27"/>
  <c r="AD17" i="27"/>
  <c r="AF16" i="27"/>
  <c r="AE16" i="27"/>
  <c r="AD16" i="27"/>
  <c r="AD63" i="27" s="1"/>
  <c r="AE64" i="27" s="1"/>
  <c r="AF15" i="27"/>
  <c r="AE15" i="27"/>
  <c r="AD15" i="27"/>
  <c r="AH14" i="27"/>
  <c r="AF14" i="27"/>
  <c r="AE14" i="27"/>
  <c r="AD14" i="27"/>
  <c r="AF13" i="27"/>
  <c r="AE13" i="27"/>
  <c r="AD13" i="27"/>
  <c r="AE61" i="26"/>
  <c r="AD61" i="26"/>
  <c r="AF60" i="26"/>
  <c r="AE60" i="26"/>
  <c r="AD60" i="26"/>
  <c r="AF59" i="26"/>
  <c r="AE59" i="26"/>
  <c r="AD59" i="26"/>
  <c r="AF58" i="26"/>
  <c r="AE58" i="26"/>
  <c r="AD58" i="26"/>
  <c r="AF57" i="26"/>
  <c r="AE57" i="26"/>
  <c r="AD57" i="26"/>
  <c r="AF56" i="26"/>
  <c r="AE56" i="26"/>
  <c r="AD56" i="26"/>
  <c r="AF55" i="26"/>
  <c r="AE55" i="26"/>
  <c r="AD55" i="26"/>
  <c r="AF54" i="26"/>
  <c r="AE54" i="26"/>
  <c r="AD54" i="26"/>
  <c r="AF53" i="26"/>
  <c r="AE53" i="26"/>
  <c r="AD53" i="26"/>
  <c r="AF52" i="26"/>
  <c r="AE52" i="26"/>
  <c r="AD52" i="26"/>
  <c r="AF51" i="26"/>
  <c r="AE51" i="26"/>
  <c r="AD51" i="26"/>
  <c r="AF50" i="26"/>
  <c r="AE50" i="26"/>
  <c r="AD50" i="26"/>
  <c r="AF49" i="26"/>
  <c r="AE49" i="26"/>
  <c r="AD49" i="26"/>
  <c r="AF48" i="26"/>
  <c r="AE48" i="26"/>
  <c r="AD48" i="26"/>
  <c r="AF47" i="26"/>
  <c r="AE47" i="26"/>
  <c r="AD47" i="26"/>
  <c r="AF46" i="26"/>
  <c r="AE46" i="26"/>
  <c r="AD46" i="26"/>
  <c r="AF45" i="26"/>
  <c r="AE45" i="26"/>
  <c r="AD45" i="26"/>
  <c r="AF44" i="26"/>
  <c r="AE44" i="26"/>
  <c r="AD44" i="26"/>
  <c r="AF43" i="26"/>
  <c r="AE43" i="26"/>
  <c r="AD43" i="26"/>
  <c r="AF42" i="26"/>
  <c r="AE42" i="26"/>
  <c r="AD42" i="26"/>
  <c r="AF41" i="26"/>
  <c r="AE41" i="26"/>
  <c r="AD41" i="26"/>
  <c r="AF40" i="26"/>
  <c r="AE40" i="26"/>
  <c r="AD40" i="26"/>
  <c r="AF39" i="26"/>
  <c r="AE39" i="26"/>
  <c r="AD39" i="26"/>
  <c r="AF38" i="26"/>
  <c r="AE38" i="26"/>
  <c r="AD38" i="26"/>
  <c r="AF37" i="26"/>
  <c r="AE37" i="26"/>
  <c r="AD37" i="26"/>
  <c r="AF36" i="26"/>
  <c r="AE36" i="26"/>
  <c r="AD36" i="26"/>
  <c r="AF35" i="26"/>
  <c r="AE35" i="26"/>
  <c r="AD35" i="26"/>
  <c r="AF34" i="26"/>
  <c r="AE34" i="26"/>
  <c r="AD34" i="26"/>
  <c r="AF33" i="26"/>
  <c r="AE33" i="26"/>
  <c r="AD33" i="26"/>
  <c r="AF32" i="26"/>
  <c r="AE32" i="26"/>
  <c r="AD32" i="26"/>
  <c r="AF31" i="26"/>
  <c r="AE31" i="26"/>
  <c r="AD31" i="26"/>
  <c r="AF30" i="26"/>
  <c r="AE30" i="26"/>
  <c r="AD30" i="26"/>
  <c r="AF29" i="26"/>
  <c r="AE29" i="26"/>
  <c r="AD29" i="26"/>
  <c r="AF28" i="26"/>
  <c r="AE28" i="26"/>
  <c r="AD28" i="26"/>
  <c r="AF27" i="26"/>
  <c r="AE27" i="26"/>
  <c r="AD27" i="26"/>
  <c r="AF26" i="26"/>
  <c r="AE26" i="26"/>
  <c r="AD26" i="26"/>
  <c r="AF25" i="26"/>
  <c r="AE25" i="26"/>
  <c r="AD25" i="26"/>
  <c r="AF24" i="26"/>
  <c r="AE24" i="26"/>
  <c r="AD24" i="26"/>
  <c r="AF23" i="26"/>
  <c r="AE23" i="26"/>
  <c r="AD23" i="26"/>
  <c r="AF22" i="26"/>
  <c r="AE22" i="26"/>
  <c r="AD22" i="26"/>
  <c r="AF21" i="26"/>
  <c r="AE21" i="26"/>
  <c r="AD21" i="26"/>
  <c r="AF20" i="26"/>
  <c r="AE20" i="26"/>
  <c r="AD20" i="26"/>
  <c r="AF19" i="26"/>
  <c r="AE19" i="26"/>
  <c r="AD19" i="26"/>
  <c r="AF18" i="26"/>
  <c r="AE18" i="26"/>
  <c r="AD18" i="26"/>
  <c r="AF17" i="26"/>
  <c r="AE17" i="26"/>
  <c r="AD17" i="26"/>
  <c r="AF16" i="26"/>
  <c r="AE16" i="26"/>
  <c r="AD16" i="26"/>
  <c r="AF15" i="26"/>
  <c r="AE15" i="26"/>
  <c r="AD15" i="26"/>
  <c r="AF14" i="26"/>
  <c r="AE14" i="26"/>
  <c r="AD14" i="26"/>
  <c r="AF13" i="26"/>
  <c r="AE13" i="26"/>
  <c r="AD13" i="26"/>
  <c r="AH52" i="26" l="1"/>
  <c r="AH60" i="26"/>
  <c r="AH40" i="26"/>
  <c r="K11" i="26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61" i="26"/>
  <c r="J60" i="26"/>
  <c r="J59" i="26"/>
  <c r="AH59" i="26" s="1"/>
  <c r="J58" i="26"/>
  <c r="AH58" i="26" s="1"/>
  <c r="J57" i="26"/>
  <c r="AH57" i="26" s="1"/>
  <c r="J56" i="26"/>
  <c r="AH56" i="26" s="1"/>
  <c r="J55" i="26"/>
  <c r="AH55" i="26" s="1"/>
  <c r="J54" i="26"/>
  <c r="AH54" i="26" s="1"/>
  <c r="J53" i="26"/>
  <c r="AH53" i="26" s="1"/>
  <c r="J52" i="26"/>
  <c r="J51" i="26"/>
  <c r="AH51" i="26" s="1"/>
  <c r="J50" i="26"/>
  <c r="AH50" i="26" s="1"/>
  <c r="J49" i="26"/>
  <c r="AH49" i="26" s="1"/>
  <c r="J48" i="26"/>
  <c r="AH48" i="26" s="1"/>
  <c r="J47" i="26"/>
  <c r="AH47" i="26" s="1"/>
  <c r="J46" i="26"/>
  <c r="AH46" i="26" s="1"/>
  <c r="J45" i="26"/>
  <c r="AH45" i="26" s="1"/>
  <c r="J44" i="26"/>
  <c r="AH44" i="26" s="1"/>
  <c r="J43" i="26"/>
  <c r="AH43" i="26" s="1"/>
  <c r="J42" i="26"/>
  <c r="AH42" i="26" s="1"/>
  <c r="J41" i="26"/>
  <c r="AH41" i="26" s="1"/>
  <c r="J40" i="26"/>
  <c r="J39" i="26"/>
  <c r="AH39" i="26" s="1"/>
  <c r="J38" i="26"/>
  <c r="AH38" i="26" s="1"/>
  <c r="J37" i="26"/>
  <c r="AH37" i="26" s="1"/>
  <c r="J36" i="26"/>
  <c r="AH36" i="26" s="1"/>
  <c r="J35" i="26"/>
  <c r="AH35" i="26" s="1"/>
  <c r="J34" i="26"/>
  <c r="AH34" i="26" s="1"/>
  <c r="J33" i="26"/>
  <c r="AH33" i="26" s="1"/>
  <c r="J32" i="26"/>
  <c r="AH32" i="26" s="1"/>
  <c r="J31" i="26"/>
  <c r="AH31" i="26" s="1"/>
  <c r="J30" i="26"/>
  <c r="AH30" i="26" s="1"/>
  <c r="J29" i="26"/>
  <c r="AH29" i="26" s="1"/>
  <c r="J28" i="26"/>
  <c r="AH28" i="26" s="1"/>
  <c r="J27" i="26"/>
  <c r="AH27" i="26" s="1"/>
  <c r="J26" i="26"/>
  <c r="AH26" i="26" s="1"/>
  <c r="J25" i="26"/>
  <c r="AH25" i="26" s="1"/>
  <c r="J24" i="26"/>
  <c r="AH24" i="26" s="1"/>
  <c r="J23" i="26"/>
  <c r="AH23" i="26" s="1"/>
  <c r="J22" i="26"/>
  <c r="AH22" i="26" s="1"/>
  <c r="J21" i="26"/>
  <c r="AH21" i="26" s="1"/>
  <c r="J20" i="26"/>
  <c r="AH20" i="26" s="1"/>
  <c r="J19" i="26"/>
  <c r="AH19" i="26" s="1"/>
  <c r="J18" i="26"/>
  <c r="AH18" i="26" s="1"/>
  <c r="J17" i="26"/>
  <c r="AH17" i="26" s="1"/>
  <c r="J16" i="26"/>
  <c r="AH16" i="26" s="1"/>
  <c r="J15" i="26"/>
  <c r="AH15" i="26" s="1"/>
  <c r="J14" i="26"/>
  <c r="J13" i="26"/>
  <c r="AH13" i="26" s="1"/>
  <c r="B61" i="26" l="1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E61" i="26"/>
  <c r="D61" i="26"/>
  <c r="E60" i="26"/>
  <c r="D60" i="26"/>
  <c r="E59" i="26"/>
  <c r="D59" i="26"/>
  <c r="E58" i="26"/>
  <c r="D58" i="26"/>
  <c r="E57" i="26"/>
  <c r="D57" i="26"/>
  <c r="E56" i="26"/>
  <c r="D56" i="26"/>
  <c r="E55" i="26"/>
  <c r="D55" i="26"/>
  <c r="E54" i="26"/>
  <c r="D54" i="26"/>
  <c r="E53" i="26"/>
  <c r="D53" i="26"/>
  <c r="E52" i="26"/>
  <c r="D52" i="26"/>
  <c r="E51" i="26"/>
  <c r="D51" i="26"/>
  <c r="E50" i="26"/>
  <c r="D50" i="26"/>
  <c r="E49" i="26"/>
  <c r="D49" i="26"/>
  <c r="E48" i="26"/>
  <c r="D48" i="26"/>
  <c r="E47" i="26"/>
  <c r="D47" i="26"/>
  <c r="E46" i="26"/>
  <c r="D46" i="26"/>
  <c r="E45" i="26"/>
  <c r="D45" i="26"/>
  <c r="E44" i="26"/>
  <c r="D44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D12" i="26"/>
  <c r="X6" i="26" l="1"/>
  <c r="W6" i="26"/>
  <c r="V6" i="26"/>
  <c r="U6" i="26"/>
  <c r="T6" i="26"/>
  <c r="S6" i="26"/>
  <c r="R6" i="26"/>
  <c r="Q6" i="26"/>
  <c r="P6" i="26"/>
  <c r="O6" i="26"/>
  <c r="N6" i="26"/>
  <c r="M6" i="26"/>
  <c r="L6" i="26"/>
  <c r="K6" i="26"/>
  <c r="J6" i="26"/>
  <c r="H6" i="26"/>
  <c r="G6" i="26"/>
  <c r="F6" i="26"/>
  <c r="E6" i="26"/>
  <c r="D6" i="26"/>
  <c r="C6" i="26"/>
  <c r="B6" i="26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H6" i="27"/>
  <c r="G6" i="27"/>
  <c r="F6" i="27"/>
  <c r="E6" i="27"/>
  <c r="D6" i="27"/>
  <c r="C6" i="27"/>
  <c r="B6" i="27"/>
  <c r="J12" i="26" l="1"/>
  <c r="AH14" i="26" l="1"/>
  <c r="K12" i="26"/>
  <c r="I61" i="27" l="1"/>
  <c r="B61" i="27"/>
  <c r="A61" i="27"/>
  <c r="I60" i="27"/>
  <c r="B60" i="27"/>
  <c r="A60" i="27"/>
  <c r="I59" i="27"/>
  <c r="B59" i="27"/>
  <c r="A59" i="27"/>
  <c r="I58" i="27"/>
  <c r="B58" i="27"/>
  <c r="A58" i="27"/>
  <c r="I57" i="27"/>
  <c r="B57" i="27"/>
  <c r="A57" i="27"/>
  <c r="I56" i="27"/>
  <c r="B56" i="27"/>
  <c r="A56" i="27"/>
  <c r="I55" i="27"/>
  <c r="B55" i="27"/>
  <c r="A55" i="27"/>
  <c r="I54" i="27"/>
  <c r="B54" i="27"/>
  <c r="A54" i="27"/>
  <c r="I53" i="27"/>
  <c r="B53" i="27"/>
  <c r="A53" i="27"/>
  <c r="I52" i="27"/>
  <c r="B52" i="27"/>
  <c r="A52" i="27"/>
  <c r="I51" i="27"/>
  <c r="B51" i="27"/>
  <c r="A51" i="27"/>
  <c r="I50" i="27"/>
  <c r="B50" i="27"/>
  <c r="A50" i="27"/>
  <c r="I49" i="27"/>
  <c r="B49" i="27"/>
  <c r="A49" i="27"/>
  <c r="I48" i="27"/>
  <c r="B48" i="27"/>
  <c r="A48" i="27"/>
  <c r="I47" i="27"/>
  <c r="B47" i="27"/>
  <c r="A47" i="27"/>
  <c r="I46" i="27"/>
  <c r="B46" i="27"/>
  <c r="A46" i="27"/>
  <c r="I45" i="27"/>
  <c r="B45" i="27"/>
  <c r="A45" i="27"/>
  <c r="I44" i="27"/>
  <c r="B44" i="27"/>
  <c r="A44" i="27"/>
  <c r="I43" i="27"/>
  <c r="B43" i="27"/>
  <c r="A43" i="27"/>
  <c r="I42" i="27"/>
  <c r="B42" i="27"/>
  <c r="A42" i="27"/>
  <c r="I41" i="27"/>
  <c r="B41" i="27"/>
  <c r="A41" i="27"/>
  <c r="I40" i="27"/>
  <c r="B40" i="27"/>
  <c r="A40" i="27"/>
  <c r="I39" i="27"/>
  <c r="B39" i="27"/>
  <c r="A39" i="27"/>
  <c r="I38" i="27"/>
  <c r="B38" i="27"/>
  <c r="A38" i="27"/>
  <c r="I37" i="27"/>
  <c r="B37" i="27"/>
  <c r="A37" i="27"/>
  <c r="I36" i="27"/>
  <c r="B36" i="27"/>
  <c r="A36" i="27"/>
  <c r="I35" i="27"/>
  <c r="B35" i="27"/>
  <c r="A35" i="27"/>
  <c r="I34" i="27"/>
  <c r="B34" i="27"/>
  <c r="A34" i="27"/>
  <c r="I33" i="27"/>
  <c r="B33" i="27"/>
  <c r="A33" i="27"/>
  <c r="I32" i="27"/>
  <c r="B32" i="27"/>
  <c r="A32" i="27"/>
  <c r="I31" i="27"/>
  <c r="B31" i="27"/>
  <c r="A31" i="27"/>
  <c r="I30" i="27"/>
  <c r="B30" i="27"/>
  <c r="A30" i="27"/>
  <c r="I29" i="27"/>
  <c r="B29" i="27"/>
  <c r="A29" i="27"/>
  <c r="I28" i="27"/>
  <c r="B28" i="27"/>
  <c r="A28" i="27"/>
  <c r="I27" i="27"/>
  <c r="B27" i="27"/>
  <c r="A27" i="27"/>
  <c r="I26" i="27"/>
  <c r="B26" i="27"/>
  <c r="A26" i="27"/>
  <c r="I25" i="27"/>
  <c r="B25" i="27"/>
  <c r="A25" i="27"/>
  <c r="I24" i="27"/>
  <c r="B24" i="27"/>
  <c r="A24" i="27"/>
  <c r="I23" i="27"/>
  <c r="B23" i="27"/>
  <c r="A23" i="27"/>
  <c r="I22" i="27"/>
  <c r="B22" i="27"/>
  <c r="A22" i="27"/>
  <c r="I21" i="27"/>
  <c r="B21" i="27"/>
  <c r="A21" i="27"/>
  <c r="I20" i="27"/>
  <c r="B20" i="27"/>
  <c r="A20" i="27"/>
  <c r="I19" i="27"/>
  <c r="B19" i="27"/>
  <c r="A19" i="27"/>
  <c r="I18" i="27"/>
  <c r="B18" i="27"/>
  <c r="A18" i="27"/>
  <c r="AH17" i="27"/>
  <c r="I17" i="27"/>
  <c r="B17" i="27"/>
  <c r="A17" i="27"/>
  <c r="I16" i="27"/>
  <c r="B16" i="27"/>
  <c r="A16" i="27"/>
  <c r="AH15" i="27"/>
  <c r="I15" i="27"/>
  <c r="B15" i="27"/>
  <c r="A15" i="27"/>
  <c r="I14" i="27"/>
  <c r="B14" i="27"/>
  <c r="A14" i="27"/>
  <c r="I13" i="27"/>
  <c r="B13" i="27"/>
  <c r="A13" i="27"/>
  <c r="J12" i="27"/>
  <c r="I12" i="27"/>
  <c r="B12" i="27"/>
  <c r="A12" i="27"/>
  <c r="J11" i="27"/>
  <c r="AD4" i="27"/>
  <c r="E15" i="27" l="1"/>
  <c r="D15" i="27"/>
  <c r="E14" i="27"/>
  <c r="D14" i="27"/>
  <c r="E22" i="27"/>
  <c r="D22" i="27"/>
  <c r="E26" i="27"/>
  <c r="D26" i="27"/>
  <c r="E30" i="27"/>
  <c r="D30" i="27"/>
  <c r="E34" i="27"/>
  <c r="D34" i="27"/>
  <c r="E38" i="27"/>
  <c r="D38" i="27"/>
  <c r="E42" i="27"/>
  <c r="D42" i="27"/>
  <c r="E46" i="27"/>
  <c r="D46" i="27"/>
  <c r="E50" i="27"/>
  <c r="D50" i="27"/>
  <c r="E54" i="27"/>
  <c r="D54" i="27"/>
  <c r="E58" i="27"/>
  <c r="D58" i="27"/>
  <c r="D21" i="27"/>
  <c r="E21" i="27"/>
  <c r="E29" i="27"/>
  <c r="D29" i="27"/>
  <c r="D37" i="27"/>
  <c r="E37" i="27"/>
  <c r="D45" i="27"/>
  <c r="E45" i="27"/>
  <c r="E53" i="27"/>
  <c r="D53" i="27"/>
  <c r="D57" i="27"/>
  <c r="E57" i="27"/>
  <c r="E61" i="27"/>
  <c r="D61" i="27"/>
  <c r="E17" i="27"/>
  <c r="D17" i="27"/>
  <c r="D25" i="27"/>
  <c r="E25" i="27"/>
  <c r="E33" i="27"/>
  <c r="D33" i="27"/>
  <c r="E41" i="27"/>
  <c r="D41" i="27"/>
  <c r="E49" i="27"/>
  <c r="D49" i="27"/>
  <c r="E13" i="27"/>
  <c r="D13" i="27"/>
  <c r="E60" i="27"/>
  <c r="D60" i="27"/>
  <c r="E24" i="27"/>
  <c r="D24" i="27"/>
  <c r="E28" i="27"/>
  <c r="D28" i="27"/>
  <c r="E32" i="27"/>
  <c r="D32" i="27"/>
  <c r="E36" i="27"/>
  <c r="D36" i="27"/>
  <c r="E40" i="27"/>
  <c r="D40" i="27"/>
  <c r="E44" i="27"/>
  <c r="D44" i="27"/>
  <c r="E48" i="27"/>
  <c r="D48" i="27"/>
  <c r="E52" i="27"/>
  <c r="D52" i="27"/>
  <c r="E56" i="27"/>
  <c r="D56" i="27"/>
  <c r="E12" i="27"/>
  <c r="D12" i="27"/>
  <c r="E16" i="27"/>
  <c r="D16" i="27"/>
  <c r="E20" i="27"/>
  <c r="D20" i="27"/>
  <c r="E19" i="27"/>
  <c r="D19" i="27"/>
  <c r="E23" i="27"/>
  <c r="D23" i="27"/>
  <c r="E27" i="27"/>
  <c r="D27" i="27"/>
  <c r="E31" i="27"/>
  <c r="D31" i="27"/>
  <c r="E35" i="27"/>
  <c r="D35" i="27"/>
  <c r="E39" i="27"/>
  <c r="D39" i="27"/>
  <c r="E43" i="27"/>
  <c r="D43" i="27"/>
  <c r="E47" i="27"/>
  <c r="D47" i="27"/>
  <c r="E51" i="27"/>
  <c r="D51" i="27"/>
  <c r="E55" i="27"/>
  <c r="D55" i="27"/>
  <c r="E59" i="27"/>
  <c r="D59" i="27"/>
  <c r="E18" i="27"/>
  <c r="D18" i="27"/>
  <c r="G4" i="27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12" i="26"/>
  <c r="AB4" i="26" l="1"/>
  <c r="B12" i="26" l="1"/>
  <c r="G4" i="26" s="1"/>
  <c r="J11" i="26"/>
  <c r="E12" i="26" l="1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12" i="26"/>
</calcChain>
</file>

<file path=xl/sharedStrings.xml><?xml version="1.0" encoding="utf-8"?>
<sst xmlns="http://schemas.openxmlformats.org/spreadsheetml/2006/main" count="286" uniqueCount="102">
  <si>
    <t>種別</t>
    <rPh sb="0" eb="2">
      <t>シュベツ</t>
    </rPh>
    <phoneticPr fontId="9"/>
  </si>
  <si>
    <t>項番</t>
    <rPh sb="0" eb="2">
      <t>コウバン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</si>
  <si>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</si>
  <si>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</si>
  <si>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型番</t>
    <rPh sb="0" eb="2">
      <t>カタバン</t>
    </rPh>
    <phoneticPr fontId="9"/>
  </si>
  <si>
    <t>審査結果</t>
    <rPh sb="0" eb="2">
      <t>シンサ</t>
    </rPh>
    <rPh sb="2" eb="4">
      <t>ケッカ</t>
    </rPh>
    <phoneticPr fontId="9"/>
  </si>
  <si>
    <t>No.</t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</si>
  <si>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</si>
  <si>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</si>
  <si>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エラー表示欄</t>
    <rPh sb="3" eb="5">
      <t>ヒョウジ</t>
    </rPh>
    <rPh sb="5" eb="6">
      <t>ラン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</si>
  <si>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</si>
  <si>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</si>
  <si>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t>未入力：</t>
    <rPh sb="0" eb="3">
      <t>ミニュウリョク</t>
    </rPh>
    <phoneticPr fontId="9"/>
  </si>
  <si>
    <t>申請年月日</t>
    <phoneticPr fontId="9"/>
  </si>
  <si>
    <t>重複：</t>
    <rPh sb="0" eb="2">
      <t>チョウフク</t>
    </rPh>
    <phoneticPr fontId="9"/>
  </si>
  <si>
    <t>申請製品数</t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</si>
  <si>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</si>
  <si>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設備区分</t>
    <rPh sb="0" eb="4">
      <t>セツビクブン</t>
    </rPh>
    <phoneticPr fontId="9"/>
  </si>
  <si>
    <t>製造事業者名</t>
    <rPh sb="0" eb="6">
      <t>セイゾウジギョウシャメイ</t>
    </rPh>
    <phoneticPr fontId="9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</si>
  <si>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</si>
  <si>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t>SII HP
公表項目</t>
    <rPh sb="7" eb="9">
      <t>コウヒョウ</t>
    </rPh>
    <rPh sb="9" eb="11">
      <t>コウモク</t>
    </rPh>
    <phoneticPr fontId="9"/>
  </si>
  <si>
    <t>公表</t>
    <rPh sb="0" eb="2">
      <t>コウヒョウ</t>
    </rPh>
    <phoneticPr fontId="9"/>
  </si>
  <si>
    <t>入力要否</t>
    <rPh sb="0" eb="2">
      <t>ニュウリョク</t>
    </rPh>
    <rPh sb="2" eb="4">
      <t>ヨウヒ</t>
    </rPh>
    <phoneticPr fontId="9"/>
  </si>
  <si>
    <t>自動表示</t>
    <rPh sb="0" eb="4">
      <t>ジドウヒョウジ</t>
    </rPh>
    <phoneticPr fontId="9"/>
  </si>
  <si>
    <t>必須</t>
    <rPh sb="0" eb="2">
      <t>ヒッス</t>
    </rPh>
    <phoneticPr fontId="9"/>
  </si>
  <si>
    <t>非公表</t>
    <rPh sb="0" eb="3">
      <t>ヒコウヒョウ</t>
    </rPh>
    <phoneticPr fontId="9"/>
  </si>
  <si>
    <t>産業ヒートポンプ</t>
    <rPh sb="0" eb="2">
      <t>サンギョウ</t>
    </rPh>
    <phoneticPr fontId="9"/>
  </si>
  <si>
    <t>施設園芸用ヒートポンプ</t>
  </si>
  <si>
    <t>農業用ヒートポンプ</t>
    <rPh sb="0" eb="3">
      <t>ノウギョウヨウ</t>
    </rPh>
    <phoneticPr fontId="9"/>
  </si>
  <si>
    <t>任意</t>
    <rPh sb="0" eb="2">
      <t>ニンイ</t>
    </rPh>
    <phoneticPr fontId="9"/>
  </si>
  <si>
    <t>50Hz</t>
  </si>
  <si>
    <t>標準条件</t>
    <rPh sb="0" eb="4">
      <t>ヒョウジュンジョウケン</t>
    </rPh>
    <phoneticPr fontId="9"/>
  </si>
  <si>
    <t>低温条件</t>
    <rPh sb="0" eb="4">
      <t>テイオンジョウケン</t>
    </rPh>
    <phoneticPr fontId="9"/>
  </si>
  <si>
    <t>重複
判定</t>
    <rPh sb="0" eb="2">
      <t>チョウフク</t>
    </rPh>
    <rPh sb="3" eb="5">
      <t>ハンテイ</t>
    </rPh>
    <phoneticPr fontId="9"/>
  </si>
  <si>
    <t>性能値</t>
    <rPh sb="0" eb="3">
      <t>セイノウチ</t>
    </rPh>
    <phoneticPr fontId="9"/>
  </si>
  <si>
    <t>ワイルドカードの内訳一覧</t>
    <rPh sb="8" eb="10">
      <t>ウチワケ</t>
    </rPh>
    <rPh sb="10" eb="12">
      <t>イチラン</t>
    </rPh>
    <phoneticPr fontId="9"/>
  </si>
  <si>
    <t>✓</t>
    <phoneticPr fontId="9"/>
  </si>
  <si>
    <t>OK</t>
    <phoneticPr fontId="9"/>
  </si>
  <si>
    <t>NG</t>
    <phoneticPr fontId="9"/>
  </si>
  <si>
    <t>非表示</t>
    <rPh sb="0" eb="3">
      <t>ヒヒョウジ</t>
    </rPh>
    <phoneticPr fontId="9"/>
  </si>
  <si>
    <t>7～30℃</t>
  </si>
  <si>
    <t>10～30℃</t>
  </si>
  <si>
    <t>マルマルマル</t>
    <phoneticPr fontId="9"/>
  </si>
  <si>
    <t>マルマルマル</t>
  </si>
  <si>
    <t>XYZヒートポンプ</t>
  </si>
  <si>
    <t>ABCヒートポンプ</t>
  </si>
  <si>
    <t>XYZ-bbbb</t>
  </si>
  <si>
    <t>XYZ-dddd</t>
  </si>
  <si>
    <t>XYZ-eeee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</si>
  <si>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</si>
  <si>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t>ABC-2222■</t>
    <phoneticPr fontId="9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</si>
  <si>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</si>
  <si>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</si>
  <si>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件名</t>
    <rPh sb="0" eb="2">
      <t>ケンメイ</t>
    </rPh>
    <phoneticPr fontId="9"/>
  </si>
  <si>
    <t xml:space="preserve">
メール本文</t>
    <rPh sb="4" eb="6">
      <t>ホンブン</t>
    </rPh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</si>
  <si>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</si>
  <si>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</si>
  <si>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t>施設園芸用ヒートポンプ</t>
    <phoneticPr fontId="9"/>
  </si>
  <si>
    <t>産業ヒートポンプ(施設園芸用ヒートポンプ)</t>
    <rPh sb="0" eb="2">
      <t>サンギョウ</t>
    </rPh>
    <rPh sb="9" eb="14">
      <t>シセツエンゲイヨウ</t>
    </rPh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</si>
  <si>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2"/>
  </si>
  <si>
    <t>yyyy/mm/dd</t>
    <phoneticPr fontId="9"/>
  </si>
  <si>
    <t>希望小売価格
(千円)</t>
    <rPh sb="0" eb="6">
      <t>キボウコウリカカク</t>
    </rPh>
    <rPh sb="8" eb="9">
      <t>セン</t>
    </rPh>
    <rPh sb="9" eb="10">
      <t>エン</t>
    </rPh>
    <phoneticPr fontId="9"/>
  </si>
  <si>
    <t>必須(条件有)</t>
    <rPh sb="0" eb="2">
      <t>ヒッス</t>
    </rPh>
    <rPh sb="3" eb="5">
      <t>ジョウケン</t>
    </rPh>
    <rPh sb="5" eb="6">
      <t>アリ</t>
    </rPh>
    <phoneticPr fontId="9"/>
  </si>
  <si>
    <t>基準値(COP)</t>
    <rPh sb="0" eb="3">
      <t>キジュンチ</t>
    </rPh>
    <phoneticPr fontId="9"/>
  </si>
  <si>
    <t>性能値(COP)</t>
    <rPh sb="0" eb="2">
      <t>セイノウ</t>
    </rPh>
    <rPh sb="2" eb="3">
      <t>チ</t>
    </rPh>
    <phoneticPr fontId="9"/>
  </si>
  <si>
    <t>AAABBB■</t>
    <phoneticPr fontId="9"/>
  </si>
  <si>
    <t>設備区分</t>
    <rPh sb="0" eb="2">
      <t>セツビ</t>
    </rPh>
    <rPh sb="2" eb="4">
      <t>クブン</t>
    </rPh>
    <phoneticPr fontId="9"/>
  </si>
  <si>
    <t>種別</t>
    <phoneticPr fontId="9"/>
  </si>
  <si>
    <t>50Hz</t>
    <phoneticPr fontId="9"/>
  </si>
  <si>
    <t>60Hz</t>
    <phoneticPr fontId="9"/>
  </si>
  <si>
    <t>施設園芸用ヒートポンプ</t>
    <rPh sb="0" eb="5">
      <t>シセツエンゲイヨウ</t>
    </rPh>
    <phoneticPr fontId="8"/>
  </si>
  <si>
    <t>性能値(COP)：</t>
    <rPh sb="0" eb="2">
      <t>セイノウ</t>
    </rPh>
    <rPh sb="2" eb="3">
      <t>チ</t>
    </rPh>
    <phoneticPr fontId="9"/>
  </si>
  <si>
    <t>非公表</t>
    <rPh sb="0" eb="1">
      <t>ヒ</t>
    </rPh>
    <rPh sb="1" eb="3">
      <t>コウヒョウ</t>
    </rPh>
    <phoneticPr fontId="9"/>
  </si>
  <si>
    <t>ABC-1111■</t>
    <phoneticPr fontId="9"/>
  </si>
  <si>
    <t>60Hz</t>
  </si>
  <si>
    <t>重複判定用</t>
    <rPh sb="0" eb="5">
      <t>チョウフクハンテイヨウ</t>
    </rPh>
    <phoneticPr fontId="9"/>
  </si>
  <si>
    <t>必須
未入力判定</t>
    <rPh sb="0" eb="2">
      <t>ヒッス</t>
    </rPh>
    <rPh sb="3" eb="6">
      <t>ミニュウリョク</t>
    </rPh>
    <rPh sb="6" eb="8">
      <t>ハンテイ</t>
    </rPh>
    <phoneticPr fontId="9"/>
  </si>
  <si>
    <t>ワイルドカード
未入力判定</t>
    <phoneticPr fontId="9"/>
  </si>
  <si>
    <t>1.0</t>
    <phoneticPr fontId="9"/>
  </si>
  <si>
    <t>(例)</t>
    <rPh sb="1" eb="2">
      <t>レイ</t>
    </rPh>
    <phoneticPr fontId="9"/>
  </si>
  <si>
    <r>
      <t xml:space="preserve">電源周波数
</t>
    </r>
    <r>
      <rPr>
        <sz val="14"/>
        <color rgb="FFFF0000"/>
        <rFont val="Meiryo UI"/>
        <family val="3"/>
        <charset val="128"/>
      </rPr>
      <t>※必要に応じて選択</t>
    </r>
    <rPh sb="0" eb="5">
      <t>デンゲンシュウハスウ</t>
    </rPh>
    <rPh sb="7" eb="9">
      <t>ヒツヨウ</t>
    </rPh>
    <rPh sb="10" eb="11">
      <t>オウ</t>
    </rPh>
    <rPh sb="13" eb="15">
      <t>センタク</t>
    </rPh>
    <phoneticPr fontId="9"/>
  </si>
  <si>
    <r>
      <t xml:space="preserve">型番　＋　ワイルドカード　＋　電源周波数
</t>
    </r>
    <r>
      <rPr>
        <sz val="14"/>
        <color rgb="FFFF0000"/>
        <rFont val="Meiryo UI"/>
        <family val="3"/>
        <charset val="128"/>
      </rPr>
      <t>※重複確認用</t>
    </r>
    <rPh sb="0" eb="2">
      <t>カタバン</t>
    </rPh>
    <rPh sb="15" eb="20">
      <t>デンゲンシュウハスウ</t>
    </rPh>
    <rPh sb="22" eb="26">
      <t>ジュウフクカクニン</t>
    </rPh>
    <rPh sb="26" eb="27">
      <t>ヨウ</t>
    </rPh>
    <phoneticPr fontId="9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</si>
  <si>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>設定温度範囲</t>
    </r>
    <rPh sb="1" eb="3">
      <t>レイボウ</t>
    </rPh>
    <rPh sb="4" eb="10">
      <t>セッテイオンドハンイ</t>
    </rPh>
    <phoneticPr fontId="9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</si>
  <si>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>設定温度範囲</t>
    </r>
    <rPh sb="1" eb="3">
      <t>ダンボウ</t>
    </rPh>
    <rPh sb="4" eb="10">
      <t>セッテイオンドハンイ</t>
    </rPh>
    <phoneticPr fontId="9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</si>
  <si>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9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</si>
  <si>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0" eb="21">
      <t>ニ</t>
    </rPh>
    <rPh sb="25" eb="27">
      <t>ニュウリョク</t>
    </rPh>
    <phoneticPr fontId="9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</si>
  <si>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ダンボウ</t>
    </rPh>
    <rPh sb="4" eb="6">
      <t>テイカク</t>
    </rPh>
    <rPh sb="6" eb="8">
      <t>ノウリョク</t>
    </rPh>
    <rPh sb="23" eb="25">
      <t>ニュウリョク</t>
    </rPh>
    <phoneticPr fontId="9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</si>
  <si>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5" eb="27">
      <t>ニュウリョク</t>
    </rPh>
    <phoneticPr fontId="9"/>
  </si>
  <si>
    <t>○○○株式会社</t>
  </si>
  <si>
    <t>○○○株式会社</t>
    <rPh sb="3" eb="7">
      <t>カブシキガイシャ</t>
    </rPh>
    <phoneticPr fontId="9"/>
  </si>
  <si>
    <t>-FL(●●仕様),-GK(○○タイプ)</t>
  </si>
  <si>
    <t>型番・電源周波数が重複しています。
ご確認のうえ、型番・電源周波数の組み合わせが
重複しないよう修正してください。</t>
    <rPh sb="0" eb="2">
      <t>カタバン</t>
    </rPh>
    <rPh sb="3" eb="8">
      <t>デンゲンシュウハスウ</t>
    </rPh>
    <rPh sb="9" eb="11">
      <t>ジュウフク</t>
    </rPh>
    <rPh sb="19" eb="21">
      <t>カクニン</t>
    </rPh>
    <rPh sb="25" eb="27">
      <t>カタバン</t>
    </rPh>
    <rPh sb="34" eb="35">
      <t>ク</t>
    </rPh>
    <rPh sb="36" eb="37">
      <t>ア</t>
    </rPh>
    <rPh sb="41" eb="43">
      <t>チョウフク</t>
    </rPh>
    <rPh sb="48" eb="50">
      <t>シュウセイ</t>
    </rPh>
    <phoneticPr fontId="9"/>
  </si>
  <si>
    <t>型番・電源周波数が重複しています。
ご確認のうえ、型番・電源周波数の組み合わせが
重複しないよう修正してください。</t>
    <rPh sb="0" eb="2">
      <t>カタバン</t>
    </rPh>
    <rPh sb="3" eb="5">
      <t>デンゲン</t>
    </rPh>
    <rPh sb="5" eb="8">
      <t>シュウハスウ</t>
    </rPh>
    <rPh sb="9" eb="11">
      <t>チョウフク</t>
    </rPh>
    <rPh sb="19" eb="21">
      <t>カクニン</t>
    </rPh>
    <rPh sb="25" eb="27">
      <t>カタバン</t>
    </rPh>
    <rPh sb="28" eb="30">
      <t>デンゲン</t>
    </rPh>
    <rPh sb="30" eb="33">
      <t>シュウハスウ</t>
    </rPh>
    <rPh sb="34" eb="35">
      <t>ク</t>
    </rPh>
    <rPh sb="36" eb="37">
      <t>ア</t>
    </rPh>
    <rPh sb="41" eb="43">
      <t>チョウフク</t>
    </rPh>
    <rPh sb="48" eb="50">
      <t>シュウセイ</t>
    </rPh>
    <phoneticPr fontId="9"/>
  </si>
  <si>
    <r>
      <t xml:space="preserve">型番　＋　　電源周波数
</t>
    </r>
    <r>
      <rPr>
        <sz val="14"/>
        <color rgb="FFFF0000"/>
        <rFont val="Meiryo UI"/>
        <family val="3"/>
        <charset val="128"/>
      </rPr>
      <t>※重複確認用</t>
    </r>
    <rPh sb="0" eb="2">
      <t>カタバン</t>
    </rPh>
    <rPh sb="6" eb="11">
      <t>デンゲンシュウハスウ</t>
    </rPh>
    <rPh sb="13" eb="17">
      <t>ジュウフクカクニン</t>
    </rPh>
    <rPh sb="17" eb="18">
      <t>ヨウ</t>
    </rPh>
    <phoneticPr fontId="9"/>
  </si>
  <si>
    <t>備考
振り分け</t>
    <rPh sb="0" eb="2">
      <t>ビコウ</t>
    </rPh>
    <rPh sb="3" eb="4">
      <t>フ</t>
    </rPh>
    <rPh sb="5" eb="6">
      <t>ワ</t>
    </rPh>
    <phoneticPr fontId="9"/>
  </si>
  <si>
    <t>備考
(自由記入)</t>
    <rPh sb="0" eb="2">
      <t>ビコウ</t>
    </rPh>
    <rPh sb="4" eb="8">
      <t>ジユウキニュウ</t>
    </rPh>
    <phoneticPr fontId="9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</si>
  <si>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9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</si>
  <si>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9"/>
  </si>
  <si>
    <t>st-kataban@sii.or.jp　</t>
    <phoneticPr fontId="9"/>
  </si>
  <si>
    <t>非表示</t>
    <rPh sb="0" eb="3">
      <t>ヒヒョウジ</t>
    </rPh>
    <phoneticPr fontId="9"/>
  </si>
  <si>
    <t>型番＋電源周波数</t>
    <rPh sb="0" eb="2">
      <t>カタバン</t>
    </rPh>
    <rPh sb="3" eb="8">
      <t>デンゲンシュウハスウ</t>
    </rPh>
    <phoneticPr fontId="9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</si>
  <si>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5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</si>
</sst>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  <numFmt numFmtId="180" formatCode="0_);[Red]\(0\)"/>
  </numFmts>
  <fonts count="5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</borders>
  <cellStyleXfs count="21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10" borderId="13" applyNumberFormat="0" applyFon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32" fillId="7" borderId="9" applyNumberFormat="0" applyAlignment="0" applyProtection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177" fontId="35" fillId="0" borderId="0" xfId="0" applyNumberFormat="1" applyFont="1">
      <alignment vertical="center"/>
    </xf>
    <xf numFmtId="178" fontId="35" fillId="0" borderId="0" xfId="0" applyNumberFormat="1" applyFont="1">
      <alignment vertical="center"/>
    </xf>
    <xf numFmtId="178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176" fontId="35" fillId="0" borderId="0" xfId="0" applyNumberFormat="1" applyFont="1" applyAlignment="1">
      <alignment horizontal="center" vertical="center"/>
    </xf>
    <xf numFmtId="178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8" fontId="39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177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14" fontId="37" fillId="0" borderId="0" xfId="0" applyNumberFormat="1" applyFont="1" applyAlignment="1">
      <alignment vertical="center" wrapText="1"/>
    </xf>
    <xf numFmtId="0" fontId="36" fillId="0" borderId="2" xfId="16" applyFont="1" applyBorder="1" applyAlignment="1">
      <alignment horizontal="center" vertical="center" wrapText="1" shrinkToFit="1"/>
    </xf>
    <xf numFmtId="0" fontId="37" fillId="3" borderId="17" xfId="16" applyFont="1" applyFill="1" applyBorder="1" applyAlignment="1">
      <alignment horizontal="center" vertical="center"/>
    </xf>
    <xf numFmtId="0" fontId="44" fillId="39" borderId="1" xfId="16" applyFont="1" applyFill="1" applyBorder="1" applyAlignment="1">
      <alignment horizontal="center" vertical="center"/>
    </xf>
    <xf numFmtId="0" fontId="44" fillId="40" borderId="1" xfId="16" applyFont="1" applyFill="1" applyBorder="1" applyAlignment="1">
      <alignment horizontal="center" vertical="center"/>
    </xf>
    <xf numFmtId="0" fontId="37" fillId="3" borderId="19" xfId="16" applyFont="1" applyFill="1" applyBorder="1" applyAlignment="1">
      <alignment horizontal="center" vertical="center" wrapText="1"/>
    </xf>
    <xf numFmtId="0" fontId="35" fillId="36" borderId="15" xfId="16" applyFont="1" applyFill="1" applyBorder="1" applyAlignment="1">
      <alignment horizontal="center" vertical="center"/>
    </xf>
    <xf numFmtId="0" fontId="35" fillId="36" borderId="17" xfId="16" applyFont="1" applyFill="1" applyBorder="1" applyAlignment="1">
      <alignment horizontal="center" vertical="center" wrapText="1"/>
    </xf>
    <xf numFmtId="0" fontId="35" fillId="36" borderId="19" xfId="16" applyFont="1" applyFill="1" applyBorder="1" applyAlignment="1">
      <alignment horizontal="center" vertical="center"/>
    </xf>
    <xf numFmtId="0" fontId="39" fillId="39" borderId="20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39" borderId="29" xfId="0" applyFont="1" applyFill="1" applyBorder="1" applyAlignment="1">
      <alignment horizontal="center" vertical="center"/>
    </xf>
    <xf numFmtId="0" fontId="11" fillId="0" borderId="3" xfId="74" applyFont="1" applyBorder="1" applyAlignment="1">
      <alignment horizontal="center" vertical="center"/>
    </xf>
    <xf numFmtId="0" fontId="11" fillId="0" borderId="1" xfId="74" applyFont="1" applyBorder="1" applyAlignment="1">
      <alignment horizontal="center" vertical="center"/>
    </xf>
    <xf numFmtId="0" fontId="11" fillId="0" borderId="1" xfId="74" applyFont="1" applyBorder="1" applyAlignment="1">
      <alignment horizontal="center" vertical="center" wrapText="1"/>
    </xf>
    <xf numFmtId="0" fontId="41" fillId="42" borderId="0" xfId="0" applyFont="1" applyFill="1" applyAlignment="1">
      <alignment horizontal="center" vertical="center" wrapText="1"/>
    </xf>
    <xf numFmtId="0" fontId="41" fillId="42" borderId="0" xfId="16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16" applyFont="1" applyAlignment="1">
      <alignment horizontal="center" vertical="center"/>
    </xf>
    <xf numFmtId="0" fontId="34" fillId="0" borderId="0" xfId="0" applyFont="1">
      <alignment vertical="center"/>
    </xf>
    <xf numFmtId="0" fontId="37" fillId="3" borderId="15" xfId="16" applyFont="1" applyFill="1" applyBorder="1" applyAlignment="1">
      <alignment horizontal="center" vertical="center"/>
    </xf>
    <xf numFmtId="0" fontId="42" fillId="0" borderId="0" xfId="16" applyFont="1" applyAlignment="1">
      <alignment horizontal="center" vertical="center"/>
    </xf>
    <xf numFmtId="0" fontId="44" fillId="0" borderId="43" xfId="16" applyFont="1" applyBorder="1" applyAlignment="1">
      <alignment horizontal="center" vertical="center"/>
    </xf>
    <xf numFmtId="0" fontId="44" fillId="0" borderId="0" xfId="16" applyFont="1" applyAlignment="1">
      <alignment horizontal="center" vertical="center"/>
    </xf>
    <xf numFmtId="0" fontId="44" fillId="0" borderId="44" xfId="16" applyFont="1" applyBorder="1" applyAlignment="1">
      <alignment horizontal="center" vertical="center"/>
    </xf>
    <xf numFmtId="0" fontId="2" fillId="0" borderId="0" xfId="209">
      <alignment vertical="center"/>
    </xf>
    <xf numFmtId="0" fontId="36" fillId="0" borderId="43" xfId="16" applyFont="1" applyBorder="1" applyAlignment="1">
      <alignment horizontal="left" vertical="center" shrinkToFit="1"/>
    </xf>
    <xf numFmtId="0" fontId="36" fillId="0" borderId="0" xfId="16" applyFont="1" applyAlignment="1">
      <alignment horizontal="left" vertical="center" shrinkToFit="1"/>
    </xf>
    <xf numFmtId="0" fontId="36" fillId="0" borderId="44" xfId="16" applyFont="1" applyBorder="1" applyAlignment="1">
      <alignment horizontal="left" vertical="center" shrinkToFit="1"/>
    </xf>
    <xf numFmtId="14" fontId="44" fillId="0" borderId="43" xfId="16" applyNumberFormat="1" applyFont="1" applyBorder="1" applyAlignment="1">
      <alignment horizontal="center" vertical="center"/>
    </xf>
    <xf numFmtId="14" fontId="44" fillId="0" borderId="0" xfId="16" applyNumberFormat="1" applyFont="1" applyAlignment="1">
      <alignment horizontal="center" vertical="center"/>
    </xf>
    <xf numFmtId="14" fontId="44" fillId="0" borderId="44" xfId="16" applyNumberFormat="1" applyFont="1" applyBorder="1" applyAlignment="1">
      <alignment horizontal="center" vertical="center"/>
    </xf>
    <xf numFmtId="0" fontId="48" fillId="0" borderId="0" xfId="16" applyFont="1" applyAlignment="1">
      <alignment horizontal="center" vertical="center"/>
    </xf>
    <xf numFmtId="14" fontId="48" fillId="0" borderId="0" xfId="16" applyNumberFormat="1" applyFont="1" applyAlignment="1">
      <alignment horizontal="right" vertical="center"/>
    </xf>
    <xf numFmtId="49" fontId="48" fillId="0" borderId="0" xfId="16" applyNumberFormat="1" applyFont="1" applyAlignment="1">
      <alignment horizontal="left" vertical="center"/>
    </xf>
    <xf numFmtId="14" fontId="48" fillId="0" borderId="0" xfId="0" applyNumberFormat="1" applyFont="1">
      <alignment vertical="center"/>
    </xf>
    <xf numFmtId="14" fontId="44" fillId="0" borderId="1" xfId="16" applyNumberFormat="1" applyFont="1" applyBorder="1" applyAlignment="1">
      <alignment horizontal="center" vertical="center"/>
    </xf>
    <xf numFmtId="14" fontId="44" fillId="0" borderId="1" xfId="16" applyNumberFormat="1" applyFont="1" applyBorder="1" applyAlignment="1" applyProtection="1">
      <alignment horizontal="center" vertical="center"/>
      <protection locked="0"/>
    </xf>
    <xf numFmtId="0" fontId="35" fillId="0" borderId="2" xfId="1" applyNumberFormat="1" applyFont="1" applyFill="1" applyBorder="1" applyAlignment="1" applyProtection="1">
      <alignment horizontal="center" vertical="center"/>
    </xf>
    <xf numFmtId="0" fontId="35" fillId="0" borderId="39" xfId="1" applyNumberFormat="1" applyFont="1" applyFill="1" applyBorder="1" applyAlignment="1" applyProtection="1">
      <alignment horizontal="center" vertical="center"/>
    </xf>
    <xf numFmtId="0" fontId="35" fillId="0" borderId="2" xfId="1" applyNumberFormat="1" applyFont="1" applyFill="1" applyBorder="1" applyAlignment="1" applyProtection="1">
      <alignment horizontal="center" vertical="center"/>
      <protection locked="0"/>
    </xf>
    <xf numFmtId="0" fontId="35" fillId="0" borderId="39" xfId="1" applyNumberFormat="1" applyFont="1" applyFill="1" applyBorder="1" applyAlignment="1" applyProtection="1">
      <alignment horizontal="center" vertical="center"/>
      <protection locked="0"/>
    </xf>
    <xf numFmtId="0" fontId="10" fillId="43" borderId="1" xfId="16" applyFont="1" applyFill="1" applyBorder="1" applyAlignment="1">
      <alignment horizontal="center" vertical="center"/>
    </xf>
    <xf numFmtId="0" fontId="10" fillId="0" borderId="1" xfId="16" applyFont="1" applyBorder="1" applyAlignment="1">
      <alignment horizontal="center" vertical="center"/>
    </xf>
    <xf numFmtId="0" fontId="39" fillId="45" borderId="20" xfId="0" applyFont="1" applyFill="1" applyBorder="1" applyAlignment="1">
      <alignment horizontal="center" vertical="center"/>
    </xf>
    <xf numFmtId="0" fontId="11" fillId="41" borderId="3" xfId="74" applyFont="1" applyFill="1" applyBorder="1" applyAlignment="1">
      <alignment horizontal="center" vertical="center"/>
    </xf>
    <xf numFmtId="0" fontId="11" fillId="41" borderId="1" xfId="74" applyFont="1" applyFill="1" applyBorder="1" applyAlignment="1">
      <alignment horizontal="center" vertical="center"/>
    </xf>
    <xf numFmtId="0" fontId="11" fillId="41" borderId="1" xfId="74" applyFont="1" applyFill="1" applyBorder="1" applyAlignment="1">
      <alignment horizontal="center" vertical="center" wrapText="1"/>
    </xf>
    <xf numFmtId="0" fontId="39" fillId="41" borderId="17" xfId="0" applyFont="1" applyFill="1" applyBorder="1" applyAlignment="1">
      <alignment horizontal="center" vertical="center" shrinkToFit="1"/>
    </xf>
    <xf numFmtId="0" fontId="35" fillId="2" borderId="1" xfId="0" applyFont="1" applyFill="1" applyBorder="1" applyAlignment="1">
      <alignment horizontal="center" vertical="center"/>
    </xf>
    <xf numFmtId="0" fontId="39" fillId="2" borderId="1" xfId="1" applyNumberFormat="1" applyFont="1" applyFill="1" applyBorder="1" applyAlignment="1" applyProtection="1">
      <alignment horizontal="center" vertical="center" shrinkToFit="1"/>
    </xf>
    <xf numFmtId="178" fontId="39" fillId="2" borderId="2" xfId="1" applyNumberFormat="1" applyFont="1" applyFill="1" applyBorder="1" applyAlignment="1" applyProtection="1">
      <alignment horizontal="center" vertical="center" shrinkToFit="1"/>
    </xf>
    <xf numFmtId="179" fontId="39" fillId="2" borderId="1" xfId="0" applyNumberFormat="1" applyFont="1" applyFill="1" applyBorder="1" applyAlignment="1">
      <alignment horizontal="center" vertical="center" shrinkToFit="1"/>
    </xf>
    <xf numFmtId="179" fontId="39" fillId="2" borderId="1" xfId="1" applyNumberFormat="1" applyFont="1" applyFill="1" applyBorder="1" applyAlignment="1" applyProtection="1">
      <alignment horizontal="center" vertical="center" shrinkToFit="1"/>
    </xf>
    <xf numFmtId="0" fontId="39" fillId="0" borderId="17" xfId="0" applyFont="1" applyBorder="1" applyAlignment="1">
      <alignment horizontal="center" vertical="center" shrinkToFit="1"/>
    </xf>
    <xf numFmtId="0" fontId="39" fillId="2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 shrinkToFit="1"/>
    </xf>
    <xf numFmtId="0" fontId="39" fillId="0" borderId="1" xfId="1" applyNumberFormat="1" applyFont="1" applyFill="1" applyBorder="1" applyAlignment="1" applyProtection="1">
      <alignment horizontal="center" vertical="center" shrinkToFit="1"/>
    </xf>
    <xf numFmtId="49" fontId="39" fillId="0" borderId="1" xfId="1" applyNumberFormat="1" applyFont="1" applyFill="1" applyBorder="1" applyAlignment="1" applyProtection="1">
      <alignment horizontal="center" vertical="center" shrinkToFit="1"/>
    </xf>
    <xf numFmtId="0" fontId="39" fillId="0" borderId="2" xfId="1" applyNumberFormat="1" applyFont="1" applyFill="1" applyBorder="1" applyAlignment="1" applyProtection="1">
      <alignment horizontal="center" vertical="center" shrinkToFit="1"/>
    </xf>
    <xf numFmtId="0" fontId="39" fillId="0" borderId="28" xfId="1" applyNumberFormat="1" applyFont="1" applyFill="1" applyBorder="1" applyAlignment="1" applyProtection="1">
      <alignment horizontal="center" vertical="center" shrinkToFit="1"/>
    </xf>
    <xf numFmtId="0" fontId="39" fillId="0" borderId="19" xfId="0" applyFont="1" applyBorder="1" applyAlignment="1">
      <alignment horizontal="center" vertical="center" shrinkToFit="1"/>
    </xf>
    <xf numFmtId="0" fontId="39" fillId="0" borderId="20" xfId="0" applyFont="1" applyBorder="1" applyAlignment="1">
      <alignment horizontal="center" vertical="center" shrinkToFit="1"/>
    </xf>
    <xf numFmtId="0" fontId="39" fillId="2" borderId="20" xfId="1" applyNumberFormat="1" applyFont="1" applyFill="1" applyBorder="1" applyAlignment="1" applyProtection="1">
      <alignment horizontal="center" vertical="center" shrinkToFit="1"/>
    </xf>
    <xf numFmtId="0" fontId="39" fillId="0" borderId="20" xfId="1" applyNumberFormat="1" applyFont="1" applyFill="1" applyBorder="1" applyAlignment="1" applyProtection="1">
      <alignment horizontal="center" vertical="center" shrinkToFit="1"/>
    </xf>
    <xf numFmtId="49" fontId="39" fillId="0" borderId="20" xfId="1" applyNumberFormat="1" applyFont="1" applyFill="1" applyBorder="1" applyAlignment="1" applyProtection="1">
      <alignment horizontal="center" vertical="center" shrinkToFit="1"/>
    </xf>
    <xf numFmtId="0" fontId="39" fillId="0" borderId="39" xfId="1" applyNumberFormat="1" applyFont="1" applyFill="1" applyBorder="1" applyAlignment="1" applyProtection="1">
      <alignment horizontal="center" vertical="center" shrinkToFit="1"/>
    </xf>
    <xf numFmtId="179" fontId="39" fillId="2" borderId="20" xfId="0" applyNumberFormat="1" applyFont="1" applyFill="1" applyBorder="1" applyAlignment="1">
      <alignment horizontal="center" vertical="center" shrinkToFit="1"/>
    </xf>
    <xf numFmtId="179" fontId="39" fillId="2" borderId="20" xfId="1" applyNumberFormat="1" applyFont="1" applyFill="1" applyBorder="1" applyAlignment="1" applyProtection="1">
      <alignment horizontal="center" vertical="center" shrinkToFit="1"/>
    </xf>
    <xf numFmtId="0" fontId="39" fillId="0" borderId="29" xfId="1" applyNumberFormat="1" applyFont="1" applyFill="1" applyBorder="1" applyAlignment="1" applyProtection="1">
      <alignment horizontal="center" vertical="center" shrinkToFit="1"/>
    </xf>
    <xf numFmtId="0" fontId="39" fillId="0" borderId="1" xfId="0" applyFont="1" applyBorder="1" applyAlignment="1" applyProtection="1">
      <alignment horizontal="center" vertical="center" shrinkToFit="1"/>
      <protection locked="0"/>
    </xf>
    <xf numFmtId="0" fontId="39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9" fillId="0" borderId="1" xfId="1" applyNumberFormat="1" applyFont="1" applyFill="1" applyBorder="1" applyAlignment="1" applyProtection="1">
      <alignment horizontal="center" vertical="center" shrinkToFit="1"/>
      <protection locked="0"/>
    </xf>
    <xf numFmtId="180" fontId="39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39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39" fillId="0" borderId="28" xfId="1" applyNumberFormat="1" applyFont="1" applyFill="1" applyBorder="1" applyAlignment="1" applyProtection="1">
      <alignment horizontal="center" vertical="center" shrinkToFit="1"/>
      <protection locked="0"/>
    </xf>
    <xf numFmtId="0" fontId="39" fillId="0" borderId="20" xfId="0" applyFont="1" applyBorder="1" applyAlignment="1" applyProtection="1">
      <alignment horizontal="center" vertical="center" shrinkToFit="1"/>
      <protection locked="0"/>
    </xf>
    <xf numFmtId="0" fontId="39" fillId="0" borderId="20" xfId="1" applyNumberFormat="1" applyFont="1" applyFill="1" applyBorder="1" applyAlignment="1" applyProtection="1">
      <alignment horizontal="center" vertical="center" shrinkToFit="1"/>
      <protection locked="0"/>
    </xf>
    <xf numFmtId="180" fontId="39" fillId="0" borderId="39" xfId="1" applyNumberFormat="1" applyFont="1" applyFill="1" applyBorder="1" applyAlignment="1" applyProtection="1">
      <alignment horizontal="center" vertical="center" shrinkToFit="1"/>
      <protection locked="0"/>
    </xf>
    <xf numFmtId="178" fontId="39" fillId="2" borderId="39" xfId="1" applyNumberFormat="1" applyFont="1" applyFill="1" applyBorder="1" applyAlignment="1" applyProtection="1">
      <alignment horizontal="center" vertical="center" shrinkToFit="1"/>
    </xf>
    <xf numFmtId="0" fontId="39" fillId="0" borderId="39" xfId="1" applyNumberFormat="1" applyFont="1" applyFill="1" applyBorder="1" applyAlignment="1" applyProtection="1">
      <alignment horizontal="center" vertical="center" shrinkToFit="1"/>
      <protection locked="0"/>
    </xf>
    <xf numFmtId="0" fontId="39" fillId="0" borderId="29" xfId="1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209" applyFont="1">
      <alignment vertical="center"/>
    </xf>
    <xf numFmtId="0" fontId="8" fillId="0" borderId="1" xfId="209" applyFont="1" applyBorder="1" applyAlignment="1">
      <alignment horizontal="center" vertical="center"/>
    </xf>
    <xf numFmtId="0" fontId="51" fillId="0" borderId="1" xfId="212" applyFill="1" applyBorder="1" applyAlignment="1" applyProtection="1">
      <alignment vertical="center" wrapText="1"/>
    </xf>
    <xf numFmtId="0" fontId="39" fillId="0" borderId="40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11" fillId="44" borderId="0" xfId="0" applyFont="1" applyFill="1">
      <alignment vertical="center"/>
    </xf>
    <xf numFmtId="0" fontId="35" fillId="41" borderId="17" xfId="1" applyNumberFormat="1" applyFont="1" applyFill="1" applyBorder="1" applyAlignment="1" applyProtection="1">
      <alignment horizontal="center" vertical="center"/>
    </xf>
    <xf numFmtId="0" fontId="35" fillId="41" borderId="28" xfId="1" applyNumberFormat="1" applyFont="1" applyFill="1" applyBorder="1" applyAlignment="1" applyProtection="1">
      <alignment horizontal="center" vertical="center"/>
    </xf>
    <xf numFmtId="0" fontId="35" fillId="0" borderId="17" xfId="1" applyNumberFormat="1" applyFont="1" applyFill="1" applyBorder="1" applyAlignment="1" applyProtection="1">
      <alignment horizontal="center" vertical="center"/>
    </xf>
    <xf numFmtId="0" fontId="35" fillId="0" borderId="28" xfId="1" applyNumberFormat="1" applyFont="1" applyFill="1" applyBorder="1" applyAlignment="1" applyProtection="1">
      <alignment horizontal="center" vertical="center"/>
    </xf>
    <xf numFmtId="0" fontId="35" fillId="0" borderId="19" xfId="1" applyNumberFormat="1" applyFont="1" applyFill="1" applyBorder="1" applyAlignment="1" applyProtection="1">
      <alignment horizontal="center" vertical="center"/>
    </xf>
    <xf numFmtId="0" fontId="35" fillId="0" borderId="29" xfId="1" applyNumberFormat="1" applyFont="1" applyFill="1" applyBorder="1" applyAlignment="1" applyProtection="1">
      <alignment horizontal="center" vertical="center"/>
    </xf>
    <xf numFmtId="0" fontId="11" fillId="35" borderId="3" xfId="74" applyFont="1" applyFill="1" applyBorder="1" applyAlignment="1">
      <alignment horizontal="center" vertical="center"/>
    </xf>
    <xf numFmtId="0" fontId="11" fillId="35" borderId="1" xfId="74" applyFont="1" applyFill="1" applyBorder="1" applyAlignment="1">
      <alignment horizontal="center" vertical="center"/>
    </xf>
    <xf numFmtId="0" fontId="11" fillId="35" borderId="1" xfId="74" applyFont="1" applyFill="1" applyBorder="1" applyAlignment="1">
      <alignment horizontal="center" vertical="center" wrapText="1"/>
    </xf>
    <xf numFmtId="0" fontId="11" fillId="44" borderId="0" xfId="0" applyFont="1" applyFill="1" applyAlignment="1">
      <alignment horizontal="center" vertical="center"/>
    </xf>
    <xf numFmtId="0" fontId="35" fillId="46" borderId="16" xfId="0" applyFont="1" applyFill="1" applyBorder="1" applyAlignment="1">
      <alignment horizontal="center" vertical="center"/>
    </xf>
    <xf numFmtId="0" fontId="39" fillId="46" borderId="16" xfId="0" applyFont="1" applyFill="1" applyBorder="1" applyAlignment="1">
      <alignment horizontal="center" vertical="center"/>
    </xf>
    <xf numFmtId="0" fontId="35" fillId="46" borderId="1" xfId="0" applyFont="1" applyFill="1" applyBorder="1" applyAlignment="1">
      <alignment horizontal="center" vertical="center"/>
    </xf>
    <xf numFmtId="0" fontId="39" fillId="46" borderId="1" xfId="0" applyFont="1" applyFill="1" applyBorder="1" applyAlignment="1">
      <alignment horizontal="center" vertical="center"/>
    </xf>
    <xf numFmtId="177" fontId="39" fillId="46" borderId="1" xfId="0" applyNumberFormat="1" applyFont="1" applyFill="1" applyBorder="1" applyAlignment="1">
      <alignment horizontal="center" vertical="center" wrapText="1"/>
    </xf>
    <xf numFmtId="0" fontId="39" fillId="47" borderId="16" xfId="0" applyFont="1" applyFill="1" applyBorder="1" applyAlignment="1">
      <alignment horizontal="center" vertical="center"/>
    </xf>
    <xf numFmtId="0" fontId="35" fillId="47" borderId="1" xfId="0" applyFont="1" applyFill="1" applyBorder="1" applyAlignment="1">
      <alignment horizontal="center" vertical="center"/>
    </xf>
    <xf numFmtId="0" fontId="39" fillId="47" borderId="1" xfId="0" applyFont="1" applyFill="1" applyBorder="1" applyAlignment="1">
      <alignment horizontal="center" vertical="center"/>
    </xf>
    <xf numFmtId="177" fontId="39" fillId="47" borderId="1" xfId="0" applyNumberFormat="1" applyFont="1" applyFill="1" applyBorder="1" applyAlignment="1">
      <alignment horizontal="center" vertical="center" wrapText="1"/>
    </xf>
    <xf numFmtId="178" fontId="39" fillId="47" borderId="1" xfId="0" applyNumberFormat="1" applyFont="1" applyFill="1" applyBorder="1" applyAlignment="1">
      <alignment horizontal="center" vertical="center" wrapText="1"/>
    </xf>
    <xf numFmtId="0" fontId="39" fillId="47" borderId="36" xfId="0" applyFont="1" applyFill="1" applyBorder="1" applyAlignment="1">
      <alignment horizontal="center" vertical="center"/>
    </xf>
    <xf numFmtId="0" fontId="39" fillId="47" borderId="27" xfId="0" applyFont="1" applyFill="1" applyBorder="1" applyAlignment="1">
      <alignment horizontal="center" vertical="center"/>
    </xf>
    <xf numFmtId="0" fontId="39" fillId="47" borderId="28" xfId="0" applyFont="1" applyFill="1" applyBorder="1" applyAlignment="1">
      <alignment horizontal="center" vertical="center"/>
    </xf>
    <xf numFmtId="0" fontId="39" fillId="48" borderId="20" xfId="0" applyFont="1" applyFill="1" applyBorder="1" applyAlignment="1">
      <alignment horizontal="center" vertical="center"/>
    </xf>
    <xf numFmtId="0" fontId="35" fillId="49" borderId="20" xfId="0" applyFont="1" applyFill="1" applyBorder="1" applyAlignment="1">
      <alignment horizontal="center" vertical="center"/>
    </xf>
    <xf numFmtId="0" fontId="39" fillId="49" borderId="20" xfId="0" applyFont="1" applyFill="1" applyBorder="1" applyAlignment="1">
      <alignment horizontal="center" vertical="center"/>
    </xf>
    <xf numFmtId="0" fontId="39" fillId="50" borderId="1" xfId="0" applyFont="1" applyFill="1" applyBorder="1" applyAlignment="1">
      <alignment horizontal="center" vertical="center" shrinkToFit="1"/>
    </xf>
    <xf numFmtId="0" fontId="39" fillId="50" borderId="1" xfId="1" applyNumberFormat="1" applyFont="1" applyFill="1" applyBorder="1" applyAlignment="1" applyProtection="1">
      <alignment horizontal="center" vertical="center" shrinkToFit="1"/>
    </xf>
    <xf numFmtId="49" fontId="39" fillId="50" borderId="1" xfId="1" applyNumberFormat="1" applyFont="1" applyFill="1" applyBorder="1" applyAlignment="1" applyProtection="1">
      <alignment horizontal="center" vertical="center" shrinkToFit="1"/>
    </xf>
    <xf numFmtId="180" fontId="39" fillId="50" borderId="2" xfId="1" applyNumberFormat="1" applyFont="1" applyFill="1" applyBorder="1" applyAlignment="1" applyProtection="1">
      <alignment horizontal="center" vertical="center" shrinkToFit="1"/>
    </xf>
    <xf numFmtId="0" fontId="35" fillId="50" borderId="1" xfId="1" applyNumberFormat="1" applyFont="1" applyFill="1" applyBorder="1" applyAlignment="1" applyProtection="1">
      <alignment horizontal="center" vertical="center"/>
    </xf>
    <xf numFmtId="0" fontId="39" fillId="50" borderId="28" xfId="1" applyNumberFormat="1" applyFont="1" applyFill="1" applyBorder="1" applyAlignment="1" applyProtection="1">
      <alignment horizontal="center" vertical="center" shrinkToFit="1"/>
    </xf>
    <xf numFmtId="0" fontId="39" fillId="50" borderId="2" xfId="1" applyNumberFormat="1" applyFont="1" applyFill="1" applyBorder="1" applyAlignment="1" applyProtection="1">
      <alignment horizontal="center" vertical="center" shrinkToFit="1"/>
    </xf>
    <xf numFmtId="0" fontId="56" fillId="0" borderId="1" xfId="209" applyFont="1" applyBorder="1">
      <alignment vertical="center"/>
    </xf>
    <xf numFmtId="0" fontId="45" fillId="2" borderId="20" xfId="0" applyFont="1" applyFill="1" applyBorder="1" applyAlignment="1">
      <alignment horizontal="center" vertical="center"/>
    </xf>
    <xf numFmtId="0" fontId="45" fillId="2" borderId="16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49" fontId="39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35" fillId="0" borderId="1" xfId="1" applyNumberFormat="1" applyFont="1" applyFill="1" applyBorder="1" applyAlignment="1" applyProtection="1">
      <alignment horizontal="center" vertical="center" shrinkToFit="1"/>
    </xf>
    <xf numFmtId="49" fontId="35" fillId="0" borderId="20" xfId="1" applyNumberFormat="1" applyFont="1" applyFill="1" applyBorder="1" applyAlignment="1" applyProtection="1">
      <alignment horizontal="center" vertical="center" shrinkToFit="1"/>
    </xf>
    <xf numFmtId="49" fontId="3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5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35" fillId="50" borderId="1" xfId="1" applyNumberFormat="1" applyFont="1" applyFill="1" applyBorder="1" applyAlignment="1" applyProtection="1">
      <alignment horizontal="center" vertical="center" shrinkToFit="1"/>
    </xf>
    <xf numFmtId="0" fontId="42" fillId="37" borderId="2" xfId="16" applyFont="1" applyFill="1" applyBorder="1" applyAlignment="1">
      <alignment horizontal="center" vertical="center"/>
    </xf>
    <xf numFmtId="0" fontId="42" fillId="37" borderId="21" xfId="16" applyFont="1" applyFill="1" applyBorder="1" applyAlignment="1">
      <alignment horizontal="center" vertical="center"/>
    </xf>
    <xf numFmtId="0" fontId="42" fillId="37" borderId="3" xfId="16" applyFont="1" applyFill="1" applyBorder="1" applyAlignment="1">
      <alignment horizontal="center" vertical="center"/>
    </xf>
    <xf numFmtId="0" fontId="36" fillId="0" borderId="2" xfId="16" applyFont="1" applyBorder="1" applyAlignment="1">
      <alignment horizontal="center" vertical="center"/>
    </xf>
    <xf numFmtId="0" fontId="36" fillId="0" borderId="22" xfId="16" applyFont="1" applyBorder="1" applyAlignment="1">
      <alignment horizontal="center" vertical="center"/>
    </xf>
    <xf numFmtId="0" fontId="36" fillId="0" borderId="23" xfId="16" applyFont="1" applyBorder="1" applyAlignment="1">
      <alignment horizontal="left" vertical="center" wrapText="1" shrinkToFit="1"/>
    </xf>
    <xf numFmtId="0" fontId="36" fillId="0" borderId="24" xfId="16" applyFont="1" applyBorder="1" applyAlignment="1">
      <alignment horizontal="left" vertical="center" wrapText="1" shrinkToFit="1"/>
    </xf>
    <xf numFmtId="0" fontId="36" fillId="0" borderId="25" xfId="16" applyFont="1" applyBorder="1" applyAlignment="1">
      <alignment horizontal="left" vertical="center" wrapText="1" shrinkToFit="1"/>
    </xf>
    <xf numFmtId="0" fontId="36" fillId="0" borderId="3" xfId="16" applyFont="1" applyBorder="1" applyAlignment="1">
      <alignment horizontal="left" vertical="center" wrapText="1" shrinkToFit="1"/>
    </xf>
    <xf numFmtId="0" fontId="39" fillId="46" borderId="5" xfId="0" applyFont="1" applyFill="1" applyBorder="1" applyAlignment="1">
      <alignment horizontal="center" vertical="center"/>
    </xf>
    <xf numFmtId="0" fontId="39" fillId="46" borderId="4" xfId="0" applyFont="1" applyFill="1" applyBorder="1" applyAlignment="1">
      <alignment horizontal="center" vertical="center"/>
    </xf>
    <xf numFmtId="0" fontId="39" fillId="46" borderId="5" xfId="0" applyFont="1" applyFill="1" applyBorder="1" applyAlignment="1">
      <alignment horizontal="center" vertical="center" wrapText="1"/>
    </xf>
    <xf numFmtId="0" fontId="39" fillId="46" borderId="34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47" borderId="5" xfId="0" applyFont="1" applyFill="1" applyBorder="1" applyAlignment="1">
      <alignment horizontal="center" vertical="center"/>
    </xf>
    <xf numFmtId="0" fontId="39" fillId="47" borderId="4" xfId="0" applyFont="1" applyFill="1" applyBorder="1" applyAlignment="1">
      <alignment horizontal="center" vertical="center"/>
    </xf>
    <xf numFmtId="0" fontId="37" fillId="0" borderId="1" xfId="211" applyFont="1" applyBorder="1" applyAlignment="1">
      <alignment horizontal="left" vertical="center" wrapText="1"/>
    </xf>
    <xf numFmtId="0" fontId="39" fillId="36" borderId="30" xfId="0" applyFont="1" applyFill="1" applyBorder="1" applyAlignment="1">
      <alignment horizontal="center" vertical="center"/>
    </xf>
    <xf numFmtId="0" fontId="39" fillId="36" borderId="31" xfId="0" applyFont="1" applyFill="1" applyBorder="1" applyAlignment="1">
      <alignment horizontal="center" vertical="center"/>
    </xf>
    <xf numFmtId="0" fontId="39" fillId="46" borderId="26" xfId="0" applyFont="1" applyFill="1" applyBorder="1" applyAlignment="1">
      <alignment horizontal="center" vertical="center"/>
    </xf>
    <xf numFmtId="0" fontId="39" fillId="47" borderId="5" xfId="0" applyFont="1" applyFill="1" applyBorder="1" applyAlignment="1">
      <alignment horizontal="center" vertical="center" wrapText="1"/>
    </xf>
    <xf numFmtId="0" fontId="41" fillId="42" borderId="0" xfId="0" applyFont="1" applyFill="1" applyAlignment="1">
      <alignment horizontal="center" vertical="center" wrapText="1"/>
    </xf>
    <xf numFmtId="0" fontId="43" fillId="38" borderId="41" xfId="16" applyFont="1" applyFill="1" applyBorder="1" applyAlignment="1">
      <alignment horizontal="center" vertical="center"/>
    </xf>
    <xf numFmtId="0" fontId="43" fillId="38" borderId="42" xfId="16" applyFont="1" applyFill="1" applyBorder="1" applyAlignment="1">
      <alignment horizontal="center" vertical="center"/>
    </xf>
    <xf numFmtId="0" fontId="40" fillId="0" borderId="36" xfId="16" applyFont="1" applyBorder="1" applyAlignment="1">
      <alignment horizontal="center" vertical="center" wrapText="1"/>
    </xf>
    <xf numFmtId="0" fontId="40" fillId="0" borderId="45" xfId="16" applyFont="1" applyBorder="1" applyAlignment="1">
      <alignment horizontal="center" vertical="center" wrapText="1"/>
    </xf>
    <xf numFmtId="0" fontId="40" fillId="0" borderId="46" xfId="16" applyFont="1" applyBorder="1" applyAlignment="1">
      <alignment horizontal="center" vertical="center" wrapText="1"/>
    </xf>
    <xf numFmtId="0" fontId="40" fillId="0" borderId="2" xfId="16" applyFont="1" applyBorder="1" applyAlignment="1">
      <alignment horizontal="center" vertical="center" wrapText="1"/>
    </xf>
    <xf numFmtId="0" fontId="40" fillId="0" borderId="21" xfId="16" applyFont="1" applyBorder="1" applyAlignment="1">
      <alignment horizontal="center" vertical="center" wrapText="1"/>
    </xf>
    <xf numFmtId="0" fontId="40" fillId="0" borderId="47" xfId="16" applyFont="1" applyBorder="1" applyAlignment="1">
      <alignment horizontal="center" vertical="center" wrapText="1"/>
    </xf>
    <xf numFmtId="0" fontId="40" fillId="0" borderId="39" xfId="16" applyFont="1" applyBorder="1" applyAlignment="1">
      <alignment horizontal="center" vertical="center" wrapText="1"/>
    </xf>
    <xf numFmtId="0" fontId="40" fillId="0" borderId="48" xfId="16" applyFont="1" applyBorder="1" applyAlignment="1">
      <alignment horizontal="center" vertical="center" wrapText="1"/>
    </xf>
    <xf numFmtId="0" fontId="40" fillId="0" borderId="49" xfId="16" applyFont="1" applyBorder="1" applyAlignment="1">
      <alignment horizontal="center" vertical="center" wrapText="1"/>
    </xf>
    <xf numFmtId="0" fontId="39" fillId="40" borderId="35" xfId="0" applyFont="1" applyFill="1" applyBorder="1" applyAlignment="1">
      <alignment horizontal="center" vertical="center" wrapText="1"/>
    </xf>
    <xf numFmtId="0" fontId="39" fillId="40" borderId="32" xfId="0" applyFont="1" applyFill="1" applyBorder="1" applyAlignment="1">
      <alignment horizontal="center" vertical="center" wrapText="1"/>
    </xf>
    <xf numFmtId="0" fontId="11" fillId="35" borderId="21" xfId="74" applyFont="1" applyFill="1" applyBorder="1" applyAlignment="1">
      <alignment horizontal="center" vertical="center"/>
    </xf>
    <xf numFmtId="0" fontId="11" fillId="35" borderId="3" xfId="74" applyFont="1" applyFill="1" applyBorder="1" applyAlignment="1">
      <alignment horizontal="center" vertical="center"/>
    </xf>
    <xf numFmtId="177" fontId="39" fillId="47" borderId="33" xfId="0" applyNumberFormat="1" applyFont="1" applyFill="1" applyBorder="1" applyAlignment="1">
      <alignment horizontal="center" vertical="center" wrapText="1"/>
    </xf>
    <xf numFmtId="177" fontId="39" fillId="47" borderId="18" xfId="0" applyNumberFormat="1" applyFont="1" applyFill="1" applyBorder="1" applyAlignment="1">
      <alignment horizontal="center" vertical="center" wrapText="1"/>
    </xf>
    <xf numFmtId="14" fontId="39" fillId="47" borderId="5" xfId="0" applyNumberFormat="1" applyFont="1" applyFill="1" applyBorder="1" applyAlignment="1">
      <alignment horizontal="center" vertical="center" wrapText="1"/>
    </xf>
    <xf numFmtId="14" fontId="39" fillId="47" borderId="4" xfId="0" applyNumberFormat="1" applyFont="1" applyFill="1" applyBorder="1" applyAlignment="1">
      <alignment horizontal="center" vertical="center"/>
    </xf>
    <xf numFmtId="0" fontId="39" fillId="47" borderId="38" xfId="0" applyFont="1" applyFill="1" applyBorder="1" applyAlignment="1">
      <alignment horizontal="center" vertical="center" wrapText="1"/>
    </xf>
    <xf numFmtId="0" fontId="39" fillId="47" borderId="37" xfId="0" applyFont="1" applyFill="1" applyBorder="1" applyAlignment="1">
      <alignment horizontal="center" vertical="center"/>
    </xf>
    <xf numFmtId="0" fontId="39" fillId="47" borderId="35" xfId="0" applyFont="1" applyFill="1" applyBorder="1" applyAlignment="1">
      <alignment horizontal="center" vertical="center"/>
    </xf>
    <xf numFmtId="0" fontId="39" fillId="47" borderId="32" xfId="0" applyFont="1" applyFill="1" applyBorder="1" applyAlignment="1">
      <alignment horizontal="center" vertical="center"/>
    </xf>
    <xf numFmtId="0" fontId="39" fillId="40" borderId="50" xfId="0" applyFont="1" applyFill="1" applyBorder="1" applyAlignment="1">
      <alignment horizontal="center" vertical="center" wrapText="1"/>
    </xf>
    <xf numFmtId="0" fontId="39" fillId="40" borderId="31" xfId="0" applyFont="1" applyFill="1" applyBorder="1" applyAlignment="1">
      <alignment horizontal="center" vertical="center" wrapText="1"/>
    </xf>
    <xf numFmtId="0" fontId="36" fillId="0" borderId="23" xfId="16" applyFont="1" applyBorder="1" applyAlignment="1" applyProtection="1">
      <alignment horizontal="left" vertical="center" wrapText="1" shrinkToFit="1"/>
      <protection locked="0"/>
    </xf>
    <xf numFmtId="0" fontId="36" fillId="0" borderId="24" xfId="16" applyFont="1" applyBorder="1" applyAlignment="1" applyProtection="1">
      <alignment horizontal="left" vertical="center" wrapText="1" shrinkToFit="1"/>
      <protection locked="0"/>
    </xf>
    <xf numFmtId="0" fontId="36" fillId="0" borderId="25" xfId="16" applyFont="1" applyBorder="1" applyAlignment="1" applyProtection="1">
      <alignment horizontal="left" vertical="center" wrapText="1" shrinkToFit="1"/>
      <protection locked="0"/>
    </xf>
    <xf numFmtId="0" fontId="36" fillId="0" borderId="3" xfId="16" applyFont="1" applyBorder="1" applyAlignment="1" applyProtection="1">
      <alignment horizontal="left" vertical="center" wrapText="1" shrinkToFit="1"/>
      <protection locked="0"/>
    </xf>
    <xf numFmtId="0" fontId="40" fillId="0" borderId="16" xfId="16" applyFont="1" applyBorder="1" applyAlignment="1">
      <alignment horizontal="center" vertical="center" wrapText="1"/>
    </xf>
    <xf numFmtId="0" fontId="40" fillId="0" borderId="27" xfId="16" applyFont="1" applyBorder="1" applyAlignment="1">
      <alignment horizontal="center" vertical="center" wrapText="1"/>
    </xf>
    <xf numFmtId="0" fontId="40" fillId="0" borderId="1" xfId="16" applyFont="1" applyBorder="1" applyAlignment="1">
      <alignment horizontal="center" vertical="center" wrapText="1"/>
    </xf>
    <xf numFmtId="0" fontId="40" fillId="0" borderId="28" xfId="16" applyFont="1" applyBorder="1" applyAlignment="1">
      <alignment horizontal="center" vertical="center" wrapText="1"/>
    </xf>
    <xf numFmtId="0" fontId="40" fillId="0" borderId="20" xfId="16" applyFont="1" applyBorder="1" applyAlignment="1">
      <alignment horizontal="center" vertical="center" wrapText="1"/>
    </xf>
    <xf numFmtId="0" fontId="40" fillId="0" borderId="29" xfId="16" applyFont="1" applyBorder="1" applyAlignment="1">
      <alignment horizontal="center" vertical="center" wrapText="1"/>
    </xf>
    <xf numFmtId="0" fontId="8" fillId="0" borderId="5" xfId="209" applyFont="1" applyBorder="1" applyAlignment="1">
      <alignment horizontal="center" vertical="top" wrapText="1"/>
    </xf>
    <xf numFmtId="0" fontId="8" fillId="0" borderId="26" xfId="209" applyFont="1" applyBorder="1" applyAlignment="1">
      <alignment horizontal="center" vertical="top" wrapText="1"/>
    </xf>
    <xf numFmtId="0" fontId="8" fillId="0" borderId="4" xfId="209" applyFont="1" applyBorder="1" applyAlignment="1">
      <alignment horizontal="center" vertical="top" wrapText="1"/>
    </xf>
    <xf numFmtId="0" fontId="57" fillId="0" borderId="5" xfId="209" applyFont="1" applyBorder="1" applyAlignment="1">
      <alignment vertical="center" wrapText="1"/>
    </xf>
    <xf numFmtId="0" fontId="47" fillId="0" borderId="26" xfId="209" applyFont="1" applyBorder="1" applyAlignment="1">
      <alignment vertical="center" wrapText="1"/>
    </xf>
    <xf numFmtId="0" fontId="47" fillId="0" borderId="4" xfId="209" applyFont="1" applyBorder="1" applyAlignment="1">
      <alignment vertical="center" wrapText="1"/>
    </xf>
  </cellXfs>
  <cellStyles count="213">
    <cellStyle name="20% - アクセント 1 2" xfId="19" xr:uid="{00000000-0005-0000-0000-000000000000}"/>
    <cellStyle name="20% - アクセント 2 2" xfId="20" xr:uid="{00000000-0005-0000-0000-000001000000}"/>
    <cellStyle name="20% - アクセント 3 2" xfId="21" xr:uid="{00000000-0005-0000-0000-000002000000}"/>
    <cellStyle name="20% - アクセント 4 2" xfId="22" xr:uid="{00000000-0005-0000-0000-000003000000}"/>
    <cellStyle name="20% - アクセント 5 2" xfId="23" xr:uid="{00000000-0005-0000-0000-000004000000}"/>
    <cellStyle name="20% - アクセント 6 2" xfId="24" xr:uid="{00000000-0005-0000-0000-000005000000}"/>
    <cellStyle name="40% - アクセント 1 2" xfId="25" xr:uid="{00000000-0005-0000-0000-000006000000}"/>
    <cellStyle name="40% - アクセント 2 2" xfId="26" xr:uid="{00000000-0005-0000-0000-000007000000}"/>
    <cellStyle name="40% - アクセント 3 2" xfId="27" xr:uid="{00000000-0005-0000-0000-000008000000}"/>
    <cellStyle name="40% - アクセント 4 2" xfId="28" xr:uid="{00000000-0005-0000-0000-000009000000}"/>
    <cellStyle name="40% - アクセント 5 2" xfId="29" xr:uid="{00000000-0005-0000-0000-00000A000000}"/>
    <cellStyle name="40% - アクセント 6 2" xfId="30" xr:uid="{00000000-0005-0000-0000-00000B000000}"/>
    <cellStyle name="60% - アクセント 1 2" xfId="31" xr:uid="{00000000-0005-0000-0000-00000C000000}"/>
    <cellStyle name="60% - アクセント 2 2" xfId="32" xr:uid="{00000000-0005-0000-0000-00000D000000}"/>
    <cellStyle name="60% - アクセント 3 2" xfId="33" xr:uid="{00000000-0005-0000-0000-00000E000000}"/>
    <cellStyle name="60% - アクセント 4 2" xfId="34" xr:uid="{00000000-0005-0000-0000-00000F000000}"/>
    <cellStyle name="60% - アクセント 5 2" xfId="35" xr:uid="{00000000-0005-0000-0000-000010000000}"/>
    <cellStyle name="60% - アクセント 6 2" xfId="36" xr:uid="{00000000-0005-0000-0000-000011000000}"/>
    <cellStyle name="アクセント 1 2" xfId="37" xr:uid="{00000000-0005-0000-0000-000012000000}"/>
    <cellStyle name="アクセント 2 2" xfId="38" xr:uid="{00000000-0005-0000-0000-000013000000}"/>
    <cellStyle name="アクセント 3 2" xfId="39" xr:uid="{00000000-0005-0000-0000-000014000000}"/>
    <cellStyle name="アクセント 4 2" xfId="40" xr:uid="{00000000-0005-0000-0000-000015000000}"/>
    <cellStyle name="アクセント 5 2" xfId="41" xr:uid="{00000000-0005-0000-0000-000016000000}"/>
    <cellStyle name="アクセント 6 2" xfId="42" xr:uid="{00000000-0005-0000-0000-000017000000}"/>
    <cellStyle name="タイトル 2" xfId="43" xr:uid="{00000000-0005-0000-0000-000018000000}"/>
    <cellStyle name="チェック セル 2" xfId="44" xr:uid="{00000000-0005-0000-0000-000019000000}"/>
    <cellStyle name="どちらでもない 2" xfId="45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2 2" xfId="150" xr:uid="{00000000-0005-0000-0000-00001F000000}"/>
    <cellStyle name="パーセント 2 2 2 3" xfId="79" xr:uid="{00000000-0005-0000-0000-000020000000}"/>
    <cellStyle name="パーセント 2 2 2 3 2" xfId="151" xr:uid="{00000000-0005-0000-0000-000021000000}"/>
    <cellStyle name="パーセント 2 2 2 4" xfId="146" xr:uid="{00000000-0005-0000-0000-000022000000}"/>
    <cellStyle name="パーセント 2 2 3" xfId="80" xr:uid="{00000000-0005-0000-0000-000023000000}"/>
    <cellStyle name="パーセント 2 2 3 2" xfId="81" xr:uid="{00000000-0005-0000-0000-000024000000}"/>
    <cellStyle name="パーセント 2 2 3 2 2" xfId="152" xr:uid="{00000000-0005-0000-0000-000025000000}"/>
    <cellStyle name="パーセント 2 2 3 3" xfId="82" xr:uid="{00000000-0005-0000-0000-000026000000}"/>
    <cellStyle name="パーセント 2 2 3 3 2" xfId="153" xr:uid="{00000000-0005-0000-0000-000027000000}"/>
    <cellStyle name="パーセント 2 2 3 4" xfId="140" xr:uid="{00000000-0005-0000-0000-000028000000}"/>
    <cellStyle name="パーセント 2 2 4" xfId="83" xr:uid="{00000000-0005-0000-0000-000029000000}"/>
    <cellStyle name="パーセント 2 2 4 2" xfId="84" xr:uid="{00000000-0005-0000-0000-00002A000000}"/>
    <cellStyle name="パーセント 2 2 4 2 2" xfId="155" xr:uid="{00000000-0005-0000-0000-00002B000000}"/>
    <cellStyle name="パーセント 2 2 4 3" xfId="85" xr:uid="{00000000-0005-0000-0000-00002C000000}"/>
    <cellStyle name="パーセント 2 2 4 3 2" xfId="156" xr:uid="{00000000-0005-0000-0000-00002D000000}"/>
    <cellStyle name="パーセント 2 2 4 4" xfId="154" xr:uid="{00000000-0005-0000-0000-00002E000000}"/>
    <cellStyle name="パーセント 2 2 5" xfId="86" xr:uid="{00000000-0005-0000-0000-00002F000000}"/>
    <cellStyle name="パーセント 2 2 5 2" xfId="157" xr:uid="{00000000-0005-0000-0000-000030000000}"/>
    <cellStyle name="パーセント 2 2 6" xfId="87" xr:uid="{00000000-0005-0000-0000-000031000000}"/>
    <cellStyle name="パーセント 2 2 6 2" xfId="158" xr:uid="{00000000-0005-0000-0000-000032000000}"/>
    <cellStyle name="パーセント 2 2 7" xfId="134" xr:uid="{00000000-0005-0000-0000-000033000000}"/>
    <cellStyle name="パーセント 2 3" xfId="12" xr:uid="{00000000-0005-0000-0000-000034000000}"/>
    <cellStyle name="パーセント 2 3 2" xfId="88" xr:uid="{00000000-0005-0000-0000-000035000000}"/>
    <cellStyle name="パーセント 2 3 2 2" xfId="159" xr:uid="{00000000-0005-0000-0000-000036000000}"/>
    <cellStyle name="パーセント 2 3 3" xfId="89" xr:uid="{00000000-0005-0000-0000-000037000000}"/>
    <cellStyle name="パーセント 2 3 3 2" xfId="160" xr:uid="{00000000-0005-0000-0000-000038000000}"/>
    <cellStyle name="パーセント 2 3 4" xfId="143" xr:uid="{00000000-0005-0000-0000-000039000000}"/>
    <cellStyle name="パーセント 2 4" xfId="46" xr:uid="{00000000-0005-0000-0000-00003A000000}"/>
    <cellStyle name="パーセント 2 4 2" xfId="90" xr:uid="{00000000-0005-0000-0000-00003B000000}"/>
    <cellStyle name="パーセント 2 4 2 2" xfId="161" xr:uid="{00000000-0005-0000-0000-00003C000000}"/>
    <cellStyle name="パーセント 2 4 3" xfId="91" xr:uid="{00000000-0005-0000-0000-00003D000000}"/>
    <cellStyle name="パーセント 2 4 3 2" xfId="162" xr:uid="{00000000-0005-0000-0000-00003E000000}"/>
    <cellStyle name="パーセント 2 4 4" xfId="137" xr:uid="{00000000-0005-0000-0000-00003F000000}"/>
    <cellStyle name="パーセント 2 5" xfId="92" xr:uid="{00000000-0005-0000-0000-000040000000}"/>
    <cellStyle name="パーセント 2 5 2" xfId="93" xr:uid="{00000000-0005-0000-0000-000041000000}"/>
    <cellStyle name="パーセント 2 5 2 2" xfId="164" xr:uid="{00000000-0005-0000-0000-000042000000}"/>
    <cellStyle name="パーセント 2 5 3" xfId="94" xr:uid="{00000000-0005-0000-0000-000043000000}"/>
    <cellStyle name="パーセント 2 5 3 2" xfId="165" xr:uid="{00000000-0005-0000-0000-000044000000}"/>
    <cellStyle name="パーセント 2 5 4" xfId="163" xr:uid="{00000000-0005-0000-0000-000045000000}"/>
    <cellStyle name="パーセント 2 6" xfId="95" xr:uid="{00000000-0005-0000-0000-000046000000}"/>
    <cellStyle name="パーセント 2 6 2" xfId="166" xr:uid="{00000000-0005-0000-0000-000047000000}"/>
    <cellStyle name="パーセント 2 7" xfId="96" xr:uid="{00000000-0005-0000-0000-000048000000}"/>
    <cellStyle name="パーセント 2 7 2" xfId="167" xr:uid="{00000000-0005-0000-0000-000049000000}"/>
    <cellStyle name="パーセント 2 8" xfId="131" xr:uid="{00000000-0005-0000-0000-00004A000000}"/>
    <cellStyle name="ハイパーリンク" xfId="212" builtinId="8"/>
    <cellStyle name="ハイパーリンク 2" xfId="4" xr:uid="{00000000-0005-0000-0000-00004B000000}"/>
    <cellStyle name="ハイパーリンク 3" xfId="210" xr:uid="{859788A1-8242-41B6-8682-87051C576AE1}"/>
    <cellStyle name="メモ 2" xfId="47" xr:uid="{00000000-0005-0000-0000-00004C000000}"/>
    <cellStyle name="リンク セル 2" xfId="48" xr:uid="{00000000-0005-0000-0000-00004D000000}"/>
    <cellStyle name="悪い 2" xfId="49" xr:uid="{00000000-0005-0000-0000-00004E000000}"/>
    <cellStyle name="計算 2" xfId="50" xr:uid="{00000000-0005-0000-0000-00004F000000}"/>
    <cellStyle name="警告文 2" xfId="51" xr:uid="{00000000-0005-0000-0000-000050000000}"/>
    <cellStyle name="桁区切り" xfId="1" builtinId="6"/>
    <cellStyle name="桁区切り 2" xfId="52" xr:uid="{00000000-0005-0000-0000-000052000000}"/>
    <cellStyle name="桁区切り 2 2" xfId="168" xr:uid="{00000000-0005-0000-0000-000053000000}"/>
    <cellStyle name="桁区切り 3" xfId="53" xr:uid="{00000000-0005-0000-0000-000054000000}"/>
    <cellStyle name="桁区切り 4" xfId="54" xr:uid="{00000000-0005-0000-0000-000055000000}"/>
    <cellStyle name="桁区切り 4 2" xfId="169" xr:uid="{00000000-0005-0000-0000-000056000000}"/>
    <cellStyle name="桁区切り 5" xfId="18" xr:uid="{00000000-0005-0000-0000-000057000000}"/>
    <cellStyle name="桁区切り 5 2" xfId="149" xr:uid="{00000000-0005-0000-0000-000058000000}"/>
    <cellStyle name="桁区切り 6" xfId="77" xr:uid="{00000000-0005-0000-0000-000059000000}"/>
    <cellStyle name="桁区切り 6 2" xfId="207" xr:uid="{00000000-0005-0000-0000-00005A000000}"/>
    <cellStyle name="見出し 1 2" xfId="55" xr:uid="{00000000-0005-0000-0000-00005B000000}"/>
    <cellStyle name="見出し 2 2" xfId="56" xr:uid="{00000000-0005-0000-0000-00005C000000}"/>
    <cellStyle name="見出し 3 2" xfId="57" xr:uid="{00000000-0005-0000-0000-00005D000000}"/>
    <cellStyle name="見出し 4 2" xfId="58" xr:uid="{00000000-0005-0000-0000-00005E000000}"/>
    <cellStyle name="集計 2" xfId="59" xr:uid="{00000000-0005-0000-0000-00005F000000}"/>
    <cellStyle name="出力 2" xfId="60" xr:uid="{00000000-0005-0000-0000-000060000000}"/>
    <cellStyle name="説明文 2" xfId="61" xr:uid="{00000000-0005-0000-0000-000061000000}"/>
    <cellStyle name="通貨 2" xfId="62" xr:uid="{00000000-0005-0000-0000-000062000000}"/>
    <cellStyle name="入力 2" xfId="63" xr:uid="{00000000-0005-0000-0000-000063000000}"/>
    <cellStyle name="標準" xfId="0" builtinId="0"/>
    <cellStyle name="標準 2" xfId="3" xr:uid="{00000000-0005-0000-0000-000065000000}"/>
    <cellStyle name="標準 2 2" xfId="5" xr:uid="{00000000-0005-0000-0000-000066000000}"/>
    <cellStyle name="標準 2 2 2" xfId="8" xr:uid="{00000000-0005-0000-0000-000067000000}"/>
    <cellStyle name="標準 2 2 2 2" xfId="14" xr:uid="{00000000-0005-0000-0000-000068000000}"/>
    <cellStyle name="標準 2 2 2 2 2" xfId="97" xr:uid="{00000000-0005-0000-0000-000069000000}"/>
    <cellStyle name="標準 2 2 2 2 2 2" xfId="170" xr:uid="{00000000-0005-0000-0000-00006A000000}"/>
    <cellStyle name="標準 2 2 2 2 3" xfId="98" xr:uid="{00000000-0005-0000-0000-00006B000000}"/>
    <cellStyle name="標準 2 2 2 2 3 2" xfId="171" xr:uid="{00000000-0005-0000-0000-00006C000000}"/>
    <cellStyle name="標準 2 2 2 2 4" xfId="145" xr:uid="{00000000-0005-0000-0000-00006D000000}"/>
    <cellStyle name="標準 2 2 2 3" xfId="99" xr:uid="{00000000-0005-0000-0000-00006E000000}"/>
    <cellStyle name="標準 2 2 2 3 2" xfId="100" xr:uid="{00000000-0005-0000-0000-00006F000000}"/>
    <cellStyle name="標準 2 2 2 3 2 2" xfId="172" xr:uid="{00000000-0005-0000-0000-000070000000}"/>
    <cellStyle name="標準 2 2 2 3 3" xfId="101" xr:uid="{00000000-0005-0000-0000-000071000000}"/>
    <cellStyle name="標準 2 2 2 3 3 2" xfId="173" xr:uid="{00000000-0005-0000-0000-000072000000}"/>
    <cellStyle name="標準 2 2 2 3 4" xfId="139" xr:uid="{00000000-0005-0000-0000-000073000000}"/>
    <cellStyle name="標準 2 2 2 4" xfId="102" xr:uid="{00000000-0005-0000-0000-000074000000}"/>
    <cellStyle name="標準 2 2 2 4 2" xfId="103" xr:uid="{00000000-0005-0000-0000-000075000000}"/>
    <cellStyle name="標準 2 2 2 4 2 2" xfId="175" xr:uid="{00000000-0005-0000-0000-000076000000}"/>
    <cellStyle name="標準 2 2 2 4 3" xfId="104" xr:uid="{00000000-0005-0000-0000-000077000000}"/>
    <cellStyle name="標準 2 2 2 4 3 2" xfId="176" xr:uid="{00000000-0005-0000-0000-000078000000}"/>
    <cellStyle name="標準 2 2 2 4 4" xfId="174" xr:uid="{00000000-0005-0000-0000-000079000000}"/>
    <cellStyle name="標準 2 2 2 5" xfId="105" xr:uid="{00000000-0005-0000-0000-00007A000000}"/>
    <cellStyle name="標準 2 2 2 5 2" xfId="177" xr:uid="{00000000-0005-0000-0000-00007B000000}"/>
    <cellStyle name="標準 2 2 2 6" xfId="106" xr:uid="{00000000-0005-0000-0000-00007C000000}"/>
    <cellStyle name="標準 2 2 2 6 2" xfId="178" xr:uid="{00000000-0005-0000-0000-00007D000000}"/>
    <cellStyle name="標準 2 2 2 7" xfId="133" xr:uid="{00000000-0005-0000-0000-00007E000000}"/>
    <cellStyle name="標準 2 2 3" xfId="11" xr:uid="{00000000-0005-0000-0000-00007F000000}"/>
    <cellStyle name="標準 2 2 3 2" xfId="107" xr:uid="{00000000-0005-0000-0000-000080000000}"/>
    <cellStyle name="標準 2 2 3 2 2" xfId="179" xr:uid="{00000000-0005-0000-0000-000081000000}"/>
    <cellStyle name="標準 2 2 3 3" xfId="108" xr:uid="{00000000-0005-0000-0000-000082000000}"/>
    <cellStyle name="標準 2 2 3 3 2" xfId="180" xr:uid="{00000000-0005-0000-0000-000083000000}"/>
    <cellStyle name="標準 2 2 3 4" xfId="142" xr:uid="{00000000-0005-0000-0000-000084000000}"/>
    <cellStyle name="標準 2 2 4" xfId="64" xr:uid="{00000000-0005-0000-0000-000085000000}"/>
    <cellStyle name="標準 2 2 4 2" xfId="109" xr:uid="{00000000-0005-0000-0000-000086000000}"/>
    <cellStyle name="標準 2 2 4 2 2" xfId="181" xr:uid="{00000000-0005-0000-0000-000087000000}"/>
    <cellStyle name="標準 2 2 4 3" xfId="110" xr:uid="{00000000-0005-0000-0000-000088000000}"/>
    <cellStyle name="標準 2 2 4 3 2" xfId="182" xr:uid="{00000000-0005-0000-0000-000089000000}"/>
    <cellStyle name="標準 2 2 4 4" xfId="136" xr:uid="{00000000-0005-0000-0000-00008A000000}"/>
    <cellStyle name="標準 2 2 5" xfId="65" xr:uid="{00000000-0005-0000-0000-00008B000000}"/>
    <cellStyle name="標準 2 2 5 2" xfId="111" xr:uid="{00000000-0005-0000-0000-00008C000000}"/>
    <cellStyle name="標準 2 2 5 2 2" xfId="184" xr:uid="{00000000-0005-0000-0000-00008D000000}"/>
    <cellStyle name="標準 2 2 5 3" xfId="112" xr:uid="{00000000-0005-0000-0000-00008E000000}"/>
    <cellStyle name="標準 2 2 5 3 2" xfId="185" xr:uid="{00000000-0005-0000-0000-00008F000000}"/>
    <cellStyle name="標準 2 2 5 4" xfId="183" xr:uid="{00000000-0005-0000-0000-000090000000}"/>
    <cellStyle name="標準 2 2 6" xfId="113" xr:uid="{00000000-0005-0000-0000-000091000000}"/>
    <cellStyle name="標準 2 2 6 2" xfId="186" xr:uid="{00000000-0005-0000-0000-000092000000}"/>
    <cellStyle name="標準 2 2 7" xfId="114" xr:uid="{00000000-0005-0000-0000-000093000000}"/>
    <cellStyle name="標準 2 2 7 2" xfId="187" xr:uid="{00000000-0005-0000-0000-000094000000}"/>
    <cellStyle name="標準 2 2 8" xfId="130" xr:uid="{00000000-0005-0000-0000-000095000000}"/>
    <cellStyle name="標準 2 3" xfId="66" xr:uid="{00000000-0005-0000-0000-000096000000}"/>
    <cellStyle name="標準 2 4" xfId="67" xr:uid="{00000000-0005-0000-0000-000097000000}"/>
    <cellStyle name="標準 3" xfId="2" xr:uid="{00000000-0005-0000-0000-000098000000}"/>
    <cellStyle name="標準 3 2" xfId="7" xr:uid="{00000000-0005-0000-0000-000099000000}"/>
    <cellStyle name="標準 3 2 2" xfId="13" xr:uid="{00000000-0005-0000-0000-00009A000000}"/>
    <cellStyle name="標準 3 2 2 2" xfId="115" xr:uid="{00000000-0005-0000-0000-00009B000000}"/>
    <cellStyle name="標準 3 2 2 2 2" xfId="188" xr:uid="{00000000-0005-0000-0000-00009C000000}"/>
    <cellStyle name="標準 3 2 2 3" xfId="116" xr:uid="{00000000-0005-0000-0000-00009D000000}"/>
    <cellStyle name="標準 3 2 2 3 2" xfId="189" xr:uid="{00000000-0005-0000-0000-00009E000000}"/>
    <cellStyle name="標準 3 2 2 4" xfId="144" xr:uid="{00000000-0005-0000-0000-00009F000000}"/>
    <cellStyle name="標準 3 2 3" xfId="68" xr:uid="{00000000-0005-0000-0000-0000A0000000}"/>
    <cellStyle name="標準 3 2 3 2" xfId="117" xr:uid="{00000000-0005-0000-0000-0000A1000000}"/>
    <cellStyle name="標準 3 2 3 2 2" xfId="190" xr:uid="{00000000-0005-0000-0000-0000A2000000}"/>
    <cellStyle name="標準 3 2 3 3" xfId="118" xr:uid="{00000000-0005-0000-0000-0000A3000000}"/>
    <cellStyle name="標準 3 2 3 3 2" xfId="191" xr:uid="{00000000-0005-0000-0000-0000A4000000}"/>
    <cellStyle name="標準 3 2 3 4" xfId="208" xr:uid="{00000000-0005-0000-0000-0000A5000000}"/>
    <cellStyle name="標準 3 2 3 5" xfId="138" xr:uid="{00000000-0005-0000-0000-0000A6000000}"/>
    <cellStyle name="標準 3 2 4" xfId="119" xr:uid="{00000000-0005-0000-0000-0000A7000000}"/>
    <cellStyle name="標準 3 2 4 2" xfId="120" xr:uid="{00000000-0005-0000-0000-0000A8000000}"/>
    <cellStyle name="標準 3 2 4 2 2" xfId="193" xr:uid="{00000000-0005-0000-0000-0000A9000000}"/>
    <cellStyle name="標準 3 2 4 3" xfId="121" xr:uid="{00000000-0005-0000-0000-0000AA000000}"/>
    <cellStyle name="標準 3 2 4 3 2" xfId="194" xr:uid="{00000000-0005-0000-0000-0000AB000000}"/>
    <cellStyle name="標準 3 2 4 4" xfId="192" xr:uid="{00000000-0005-0000-0000-0000AC000000}"/>
    <cellStyle name="標準 3 2 5" xfId="122" xr:uid="{00000000-0005-0000-0000-0000AD000000}"/>
    <cellStyle name="標準 3 2 5 2" xfId="195" xr:uid="{00000000-0005-0000-0000-0000AE000000}"/>
    <cellStyle name="標準 3 2 6" xfId="123" xr:uid="{00000000-0005-0000-0000-0000AF000000}"/>
    <cellStyle name="標準 3 2 6 2" xfId="196" xr:uid="{00000000-0005-0000-0000-0000B0000000}"/>
    <cellStyle name="標準 3 2 7" xfId="132" xr:uid="{00000000-0005-0000-0000-0000B1000000}"/>
    <cellStyle name="標準 3 3" xfId="10" xr:uid="{00000000-0005-0000-0000-0000B2000000}"/>
    <cellStyle name="標準 3 3 2" xfId="69" xr:uid="{00000000-0005-0000-0000-0000B3000000}"/>
    <cellStyle name="標準 3 3 2 2" xfId="197" xr:uid="{00000000-0005-0000-0000-0000B4000000}"/>
    <cellStyle name="標準 3 3 3" xfId="124" xr:uid="{00000000-0005-0000-0000-0000B5000000}"/>
    <cellStyle name="標準 3 3 3 2" xfId="198" xr:uid="{00000000-0005-0000-0000-0000B6000000}"/>
    <cellStyle name="標準 3 3 4" xfId="141" xr:uid="{00000000-0005-0000-0000-0000B7000000}"/>
    <cellStyle name="標準 3 4" xfId="70" xr:uid="{00000000-0005-0000-0000-0000B8000000}"/>
    <cellStyle name="標準 3 4 2" xfId="71" xr:uid="{00000000-0005-0000-0000-0000B9000000}"/>
    <cellStyle name="標準 3 4 2 2" xfId="199" xr:uid="{00000000-0005-0000-0000-0000BA000000}"/>
    <cellStyle name="標準 3 4 3" xfId="125" xr:uid="{00000000-0005-0000-0000-0000BB000000}"/>
    <cellStyle name="標準 3 4 3 2" xfId="200" xr:uid="{00000000-0005-0000-0000-0000BC000000}"/>
    <cellStyle name="標準 3 4 4" xfId="135" xr:uid="{00000000-0005-0000-0000-0000BD000000}"/>
    <cellStyle name="標準 3 5" xfId="72" xr:uid="{00000000-0005-0000-0000-0000BE000000}"/>
    <cellStyle name="標準 3 5 2" xfId="126" xr:uid="{00000000-0005-0000-0000-0000BF000000}"/>
    <cellStyle name="標準 3 5 2 2" xfId="202" xr:uid="{00000000-0005-0000-0000-0000C0000000}"/>
    <cellStyle name="標準 3 5 3" xfId="127" xr:uid="{00000000-0005-0000-0000-0000C1000000}"/>
    <cellStyle name="標準 3 5 3 2" xfId="203" xr:uid="{00000000-0005-0000-0000-0000C2000000}"/>
    <cellStyle name="標準 3 5 4" xfId="201" xr:uid="{00000000-0005-0000-0000-0000C3000000}"/>
    <cellStyle name="標準 3 6" xfId="73" xr:uid="{00000000-0005-0000-0000-0000C4000000}"/>
    <cellStyle name="標準 3 6 2" xfId="204" xr:uid="{00000000-0005-0000-0000-0000C5000000}"/>
    <cellStyle name="標準 3 7" xfId="128" xr:uid="{00000000-0005-0000-0000-0000C6000000}"/>
    <cellStyle name="標準 3 7 2" xfId="205" xr:uid="{00000000-0005-0000-0000-0000C7000000}"/>
    <cellStyle name="標準 3 8" xfId="129" xr:uid="{00000000-0005-0000-0000-0000C8000000}"/>
    <cellStyle name="標準 4" xfId="16" xr:uid="{00000000-0005-0000-0000-0000C9000000}"/>
    <cellStyle name="標準 4 2" xfId="211" xr:uid="{98066CA2-7C38-4887-87AD-8A0C99F5BFC7}"/>
    <cellStyle name="標準 5" xfId="74" xr:uid="{00000000-0005-0000-0000-0000CA000000}"/>
    <cellStyle name="標準 5 2" xfId="147" xr:uid="{00000000-0005-0000-0000-0000CB000000}"/>
    <cellStyle name="標準 6" xfId="17" xr:uid="{00000000-0005-0000-0000-0000CC000000}"/>
    <cellStyle name="標準 6 2" xfId="148" xr:uid="{00000000-0005-0000-0000-0000CD000000}"/>
    <cellStyle name="標準 7" xfId="76" xr:uid="{00000000-0005-0000-0000-0000CE000000}"/>
    <cellStyle name="標準 7 2" xfId="206" xr:uid="{00000000-0005-0000-0000-0000CF000000}"/>
    <cellStyle name="標準 8" xfId="209" xr:uid="{6E219DDD-4035-47D5-A609-8249A57EDB14}"/>
    <cellStyle name="良い 2" xfId="75" xr:uid="{00000000-0005-0000-0000-0000D0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F2F2"/>
      <color rgb="FFD9D9D9"/>
      <color rgb="FFFDEADA"/>
      <color rgb="FFDBEEF4"/>
      <color rgb="FF93CDDD"/>
      <color rgb="FFEBF1DE"/>
      <color rgb="FFDAEEF3"/>
      <color rgb="FF92CDD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936119</xdr:colOff>
      <xdr:row>1</xdr:row>
      <xdr:rowOff>1306286</xdr:rowOff>
    </xdr:from>
    <xdr:to>
      <xdr:col>20</xdr:col>
      <xdr:colOff>1464401</xdr:colOff>
      <xdr:row>3</xdr:row>
      <xdr:rowOff>883000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3EAAE85-8589-4E41-AA22-62584806EC37}"/>
            </a:ext>
          </a:extLst>
        </xdr:cNvPr>
        <xdr:cNvGrpSpPr/>
      </xdr:nvGrpSpPr>
      <xdr:grpSpPr>
        <a:xfrm>
          <a:off x="37546755" y="1814286"/>
          <a:ext cx="6785919" cy="2647805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DB1C645-2B4F-461F-9A63-0A4B42A6A295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CFDE71F4-D564-4CDE-8485-17BDA9B17CA6}"/>
              </a:ext>
            </a:extLst>
          </xdr:cNvPr>
          <xdr:cNvGrpSpPr/>
        </xdr:nvGrpSpPr>
        <xdr:grpSpPr>
          <a:xfrm>
            <a:off x="25407432" y="849725"/>
            <a:ext cx="4829529" cy="514041"/>
            <a:chOff x="20798075" y="530440"/>
            <a:chExt cx="2261873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96BD1AE4-E326-4FD5-8827-0B152A580EE2}"/>
                </a:ext>
              </a:extLst>
            </xdr:cNvPr>
            <xdr:cNvSpPr/>
          </xdr:nvSpPr>
          <xdr:spPr>
            <a:xfrm>
              <a:off x="2079807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245C7962-95E9-4EAE-A155-41CD21D862DF}"/>
                </a:ext>
              </a:extLst>
            </xdr:cNvPr>
            <xdr:cNvSpPr/>
          </xdr:nvSpPr>
          <xdr:spPr>
            <a:xfrm>
              <a:off x="21750616" y="530440"/>
              <a:ext cx="1309332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6F84D313-EDC0-435F-A31D-C62EB7BD7CC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1964" y="687323"/>
              <a:ext cx="17865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08C1212-D045-4ADA-B725-19004DD51C97}"/>
              </a:ext>
            </a:extLst>
          </xdr:cNvPr>
          <xdr:cNvGrpSpPr/>
        </xdr:nvGrpSpPr>
        <xdr:grpSpPr>
          <a:xfrm>
            <a:off x="25407427" y="1589914"/>
            <a:ext cx="4829528" cy="514042"/>
            <a:chOff x="20809325" y="534008"/>
            <a:chExt cx="2261734" cy="31376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31E60F9F-40CF-4540-B648-00756C6214C8}"/>
                </a:ext>
              </a:extLst>
            </xdr:cNvPr>
            <xdr:cNvSpPr/>
          </xdr:nvSpPr>
          <xdr:spPr>
            <a:xfrm>
              <a:off x="20809325" y="534008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D7FB75B1-F8A9-4516-B950-2F1ABD5C5137}"/>
                </a:ext>
              </a:extLst>
            </xdr:cNvPr>
            <xdr:cNvSpPr/>
          </xdr:nvSpPr>
          <xdr:spPr>
            <a:xfrm>
              <a:off x="21761808" y="534009"/>
              <a:ext cx="130925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80E2DB87-E776-4B89-9D19-C270598660E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90890"/>
              <a:ext cx="179278" cy="1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5C8C419E-D000-4622-B702-A8E7FEA68F5E}"/>
              </a:ext>
            </a:extLst>
          </xdr:cNvPr>
          <xdr:cNvGrpSpPr/>
        </xdr:nvGrpSpPr>
        <xdr:grpSpPr>
          <a:xfrm>
            <a:off x="25407429" y="2330107"/>
            <a:ext cx="4829638" cy="515623"/>
            <a:chOff x="20809319" y="536487"/>
            <a:chExt cx="2261831" cy="317085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9F2DD449-B464-4458-A871-08F86A135931}"/>
                </a:ext>
              </a:extLst>
            </xdr:cNvPr>
            <xdr:cNvSpPr/>
          </xdr:nvSpPr>
          <xdr:spPr>
            <a:xfrm>
              <a:off x="20809319" y="536487"/>
              <a:ext cx="773205" cy="31708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9C2A8E4C-F871-4719-9703-F4DB8B86D828}"/>
                </a:ext>
              </a:extLst>
            </xdr:cNvPr>
            <xdr:cNvSpPr/>
          </xdr:nvSpPr>
          <xdr:spPr>
            <a:xfrm>
              <a:off x="21761821" y="536487"/>
              <a:ext cx="1309329" cy="31708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8B16801-83FD-4B2E-AB5B-FEF1D7149E78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2524" y="695030"/>
              <a:ext cx="179297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25</xdr:col>
      <xdr:colOff>1160318</xdr:colOff>
      <xdr:row>3</xdr:row>
      <xdr:rowOff>121660</xdr:rowOff>
    </xdr:from>
    <xdr:to>
      <xdr:col>33</xdr:col>
      <xdr:colOff>519545</xdr:colOff>
      <xdr:row>4</xdr:row>
      <xdr:rowOff>393122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8775B44-F462-49A7-AE54-483733A91DC9}"/>
            </a:ext>
          </a:extLst>
        </xdr:cNvPr>
        <xdr:cNvSpPr/>
      </xdr:nvSpPr>
      <xdr:spPr>
        <a:xfrm>
          <a:off x="55712591" y="3706524"/>
          <a:ext cx="8156863" cy="18127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2</xdr:col>
      <xdr:colOff>87129</xdr:colOff>
      <xdr:row>18</xdr:row>
      <xdr:rowOff>253278</xdr:rowOff>
    </xdr:from>
    <xdr:to>
      <xdr:col>3</xdr:col>
      <xdr:colOff>609850</xdr:colOff>
      <xdr:row>23</xdr:row>
      <xdr:rowOff>277092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EA3DA915-AF6F-4182-957C-2193597C9A6A}"/>
            </a:ext>
          </a:extLst>
        </xdr:cNvPr>
        <xdr:cNvSpPr/>
      </xdr:nvSpPr>
      <xdr:spPr>
        <a:xfrm>
          <a:off x="3689311" y="10817369"/>
          <a:ext cx="3172403" cy="1582450"/>
        </a:xfrm>
        <a:prstGeom prst="wedgeRoundRectCallout">
          <a:avLst>
            <a:gd name="adj1" fmla="val -15317"/>
            <a:gd name="adj2" fmla="val -8293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0</xdr:colOff>
      <xdr:row>17</xdr:row>
      <xdr:rowOff>17319</xdr:rowOff>
    </xdr:from>
    <xdr:to>
      <xdr:col>7</xdr:col>
      <xdr:colOff>0</xdr:colOff>
      <xdr:row>19</xdr:row>
      <xdr:rowOff>269048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2E5C8DA7-12B4-4CD2-BF83-18A9DBFF07E8}"/>
            </a:ext>
          </a:extLst>
        </xdr:cNvPr>
        <xdr:cNvSpPr/>
      </xdr:nvSpPr>
      <xdr:spPr>
        <a:xfrm rot="5400000">
          <a:off x="13763317" y="8057593"/>
          <a:ext cx="875183" cy="5299364"/>
        </a:xfrm>
        <a:prstGeom prst="rightBrace">
          <a:avLst>
            <a:gd name="adj1" fmla="val 53633"/>
            <a:gd name="adj2" fmla="val 4955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100734</xdr:colOff>
      <xdr:row>19</xdr:row>
      <xdr:rowOff>66101</xdr:rowOff>
    </xdr:from>
    <xdr:to>
      <xdr:col>11</xdr:col>
      <xdr:colOff>290945</xdr:colOff>
      <xdr:row>28</xdr:row>
      <xdr:rowOff>110836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9C88E09F-DCB9-40BD-B22F-4B46DD0D672D}"/>
            </a:ext>
          </a:extLst>
        </xdr:cNvPr>
        <xdr:cNvSpPr/>
      </xdr:nvSpPr>
      <xdr:spPr>
        <a:xfrm>
          <a:off x="18735098" y="11066610"/>
          <a:ext cx="5025447" cy="2912626"/>
        </a:xfrm>
        <a:prstGeom prst="wedgeRoundRectCallout">
          <a:avLst>
            <a:gd name="adj1" fmla="val -33926"/>
            <a:gd name="adj2" fmla="val -8597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④電源周波数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電源周波数を選択してください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任意項目です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周波数によって性能値や能力値が異なる場合、プルダウンから選択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性能値や能力値が同じ場合は空欄としてください</a:t>
          </a:r>
        </a:p>
      </xdr:txBody>
    </xdr:sp>
    <xdr:clientData/>
  </xdr:twoCellAnchor>
  <xdr:twoCellAnchor editAs="oneCell">
    <xdr:from>
      <xdr:col>10</xdr:col>
      <xdr:colOff>1808883</xdr:colOff>
      <xdr:row>17</xdr:row>
      <xdr:rowOff>17321</xdr:rowOff>
    </xdr:from>
    <xdr:to>
      <xdr:col>14</xdr:col>
      <xdr:colOff>2355271</xdr:colOff>
      <xdr:row>19</xdr:row>
      <xdr:rowOff>303073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66395DC4-8BBB-4307-8F64-EF946BD90F57}"/>
            </a:ext>
          </a:extLst>
        </xdr:cNvPr>
        <xdr:cNvSpPr/>
      </xdr:nvSpPr>
      <xdr:spPr>
        <a:xfrm rot="5400000">
          <a:off x="26816769" y="6372662"/>
          <a:ext cx="909207" cy="8772526"/>
        </a:xfrm>
        <a:prstGeom prst="rightBrace">
          <a:avLst>
            <a:gd name="adj1" fmla="val 53633"/>
            <a:gd name="adj2" fmla="val 5651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33336</xdr:colOff>
      <xdr:row>17</xdr:row>
      <xdr:rowOff>10927</xdr:rowOff>
    </xdr:from>
    <xdr:to>
      <xdr:col>18</xdr:col>
      <xdr:colOff>2372590</xdr:colOff>
      <xdr:row>19</xdr:row>
      <xdr:rowOff>300881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8DC9CFBF-973D-46EC-961A-976E23471CE5}"/>
            </a:ext>
          </a:extLst>
        </xdr:cNvPr>
        <xdr:cNvSpPr/>
      </xdr:nvSpPr>
      <xdr:spPr>
        <a:xfrm rot="5400000">
          <a:off x="35642395" y="6381141"/>
          <a:ext cx="913409" cy="8746981"/>
        </a:xfrm>
        <a:prstGeom prst="rightBrace">
          <a:avLst>
            <a:gd name="adj1" fmla="val 53633"/>
            <a:gd name="adj2" fmla="val 5651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27215</xdr:colOff>
      <xdr:row>17</xdr:row>
      <xdr:rowOff>16009</xdr:rowOff>
    </xdr:from>
    <xdr:to>
      <xdr:col>20</xdr:col>
      <xdr:colOff>1864179</xdr:colOff>
      <xdr:row>19</xdr:row>
      <xdr:rowOff>267737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81461F03-24CD-4600-BDCC-A3F89953DCE8}"/>
            </a:ext>
          </a:extLst>
        </xdr:cNvPr>
        <xdr:cNvSpPr/>
      </xdr:nvSpPr>
      <xdr:spPr>
        <a:xfrm rot="5400000">
          <a:off x="39335470" y="8852300"/>
          <a:ext cx="875182" cy="3707327"/>
        </a:xfrm>
        <a:prstGeom prst="rightBrace">
          <a:avLst>
            <a:gd name="adj1" fmla="val 53633"/>
            <a:gd name="adj2" fmla="val 5794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554182</xdr:colOff>
      <xdr:row>22</xdr:row>
      <xdr:rowOff>59376</xdr:rowOff>
    </xdr:from>
    <xdr:to>
      <xdr:col>20</xdr:col>
      <xdr:colOff>599787</xdr:colOff>
      <xdr:row>32</xdr:row>
      <xdr:rowOff>121227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63894427-F6F4-4F9A-A78B-A653F8855334}"/>
            </a:ext>
          </a:extLst>
        </xdr:cNvPr>
        <xdr:cNvSpPr/>
      </xdr:nvSpPr>
      <xdr:spPr>
        <a:xfrm>
          <a:off x="38654182" y="11905012"/>
          <a:ext cx="4305877" cy="3179124"/>
        </a:xfrm>
        <a:prstGeom prst="wedgeRoundRectCallout">
          <a:avLst>
            <a:gd name="adj1" fmla="val 29761"/>
            <a:gd name="adj2" fmla="val -708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設定温度範囲　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⑭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設定温度範囲　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設定温度範囲を入力してください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記載の数値を入力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設定温度範囲を入力してください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記載の数値を入力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17323</xdr:colOff>
      <xdr:row>0</xdr:row>
      <xdr:rowOff>485346</xdr:rowOff>
    </xdr:from>
    <xdr:to>
      <xdr:col>14</xdr:col>
      <xdr:colOff>607439</xdr:colOff>
      <xdr:row>4</xdr:row>
      <xdr:rowOff>0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092214B7-099A-452A-8E21-FECC191303A3}"/>
            </a:ext>
          </a:extLst>
        </xdr:cNvPr>
        <xdr:cNvSpPr/>
      </xdr:nvSpPr>
      <xdr:spPr>
        <a:xfrm>
          <a:off x="28938687" y="485346"/>
          <a:ext cx="590116" cy="4640836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1194956</xdr:colOff>
      <xdr:row>22</xdr:row>
      <xdr:rowOff>77252</xdr:rowOff>
    </xdr:from>
    <xdr:to>
      <xdr:col>17</xdr:col>
      <xdr:colOff>1229594</xdr:colOff>
      <xdr:row>41</xdr:row>
      <xdr:rowOff>242455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4D370D14-6D50-4D27-9438-B5E9A8A88AE4}"/>
            </a:ext>
          </a:extLst>
        </xdr:cNvPr>
        <xdr:cNvSpPr/>
      </xdr:nvSpPr>
      <xdr:spPr>
        <a:xfrm>
          <a:off x="30497320" y="11922888"/>
          <a:ext cx="6823364" cy="6088022"/>
        </a:xfrm>
        <a:prstGeom prst="wedgeRoundRectCallout">
          <a:avLst>
            <a:gd name="adj1" fmla="val 23596"/>
            <a:gd name="adj2" fmla="val -6069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低温条件下の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⑪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⑫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</a:p>
      </xdr:txBody>
    </xdr:sp>
    <xdr:clientData/>
  </xdr:twoCellAnchor>
  <xdr:twoCellAnchor editAs="oneCell">
    <xdr:from>
      <xdr:col>11</xdr:col>
      <xdr:colOff>588819</xdr:colOff>
      <xdr:row>22</xdr:row>
      <xdr:rowOff>138547</xdr:rowOff>
    </xdr:from>
    <xdr:to>
      <xdr:col>14</xdr:col>
      <xdr:colOff>727364</xdr:colOff>
      <xdr:row>43</xdr:row>
      <xdr:rowOff>138548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143FC7F9-CE8D-4733-B51F-B3D909CD346D}"/>
            </a:ext>
          </a:extLst>
        </xdr:cNvPr>
        <xdr:cNvSpPr/>
      </xdr:nvSpPr>
      <xdr:spPr>
        <a:xfrm>
          <a:off x="23483455" y="11984183"/>
          <a:ext cx="6546273" cy="6546274"/>
        </a:xfrm>
        <a:prstGeom prst="wedgeRoundRectCallout">
          <a:avLst>
            <a:gd name="adj1" fmla="val -928"/>
            <a:gd name="adj2" fmla="val -6070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標準条件下の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すべて任意項目です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3065175</xdr:colOff>
      <xdr:row>0</xdr:row>
      <xdr:rowOff>192665</xdr:rowOff>
    </xdr:from>
    <xdr:to>
      <xdr:col>10</xdr:col>
      <xdr:colOff>124692</xdr:colOff>
      <xdr:row>3</xdr:row>
      <xdr:rowOff>1049770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10366429-B9E2-4597-9174-87F8F09382FD}"/>
            </a:ext>
          </a:extLst>
        </xdr:cNvPr>
        <xdr:cNvSpPr/>
      </xdr:nvSpPr>
      <xdr:spPr>
        <a:xfrm>
          <a:off x="18152775" y="192665"/>
          <a:ext cx="3640426" cy="4431578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14</xdr:col>
      <xdr:colOff>1115872</xdr:colOff>
      <xdr:row>0</xdr:row>
      <xdr:rowOff>190501</xdr:rowOff>
    </xdr:from>
    <xdr:to>
      <xdr:col>16</xdr:col>
      <xdr:colOff>1281546</xdr:colOff>
      <xdr:row>2</xdr:row>
      <xdr:rowOff>603113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1545E9CC-E401-456E-9D42-4B796F4CD80F}"/>
            </a:ext>
          </a:extLst>
        </xdr:cNvPr>
        <xdr:cNvSpPr/>
      </xdr:nvSpPr>
      <xdr:spPr>
        <a:xfrm>
          <a:off x="30418236" y="190501"/>
          <a:ext cx="4564491" cy="2456157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1194954</xdr:colOff>
      <xdr:row>2</xdr:row>
      <xdr:rowOff>664585</xdr:rowOff>
    </xdr:from>
    <xdr:to>
      <xdr:col>17</xdr:col>
      <xdr:colOff>657990</xdr:colOff>
      <xdr:row>3</xdr:row>
      <xdr:rowOff>1457902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B22D3BB3-2F80-4ED1-AD36-9BA07A65E6B8}"/>
            </a:ext>
          </a:extLst>
        </xdr:cNvPr>
        <xdr:cNvSpPr/>
      </xdr:nvSpPr>
      <xdr:spPr>
        <a:xfrm>
          <a:off x="33420627" y="2701203"/>
          <a:ext cx="3841072" cy="2331172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796636</xdr:colOff>
      <xdr:row>24</xdr:row>
      <xdr:rowOff>86591</xdr:rowOff>
    </xdr:from>
    <xdr:to>
      <xdr:col>3</xdr:col>
      <xdr:colOff>2547939</xdr:colOff>
      <xdr:row>39</xdr:row>
      <xdr:rowOff>17318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32A59599-C9B5-4094-B449-E024AA43A9AF}"/>
            </a:ext>
          </a:extLst>
        </xdr:cNvPr>
        <xdr:cNvSpPr/>
      </xdr:nvSpPr>
      <xdr:spPr>
        <a:xfrm>
          <a:off x="1749136" y="12521046"/>
          <a:ext cx="7050667" cy="460663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・同一型番の製品で電源周波数が複数あり、性能値や能力値が異なる場合は、電波周波数ごとに同一型番を入力すること</a:t>
          </a:r>
        </a:p>
      </xdr:txBody>
    </xdr:sp>
    <xdr:clientData/>
  </xdr:twoCellAnchor>
  <xdr:twoCellAnchor editAs="oneCell">
    <xdr:from>
      <xdr:col>5</xdr:col>
      <xdr:colOff>525750</xdr:colOff>
      <xdr:row>21</xdr:row>
      <xdr:rowOff>190500</xdr:rowOff>
    </xdr:from>
    <xdr:to>
      <xdr:col>6</xdr:col>
      <xdr:colOff>2341418</xdr:colOff>
      <xdr:row>33</xdr:row>
      <xdr:rowOff>17319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8CB776A3-86C5-4CC3-AE9D-2C4719FA0FB9}"/>
            </a:ext>
          </a:extLst>
        </xdr:cNvPr>
        <xdr:cNvSpPr/>
      </xdr:nvSpPr>
      <xdr:spPr>
        <a:xfrm>
          <a:off x="12066586" y="11828318"/>
          <a:ext cx="5362432" cy="3650674"/>
        </a:xfrm>
        <a:prstGeom prst="wedgeRoundRectCallout">
          <a:avLst>
            <a:gd name="adj1" fmla="val 6933"/>
            <a:gd name="adj2" fmla="val -6340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2209801</xdr:colOff>
      <xdr:row>33</xdr:row>
      <xdr:rowOff>198723</xdr:rowOff>
    </xdr:from>
    <xdr:to>
      <xdr:col>6</xdr:col>
      <xdr:colOff>3477490</xdr:colOff>
      <xdr:row>42</xdr:row>
      <xdr:rowOff>3461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54E7343E-FABD-4CA8-B133-7A882E1EF14E}"/>
            </a:ext>
          </a:extLst>
        </xdr:cNvPr>
        <xdr:cNvSpPr/>
      </xdr:nvSpPr>
      <xdr:spPr>
        <a:xfrm>
          <a:off x="11104419" y="15660396"/>
          <a:ext cx="7460671" cy="267262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重複している場合、または登録型番と電源周波数の組み合わせが重複している場合は、セルが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一意の型番であること、または一意の型番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電波周波数であることを確認のうえ、入力すること</a:t>
          </a:r>
        </a:p>
      </xdr:txBody>
    </xdr:sp>
    <xdr:clientData/>
  </xdr:twoCellAnchor>
  <xdr:twoCellAnchor editAs="oneCell">
    <xdr:from>
      <xdr:col>21</xdr:col>
      <xdr:colOff>1319357</xdr:colOff>
      <xdr:row>26</xdr:row>
      <xdr:rowOff>178665</xdr:rowOff>
    </xdr:from>
    <xdr:to>
      <xdr:col>23</xdr:col>
      <xdr:colOff>1642053</xdr:colOff>
      <xdr:row>53</xdr:row>
      <xdr:rowOff>17319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D2E6450D-A2E9-F994-CF2E-91B4249C2E3A}"/>
            </a:ext>
          </a:extLst>
        </xdr:cNvPr>
        <xdr:cNvGrpSpPr/>
      </xdr:nvGrpSpPr>
      <xdr:grpSpPr>
        <a:xfrm>
          <a:off x="46057993" y="13467483"/>
          <a:ext cx="7873424" cy="8567018"/>
          <a:chOff x="43780881" y="11386705"/>
          <a:chExt cx="7879773" cy="8252115"/>
        </a:xfrm>
      </xdr:grpSpPr>
      <xdr:sp macro="" textlink="">
        <xdr:nvSpPr>
          <xdr:cNvPr id="47" name="吹き出し: 角を丸めた四角形 46">
            <a:extLst>
              <a:ext uri="{FF2B5EF4-FFF2-40B4-BE49-F238E27FC236}">
                <a16:creationId xmlns:a16="http://schemas.microsoft.com/office/drawing/2014/main" id="{DE009855-58DE-4B95-8388-347A238D28C3}"/>
              </a:ext>
            </a:extLst>
          </xdr:cNvPr>
          <xdr:cNvSpPr/>
        </xdr:nvSpPr>
        <xdr:spPr>
          <a:xfrm>
            <a:off x="43780881" y="11386705"/>
            <a:ext cx="7879773" cy="8252115"/>
          </a:xfrm>
          <a:prstGeom prst="wedgeRoundRectCallout">
            <a:avLst>
              <a:gd name="adj1" fmla="val -11063"/>
              <a:gd name="adj2" fmla="val -8299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⑯ワイルドカードの内訳一覧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⑯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8" name="四角形: 角を丸くする 47">
            <a:extLst>
              <a:ext uri="{FF2B5EF4-FFF2-40B4-BE49-F238E27FC236}">
                <a16:creationId xmlns:a16="http://schemas.microsoft.com/office/drawing/2014/main" id="{C3453A60-9A08-4344-BA3C-E3068B04B961}"/>
              </a:ext>
            </a:extLst>
          </xdr:cNvPr>
          <xdr:cNvSpPr/>
        </xdr:nvSpPr>
        <xdr:spPr>
          <a:xfrm>
            <a:off x="43968063" y="12921103"/>
            <a:ext cx="7505409" cy="5592035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</a:t>
            </a:r>
            <a:r>
              <a:rPr kumimoji="1" lang="ja-JP" altLang="en-US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22</xdr:col>
      <xdr:colOff>3706090</xdr:colOff>
      <xdr:row>18</xdr:row>
      <xdr:rowOff>34639</xdr:rowOff>
    </xdr:from>
    <xdr:to>
      <xdr:col>23</xdr:col>
      <xdr:colOff>1766453</xdr:colOff>
      <xdr:row>25</xdr:row>
      <xdr:rowOff>51955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B0285949-1323-4EC6-B192-CD123AF95567}"/>
            </a:ext>
          </a:extLst>
        </xdr:cNvPr>
        <xdr:cNvSpPr/>
      </xdr:nvSpPr>
      <xdr:spPr>
        <a:xfrm>
          <a:off x="47503772" y="10598730"/>
          <a:ext cx="3446318" cy="2199407"/>
        </a:xfrm>
        <a:prstGeom prst="wedgeRoundRectCallout">
          <a:avLst>
            <a:gd name="adj1" fmla="val 28613"/>
            <a:gd name="adj2" fmla="val -888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⑰備考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⑰備考を入力してください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20</xdr:col>
      <xdr:colOff>734726</xdr:colOff>
      <xdr:row>18</xdr:row>
      <xdr:rowOff>258760</xdr:rowOff>
    </xdr:from>
    <xdr:to>
      <xdr:col>22</xdr:col>
      <xdr:colOff>658092</xdr:colOff>
      <xdr:row>24</xdr:row>
      <xdr:rowOff>294409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50C34E81-2A3C-408C-A3B5-08B371942424}"/>
            </a:ext>
          </a:extLst>
        </xdr:cNvPr>
        <xdr:cNvSpPr/>
      </xdr:nvSpPr>
      <xdr:spPr>
        <a:xfrm>
          <a:off x="43094999" y="10857487"/>
          <a:ext cx="3958502" cy="1906013"/>
        </a:xfrm>
        <a:prstGeom prst="wedgeRoundRectCallout">
          <a:avLst>
            <a:gd name="adj1" fmla="val 20964"/>
            <a:gd name="adj2" fmla="val -10081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⑮希望小売価格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⑮希望小売価格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466359</xdr:colOff>
      <xdr:row>1</xdr:row>
      <xdr:rowOff>1115786</xdr:rowOff>
    </xdr:from>
    <xdr:to>
      <xdr:col>17</xdr:col>
      <xdr:colOff>923209</xdr:colOff>
      <xdr:row>3</xdr:row>
      <xdr:rowOff>695675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5F87C8AE-0DA0-4E27-885A-07980C896674}"/>
            </a:ext>
          </a:extLst>
        </xdr:cNvPr>
        <xdr:cNvGrpSpPr/>
      </xdr:nvGrpSpPr>
      <xdr:grpSpPr>
        <a:xfrm>
          <a:off x="30900177" y="1623786"/>
          <a:ext cx="7234032" cy="2650980"/>
          <a:chOff x="24658307" y="547688"/>
          <a:chExt cx="6656676" cy="2663598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8E7FC904-4F00-414D-A8A0-8E0C8080362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E0548E27-E1F9-470C-9FC9-0BF29348756F}"/>
              </a:ext>
            </a:extLst>
          </xdr:cNvPr>
          <xdr:cNvGrpSpPr/>
        </xdr:nvGrpSpPr>
        <xdr:grpSpPr>
          <a:xfrm>
            <a:off x="25407428" y="849725"/>
            <a:ext cx="4826516" cy="514041"/>
            <a:chOff x="20798074" y="530440"/>
            <a:chExt cx="2260462" cy="31376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93C26AF0-9BB7-408C-91F5-9C09A4537716}"/>
                </a:ext>
              </a:extLst>
            </xdr:cNvPr>
            <xdr:cNvSpPr/>
          </xdr:nvSpPr>
          <xdr:spPr>
            <a:xfrm>
              <a:off x="20798074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D6627619-A728-447A-976B-C3A34398F6F3}"/>
                </a:ext>
              </a:extLst>
            </xdr:cNvPr>
            <xdr:cNvSpPr/>
          </xdr:nvSpPr>
          <xdr:spPr>
            <a:xfrm>
              <a:off x="21750610" y="530440"/>
              <a:ext cx="130792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DEAF31EC-CCBB-4395-AD53-F434D75986FA}"/>
                </a:ext>
              </a:extLst>
            </xdr:cNvPr>
            <xdr:cNvCxnSpPr>
              <a:stCxn id="29" idx="3"/>
              <a:endCxn id="30" idx="1"/>
            </xdr:cNvCxnSpPr>
          </xdr:nvCxnSpPr>
          <xdr:spPr>
            <a:xfrm>
              <a:off x="21571963" y="687323"/>
              <a:ext cx="178647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9EBC082-AA26-4B75-900B-F56F8140E158}"/>
              </a:ext>
            </a:extLst>
          </xdr:cNvPr>
          <xdr:cNvGrpSpPr/>
        </xdr:nvGrpSpPr>
        <xdr:grpSpPr>
          <a:xfrm>
            <a:off x="25407425" y="1589914"/>
            <a:ext cx="4826517" cy="514042"/>
            <a:chOff x="20809325" y="534008"/>
            <a:chExt cx="2260324" cy="313766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81EDE37-AE2A-4B53-A5C8-AC555EC89767}"/>
                </a:ext>
              </a:extLst>
            </xdr:cNvPr>
            <xdr:cNvSpPr/>
          </xdr:nvSpPr>
          <xdr:spPr>
            <a:xfrm>
              <a:off x="20809325" y="534008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A44D96BD-C63E-4396-BB34-8B119A8D2D6E}"/>
                </a:ext>
              </a:extLst>
            </xdr:cNvPr>
            <xdr:cNvSpPr/>
          </xdr:nvSpPr>
          <xdr:spPr>
            <a:xfrm>
              <a:off x="21761803" y="534009"/>
              <a:ext cx="130784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263C508D-15C4-4DD2-8EB5-FA88A547DE62}"/>
                </a:ext>
              </a:extLst>
            </xdr:cNvPr>
            <xdr:cNvCxnSpPr>
              <a:stCxn id="26" idx="3"/>
              <a:endCxn id="27" idx="1"/>
            </xdr:cNvCxnSpPr>
          </xdr:nvCxnSpPr>
          <xdr:spPr>
            <a:xfrm>
              <a:off x="21582530" y="690890"/>
              <a:ext cx="179273" cy="1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8A75386B-D9D9-47FB-A5EB-1DE04D06E006}"/>
              </a:ext>
            </a:extLst>
          </xdr:cNvPr>
          <xdr:cNvGrpSpPr/>
        </xdr:nvGrpSpPr>
        <xdr:grpSpPr>
          <a:xfrm>
            <a:off x="25407425" y="2330106"/>
            <a:ext cx="4826609" cy="515622"/>
            <a:chOff x="20809322" y="536487"/>
            <a:chExt cx="2260413" cy="317085"/>
          </a:xfrm>
        </xdr:grpSpPr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E22D0417-99DD-4538-BCD4-8939AB616688}"/>
                </a:ext>
              </a:extLst>
            </xdr:cNvPr>
            <xdr:cNvSpPr/>
          </xdr:nvSpPr>
          <xdr:spPr>
            <a:xfrm>
              <a:off x="20809322" y="536487"/>
              <a:ext cx="773205" cy="31708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DEE3DD6C-8AFC-4DAB-BCDE-373A20B748F5}"/>
                </a:ext>
              </a:extLst>
            </xdr:cNvPr>
            <xdr:cNvSpPr/>
          </xdr:nvSpPr>
          <xdr:spPr>
            <a:xfrm>
              <a:off x="21761821" y="536487"/>
              <a:ext cx="1307914" cy="31708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5" name="直線コネクタ 24">
              <a:extLst>
                <a:ext uri="{FF2B5EF4-FFF2-40B4-BE49-F238E27FC236}">
                  <a16:creationId xmlns:a16="http://schemas.microsoft.com/office/drawing/2014/main" id="{60293DCF-3CE9-46F6-BDF0-05C3ECF2BA41}"/>
                </a:ext>
              </a:extLst>
            </xdr:cNvPr>
            <xdr:cNvCxnSpPr>
              <a:stCxn id="23" idx="3"/>
              <a:endCxn id="24" idx="1"/>
            </xdr:cNvCxnSpPr>
          </xdr:nvCxnSpPr>
          <xdr:spPr>
            <a:xfrm>
              <a:off x="21582527" y="695030"/>
              <a:ext cx="179294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25</xdr:col>
      <xdr:colOff>450273</xdr:colOff>
      <xdr:row>1</xdr:row>
      <xdr:rowOff>931285</xdr:rowOff>
    </xdr:from>
    <xdr:to>
      <xdr:col>33</xdr:col>
      <xdr:colOff>554182</xdr:colOff>
      <xdr:row>2</xdr:row>
      <xdr:rowOff>1288472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444CEBC1-C400-4424-BA72-D687B0F59D7C}"/>
            </a:ext>
          </a:extLst>
        </xdr:cNvPr>
        <xdr:cNvSpPr/>
      </xdr:nvSpPr>
      <xdr:spPr>
        <a:xfrm>
          <a:off x="54379091" y="1433512"/>
          <a:ext cx="9836727" cy="18985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28575</xdr:rowOff>
    </xdr:from>
    <xdr:to>
      <xdr:col>5</xdr:col>
      <xdr:colOff>85725</xdr:colOff>
      <xdr:row>2</xdr:row>
      <xdr:rowOff>32808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574" y="28575"/>
          <a:ext cx="3105151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施設園芸用ヒートポンプ／基準値</a:t>
          </a:r>
        </a:p>
      </xdr:txBody>
    </xdr:sp>
    <xdr:clientData/>
  </xdr:twoCellAnchor>
  <xdr:twoCellAnchor editAs="oneCell">
    <xdr:from>
      <xdr:col>0</xdr:col>
      <xdr:colOff>45721</xdr:colOff>
      <xdr:row>3</xdr:row>
      <xdr:rowOff>1</xdr:rowOff>
    </xdr:from>
    <xdr:to>
      <xdr:col>11</xdr:col>
      <xdr:colOff>356679</xdr:colOff>
      <xdr:row>13</xdr:row>
      <xdr:rowOff>175261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5EFB124-BF62-3515-E7A3-B9F226135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1" y="617221"/>
          <a:ext cx="7854758" cy="2232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</xdr:row>
      <xdr:rowOff>180975</xdr:rowOff>
    </xdr:from>
    <xdr:to>
      <xdr:col>1</xdr:col>
      <xdr:colOff>1182461</xdr:colOff>
      <xdr:row>5</xdr:row>
      <xdr:rowOff>173265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21D659-9E82-43D6-BBA8-3E609EBC64C5}"/>
            </a:ext>
          </a:extLst>
        </xdr:cNvPr>
        <xdr:cNvSpPr/>
      </xdr:nvSpPr>
      <xdr:spPr>
        <a:xfrm>
          <a:off x="523875" y="561975"/>
          <a:ext cx="2068286" cy="54474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45EDE-DF39-4E82-B9B3-920150973F96}">
  <sheetPr>
    <pageSetUpPr fitToPage="1"/>
  </sheetPr>
  <dimension ref="A1:AI64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.5" style="2" customWidth="1"/>
    <col min="2" max="5" width="34.6640625" style="1" customWidth="1"/>
    <col min="6" max="7" width="46.58203125" style="1" customWidth="1"/>
    <col min="8" max="8" width="23.08203125" style="1" bestFit="1" customWidth="1"/>
    <col min="9" max="9" width="35.83203125" style="1" hidden="1" customWidth="1"/>
    <col min="10" max="10" width="16.6640625" style="1" bestFit="1" customWidth="1"/>
    <col min="11" max="11" width="23.6640625" style="1" customWidth="1"/>
    <col min="12" max="12" width="26.1640625" style="19" customWidth="1"/>
    <col min="13" max="13" width="31.33203125" style="20" customWidth="1"/>
    <col min="14" max="14" width="26.1640625" style="19" customWidth="1"/>
    <col min="15" max="15" width="31.33203125" style="20" customWidth="1"/>
    <col min="16" max="16" width="26.1640625" style="19" customWidth="1"/>
    <col min="17" max="17" width="31.33203125" style="20" customWidth="1"/>
    <col min="18" max="18" width="26.1640625" style="19" customWidth="1"/>
    <col min="19" max="19" width="31.33203125" style="20" customWidth="1"/>
    <col min="20" max="21" width="24.58203125" style="20" customWidth="1"/>
    <col min="22" max="22" width="28.5" style="1" customWidth="1"/>
    <col min="23" max="23" width="70.58203125" style="1" customWidth="1"/>
    <col min="24" max="24" width="24.58203125" style="1" customWidth="1"/>
    <col min="25" max="25" width="11.6640625" style="1" hidden="1" customWidth="1" outlineLevel="1"/>
    <col min="26" max="26" width="23.6640625" style="1" hidden="1" customWidth="1" outlineLevel="1"/>
    <col min="27" max="27" width="14" style="1" hidden="1" customWidth="1" outlineLevel="1"/>
    <col min="28" max="28" width="13.6640625" style="1" hidden="1" customWidth="1" outlineLevel="1"/>
    <col min="29" max="29" width="17.5" style="1" hidden="1" customWidth="1" outlineLevel="1"/>
    <col min="30" max="31" width="10.58203125" style="1" hidden="1" customWidth="1" outlineLevel="1"/>
    <col min="32" max="32" width="15.58203125" style="1" hidden="1" customWidth="1" outlineLevel="1"/>
    <col min="33" max="34" width="9" style="1" hidden="1" customWidth="1" outlineLevel="1"/>
    <col min="35" max="35" width="9" style="1" collapsed="1"/>
    <col min="36" max="16384" width="9" style="1"/>
  </cols>
  <sheetData>
    <row r="1" spans="1:34" s="5" customFormat="1" ht="40" customHeight="1" thickBot="1" x14ac:dyDescent="0.5">
      <c r="A1" s="154" t="s">
        <v>58</v>
      </c>
      <c r="B1" s="155"/>
      <c r="C1" s="155"/>
      <c r="D1" s="155"/>
      <c r="E1" s="155"/>
      <c r="F1" s="155"/>
      <c r="G1" s="156"/>
      <c r="H1" s="42"/>
      <c r="I1" s="42"/>
      <c r="J1" s="42"/>
      <c r="K1" s="177" t="s">
        <v>9</v>
      </c>
      <c r="L1" s="178"/>
      <c r="M1" s="178"/>
      <c r="N1" s="178"/>
      <c r="R1" s="4"/>
      <c r="T1" s="8"/>
      <c r="U1" s="8"/>
      <c r="W1" s="1"/>
      <c r="Y1" s="1"/>
      <c r="Z1" s="1"/>
      <c r="AA1" s="21"/>
    </row>
    <row r="2" spans="1:34" s="5" customFormat="1" ht="120.75" customHeight="1" x14ac:dyDescent="0.2">
      <c r="A2" s="157" t="s">
        <v>10</v>
      </c>
      <c r="B2" s="158"/>
      <c r="C2" s="159" t="s">
        <v>89</v>
      </c>
      <c r="D2" s="160"/>
      <c r="E2" s="22" t="s">
        <v>11</v>
      </c>
      <c r="F2" s="161" t="s">
        <v>42</v>
      </c>
      <c r="G2" s="162"/>
      <c r="H2" s="47"/>
      <c r="I2" s="48"/>
      <c r="J2" s="49"/>
      <c r="K2" s="41" t="s">
        <v>12</v>
      </c>
      <c r="L2" s="179" t="s">
        <v>49</v>
      </c>
      <c r="M2" s="180"/>
      <c r="N2" s="181"/>
      <c r="P2" s="3"/>
      <c r="Q2" s="3"/>
      <c r="R2" s="3"/>
      <c r="S2" s="3"/>
      <c r="T2" s="9"/>
      <c r="U2" s="9"/>
      <c r="V2" s="9"/>
      <c r="X2" s="1"/>
      <c r="AA2" s="21"/>
      <c r="AB2" s="1"/>
    </row>
    <row r="3" spans="1:34" s="5" customFormat="1" ht="120.75" customHeight="1" x14ac:dyDescent="0.2">
      <c r="A3" s="171" t="s">
        <v>59</v>
      </c>
      <c r="B3" s="171"/>
      <c r="C3" s="171"/>
      <c r="D3" s="171"/>
      <c r="E3" s="171"/>
      <c r="F3" s="24" t="s">
        <v>13</v>
      </c>
      <c r="G3" s="57" t="s">
        <v>60</v>
      </c>
      <c r="H3" s="50"/>
      <c r="I3" s="51"/>
      <c r="J3" s="52"/>
      <c r="K3" s="23" t="s">
        <v>14</v>
      </c>
      <c r="L3" s="182" t="s">
        <v>91</v>
      </c>
      <c r="M3" s="183"/>
      <c r="N3" s="184"/>
      <c r="P3" s="8"/>
      <c r="Q3" s="8"/>
      <c r="R3" s="8"/>
      <c r="S3" s="8"/>
      <c r="T3" s="10"/>
      <c r="U3" s="10"/>
      <c r="V3" s="10"/>
      <c r="X3" s="1"/>
      <c r="Y3" s="11"/>
      <c r="Z3" s="11"/>
      <c r="AA3" s="21"/>
      <c r="AB3" s="1"/>
    </row>
    <row r="4" spans="1:34" s="5" customFormat="1" ht="120.75" customHeight="1" thickBot="1" x14ac:dyDescent="0.25">
      <c r="A4" s="171"/>
      <c r="B4" s="171"/>
      <c r="C4" s="171"/>
      <c r="D4" s="171"/>
      <c r="E4" s="171"/>
      <c r="F4" s="25" t="s">
        <v>15</v>
      </c>
      <c r="G4" s="25">
        <f>COUNTIF($B$12:$B$61,"産業ヒートポンプ")</f>
        <v>6</v>
      </c>
      <c r="H4" s="43"/>
      <c r="I4" s="44"/>
      <c r="J4" s="45"/>
      <c r="K4" s="26" t="s">
        <v>71</v>
      </c>
      <c r="L4" s="185" t="s">
        <v>16</v>
      </c>
      <c r="M4" s="186"/>
      <c r="N4" s="187"/>
      <c r="P4" s="12"/>
      <c r="Q4" s="12"/>
      <c r="R4" s="12"/>
      <c r="S4" s="12"/>
      <c r="T4" s="12"/>
      <c r="U4" s="12"/>
      <c r="V4" s="12"/>
      <c r="W4" s="13"/>
      <c r="X4" s="1"/>
      <c r="Y4" s="13"/>
      <c r="Z4" s="13"/>
      <c r="AA4" s="21"/>
      <c r="AB4" s="1"/>
      <c r="AD4" s="40" t="str">
        <f>IF(COUNTIF(Y12:Y61,"✓")=0,"",COUNTIF(Y12:Y61,"✓"))</f>
        <v/>
      </c>
    </row>
    <row r="5" spans="1:34" s="5" customFormat="1" ht="30.75" customHeight="1" thickBot="1" x14ac:dyDescent="0.25">
      <c r="A5" s="14"/>
      <c r="B5" s="6"/>
      <c r="C5" s="14"/>
      <c r="D5" s="14"/>
      <c r="E5" s="14"/>
      <c r="F5" s="6"/>
      <c r="G5" s="6"/>
      <c r="H5" s="14"/>
      <c r="I5" s="14"/>
      <c r="J5" s="15"/>
      <c r="K5" s="16"/>
      <c r="L5" s="7"/>
      <c r="M5" s="16"/>
      <c r="N5" s="15"/>
      <c r="O5" s="16"/>
      <c r="P5" s="7"/>
      <c r="Q5" s="16"/>
      <c r="R5" s="16"/>
      <c r="S5" s="16"/>
      <c r="T5" s="17"/>
      <c r="U5" s="2"/>
      <c r="V5" s="17"/>
      <c r="W5" s="6"/>
      <c r="X5" s="1"/>
      <c r="Y5" s="6"/>
      <c r="Z5" s="6"/>
    </row>
    <row r="6" spans="1:34" s="5" customFormat="1" ht="40.4" customHeight="1" x14ac:dyDescent="0.2">
      <c r="A6" s="27" t="s">
        <v>1</v>
      </c>
      <c r="B6" s="121">
        <f>COLUMN()-1</f>
        <v>1</v>
      </c>
      <c r="C6" s="122">
        <f t="shared" ref="C6:H6" si="0">COLUMN()-1</f>
        <v>2</v>
      </c>
      <c r="D6" s="122">
        <f t="shared" si="0"/>
        <v>3</v>
      </c>
      <c r="E6" s="126">
        <f t="shared" si="0"/>
        <v>4</v>
      </c>
      <c r="F6" s="122">
        <f t="shared" si="0"/>
        <v>5</v>
      </c>
      <c r="G6" s="122">
        <f t="shared" si="0"/>
        <v>6</v>
      </c>
      <c r="H6" s="122">
        <f t="shared" si="0"/>
        <v>7</v>
      </c>
      <c r="I6" s="146" t="s">
        <v>99</v>
      </c>
      <c r="J6" s="126">
        <f>COLUMN()-2</f>
        <v>8</v>
      </c>
      <c r="K6" s="126">
        <f t="shared" ref="K6:X6" si="1">COLUMN()-2</f>
        <v>9</v>
      </c>
      <c r="L6" s="126">
        <f t="shared" si="1"/>
        <v>10</v>
      </c>
      <c r="M6" s="126">
        <f t="shared" si="1"/>
        <v>11</v>
      </c>
      <c r="N6" s="126">
        <f t="shared" si="1"/>
        <v>12</v>
      </c>
      <c r="O6" s="126">
        <f t="shared" si="1"/>
        <v>13</v>
      </c>
      <c r="P6" s="126">
        <f t="shared" si="1"/>
        <v>14</v>
      </c>
      <c r="Q6" s="126">
        <f t="shared" si="1"/>
        <v>15</v>
      </c>
      <c r="R6" s="122">
        <f t="shared" si="1"/>
        <v>16</v>
      </c>
      <c r="S6" s="126">
        <f t="shared" si="1"/>
        <v>17</v>
      </c>
      <c r="T6" s="126">
        <f t="shared" si="1"/>
        <v>18</v>
      </c>
      <c r="U6" s="126">
        <f t="shared" si="1"/>
        <v>19</v>
      </c>
      <c r="V6" s="131">
        <f t="shared" si="1"/>
        <v>20</v>
      </c>
      <c r="W6" s="126">
        <f t="shared" si="1"/>
        <v>21</v>
      </c>
      <c r="X6" s="132">
        <f t="shared" si="1"/>
        <v>22</v>
      </c>
      <c r="Y6" s="106"/>
      <c r="Z6" s="14"/>
    </row>
    <row r="7" spans="1:34" s="5" customFormat="1" ht="40.4" customHeight="1" x14ac:dyDescent="0.2">
      <c r="A7" s="28" t="s">
        <v>20</v>
      </c>
      <c r="B7" s="123" t="s">
        <v>21</v>
      </c>
      <c r="C7" s="123" t="s">
        <v>21</v>
      </c>
      <c r="D7" s="123" t="s">
        <v>21</v>
      </c>
      <c r="E7" s="127" t="s">
        <v>25</v>
      </c>
      <c r="F7" s="123" t="s">
        <v>21</v>
      </c>
      <c r="G7" s="123" t="s">
        <v>21</v>
      </c>
      <c r="H7" s="123" t="s">
        <v>21</v>
      </c>
      <c r="I7" s="147" t="s">
        <v>25</v>
      </c>
      <c r="J7" s="128" t="s">
        <v>25</v>
      </c>
      <c r="K7" s="128" t="s">
        <v>25</v>
      </c>
      <c r="L7" s="128" t="s">
        <v>25</v>
      </c>
      <c r="M7" s="128" t="s">
        <v>25</v>
      </c>
      <c r="N7" s="128" t="s">
        <v>25</v>
      </c>
      <c r="O7" s="128" t="s">
        <v>25</v>
      </c>
      <c r="P7" s="128" t="s">
        <v>25</v>
      </c>
      <c r="Q7" s="128" t="s">
        <v>25</v>
      </c>
      <c r="R7" s="124" t="s">
        <v>21</v>
      </c>
      <c r="S7" s="128" t="s">
        <v>25</v>
      </c>
      <c r="T7" s="128" t="s">
        <v>25</v>
      </c>
      <c r="U7" s="128" t="s">
        <v>25</v>
      </c>
      <c r="V7" s="127" t="s">
        <v>25</v>
      </c>
      <c r="W7" s="127" t="s">
        <v>25</v>
      </c>
      <c r="X7" s="133" t="s">
        <v>25</v>
      </c>
      <c r="Y7" s="107"/>
      <c r="Z7" s="6"/>
      <c r="AB7" s="5" t="s">
        <v>37</v>
      </c>
    </row>
    <row r="8" spans="1:34" s="5" customFormat="1" ht="40.4" customHeight="1" thickBot="1" x14ac:dyDescent="0.25">
      <c r="A8" s="29" t="s">
        <v>22</v>
      </c>
      <c r="B8" s="135" t="s">
        <v>23</v>
      </c>
      <c r="C8" s="134" t="s">
        <v>24</v>
      </c>
      <c r="D8" s="136" t="s">
        <v>23</v>
      </c>
      <c r="E8" s="136" t="s">
        <v>23</v>
      </c>
      <c r="F8" s="134" t="s">
        <v>24</v>
      </c>
      <c r="G8" s="134" t="s">
        <v>24</v>
      </c>
      <c r="H8" s="30" t="s">
        <v>29</v>
      </c>
      <c r="I8" s="145" t="s">
        <v>39</v>
      </c>
      <c r="J8" s="136" t="s">
        <v>23</v>
      </c>
      <c r="K8" s="136" t="s">
        <v>23</v>
      </c>
      <c r="L8" s="30" t="s">
        <v>29</v>
      </c>
      <c r="M8" s="30" t="s">
        <v>29</v>
      </c>
      <c r="N8" s="30" t="s">
        <v>29</v>
      </c>
      <c r="O8" s="30" t="s">
        <v>29</v>
      </c>
      <c r="P8" s="65" t="s">
        <v>29</v>
      </c>
      <c r="Q8" s="65" t="s">
        <v>29</v>
      </c>
      <c r="R8" s="134" t="s">
        <v>24</v>
      </c>
      <c r="S8" s="134" t="s">
        <v>24</v>
      </c>
      <c r="T8" s="65" t="s">
        <v>29</v>
      </c>
      <c r="U8" s="134" t="s">
        <v>24</v>
      </c>
      <c r="V8" s="30" t="s">
        <v>29</v>
      </c>
      <c r="W8" s="134" t="s">
        <v>62</v>
      </c>
      <c r="X8" s="32" t="s">
        <v>29</v>
      </c>
      <c r="Y8" s="108"/>
      <c r="Z8" s="109"/>
      <c r="AA8" s="5" t="s">
        <v>36</v>
      </c>
      <c r="AB8" s="5" t="s">
        <v>38</v>
      </c>
      <c r="AD8" s="176" t="s">
        <v>96</v>
      </c>
    </row>
    <row r="9" spans="1:34" ht="19.5" customHeight="1" x14ac:dyDescent="0.2">
      <c r="A9" s="172" t="s">
        <v>6</v>
      </c>
      <c r="B9" s="174" t="s">
        <v>17</v>
      </c>
      <c r="C9" s="163" t="s">
        <v>0</v>
      </c>
      <c r="D9" s="163" t="s">
        <v>18</v>
      </c>
      <c r="E9" s="175" t="s">
        <v>19</v>
      </c>
      <c r="F9" s="163" t="s">
        <v>3</v>
      </c>
      <c r="G9" s="165" t="s">
        <v>4</v>
      </c>
      <c r="H9" s="166" t="s">
        <v>80</v>
      </c>
      <c r="I9" s="167" t="s">
        <v>81</v>
      </c>
      <c r="J9" s="169" t="s">
        <v>63</v>
      </c>
      <c r="K9" s="175" t="s">
        <v>64</v>
      </c>
      <c r="L9" s="192" t="s">
        <v>31</v>
      </c>
      <c r="M9" s="193"/>
      <c r="N9" s="193"/>
      <c r="O9" s="193"/>
      <c r="P9" s="192" t="s">
        <v>32</v>
      </c>
      <c r="Q9" s="193"/>
      <c r="R9" s="193"/>
      <c r="S9" s="193"/>
      <c r="T9" s="194" t="s">
        <v>82</v>
      </c>
      <c r="U9" s="194" t="s">
        <v>83</v>
      </c>
      <c r="V9" s="196" t="s">
        <v>61</v>
      </c>
      <c r="W9" s="169" t="s">
        <v>35</v>
      </c>
      <c r="X9" s="198" t="s">
        <v>2</v>
      </c>
      <c r="Y9" s="200" t="s">
        <v>94</v>
      </c>
      <c r="Z9" s="188" t="s">
        <v>95</v>
      </c>
      <c r="AA9" s="190" t="s">
        <v>7</v>
      </c>
      <c r="AB9" s="190"/>
      <c r="AC9" s="191"/>
      <c r="AD9" s="176"/>
    </row>
    <row r="10" spans="1:34" s="18" customFormat="1" ht="66" customHeight="1" x14ac:dyDescent="0.2">
      <c r="A10" s="173"/>
      <c r="B10" s="174"/>
      <c r="C10" s="164"/>
      <c r="D10" s="164"/>
      <c r="E10" s="170"/>
      <c r="F10" s="164"/>
      <c r="G10" s="164"/>
      <c r="H10" s="164"/>
      <c r="I10" s="168"/>
      <c r="J10" s="170"/>
      <c r="K10" s="170"/>
      <c r="L10" s="129" t="s">
        <v>84</v>
      </c>
      <c r="M10" s="130" t="s">
        <v>85</v>
      </c>
      <c r="N10" s="129" t="s">
        <v>86</v>
      </c>
      <c r="O10" s="130" t="s">
        <v>87</v>
      </c>
      <c r="P10" s="129" t="s">
        <v>84</v>
      </c>
      <c r="Q10" s="130" t="s">
        <v>85</v>
      </c>
      <c r="R10" s="125" t="s">
        <v>86</v>
      </c>
      <c r="S10" s="130" t="s">
        <v>87</v>
      </c>
      <c r="T10" s="195"/>
      <c r="U10" s="195"/>
      <c r="V10" s="197"/>
      <c r="W10" s="170"/>
      <c r="X10" s="199"/>
      <c r="Y10" s="201"/>
      <c r="Z10" s="189"/>
      <c r="AA10" s="117" t="s">
        <v>8</v>
      </c>
      <c r="AB10" s="118" t="s">
        <v>5</v>
      </c>
      <c r="AC10" s="119" t="s">
        <v>2</v>
      </c>
      <c r="AD10" s="38">
        <f>IF(AND($G$4&gt;0,OR($C$2="",$F$2="",$G$3="")),1,0)</f>
        <v>0</v>
      </c>
      <c r="AF10" s="18" t="s">
        <v>100</v>
      </c>
    </row>
    <row r="11" spans="1:34" s="18" customFormat="1" ht="25" customHeight="1" x14ac:dyDescent="0.2">
      <c r="A11" s="69" t="s">
        <v>79</v>
      </c>
      <c r="B11" s="70" t="s">
        <v>26</v>
      </c>
      <c r="C11" s="137" t="s">
        <v>27</v>
      </c>
      <c r="D11" s="71" t="s">
        <v>88</v>
      </c>
      <c r="E11" s="71" t="s">
        <v>43</v>
      </c>
      <c r="F11" s="138" t="s">
        <v>28</v>
      </c>
      <c r="G11" s="139" t="s">
        <v>65</v>
      </c>
      <c r="H11" s="143" t="s">
        <v>30</v>
      </c>
      <c r="I11" s="72"/>
      <c r="J11" s="73">
        <f t="shared" ref="J11:J61" si="2">IF(F11="","",3)</f>
        <v>3</v>
      </c>
      <c r="K11" s="74">
        <f t="shared" ref="K11:K17" si="3">IF(OR(R11="",S11=""),"",IF(OR(N11="",O11=""),ROUNDDOWN(R11/S11,1),ROUNDDOWN((R11/S11+N11/O11)/2,1)))</f>
        <v>3.4</v>
      </c>
      <c r="L11" s="138">
        <v>27.5</v>
      </c>
      <c r="M11" s="138">
        <v>9.25</v>
      </c>
      <c r="N11" s="138">
        <v>32.5</v>
      </c>
      <c r="O11" s="138">
        <v>8.25</v>
      </c>
      <c r="P11" s="138">
        <v>20.5</v>
      </c>
      <c r="Q11" s="138">
        <v>7.85</v>
      </c>
      <c r="R11" s="138">
        <v>21.5</v>
      </c>
      <c r="S11" s="138">
        <v>7.25</v>
      </c>
      <c r="T11" s="138" t="s">
        <v>41</v>
      </c>
      <c r="U11" s="138" t="s">
        <v>40</v>
      </c>
      <c r="V11" s="141">
        <v>900</v>
      </c>
      <c r="W11" s="153" t="s">
        <v>90</v>
      </c>
      <c r="X11" s="142"/>
      <c r="Y11" s="111"/>
      <c r="Z11" s="112"/>
      <c r="AA11" s="66"/>
      <c r="AB11" s="67"/>
      <c r="AC11" s="68"/>
      <c r="AD11" s="36" t="s">
        <v>76</v>
      </c>
      <c r="AE11" s="36" t="s">
        <v>77</v>
      </c>
      <c r="AF11" s="36" t="s">
        <v>75</v>
      </c>
      <c r="AG11" s="37" t="s">
        <v>33</v>
      </c>
      <c r="AH11" s="37" t="s">
        <v>34</v>
      </c>
    </row>
    <row r="12" spans="1:34" s="18" customFormat="1" ht="25" customHeight="1" x14ac:dyDescent="0.2">
      <c r="A12" s="75">
        <f>ROW()-11</f>
        <v>1</v>
      </c>
      <c r="B12" s="76" t="str">
        <f>IF($C12="","","産業ヒートポンプ")</f>
        <v>産業ヒートポンプ</v>
      </c>
      <c r="C12" s="77" t="s">
        <v>27</v>
      </c>
      <c r="D12" s="71" t="str">
        <f>IF($C$2="","",IF($B12&lt;&gt;"",$C$2,""))</f>
        <v>○○○株式会社</v>
      </c>
      <c r="E12" s="71" t="str">
        <f>IF($F$2="","",IF($B12&lt;&gt;"",$F$2,""))</f>
        <v>マルマルマル</v>
      </c>
      <c r="F12" s="78" t="s">
        <v>44</v>
      </c>
      <c r="G12" s="79" t="s">
        <v>46</v>
      </c>
      <c r="H12" s="80" t="s">
        <v>30</v>
      </c>
      <c r="I12" s="72" t="str">
        <f t="shared" ref="I12:I43" si="4">IF(G12="","",G12&amp;"（"&amp;H12&amp;"）")</f>
        <v>XYZ-bbbb（50Hz）</v>
      </c>
      <c r="J12" s="73">
        <f t="shared" si="2"/>
        <v>3</v>
      </c>
      <c r="K12" s="74">
        <f t="shared" si="3"/>
        <v>3.2</v>
      </c>
      <c r="L12" s="78">
        <v>20.5</v>
      </c>
      <c r="M12" s="78">
        <v>7.2</v>
      </c>
      <c r="N12" s="78">
        <v>22</v>
      </c>
      <c r="O12" s="78">
        <v>6</v>
      </c>
      <c r="P12" s="78">
        <v>16.5</v>
      </c>
      <c r="Q12" s="78">
        <v>7.8</v>
      </c>
      <c r="R12" s="78">
        <v>18</v>
      </c>
      <c r="S12" s="78">
        <v>6.55</v>
      </c>
      <c r="T12" s="78" t="s">
        <v>41</v>
      </c>
      <c r="U12" s="80" t="s">
        <v>40</v>
      </c>
      <c r="V12" s="59">
        <v>1000</v>
      </c>
      <c r="W12" s="149"/>
      <c r="X12" s="81"/>
      <c r="Y12" s="113"/>
      <c r="Z12" s="114"/>
      <c r="AA12" s="33"/>
      <c r="AB12" s="34"/>
      <c r="AC12" s="35"/>
      <c r="AD12" s="38">
        <f>IF(AND($C12&lt;&gt;"",OR(F12="",G12="",R12="",S12="",U12="")),1,0)</f>
        <v>0</v>
      </c>
      <c r="AE12" s="38">
        <f>IF(AND($G12&lt;&gt;"",COUNTIF($G12,"*■*")&gt;0,$W12=""),1,0)</f>
        <v>0</v>
      </c>
      <c r="AF12" s="38" t="str">
        <f>IF(G12="","",G12&amp;"["&amp;H12&amp;"]")</f>
        <v>XYZ-bbbb[50Hz]</v>
      </c>
      <c r="AG12" s="39">
        <f>IF(AF12="",0,COUNTIF($AF$12:$AF$61,AF12))</f>
        <v>2</v>
      </c>
      <c r="AH12" s="39">
        <f>IF($K12&lt;$J12,1,0)</f>
        <v>0</v>
      </c>
    </row>
    <row r="13" spans="1:34" s="18" customFormat="1" ht="25" customHeight="1" x14ac:dyDescent="0.2">
      <c r="A13" s="75">
        <f t="shared" ref="A13:A61" si="5">ROW()-11</f>
        <v>2</v>
      </c>
      <c r="B13" s="76" t="str">
        <f t="shared" ref="B13:B61" si="6">IF($C13="","","産業ヒートポンプ")</f>
        <v>産業ヒートポンプ</v>
      </c>
      <c r="C13" s="77" t="s">
        <v>27</v>
      </c>
      <c r="D13" s="71" t="str">
        <f t="shared" ref="D13:D61" si="7">IF($C$2="","",IF($B13&lt;&gt;"",$C$2,""))</f>
        <v>○○○株式会社</v>
      </c>
      <c r="E13" s="71" t="str">
        <f t="shared" ref="E13:E61" si="8">IF($F$2="","",IF($B13&lt;&gt;"",$F$2,""))</f>
        <v>マルマルマル</v>
      </c>
      <c r="F13" s="78" t="s">
        <v>44</v>
      </c>
      <c r="G13" s="79" t="s">
        <v>46</v>
      </c>
      <c r="H13" s="80" t="s">
        <v>30</v>
      </c>
      <c r="I13" s="72" t="str">
        <f t="shared" si="4"/>
        <v>XYZ-bbbb（50Hz）</v>
      </c>
      <c r="J13" s="73">
        <f t="shared" si="2"/>
        <v>3</v>
      </c>
      <c r="K13" s="74">
        <f t="shared" si="3"/>
        <v>3</v>
      </c>
      <c r="L13" s="78">
        <v>12.5</v>
      </c>
      <c r="M13" s="78">
        <v>3.8</v>
      </c>
      <c r="N13" s="78">
        <v>14</v>
      </c>
      <c r="O13" s="78">
        <v>3.75</v>
      </c>
      <c r="P13" s="78">
        <v>11</v>
      </c>
      <c r="Q13" s="78">
        <v>6.05</v>
      </c>
      <c r="R13" s="78">
        <v>13.2</v>
      </c>
      <c r="S13" s="78">
        <v>5.6</v>
      </c>
      <c r="T13" s="78" t="s">
        <v>41</v>
      </c>
      <c r="U13" s="80" t="s">
        <v>40</v>
      </c>
      <c r="V13" s="59"/>
      <c r="W13" s="149"/>
      <c r="X13" s="81"/>
      <c r="Y13" s="113"/>
      <c r="Z13" s="114"/>
      <c r="AA13" s="33"/>
      <c r="AB13" s="34"/>
      <c r="AC13" s="35"/>
      <c r="AD13" s="38">
        <f t="shared" ref="AD13:AD61" si="9">IF(AND($C13&lt;&gt;"",OR(F13="",G13="",R13="",S13="",U13="")),1,0)</f>
        <v>0</v>
      </c>
      <c r="AE13" s="38">
        <f t="shared" ref="AE13:AE61" si="10">IF(AND($G13&lt;&gt;"",COUNTIF($G13,"*■*")&gt;0,$W13=""),1,0)</f>
        <v>0</v>
      </c>
      <c r="AF13" s="38" t="str">
        <f t="shared" ref="AF13:AF61" si="11">IF(G13="","",G13&amp;"["&amp;H13&amp;"]")</f>
        <v>XYZ-bbbb[50Hz]</v>
      </c>
      <c r="AG13" s="39">
        <f t="shared" ref="AG13:AG60" si="12">IF(AF13="",0,COUNTIF($AF$12:$AF$61,AF13))</f>
        <v>2</v>
      </c>
      <c r="AH13" s="39">
        <f t="shared" ref="AH13:AH61" si="13">IF($K13&lt;$J13,1,0)</f>
        <v>0</v>
      </c>
    </row>
    <row r="14" spans="1:34" s="18" customFormat="1" ht="25" customHeight="1" x14ac:dyDescent="0.2">
      <c r="A14" s="75">
        <f t="shared" si="5"/>
        <v>3</v>
      </c>
      <c r="B14" s="76" t="str">
        <f t="shared" si="6"/>
        <v>産業ヒートポンプ</v>
      </c>
      <c r="C14" s="77" t="s">
        <v>27</v>
      </c>
      <c r="D14" s="71" t="str">
        <f t="shared" si="7"/>
        <v>○○○株式会社</v>
      </c>
      <c r="E14" s="71" t="str">
        <f t="shared" si="8"/>
        <v>マルマルマル</v>
      </c>
      <c r="F14" s="78" t="s">
        <v>44</v>
      </c>
      <c r="G14" s="79" t="s">
        <v>47</v>
      </c>
      <c r="H14" s="80" t="s">
        <v>74</v>
      </c>
      <c r="I14" s="72" t="str">
        <f t="shared" si="4"/>
        <v>XYZ-dddd（60Hz）</v>
      </c>
      <c r="J14" s="73">
        <f t="shared" si="2"/>
        <v>3</v>
      </c>
      <c r="K14" s="74">
        <f t="shared" si="3"/>
        <v>4.0999999999999996</v>
      </c>
      <c r="L14" s="78"/>
      <c r="M14" s="78"/>
      <c r="N14" s="78">
        <v>18</v>
      </c>
      <c r="O14" s="78">
        <v>3.5</v>
      </c>
      <c r="P14" s="78"/>
      <c r="Q14" s="78"/>
      <c r="R14" s="78">
        <v>20</v>
      </c>
      <c r="S14" s="78">
        <v>6.5</v>
      </c>
      <c r="T14" s="78"/>
      <c r="U14" s="80" t="s">
        <v>40</v>
      </c>
      <c r="V14" s="59"/>
      <c r="W14" s="149"/>
      <c r="X14" s="81"/>
      <c r="Y14" s="113"/>
      <c r="Z14" s="114"/>
      <c r="AA14" s="33"/>
      <c r="AB14" s="34"/>
      <c r="AC14" s="35"/>
      <c r="AD14" s="38">
        <f t="shared" si="9"/>
        <v>0</v>
      </c>
      <c r="AE14" s="38">
        <f t="shared" si="10"/>
        <v>0</v>
      </c>
      <c r="AF14" s="38" t="str">
        <f t="shared" si="11"/>
        <v>XYZ-dddd[60Hz]</v>
      </c>
      <c r="AG14" s="39">
        <f t="shared" si="12"/>
        <v>1</v>
      </c>
      <c r="AH14" s="39">
        <f t="shared" si="13"/>
        <v>0</v>
      </c>
    </row>
    <row r="15" spans="1:34" s="18" customFormat="1" ht="25" customHeight="1" x14ac:dyDescent="0.2">
      <c r="A15" s="75">
        <f t="shared" si="5"/>
        <v>4</v>
      </c>
      <c r="B15" s="76" t="str">
        <f t="shared" si="6"/>
        <v>産業ヒートポンプ</v>
      </c>
      <c r="C15" s="77" t="s">
        <v>27</v>
      </c>
      <c r="D15" s="71" t="str">
        <f t="shared" si="7"/>
        <v>○○○株式会社</v>
      </c>
      <c r="E15" s="71" t="str">
        <f t="shared" si="8"/>
        <v>マルマルマル</v>
      </c>
      <c r="F15" s="78" t="s">
        <v>44</v>
      </c>
      <c r="G15" s="79" t="s">
        <v>48</v>
      </c>
      <c r="H15" s="80" t="s">
        <v>30</v>
      </c>
      <c r="I15" s="72" t="str">
        <f t="shared" si="4"/>
        <v>XYZ-eeee（50Hz）</v>
      </c>
      <c r="J15" s="73">
        <f t="shared" si="2"/>
        <v>3</v>
      </c>
      <c r="K15" s="74" t="str">
        <f t="shared" si="3"/>
        <v/>
      </c>
      <c r="L15" s="78"/>
      <c r="M15" s="78"/>
      <c r="N15" s="78">
        <v>20</v>
      </c>
      <c r="O15" s="78">
        <v>5.5</v>
      </c>
      <c r="P15" s="78"/>
      <c r="Q15" s="78"/>
      <c r="R15" s="78"/>
      <c r="S15" s="78">
        <v>7</v>
      </c>
      <c r="T15" s="78"/>
      <c r="U15" s="80" t="s">
        <v>40</v>
      </c>
      <c r="V15" s="59"/>
      <c r="W15" s="149"/>
      <c r="X15" s="81"/>
      <c r="Y15" s="113"/>
      <c r="Z15" s="114"/>
      <c r="AA15" s="33"/>
      <c r="AB15" s="34"/>
      <c r="AC15" s="35"/>
      <c r="AD15" s="38">
        <f t="shared" si="9"/>
        <v>1</v>
      </c>
      <c r="AE15" s="38">
        <f t="shared" si="10"/>
        <v>0</v>
      </c>
      <c r="AF15" s="38" t="str">
        <f t="shared" si="11"/>
        <v>XYZ-eeee[50Hz]</v>
      </c>
      <c r="AG15" s="39">
        <f t="shared" si="12"/>
        <v>1</v>
      </c>
      <c r="AH15" s="39">
        <f t="shared" si="13"/>
        <v>0</v>
      </c>
    </row>
    <row r="16" spans="1:34" s="18" customFormat="1" ht="25" customHeight="1" x14ac:dyDescent="0.2">
      <c r="A16" s="75">
        <f t="shared" si="5"/>
        <v>5</v>
      </c>
      <c r="B16" s="76" t="str">
        <f t="shared" si="6"/>
        <v>産業ヒートポンプ</v>
      </c>
      <c r="C16" s="77" t="s">
        <v>27</v>
      </c>
      <c r="D16" s="71" t="str">
        <f t="shared" si="7"/>
        <v>○○○株式会社</v>
      </c>
      <c r="E16" s="71" t="str">
        <f t="shared" si="8"/>
        <v>マルマルマル</v>
      </c>
      <c r="F16" s="78" t="s">
        <v>45</v>
      </c>
      <c r="G16" s="79" t="s">
        <v>73</v>
      </c>
      <c r="H16" s="80"/>
      <c r="I16" s="72" t="str">
        <f t="shared" si="4"/>
        <v>ABC-1111■（）</v>
      </c>
      <c r="J16" s="73">
        <f t="shared" si="2"/>
        <v>3</v>
      </c>
      <c r="K16" s="74">
        <f>IF(OR(R16="",S16=""),"",IF(OR(N16="",O16=""),ROUNDDOWN(R16/S16,1),ROUNDDOWN((R16/S16+N16/O16)/2,1)))</f>
        <v>2.8</v>
      </c>
      <c r="L16" s="78"/>
      <c r="M16" s="78"/>
      <c r="N16" s="78">
        <v>22</v>
      </c>
      <c r="O16" s="78">
        <v>7.8</v>
      </c>
      <c r="P16" s="78"/>
      <c r="Q16" s="78"/>
      <c r="R16" s="78">
        <v>26.5</v>
      </c>
      <c r="S16" s="78">
        <v>9</v>
      </c>
      <c r="T16" s="78" t="s">
        <v>41</v>
      </c>
      <c r="U16" s="80" t="s">
        <v>40</v>
      </c>
      <c r="V16" s="59"/>
      <c r="W16" s="149" t="s">
        <v>90</v>
      </c>
      <c r="X16" s="81"/>
      <c r="Y16" s="113"/>
      <c r="Z16" s="114"/>
      <c r="AA16" s="33"/>
      <c r="AB16" s="34"/>
      <c r="AC16" s="35"/>
      <c r="AD16" s="38">
        <f t="shared" si="9"/>
        <v>0</v>
      </c>
      <c r="AE16" s="38">
        <f t="shared" si="10"/>
        <v>0</v>
      </c>
      <c r="AF16" s="38" t="str">
        <f t="shared" si="11"/>
        <v>ABC-1111■[]</v>
      </c>
      <c r="AG16" s="39">
        <f t="shared" si="12"/>
        <v>1</v>
      </c>
      <c r="AH16" s="39">
        <f t="shared" si="13"/>
        <v>1</v>
      </c>
    </row>
    <row r="17" spans="1:34" s="18" customFormat="1" ht="25" customHeight="1" x14ac:dyDescent="0.2">
      <c r="A17" s="75">
        <f t="shared" si="5"/>
        <v>6</v>
      </c>
      <c r="B17" s="76" t="str">
        <f t="shared" si="6"/>
        <v>産業ヒートポンプ</v>
      </c>
      <c r="C17" s="77" t="s">
        <v>27</v>
      </c>
      <c r="D17" s="71" t="str">
        <f t="shared" si="7"/>
        <v>○○○株式会社</v>
      </c>
      <c r="E17" s="71" t="str">
        <f t="shared" si="8"/>
        <v>マルマルマル</v>
      </c>
      <c r="F17" s="78" t="s">
        <v>45</v>
      </c>
      <c r="G17" s="79" t="s">
        <v>50</v>
      </c>
      <c r="H17" s="80"/>
      <c r="I17" s="72" t="str">
        <f t="shared" si="4"/>
        <v>ABC-2222■（）</v>
      </c>
      <c r="J17" s="73">
        <f t="shared" si="2"/>
        <v>3</v>
      </c>
      <c r="K17" s="74">
        <f t="shared" si="3"/>
        <v>3.3</v>
      </c>
      <c r="L17" s="78">
        <v>28</v>
      </c>
      <c r="M17" s="78">
        <v>9.5</v>
      </c>
      <c r="N17" s="78">
        <v>33.5</v>
      </c>
      <c r="O17" s="78">
        <v>8.9</v>
      </c>
      <c r="P17" s="78">
        <v>25</v>
      </c>
      <c r="Q17" s="78">
        <v>10.199999999999999</v>
      </c>
      <c r="R17" s="78">
        <v>22.5</v>
      </c>
      <c r="S17" s="78">
        <v>7.5</v>
      </c>
      <c r="T17" s="78" t="s">
        <v>41</v>
      </c>
      <c r="U17" s="80" t="s">
        <v>40</v>
      </c>
      <c r="V17" s="59"/>
      <c r="W17" s="149" t="s">
        <v>90</v>
      </c>
      <c r="X17" s="81"/>
      <c r="Y17" s="113"/>
      <c r="Z17" s="114"/>
      <c r="AA17" s="33"/>
      <c r="AB17" s="34"/>
      <c r="AC17" s="35"/>
      <c r="AD17" s="38">
        <f t="shared" si="9"/>
        <v>0</v>
      </c>
      <c r="AE17" s="38">
        <f t="shared" si="10"/>
        <v>0</v>
      </c>
      <c r="AF17" s="38" t="str">
        <f t="shared" si="11"/>
        <v>ABC-2222■[]</v>
      </c>
      <c r="AG17" s="39">
        <f t="shared" si="12"/>
        <v>1</v>
      </c>
      <c r="AH17" s="39">
        <f t="shared" si="13"/>
        <v>0</v>
      </c>
    </row>
    <row r="18" spans="1:34" s="18" customFormat="1" ht="25" customHeight="1" x14ac:dyDescent="0.2">
      <c r="A18" s="75">
        <f t="shared" si="5"/>
        <v>7</v>
      </c>
      <c r="B18" s="76" t="str">
        <f t="shared" si="6"/>
        <v/>
      </c>
      <c r="C18" s="77"/>
      <c r="D18" s="71" t="str">
        <f t="shared" si="7"/>
        <v/>
      </c>
      <c r="E18" s="71" t="str">
        <f t="shared" si="8"/>
        <v/>
      </c>
      <c r="F18" s="78"/>
      <c r="G18" s="79"/>
      <c r="H18" s="80"/>
      <c r="I18" s="72" t="str">
        <f t="shared" si="4"/>
        <v/>
      </c>
      <c r="J18" s="73" t="str">
        <f t="shared" si="2"/>
        <v/>
      </c>
      <c r="K18" s="74" t="str">
        <f t="shared" ref="K18:K61" si="14">IF(OR(R18="",S18=""),"",IF(OR(N18="",O18=""),ROUNDDOWN(R18/S18,1),ROUNDDOWN((R18/S18+N18/O18)/2,1)))</f>
        <v/>
      </c>
      <c r="L18" s="78"/>
      <c r="M18" s="78"/>
      <c r="N18" s="78"/>
      <c r="O18" s="78"/>
      <c r="P18" s="78"/>
      <c r="Q18" s="78"/>
      <c r="R18" s="78"/>
      <c r="S18" s="78"/>
      <c r="T18" s="78"/>
      <c r="U18" s="80"/>
      <c r="V18" s="59"/>
      <c r="W18" s="149"/>
      <c r="X18" s="81"/>
      <c r="Y18" s="113"/>
      <c r="Z18" s="114"/>
      <c r="AA18" s="33"/>
      <c r="AB18" s="34"/>
      <c r="AC18" s="35"/>
      <c r="AD18" s="38">
        <f t="shared" si="9"/>
        <v>0</v>
      </c>
      <c r="AE18" s="38">
        <f t="shared" si="10"/>
        <v>0</v>
      </c>
      <c r="AF18" s="38" t="str">
        <f t="shared" si="11"/>
        <v/>
      </c>
      <c r="AG18" s="39">
        <f t="shared" si="12"/>
        <v>0</v>
      </c>
      <c r="AH18" s="39">
        <f t="shared" si="13"/>
        <v>0</v>
      </c>
    </row>
    <row r="19" spans="1:34" s="18" customFormat="1" ht="25" customHeight="1" x14ac:dyDescent="0.2">
      <c r="A19" s="75">
        <f t="shared" si="5"/>
        <v>8</v>
      </c>
      <c r="B19" s="76" t="str">
        <f t="shared" si="6"/>
        <v/>
      </c>
      <c r="C19" s="77"/>
      <c r="D19" s="71" t="str">
        <f t="shared" si="7"/>
        <v/>
      </c>
      <c r="E19" s="71" t="str">
        <f t="shared" si="8"/>
        <v/>
      </c>
      <c r="F19" s="78"/>
      <c r="G19" s="79"/>
      <c r="H19" s="80"/>
      <c r="I19" s="72" t="str">
        <f t="shared" si="4"/>
        <v/>
      </c>
      <c r="J19" s="73" t="str">
        <f t="shared" si="2"/>
        <v/>
      </c>
      <c r="K19" s="74" t="str">
        <f t="shared" si="14"/>
        <v/>
      </c>
      <c r="L19" s="78"/>
      <c r="M19" s="78"/>
      <c r="N19" s="78"/>
      <c r="O19" s="78"/>
      <c r="P19" s="78"/>
      <c r="Q19" s="78"/>
      <c r="R19" s="78"/>
      <c r="S19" s="78"/>
      <c r="T19" s="78"/>
      <c r="U19" s="80"/>
      <c r="V19" s="59"/>
      <c r="W19" s="149"/>
      <c r="X19" s="81"/>
      <c r="Y19" s="113"/>
      <c r="Z19" s="114"/>
      <c r="AA19" s="33"/>
      <c r="AB19" s="34"/>
      <c r="AC19" s="35"/>
      <c r="AD19" s="38">
        <f t="shared" si="9"/>
        <v>0</v>
      </c>
      <c r="AE19" s="38">
        <f t="shared" si="10"/>
        <v>0</v>
      </c>
      <c r="AF19" s="38" t="str">
        <f t="shared" si="11"/>
        <v/>
      </c>
      <c r="AG19" s="39">
        <f t="shared" si="12"/>
        <v>0</v>
      </c>
      <c r="AH19" s="39">
        <f t="shared" si="13"/>
        <v>0</v>
      </c>
    </row>
    <row r="20" spans="1:34" s="18" customFormat="1" ht="25" customHeight="1" x14ac:dyDescent="0.2">
      <c r="A20" s="75">
        <f t="shared" si="5"/>
        <v>9</v>
      </c>
      <c r="B20" s="76" t="str">
        <f t="shared" si="6"/>
        <v/>
      </c>
      <c r="C20" s="77"/>
      <c r="D20" s="71" t="str">
        <f t="shared" si="7"/>
        <v/>
      </c>
      <c r="E20" s="71" t="str">
        <f t="shared" si="8"/>
        <v/>
      </c>
      <c r="F20" s="78"/>
      <c r="G20" s="79"/>
      <c r="H20" s="80"/>
      <c r="I20" s="72" t="str">
        <f t="shared" si="4"/>
        <v/>
      </c>
      <c r="J20" s="73" t="str">
        <f t="shared" si="2"/>
        <v/>
      </c>
      <c r="K20" s="74" t="str">
        <f t="shared" si="14"/>
        <v/>
      </c>
      <c r="L20" s="78"/>
      <c r="M20" s="78"/>
      <c r="N20" s="78"/>
      <c r="O20" s="78"/>
      <c r="P20" s="78"/>
      <c r="Q20" s="78"/>
      <c r="R20" s="78"/>
      <c r="S20" s="78"/>
      <c r="T20" s="78"/>
      <c r="U20" s="80"/>
      <c r="V20" s="59"/>
      <c r="W20" s="149"/>
      <c r="X20" s="81"/>
      <c r="Y20" s="113"/>
      <c r="Z20" s="114"/>
      <c r="AA20" s="33"/>
      <c r="AB20" s="34"/>
      <c r="AC20" s="35"/>
      <c r="AD20" s="38">
        <f t="shared" si="9"/>
        <v>0</v>
      </c>
      <c r="AE20" s="38">
        <f t="shared" si="10"/>
        <v>0</v>
      </c>
      <c r="AF20" s="38" t="str">
        <f t="shared" si="11"/>
        <v/>
      </c>
      <c r="AG20" s="39">
        <f t="shared" si="12"/>
        <v>0</v>
      </c>
      <c r="AH20" s="39">
        <f t="shared" si="13"/>
        <v>0</v>
      </c>
    </row>
    <row r="21" spans="1:34" s="18" customFormat="1" ht="25" customHeight="1" x14ac:dyDescent="0.2">
      <c r="A21" s="75">
        <f t="shared" si="5"/>
        <v>10</v>
      </c>
      <c r="B21" s="76" t="str">
        <f t="shared" si="6"/>
        <v/>
      </c>
      <c r="C21" s="77"/>
      <c r="D21" s="71" t="str">
        <f t="shared" si="7"/>
        <v/>
      </c>
      <c r="E21" s="71" t="str">
        <f t="shared" si="8"/>
        <v/>
      </c>
      <c r="F21" s="78"/>
      <c r="G21" s="79"/>
      <c r="H21" s="80"/>
      <c r="I21" s="72" t="str">
        <f t="shared" si="4"/>
        <v/>
      </c>
      <c r="J21" s="73" t="str">
        <f t="shared" si="2"/>
        <v/>
      </c>
      <c r="K21" s="74" t="str">
        <f t="shared" si="14"/>
        <v/>
      </c>
      <c r="L21" s="78"/>
      <c r="M21" s="78"/>
      <c r="N21" s="78"/>
      <c r="O21" s="78"/>
      <c r="P21" s="78"/>
      <c r="Q21" s="78"/>
      <c r="R21" s="78"/>
      <c r="S21" s="78"/>
      <c r="T21" s="78"/>
      <c r="U21" s="80"/>
      <c r="V21" s="59"/>
      <c r="W21" s="149"/>
      <c r="X21" s="81"/>
      <c r="Y21" s="113"/>
      <c r="Z21" s="114"/>
      <c r="AA21" s="33"/>
      <c r="AB21" s="34"/>
      <c r="AC21" s="35"/>
      <c r="AD21" s="38">
        <f t="shared" si="9"/>
        <v>0</v>
      </c>
      <c r="AE21" s="38">
        <f t="shared" si="10"/>
        <v>0</v>
      </c>
      <c r="AF21" s="38" t="str">
        <f t="shared" si="11"/>
        <v/>
      </c>
      <c r="AG21" s="39">
        <f t="shared" si="12"/>
        <v>0</v>
      </c>
      <c r="AH21" s="39">
        <f t="shared" si="13"/>
        <v>0</v>
      </c>
    </row>
    <row r="22" spans="1:34" s="18" customFormat="1" ht="25" customHeight="1" x14ac:dyDescent="0.2">
      <c r="A22" s="75">
        <f t="shared" si="5"/>
        <v>11</v>
      </c>
      <c r="B22" s="76" t="str">
        <f t="shared" si="6"/>
        <v/>
      </c>
      <c r="C22" s="77"/>
      <c r="D22" s="71" t="str">
        <f t="shared" si="7"/>
        <v/>
      </c>
      <c r="E22" s="71" t="str">
        <f t="shared" si="8"/>
        <v/>
      </c>
      <c r="F22" s="78"/>
      <c r="G22" s="79"/>
      <c r="H22" s="80"/>
      <c r="I22" s="72" t="str">
        <f t="shared" si="4"/>
        <v/>
      </c>
      <c r="J22" s="73" t="str">
        <f t="shared" si="2"/>
        <v/>
      </c>
      <c r="K22" s="74" t="str">
        <f t="shared" si="14"/>
        <v/>
      </c>
      <c r="L22" s="78"/>
      <c r="M22" s="78"/>
      <c r="N22" s="78"/>
      <c r="O22" s="78"/>
      <c r="P22" s="78"/>
      <c r="Q22" s="78"/>
      <c r="R22" s="78"/>
      <c r="S22" s="78"/>
      <c r="T22" s="78"/>
      <c r="U22" s="80"/>
      <c r="V22" s="59"/>
      <c r="W22" s="149"/>
      <c r="X22" s="81"/>
      <c r="Y22" s="113"/>
      <c r="Z22" s="114"/>
      <c r="AA22" s="33"/>
      <c r="AB22" s="34"/>
      <c r="AC22" s="35"/>
      <c r="AD22" s="38">
        <f t="shared" si="9"/>
        <v>0</v>
      </c>
      <c r="AE22" s="38">
        <f t="shared" si="10"/>
        <v>0</v>
      </c>
      <c r="AF22" s="38" t="str">
        <f t="shared" si="11"/>
        <v/>
      </c>
      <c r="AG22" s="39">
        <f t="shared" si="12"/>
        <v>0</v>
      </c>
      <c r="AH22" s="39">
        <f t="shared" si="13"/>
        <v>0</v>
      </c>
    </row>
    <row r="23" spans="1:34" s="18" customFormat="1" ht="25" customHeight="1" x14ac:dyDescent="0.2">
      <c r="A23" s="75">
        <f t="shared" si="5"/>
        <v>12</v>
      </c>
      <c r="B23" s="76" t="str">
        <f t="shared" si="6"/>
        <v/>
      </c>
      <c r="C23" s="77"/>
      <c r="D23" s="71" t="str">
        <f t="shared" si="7"/>
        <v/>
      </c>
      <c r="E23" s="71" t="str">
        <f t="shared" si="8"/>
        <v/>
      </c>
      <c r="F23" s="78"/>
      <c r="G23" s="79"/>
      <c r="H23" s="80"/>
      <c r="I23" s="72" t="str">
        <f t="shared" si="4"/>
        <v/>
      </c>
      <c r="J23" s="73" t="str">
        <f t="shared" si="2"/>
        <v/>
      </c>
      <c r="K23" s="74" t="str">
        <f t="shared" si="14"/>
        <v/>
      </c>
      <c r="L23" s="78"/>
      <c r="M23" s="78"/>
      <c r="N23" s="78"/>
      <c r="O23" s="78"/>
      <c r="P23" s="78"/>
      <c r="Q23" s="78"/>
      <c r="R23" s="78"/>
      <c r="S23" s="78"/>
      <c r="T23" s="78"/>
      <c r="U23" s="80"/>
      <c r="V23" s="59"/>
      <c r="W23" s="149"/>
      <c r="X23" s="81"/>
      <c r="Y23" s="113"/>
      <c r="Z23" s="114"/>
      <c r="AA23" s="33"/>
      <c r="AB23" s="34"/>
      <c r="AC23" s="35"/>
      <c r="AD23" s="38">
        <f t="shared" si="9"/>
        <v>0</v>
      </c>
      <c r="AE23" s="38">
        <f t="shared" si="10"/>
        <v>0</v>
      </c>
      <c r="AF23" s="38" t="str">
        <f t="shared" si="11"/>
        <v/>
      </c>
      <c r="AG23" s="39">
        <f t="shared" si="12"/>
        <v>0</v>
      </c>
      <c r="AH23" s="39">
        <f t="shared" si="13"/>
        <v>0</v>
      </c>
    </row>
    <row r="24" spans="1:34" s="18" customFormat="1" ht="25" customHeight="1" x14ac:dyDescent="0.2">
      <c r="A24" s="75">
        <f t="shared" si="5"/>
        <v>13</v>
      </c>
      <c r="B24" s="76" t="str">
        <f t="shared" si="6"/>
        <v/>
      </c>
      <c r="C24" s="77"/>
      <c r="D24" s="71" t="str">
        <f t="shared" si="7"/>
        <v/>
      </c>
      <c r="E24" s="71" t="str">
        <f t="shared" si="8"/>
        <v/>
      </c>
      <c r="F24" s="78"/>
      <c r="G24" s="79"/>
      <c r="H24" s="80"/>
      <c r="I24" s="72" t="str">
        <f t="shared" si="4"/>
        <v/>
      </c>
      <c r="J24" s="73" t="str">
        <f t="shared" si="2"/>
        <v/>
      </c>
      <c r="K24" s="74" t="str">
        <f t="shared" si="14"/>
        <v/>
      </c>
      <c r="L24" s="78"/>
      <c r="M24" s="78"/>
      <c r="N24" s="78"/>
      <c r="O24" s="78"/>
      <c r="P24" s="78"/>
      <c r="Q24" s="78"/>
      <c r="R24" s="78"/>
      <c r="S24" s="78"/>
      <c r="T24" s="78"/>
      <c r="U24" s="80"/>
      <c r="V24" s="59"/>
      <c r="W24" s="149"/>
      <c r="X24" s="81"/>
      <c r="Y24" s="113"/>
      <c r="Z24" s="114"/>
      <c r="AA24" s="33"/>
      <c r="AB24" s="34"/>
      <c r="AC24" s="35"/>
      <c r="AD24" s="38">
        <f t="shared" si="9"/>
        <v>0</v>
      </c>
      <c r="AE24" s="38">
        <f t="shared" si="10"/>
        <v>0</v>
      </c>
      <c r="AF24" s="38" t="str">
        <f t="shared" si="11"/>
        <v/>
      </c>
      <c r="AG24" s="39">
        <f t="shared" si="12"/>
        <v>0</v>
      </c>
      <c r="AH24" s="39">
        <f t="shared" si="13"/>
        <v>0</v>
      </c>
    </row>
    <row r="25" spans="1:34" s="18" customFormat="1" ht="25" customHeight="1" x14ac:dyDescent="0.2">
      <c r="A25" s="75">
        <f t="shared" si="5"/>
        <v>14</v>
      </c>
      <c r="B25" s="76" t="str">
        <f t="shared" si="6"/>
        <v/>
      </c>
      <c r="C25" s="77"/>
      <c r="D25" s="71" t="str">
        <f t="shared" si="7"/>
        <v/>
      </c>
      <c r="E25" s="71" t="str">
        <f t="shared" si="8"/>
        <v/>
      </c>
      <c r="F25" s="78"/>
      <c r="G25" s="79"/>
      <c r="H25" s="80"/>
      <c r="I25" s="72" t="str">
        <f t="shared" si="4"/>
        <v/>
      </c>
      <c r="J25" s="73" t="str">
        <f t="shared" si="2"/>
        <v/>
      </c>
      <c r="K25" s="74" t="str">
        <f t="shared" si="14"/>
        <v/>
      </c>
      <c r="L25" s="78"/>
      <c r="M25" s="78"/>
      <c r="N25" s="78"/>
      <c r="O25" s="78"/>
      <c r="P25" s="78"/>
      <c r="Q25" s="78"/>
      <c r="R25" s="78"/>
      <c r="S25" s="78"/>
      <c r="T25" s="78"/>
      <c r="U25" s="80"/>
      <c r="V25" s="59"/>
      <c r="W25" s="149"/>
      <c r="X25" s="81"/>
      <c r="Y25" s="113"/>
      <c r="Z25" s="114"/>
      <c r="AA25" s="33"/>
      <c r="AB25" s="34"/>
      <c r="AC25" s="35"/>
      <c r="AD25" s="38">
        <f t="shared" si="9"/>
        <v>0</v>
      </c>
      <c r="AE25" s="38">
        <f t="shared" si="10"/>
        <v>0</v>
      </c>
      <c r="AF25" s="38" t="str">
        <f t="shared" si="11"/>
        <v/>
      </c>
      <c r="AG25" s="39">
        <f t="shared" si="12"/>
        <v>0</v>
      </c>
      <c r="AH25" s="39">
        <f t="shared" si="13"/>
        <v>0</v>
      </c>
    </row>
    <row r="26" spans="1:34" s="18" customFormat="1" ht="25" customHeight="1" x14ac:dyDescent="0.2">
      <c r="A26" s="75">
        <f t="shared" si="5"/>
        <v>15</v>
      </c>
      <c r="B26" s="76" t="str">
        <f t="shared" si="6"/>
        <v/>
      </c>
      <c r="C26" s="77"/>
      <c r="D26" s="71" t="str">
        <f t="shared" si="7"/>
        <v/>
      </c>
      <c r="E26" s="71" t="str">
        <f t="shared" si="8"/>
        <v/>
      </c>
      <c r="F26" s="78"/>
      <c r="G26" s="79"/>
      <c r="H26" s="80"/>
      <c r="I26" s="72" t="str">
        <f t="shared" si="4"/>
        <v/>
      </c>
      <c r="J26" s="73" t="str">
        <f t="shared" si="2"/>
        <v/>
      </c>
      <c r="K26" s="74" t="str">
        <f t="shared" si="14"/>
        <v/>
      </c>
      <c r="L26" s="78"/>
      <c r="M26" s="78"/>
      <c r="N26" s="78"/>
      <c r="O26" s="78"/>
      <c r="P26" s="78"/>
      <c r="Q26" s="78"/>
      <c r="R26" s="78"/>
      <c r="S26" s="78"/>
      <c r="T26" s="78"/>
      <c r="U26" s="80"/>
      <c r="V26" s="59"/>
      <c r="W26" s="149"/>
      <c r="X26" s="81"/>
      <c r="Y26" s="113"/>
      <c r="Z26" s="114"/>
      <c r="AA26" s="33"/>
      <c r="AB26" s="34"/>
      <c r="AC26" s="35"/>
      <c r="AD26" s="38">
        <f t="shared" si="9"/>
        <v>0</v>
      </c>
      <c r="AE26" s="38">
        <f t="shared" si="10"/>
        <v>0</v>
      </c>
      <c r="AF26" s="38" t="str">
        <f t="shared" si="11"/>
        <v/>
      </c>
      <c r="AG26" s="39">
        <f t="shared" si="12"/>
        <v>0</v>
      </c>
      <c r="AH26" s="39">
        <f t="shared" si="13"/>
        <v>0</v>
      </c>
    </row>
    <row r="27" spans="1:34" s="18" customFormat="1" ht="25" customHeight="1" x14ac:dyDescent="0.2">
      <c r="A27" s="75">
        <f t="shared" si="5"/>
        <v>16</v>
      </c>
      <c r="B27" s="76" t="str">
        <f t="shared" si="6"/>
        <v/>
      </c>
      <c r="C27" s="77"/>
      <c r="D27" s="71" t="str">
        <f t="shared" si="7"/>
        <v/>
      </c>
      <c r="E27" s="71" t="str">
        <f t="shared" si="8"/>
        <v/>
      </c>
      <c r="F27" s="78"/>
      <c r="G27" s="79"/>
      <c r="H27" s="80"/>
      <c r="I27" s="72" t="str">
        <f t="shared" si="4"/>
        <v/>
      </c>
      <c r="J27" s="73" t="str">
        <f t="shared" si="2"/>
        <v/>
      </c>
      <c r="K27" s="74" t="str">
        <f t="shared" si="14"/>
        <v/>
      </c>
      <c r="L27" s="78"/>
      <c r="M27" s="78"/>
      <c r="N27" s="78"/>
      <c r="O27" s="78"/>
      <c r="P27" s="78"/>
      <c r="Q27" s="78"/>
      <c r="R27" s="78"/>
      <c r="S27" s="78"/>
      <c r="T27" s="78"/>
      <c r="U27" s="80"/>
      <c r="V27" s="59"/>
      <c r="W27" s="149"/>
      <c r="X27" s="81"/>
      <c r="Y27" s="113"/>
      <c r="Z27" s="114"/>
      <c r="AA27" s="33"/>
      <c r="AB27" s="34"/>
      <c r="AC27" s="35"/>
      <c r="AD27" s="38">
        <f t="shared" si="9"/>
        <v>0</v>
      </c>
      <c r="AE27" s="38">
        <f t="shared" si="10"/>
        <v>0</v>
      </c>
      <c r="AF27" s="38" t="str">
        <f t="shared" si="11"/>
        <v/>
      </c>
      <c r="AG27" s="39">
        <f t="shared" si="12"/>
        <v>0</v>
      </c>
      <c r="AH27" s="39">
        <f t="shared" si="13"/>
        <v>0</v>
      </c>
    </row>
    <row r="28" spans="1:34" s="18" customFormat="1" ht="25" customHeight="1" x14ac:dyDescent="0.2">
      <c r="A28" s="75">
        <f t="shared" si="5"/>
        <v>17</v>
      </c>
      <c r="B28" s="76" t="str">
        <f t="shared" si="6"/>
        <v/>
      </c>
      <c r="C28" s="77"/>
      <c r="D28" s="71" t="str">
        <f t="shared" si="7"/>
        <v/>
      </c>
      <c r="E28" s="71" t="str">
        <f t="shared" si="8"/>
        <v/>
      </c>
      <c r="F28" s="78"/>
      <c r="G28" s="79"/>
      <c r="H28" s="80"/>
      <c r="I28" s="72" t="str">
        <f t="shared" si="4"/>
        <v/>
      </c>
      <c r="J28" s="73" t="str">
        <f t="shared" si="2"/>
        <v/>
      </c>
      <c r="K28" s="74" t="str">
        <f t="shared" si="14"/>
        <v/>
      </c>
      <c r="L28" s="78"/>
      <c r="M28" s="78"/>
      <c r="N28" s="78"/>
      <c r="O28" s="78"/>
      <c r="P28" s="78"/>
      <c r="Q28" s="78"/>
      <c r="R28" s="78"/>
      <c r="S28" s="78"/>
      <c r="T28" s="78"/>
      <c r="U28" s="80"/>
      <c r="V28" s="59"/>
      <c r="W28" s="149"/>
      <c r="X28" s="81"/>
      <c r="Y28" s="113"/>
      <c r="Z28" s="114"/>
      <c r="AA28" s="33"/>
      <c r="AB28" s="34"/>
      <c r="AC28" s="35"/>
      <c r="AD28" s="38">
        <f t="shared" si="9"/>
        <v>0</v>
      </c>
      <c r="AE28" s="38">
        <f t="shared" si="10"/>
        <v>0</v>
      </c>
      <c r="AF28" s="38" t="str">
        <f t="shared" si="11"/>
        <v/>
      </c>
      <c r="AG28" s="39">
        <f t="shared" si="12"/>
        <v>0</v>
      </c>
      <c r="AH28" s="39">
        <f t="shared" si="13"/>
        <v>0</v>
      </c>
    </row>
    <row r="29" spans="1:34" s="18" customFormat="1" ht="25" customHeight="1" x14ac:dyDescent="0.2">
      <c r="A29" s="75">
        <f t="shared" si="5"/>
        <v>18</v>
      </c>
      <c r="B29" s="76" t="str">
        <f t="shared" si="6"/>
        <v/>
      </c>
      <c r="C29" s="77"/>
      <c r="D29" s="71" t="str">
        <f t="shared" si="7"/>
        <v/>
      </c>
      <c r="E29" s="71" t="str">
        <f t="shared" si="8"/>
        <v/>
      </c>
      <c r="F29" s="78"/>
      <c r="G29" s="79"/>
      <c r="H29" s="80"/>
      <c r="I29" s="72" t="str">
        <f t="shared" si="4"/>
        <v/>
      </c>
      <c r="J29" s="73" t="str">
        <f t="shared" si="2"/>
        <v/>
      </c>
      <c r="K29" s="74" t="str">
        <f t="shared" si="14"/>
        <v/>
      </c>
      <c r="L29" s="78"/>
      <c r="M29" s="78"/>
      <c r="N29" s="78"/>
      <c r="O29" s="78"/>
      <c r="P29" s="78"/>
      <c r="Q29" s="78"/>
      <c r="R29" s="78"/>
      <c r="S29" s="78"/>
      <c r="T29" s="78"/>
      <c r="U29" s="80"/>
      <c r="V29" s="59"/>
      <c r="W29" s="149"/>
      <c r="X29" s="81"/>
      <c r="Y29" s="113"/>
      <c r="Z29" s="114"/>
      <c r="AA29" s="33"/>
      <c r="AB29" s="34"/>
      <c r="AC29" s="35"/>
      <c r="AD29" s="38">
        <f t="shared" si="9"/>
        <v>0</v>
      </c>
      <c r="AE29" s="38">
        <f t="shared" si="10"/>
        <v>0</v>
      </c>
      <c r="AF29" s="38" t="str">
        <f t="shared" si="11"/>
        <v/>
      </c>
      <c r="AG29" s="39">
        <f t="shared" si="12"/>
        <v>0</v>
      </c>
      <c r="AH29" s="39">
        <f t="shared" si="13"/>
        <v>0</v>
      </c>
    </row>
    <row r="30" spans="1:34" s="18" customFormat="1" ht="25" customHeight="1" x14ac:dyDescent="0.2">
      <c r="A30" s="75">
        <f t="shared" si="5"/>
        <v>19</v>
      </c>
      <c r="B30" s="76" t="str">
        <f t="shared" si="6"/>
        <v/>
      </c>
      <c r="C30" s="77"/>
      <c r="D30" s="71" t="str">
        <f t="shared" si="7"/>
        <v/>
      </c>
      <c r="E30" s="71" t="str">
        <f t="shared" si="8"/>
        <v/>
      </c>
      <c r="F30" s="78"/>
      <c r="G30" s="79"/>
      <c r="H30" s="80"/>
      <c r="I30" s="72" t="str">
        <f t="shared" si="4"/>
        <v/>
      </c>
      <c r="J30" s="73" t="str">
        <f t="shared" si="2"/>
        <v/>
      </c>
      <c r="K30" s="74" t="str">
        <f t="shared" si="14"/>
        <v/>
      </c>
      <c r="L30" s="78"/>
      <c r="M30" s="78"/>
      <c r="N30" s="78"/>
      <c r="O30" s="78"/>
      <c r="P30" s="78"/>
      <c r="Q30" s="78"/>
      <c r="R30" s="78"/>
      <c r="S30" s="78"/>
      <c r="T30" s="78"/>
      <c r="U30" s="80"/>
      <c r="W30" s="149"/>
      <c r="X30" s="81"/>
      <c r="Y30" s="113"/>
      <c r="Z30" s="114"/>
      <c r="AA30" s="33"/>
      <c r="AB30" s="34"/>
      <c r="AC30" s="35"/>
      <c r="AD30" s="38">
        <f t="shared" si="9"/>
        <v>0</v>
      </c>
      <c r="AE30" s="38">
        <f t="shared" si="10"/>
        <v>0</v>
      </c>
      <c r="AF30" s="38" t="str">
        <f t="shared" si="11"/>
        <v/>
      </c>
      <c r="AG30" s="39">
        <f t="shared" si="12"/>
        <v>0</v>
      </c>
      <c r="AH30" s="39">
        <f t="shared" si="13"/>
        <v>0</v>
      </c>
    </row>
    <row r="31" spans="1:34" s="18" customFormat="1" ht="25" customHeight="1" x14ac:dyDescent="0.2">
      <c r="A31" s="75">
        <f t="shared" si="5"/>
        <v>20</v>
      </c>
      <c r="B31" s="76" t="str">
        <f t="shared" si="6"/>
        <v/>
      </c>
      <c r="C31" s="77"/>
      <c r="D31" s="71" t="str">
        <f t="shared" si="7"/>
        <v/>
      </c>
      <c r="E31" s="71" t="str">
        <f t="shared" si="8"/>
        <v/>
      </c>
      <c r="F31" s="78"/>
      <c r="G31" s="79"/>
      <c r="H31" s="80"/>
      <c r="I31" s="72" t="str">
        <f t="shared" si="4"/>
        <v/>
      </c>
      <c r="J31" s="73" t="str">
        <f t="shared" si="2"/>
        <v/>
      </c>
      <c r="K31" s="74" t="str">
        <f t="shared" si="14"/>
        <v/>
      </c>
      <c r="L31" s="78"/>
      <c r="M31" s="78"/>
      <c r="N31" s="78"/>
      <c r="O31" s="78"/>
      <c r="P31" s="78"/>
      <c r="Q31" s="78"/>
      <c r="R31" s="78"/>
      <c r="S31" s="78"/>
      <c r="T31" s="78"/>
      <c r="U31" s="80"/>
      <c r="V31" s="59"/>
      <c r="W31" s="149"/>
      <c r="X31" s="81"/>
      <c r="Y31" s="113"/>
      <c r="Z31" s="114"/>
      <c r="AA31" s="33"/>
      <c r="AB31" s="34"/>
      <c r="AC31" s="35"/>
      <c r="AD31" s="38">
        <f t="shared" si="9"/>
        <v>0</v>
      </c>
      <c r="AE31" s="38">
        <f t="shared" si="10"/>
        <v>0</v>
      </c>
      <c r="AF31" s="38" t="str">
        <f t="shared" si="11"/>
        <v/>
      </c>
      <c r="AG31" s="39">
        <f t="shared" si="12"/>
        <v>0</v>
      </c>
      <c r="AH31" s="39">
        <f t="shared" si="13"/>
        <v>0</v>
      </c>
    </row>
    <row r="32" spans="1:34" s="18" customFormat="1" ht="25" customHeight="1" x14ac:dyDescent="0.2">
      <c r="A32" s="75">
        <f t="shared" si="5"/>
        <v>21</v>
      </c>
      <c r="B32" s="76" t="str">
        <f t="shared" si="6"/>
        <v/>
      </c>
      <c r="C32" s="77"/>
      <c r="D32" s="71" t="str">
        <f t="shared" si="7"/>
        <v/>
      </c>
      <c r="E32" s="71" t="str">
        <f t="shared" si="8"/>
        <v/>
      </c>
      <c r="F32" s="78"/>
      <c r="G32" s="79"/>
      <c r="H32" s="80"/>
      <c r="I32" s="72" t="str">
        <f t="shared" si="4"/>
        <v/>
      </c>
      <c r="J32" s="73" t="str">
        <f t="shared" si="2"/>
        <v/>
      </c>
      <c r="K32" s="74" t="str">
        <f t="shared" si="14"/>
        <v/>
      </c>
      <c r="L32" s="78"/>
      <c r="M32" s="78"/>
      <c r="N32" s="78"/>
      <c r="O32" s="78"/>
      <c r="P32" s="78"/>
      <c r="Q32" s="78"/>
      <c r="R32" s="78"/>
      <c r="S32" s="78"/>
      <c r="T32" s="78"/>
      <c r="U32" s="80"/>
      <c r="V32" s="59"/>
      <c r="W32" s="149"/>
      <c r="X32" s="81"/>
      <c r="Y32" s="113"/>
      <c r="Z32" s="114"/>
      <c r="AA32" s="33"/>
      <c r="AB32" s="34"/>
      <c r="AC32" s="35"/>
      <c r="AD32" s="38">
        <f t="shared" si="9"/>
        <v>0</v>
      </c>
      <c r="AE32" s="38">
        <f t="shared" si="10"/>
        <v>0</v>
      </c>
      <c r="AF32" s="38" t="str">
        <f t="shared" si="11"/>
        <v/>
      </c>
      <c r="AG32" s="39">
        <f t="shared" si="12"/>
        <v>0</v>
      </c>
      <c r="AH32" s="39">
        <f t="shared" si="13"/>
        <v>0</v>
      </c>
    </row>
    <row r="33" spans="1:34" s="18" customFormat="1" ht="25" customHeight="1" x14ac:dyDescent="0.2">
      <c r="A33" s="75">
        <f t="shared" si="5"/>
        <v>22</v>
      </c>
      <c r="B33" s="76" t="str">
        <f t="shared" si="6"/>
        <v/>
      </c>
      <c r="C33" s="77"/>
      <c r="D33" s="71" t="str">
        <f t="shared" si="7"/>
        <v/>
      </c>
      <c r="E33" s="71" t="str">
        <f t="shared" si="8"/>
        <v/>
      </c>
      <c r="F33" s="78"/>
      <c r="G33" s="79"/>
      <c r="H33" s="80"/>
      <c r="I33" s="72" t="str">
        <f t="shared" si="4"/>
        <v/>
      </c>
      <c r="J33" s="73" t="str">
        <f t="shared" si="2"/>
        <v/>
      </c>
      <c r="K33" s="74" t="str">
        <f t="shared" si="14"/>
        <v/>
      </c>
      <c r="L33" s="78"/>
      <c r="M33" s="78"/>
      <c r="N33" s="78"/>
      <c r="O33" s="78"/>
      <c r="P33" s="78"/>
      <c r="Q33" s="78"/>
      <c r="R33" s="78"/>
      <c r="S33" s="78"/>
      <c r="T33" s="78"/>
      <c r="U33" s="80"/>
      <c r="V33" s="59"/>
      <c r="W33" s="149"/>
      <c r="X33" s="81"/>
      <c r="Y33" s="113"/>
      <c r="Z33" s="114"/>
      <c r="AA33" s="33"/>
      <c r="AB33" s="34"/>
      <c r="AC33" s="35"/>
      <c r="AD33" s="38">
        <f t="shared" si="9"/>
        <v>0</v>
      </c>
      <c r="AE33" s="38">
        <f t="shared" si="10"/>
        <v>0</v>
      </c>
      <c r="AF33" s="38" t="str">
        <f t="shared" si="11"/>
        <v/>
      </c>
      <c r="AG33" s="39">
        <f t="shared" si="12"/>
        <v>0</v>
      </c>
      <c r="AH33" s="39">
        <f t="shared" si="13"/>
        <v>0</v>
      </c>
    </row>
    <row r="34" spans="1:34" s="18" customFormat="1" ht="25" customHeight="1" x14ac:dyDescent="0.2">
      <c r="A34" s="75">
        <f t="shared" si="5"/>
        <v>23</v>
      </c>
      <c r="B34" s="76" t="str">
        <f t="shared" si="6"/>
        <v/>
      </c>
      <c r="C34" s="77"/>
      <c r="D34" s="71" t="str">
        <f t="shared" si="7"/>
        <v/>
      </c>
      <c r="E34" s="71" t="str">
        <f t="shared" si="8"/>
        <v/>
      </c>
      <c r="F34" s="78"/>
      <c r="G34" s="79"/>
      <c r="H34" s="80"/>
      <c r="I34" s="72" t="str">
        <f t="shared" si="4"/>
        <v/>
      </c>
      <c r="J34" s="73" t="str">
        <f t="shared" si="2"/>
        <v/>
      </c>
      <c r="K34" s="74" t="str">
        <f t="shared" si="14"/>
        <v/>
      </c>
      <c r="L34" s="78"/>
      <c r="M34" s="78"/>
      <c r="N34" s="78"/>
      <c r="O34" s="78"/>
      <c r="P34" s="78"/>
      <c r="Q34" s="78"/>
      <c r="R34" s="78"/>
      <c r="S34" s="78"/>
      <c r="T34" s="78"/>
      <c r="U34" s="80"/>
      <c r="V34" s="59"/>
      <c r="W34" s="149"/>
      <c r="X34" s="81"/>
      <c r="Y34" s="113"/>
      <c r="Z34" s="114"/>
      <c r="AA34" s="33"/>
      <c r="AB34" s="34"/>
      <c r="AC34" s="35"/>
      <c r="AD34" s="38">
        <f t="shared" si="9"/>
        <v>0</v>
      </c>
      <c r="AE34" s="38">
        <f t="shared" si="10"/>
        <v>0</v>
      </c>
      <c r="AF34" s="38" t="str">
        <f t="shared" si="11"/>
        <v/>
      </c>
      <c r="AG34" s="39">
        <f t="shared" si="12"/>
        <v>0</v>
      </c>
      <c r="AH34" s="39">
        <f t="shared" si="13"/>
        <v>0</v>
      </c>
    </row>
    <row r="35" spans="1:34" s="18" customFormat="1" ht="25" customHeight="1" x14ac:dyDescent="0.2">
      <c r="A35" s="75">
        <f t="shared" si="5"/>
        <v>24</v>
      </c>
      <c r="B35" s="76" t="str">
        <f t="shared" si="6"/>
        <v/>
      </c>
      <c r="C35" s="77"/>
      <c r="D35" s="71" t="str">
        <f t="shared" si="7"/>
        <v/>
      </c>
      <c r="E35" s="71" t="str">
        <f t="shared" si="8"/>
        <v/>
      </c>
      <c r="F35" s="78"/>
      <c r="G35" s="79"/>
      <c r="H35" s="80"/>
      <c r="I35" s="72" t="str">
        <f t="shared" si="4"/>
        <v/>
      </c>
      <c r="J35" s="73" t="str">
        <f t="shared" si="2"/>
        <v/>
      </c>
      <c r="K35" s="74" t="str">
        <f t="shared" si="14"/>
        <v/>
      </c>
      <c r="L35" s="78"/>
      <c r="M35" s="78"/>
      <c r="N35" s="78"/>
      <c r="O35" s="78"/>
      <c r="P35" s="78"/>
      <c r="Q35" s="78"/>
      <c r="R35" s="78"/>
      <c r="S35" s="78"/>
      <c r="T35" s="78"/>
      <c r="U35" s="80"/>
      <c r="V35" s="59"/>
      <c r="W35" s="149"/>
      <c r="X35" s="81"/>
      <c r="Y35" s="113"/>
      <c r="Z35" s="114"/>
      <c r="AA35" s="33"/>
      <c r="AB35" s="34"/>
      <c r="AC35" s="35"/>
      <c r="AD35" s="38">
        <f t="shared" si="9"/>
        <v>0</v>
      </c>
      <c r="AE35" s="38">
        <f t="shared" si="10"/>
        <v>0</v>
      </c>
      <c r="AF35" s="38" t="str">
        <f t="shared" si="11"/>
        <v/>
      </c>
      <c r="AG35" s="39">
        <f t="shared" si="12"/>
        <v>0</v>
      </c>
      <c r="AH35" s="39">
        <f t="shared" si="13"/>
        <v>0</v>
      </c>
    </row>
    <row r="36" spans="1:34" s="18" customFormat="1" ht="25" customHeight="1" x14ac:dyDescent="0.2">
      <c r="A36" s="75">
        <f t="shared" si="5"/>
        <v>25</v>
      </c>
      <c r="B36" s="76" t="str">
        <f t="shared" si="6"/>
        <v/>
      </c>
      <c r="C36" s="77"/>
      <c r="D36" s="71" t="str">
        <f t="shared" si="7"/>
        <v/>
      </c>
      <c r="E36" s="71" t="str">
        <f t="shared" si="8"/>
        <v/>
      </c>
      <c r="F36" s="78"/>
      <c r="G36" s="79"/>
      <c r="H36" s="80"/>
      <c r="I36" s="72" t="str">
        <f t="shared" si="4"/>
        <v/>
      </c>
      <c r="J36" s="73" t="str">
        <f t="shared" si="2"/>
        <v/>
      </c>
      <c r="K36" s="74" t="str">
        <f t="shared" si="14"/>
        <v/>
      </c>
      <c r="L36" s="78"/>
      <c r="M36" s="78"/>
      <c r="N36" s="78"/>
      <c r="O36" s="78"/>
      <c r="P36" s="78"/>
      <c r="Q36" s="78"/>
      <c r="R36" s="78"/>
      <c r="S36" s="78"/>
      <c r="T36" s="78"/>
      <c r="U36" s="80"/>
      <c r="V36" s="59"/>
      <c r="W36" s="149"/>
      <c r="X36" s="81"/>
      <c r="Y36" s="113"/>
      <c r="Z36" s="114"/>
      <c r="AA36" s="33"/>
      <c r="AB36" s="34"/>
      <c r="AC36" s="35"/>
      <c r="AD36" s="38">
        <f t="shared" si="9"/>
        <v>0</v>
      </c>
      <c r="AE36" s="38">
        <f t="shared" si="10"/>
        <v>0</v>
      </c>
      <c r="AF36" s="38" t="str">
        <f t="shared" si="11"/>
        <v/>
      </c>
      <c r="AG36" s="39">
        <f t="shared" si="12"/>
        <v>0</v>
      </c>
      <c r="AH36" s="39">
        <f t="shared" si="13"/>
        <v>0</v>
      </c>
    </row>
    <row r="37" spans="1:34" s="18" customFormat="1" ht="25" customHeight="1" x14ac:dyDescent="0.2">
      <c r="A37" s="75">
        <f t="shared" si="5"/>
        <v>26</v>
      </c>
      <c r="B37" s="76" t="str">
        <f t="shared" si="6"/>
        <v/>
      </c>
      <c r="C37" s="77"/>
      <c r="D37" s="71" t="str">
        <f t="shared" si="7"/>
        <v/>
      </c>
      <c r="E37" s="71" t="str">
        <f t="shared" si="8"/>
        <v/>
      </c>
      <c r="F37" s="78"/>
      <c r="G37" s="79"/>
      <c r="H37" s="80"/>
      <c r="I37" s="72" t="str">
        <f t="shared" si="4"/>
        <v/>
      </c>
      <c r="J37" s="73" t="str">
        <f t="shared" si="2"/>
        <v/>
      </c>
      <c r="K37" s="74" t="str">
        <f t="shared" si="14"/>
        <v/>
      </c>
      <c r="L37" s="78"/>
      <c r="M37" s="78"/>
      <c r="N37" s="78"/>
      <c r="O37" s="78"/>
      <c r="P37" s="78"/>
      <c r="Q37" s="78"/>
      <c r="R37" s="78"/>
      <c r="S37" s="78"/>
      <c r="T37" s="78"/>
      <c r="U37" s="80"/>
      <c r="V37" s="59"/>
      <c r="W37" s="149"/>
      <c r="X37" s="81"/>
      <c r="Y37" s="113"/>
      <c r="Z37" s="114"/>
      <c r="AA37" s="33"/>
      <c r="AB37" s="34"/>
      <c r="AC37" s="35"/>
      <c r="AD37" s="38">
        <f t="shared" si="9"/>
        <v>0</v>
      </c>
      <c r="AE37" s="38">
        <f t="shared" si="10"/>
        <v>0</v>
      </c>
      <c r="AF37" s="38" t="str">
        <f t="shared" si="11"/>
        <v/>
      </c>
      <c r="AG37" s="39">
        <f t="shared" si="12"/>
        <v>0</v>
      </c>
      <c r="AH37" s="39">
        <f t="shared" si="13"/>
        <v>0</v>
      </c>
    </row>
    <row r="38" spans="1:34" s="18" customFormat="1" ht="25" customHeight="1" x14ac:dyDescent="0.2">
      <c r="A38" s="75">
        <f t="shared" si="5"/>
        <v>27</v>
      </c>
      <c r="B38" s="76" t="str">
        <f t="shared" si="6"/>
        <v/>
      </c>
      <c r="C38" s="77"/>
      <c r="D38" s="71" t="str">
        <f t="shared" si="7"/>
        <v/>
      </c>
      <c r="E38" s="71" t="str">
        <f t="shared" si="8"/>
        <v/>
      </c>
      <c r="F38" s="78"/>
      <c r="G38" s="79"/>
      <c r="H38" s="80"/>
      <c r="I38" s="72" t="str">
        <f t="shared" si="4"/>
        <v/>
      </c>
      <c r="J38" s="73" t="str">
        <f t="shared" si="2"/>
        <v/>
      </c>
      <c r="K38" s="74" t="str">
        <f t="shared" si="14"/>
        <v/>
      </c>
      <c r="L38" s="78"/>
      <c r="M38" s="78"/>
      <c r="N38" s="78"/>
      <c r="O38" s="78"/>
      <c r="P38" s="78"/>
      <c r="Q38" s="78"/>
      <c r="R38" s="78"/>
      <c r="S38" s="78"/>
      <c r="T38" s="78"/>
      <c r="U38" s="80"/>
      <c r="V38" s="59"/>
      <c r="W38" s="149"/>
      <c r="X38" s="81"/>
      <c r="Y38" s="113"/>
      <c r="Z38" s="114"/>
      <c r="AA38" s="33"/>
      <c r="AB38" s="34"/>
      <c r="AC38" s="35"/>
      <c r="AD38" s="38">
        <f t="shared" si="9"/>
        <v>0</v>
      </c>
      <c r="AE38" s="38">
        <f t="shared" si="10"/>
        <v>0</v>
      </c>
      <c r="AF38" s="38" t="str">
        <f t="shared" si="11"/>
        <v/>
      </c>
      <c r="AG38" s="39">
        <f t="shared" si="12"/>
        <v>0</v>
      </c>
      <c r="AH38" s="39">
        <f t="shared" si="13"/>
        <v>0</v>
      </c>
    </row>
    <row r="39" spans="1:34" s="18" customFormat="1" ht="25" customHeight="1" x14ac:dyDescent="0.2">
      <c r="A39" s="75">
        <f t="shared" si="5"/>
        <v>28</v>
      </c>
      <c r="B39" s="76" t="str">
        <f t="shared" si="6"/>
        <v/>
      </c>
      <c r="C39" s="77"/>
      <c r="D39" s="71" t="str">
        <f t="shared" si="7"/>
        <v/>
      </c>
      <c r="E39" s="71" t="str">
        <f t="shared" si="8"/>
        <v/>
      </c>
      <c r="F39" s="78"/>
      <c r="G39" s="79"/>
      <c r="H39" s="80"/>
      <c r="I39" s="72" t="str">
        <f t="shared" si="4"/>
        <v/>
      </c>
      <c r="J39" s="73" t="str">
        <f t="shared" si="2"/>
        <v/>
      </c>
      <c r="K39" s="74" t="str">
        <f t="shared" si="14"/>
        <v/>
      </c>
      <c r="L39" s="78"/>
      <c r="M39" s="78"/>
      <c r="N39" s="78"/>
      <c r="O39" s="78"/>
      <c r="P39" s="78"/>
      <c r="Q39" s="78"/>
      <c r="R39" s="78"/>
      <c r="S39" s="78"/>
      <c r="T39" s="78"/>
      <c r="U39" s="80"/>
      <c r="V39" s="59"/>
      <c r="W39" s="149"/>
      <c r="X39" s="81"/>
      <c r="Y39" s="113"/>
      <c r="Z39" s="114"/>
      <c r="AA39" s="33"/>
      <c r="AB39" s="34"/>
      <c r="AC39" s="35"/>
      <c r="AD39" s="38">
        <f t="shared" si="9"/>
        <v>0</v>
      </c>
      <c r="AE39" s="38">
        <f t="shared" si="10"/>
        <v>0</v>
      </c>
      <c r="AF39" s="38" t="str">
        <f t="shared" si="11"/>
        <v/>
      </c>
      <c r="AG39" s="39">
        <f t="shared" si="12"/>
        <v>0</v>
      </c>
      <c r="AH39" s="39">
        <f>IF($K39&lt;$J39,1,0)</f>
        <v>0</v>
      </c>
    </row>
    <row r="40" spans="1:34" s="18" customFormat="1" ht="25" customHeight="1" x14ac:dyDescent="0.2">
      <c r="A40" s="75">
        <f t="shared" si="5"/>
        <v>29</v>
      </c>
      <c r="B40" s="76" t="str">
        <f t="shared" si="6"/>
        <v/>
      </c>
      <c r="C40" s="77"/>
      <c r="D40" s="71" t="str">
        <f t="shared" si="7"/>
        <v/>
      </c>
      <c r="E40" s="71" t="str">
        <f t="shared" si="8"/>
        <v/>
      </c>
      <c r="F40" s="78"/>
      <c r="G40" s="79"/>
      <c r="H40" s="80"/>
      <c r="I40" s="72" t="str">
        <f t="shared" si="4"/>
        <v/>
      </c>
      <c r="J40" s="73" t="str">
        <f t="shared" si="2"/>
        <v/>
      </c>
      <c r="K40" s="74" t="str">
        <f t="shared" si="14"/>
        <v/>
      </c>
      <c r="L40" s="78"/>
      <c r="M40" s="78"/>
      <c r="N40" s="78"/>
      <c r="O40" s="78"/>
      <c r="P40" s="78"/>
      <c r="Q40" s="78"/>
      <c r="R40" s="78"/>
      <c r="S40" s="78"/>
      <c r="T40" s="78"/>
      <c r="U40" s="80"/>
      <c r="V40" s="59"/>
      <c r="W40" s="149"/>
      <c r="X40" s="81"/>
      <c r="Y40" s="113"/>
      <c r="Z40" s="114"/>
      <c r="AA40" s="33"/>
      <c r="AB40" s="34"/>
      <c r="AC40" s="35"/>
      <c r="AD40" s="38">
        <f t="shared" si="9"/>
        <v>0</v>
      </c>
      <c r="AE40" s="38">
        <f t="shared" si="10"/>
        <v>0</v>
      </c>
      <c r="AF40" s="38" t="str">
        <f t="shared" si="11"/>
        <v/>
      </c>
      <c r="AG40" s="39">
        <f t="shared" si="12"/>
        <v>0</v>
      </c>
      <c r="AH40" s="39">
        <f t="shared" si="13"/>
        <v>0</v>
      </c>
    </row>
    <row r="41" spans="1:34" s="18" customFormat="1" ht="25" customHeight="1" x14ac:dyDescent="0.2">
      <c r="A41" s="75">
        <f t="shared" si="5"/>
        <v>30</v>
      </c>
      <c r="B41" s="76" t="str">
        <f t="shared" si="6"/>
        <v/>
      </c>
      <c r="C41" s="77"/>
      <c r="D41" s="71" t="str">
        <f t="shared" si="7"/>
        <v/>
      </c>
      <c r="E41" s="71" t="str">
        <f t="shared" si="8"/>
        <v/>
      </c>
      <c r="F41" s="78"/>
      <c r="G41" s="79"/>
      <c r="H41" s="80"/>
      <c r="I41" s="72" t="str">
        <f t="shared" si="4"/>
        <v/>
      </c>
      <c r="J41" s="73" t="str">
        <f t="shared" si="2"/>
        <v/>
      </c>
      <c r="K41" s="74" t="str">
        <f t="shared" si="14"/>
        <v/>
      </c>
      <c r="L41" s="78"/>
      <c r="M41" s="78"/>
      <c r="N41" s="78"/>
      <c r="O41" s="78"/>
      <c r="P41" s="78"/>
      <c r="Q41" s="78"/>
      <c r="R41" s="78"/>
      <c r="S41" s="78"/>
      <c r="T41" s="78"/>
      <c r="U41" s="80"/>
      <c r="V41" s="59"/>
      <c r="W41" s="149"/>
      <c r="X41" s="81"/>
      <c r="Y41" s="113"/>
      <c r="Z41" s="114"/>
      <c r="AA41" s="33"/>
      <c r="AB41" s="34"/>
      <c r="AC41" s="35"/>
      <c r="AD41" s="38">
        <f t="shared" si="9"/>
        <v>0</v>
      </c>
      <c r="AE41" s="38">
        <f t="shared" si="10"/>
        <v>0</v>
      </c>
      <c r="AF41" s="38" t="str">
        <f t="shared" si="11"/>
        <v/>
      </c>
      <c r="AG41" s="39">
        <f t="shared" si="12"/>
        <v>0</v>
      </c>
      <c r="AH41" s="39">
        <f t="shared" si="13"/>
        <v>0</v>
      </c>
    </row>
    <row r="42" spans="1:34" s="18" customFormat="1" ht="25" customHeight="1" x14ac:dyDescent="0.2">
      <c r="A42" s="75">
        <f t="shared" si="5"/>
        <v>31</v>
      </c>
      <c r="B42" s="76" t="str">
        <f t="shared" si="6"/>
        <v/>
      </c>
      <c r="C42" s="77"/>
      <c r="D42" s="71" t="str">
        <f t="shared" si="7"/>
        <v/>
      </c>
      <c r="E42" s="71" t="str">
        <f t="shared" si="8"/>
        <v/>
      </c>
      <c r="F42" s="78"/>
      <c r="G42" s="79"/>
      <c r="H42" s="80"/>
      <c r="I42" s="72" t="str">
        <f t="shared" si="4"/>
        <v/>
      </c>
      <c r="J42" s="73" t="str">
        <f t="shared" si="2"/>
        <v/>
      </c>
      <c r="K42" s="74" t="str">
        <f t="shared" si="14"/>
        <v/>
      </c>
      <c r="L42" s="78"/>
      <c r="M42" s="78"/>
      <c r="N42" s="78"/>
      <c r="O42" s="78"/>
      <c r="P42" s="78"/>
      <c r="Q42" s="78"/>
      <c r="R42" s="78"/>
      <c r="S42" s="78"/>
      <c r="T42" s="78"/>
      <c r="U42" s="80"/>
      <c r="V42" s="59"/>
      <c r="W42" s="149"/>
      <c r="X42" s="81"/>
      <c r="Y42" s="113"/>
      <c r="Z42" s="114"/>
      <c r="AA42" s="33"/>
      <c r="AB42" s="34"/>
      <c r="AC42" s="35"/>
      <c r="AD42" s="38">
        <f t="shared" si="9"/>
        <v>0</v>
      </c>
      <c r="AE42" s="38">
        <f t="shared" si="10"/>
        <v>0</v>
      </c>
      <c r="AF42" s="38" t="str">
        <f t="shared" si="11"/>
        <v/>
      </c>
      <c r="AG42" s="39">
        <f t="shared" si="12"/>
        <v>0</v>
      </c>
      <c r="AH42" s="39">
        <f t="shared" si="13"/>
        <v>0</v>
      </c>
    </row>
    <row r="43" spans="1:34" s="18" customFormat="1" ht="25" customHeight="1" x14ac:dyDescent="0.2">
      <c r="A43" s="75">
        <f t="shared" si="5"/>
        <v>32</v>
      </c>
      <c r="B43" s="76" t="str">
        <f t="shared" si="6"/>
        <v/>
      </c>
      <c r="C43" s="77"/>
      <c r="D43" s="71" t="str">
        <f t="shared" si="7"/>
        <v/>
      </c>
      <c r="E43" s="71" t="str">
        <f t="shared" si="8"/>
        <v/>
      </c>
      <c r="F43" s="78"/>
      <c r="G43" s="79"/>
      <c r="H43" s="80"/>
      <c r="I43" s="72" t="str">
        <f t="shared" si="4"/>
        <v/>
      </c>
      <c r="J43" s="73" t="str">
        <f t="shared" si="2"/>
        <v/>
      </c>
      <c r="K43" s="74" t="str">
        <f t="shared" si="14"/>
        <v/>
      </c>
      <c r="L43" s="78"/>
      <c r="M43" s="78"/>
      <c r="N43" s="78"/>
      <c r="O43" s="78"/>
      <c r="P43" s="78"/>
      <c r="Q43" s="78"/>
      <c r="R43" s="78"/>
      <c r="S43" s="78"/>
      <c r="T43" s="78"/>
      <c r="U43" s="80"/>
      <c r="V43" s="59"/>
      <c r="W43" s="149"/>
      <c r="X43" s="81"/>
      <c r="Y43" s="113"/>
      <c r="Z43" s="114"/>
      <c r="AA43" s="33"/>
      <c r="AB43" s="34"/>
      <c r="AC43" s="35"/>
      <c r="AD43" s="38">
        <f t="shared" si="9"/>
        <v>0</v>
      </c>
      <c r="AE43" s="38">
        <f t="shared" si="10"/>
        <v>0</v>
      </c>
      <c r="AF43" s="38" t="str">
        <f t="shared" si="11"/>
        <v/>
      </c>
      <c r="AG43" s="39">
        <f t="shared" si="12"/>
        <v>0</v>
      </c>
      <c r="AH43" s="39">
        <f t="shared" si="13"/>
        <v>0</v>
      </c>
    </row>
    <row r="44" spans="1:34" s="18" customFormat="1" ht="25" customHeight="1" x14ac:dyDescent="0.2">
      <c r="A44" s="75">
        <f t="shared" si="5"/>
        <v>33</v>
      </c>
      <c r="B44" s="76" t="str">
        <f t="shared" si="6"/>
        <v/>
      </c>
      <c r="C44" s="77"/>
      <c r="D44" s="71" t="str">
        <f t="shared" si="7"/>
        <v/>
      </c>
      <c r="E44" s="71" t="str">
        <f t="shared" si="8"/>
        <v/>
      </c>
      <c r="F44" s="78"/>
      <c r="G44" s="79"/>
      <c r="H44" s="80"/>
      <c r="I44" s="72" t="str">
        <f t="shared" ref="I44:I61" si="15">IF(G44="","",G44&amp;"（"&amp;H44&amp;"）")</f>
        <v/>
      </c>
      <c r="J44" s="73" t="str">
        <f t="shared" si="2"/>
        <v/>
      </c>
      <c r="K44" s="74" t="str">
        <f t="shared" si="14"/>
        <v/>
      </c>
      <c r="L44" s="78"/>
      <c r="M44" s="78"/>
      <c r="N44" s="78"/>
      <c r="O44" s="78"/>
      <c r="P44" s="78"/>
      <c r="Q44" s="78"/>
      <c r="R44" s="78"/>
      <c r="S44" s="78"/>
      <c r="T44" s="78"/>
      <c r="U44" s="80"/>
      <c r="V44" s="59"/>
      <c r="W44" s="149"/>
      <c r="X44" s="81"/>
      <c r="Y44" s="113"/>
      <c r="Z44" s="114"/>
      <c r="AA44" s="33"/>
      <c r="AB44" s="34"/>
      <c r="AC44" s="35"/>
      <c r="AD44" s="38">
        <f t="shared" si="9"/>
        <v>0</v>
      </c>
      <c r="AE44" s="38">
        <f t="shared" si="10"/>
        <v>0</v>
      </c>
      <c r="AF44" s="38" t="str">
        <f t="shared" si="11"/>
        <v/>
      </c>
      <c r="AG44" s="39">
        <f t="shared" si="12"/>
        <v>0</v>
      </c>
      <c r="AH44" s="39">
        <f t="shared" si="13"/>
        <v>0</v>
      </c>
    </row>
    <row r="45" spans="1:34" s="18" customFormat="1" ht="25" customHeight="1" x14ac:dyDescent="0.2">
      <c r="A45" s="75">
        <f t="shared" si="5"/>
        <v>34</v>
      </c>
      <c r="B45" s="76" t="str">
        <f t="shared" si="6"/>
        <v/>
      </c>
      <c r="C45" s="77"/>
      <c r="D45" s="71" t="str">
        <f t="shared" si="7"/>
        <v/>
      </c>
      <c r="E45" s="71" t="str">
        <f t="shared" si="8"/>
        <v/>
      </c>
      <c r="F45" s="78"/>
      <c r="G45" s="79"/>
      <c r="H45" s="80"/>
      <c r="I45" s="72" t="str">
        <f t="shared" si="15"/>
        <v/>
      </c>
      <c r="J45" s="73" t="str">
        <f t="shared" si="2"/>
        <v/>
      </c>
      <c r="K45" s="74" t="str">
        <f t="shared" si="14"/>
        <v/>
      </c>
      <c r="L45" s="78"/>
      <c r="M45" s="78"/>
      <c r="N45" s="78"/>
      <c r="O45" s="78"/>
      <c r="P45" s="78"/>
      <c r="Q45" s="78"/>
      <c r="R45" s="78"/>
      <c r="S45" s="78"/>
      <c r="T45" s="78"/>
      <c r="U45" s="80"/>
      <c r="V45" s="59"/>
      <c r="W45" s="149"/>
      <c r="X45" s="81"/>
      <c r="Y45" s="113"/>
      <c r="Z45" s="114"/>
      <c r="AA45" s="33"/>
      <c r="AB45" s="34"/>
      <c r="AC45" s="35"/>
      <c r="AD45" s="38">
        <f t="shared" si="9"/>
        <v>0</v>
      </c>
      <c r="AE45" s="38">
        <f t="shared" si="10"/>
        <v>0</v>
      </c>
      <c r="AF45" s="38" t="str">
        <f t="shared" si="11"/>
        <v/>
      </c>
      <c r="AG45" s="39">
        <f t="shared" si="12"/>
        <v>0</v>
      </c>
      <c r="AH45" s="39">
        <f t="shared" si="13"/>
        <v>0</v>
      </c>
    </row>
    <row r="46" spans="1:34" s="18" customFormat="1" ht="25" customHeight="1" x14ac:dyDescent="0.2">
      <c r="A46" s="75">
        <f t="shared" si="5"/>
        <v>35</v>
      </c>
      <c r="B46" s="76" t="str">
        <f t="shared" si="6"/>
        <v/>
      </c>
      <c r="C46" s="77"/>
      <c r="D46" s="71" t="str">
        <f t="shared" si="7"/>
        <v/>
      </c>
      <c r="E46" s="71" t="str">
        <f t="shared" si="8"/>
        <v/>
      </c>
      <c r="F46" s="78"/>
      <c r="G46" s="79"/>
      <c r="H46" s="80"/>
      <c r="I46" s="72" t="str">
        <f t="shared" si="15"/>
        <v/>
      </c>
      <c r="J46" s="73" t="str">
        <f t="shared" si="2"/>
        <v/>
      </c>
      <c r="K46" s="74" t="str">
        <f t="shared" si="14"/>
        <v/>
      </c>
      <c r="L46" s="78"/>
      <c r="M46" s="78"/>
      <c r="N46" s="78"/>
      <c r="O46" s="78"/>
      <c r="P46" s="78"/>
      <c r="Q46" s="78"/>
      <c r="R46" s="78"/>
      <c r="S46" s="78"/>
      <c r="T46" s="78"/>
      <c r="U46" s="80"/>
      <c r="V46" s="59"/>
      <c r="W46" s="149"/>
      <c r="X46" s="81"/>
      <c r="Y46" s="113"/>
      <c r="Z46" s="114"/>
      <c r="AA46" s="33"/>
      <c r="AB46" s="34"/>
      <c r="AC46" s="35"/>
      <c r="AD46" s="38">
        <f t="shared" si="9"/>
        <v>0</v>
      </c>
      <c r="AE46" s="38">
        <f t="shared" si="10"/>
        <v>0</v>
      </c>
      <c r="AF46" s="38" t="str">
        <f t="shared" si="11"/>
        <v/>
      </c>
      <c r="AG46" s="39">
        <f t="shared" si="12"/>
        <v>0</v>
      </c>
      <c r="AH46" s="39">
        <f t="shared" si="13"/>
        <v>0</v>
      </c>
    </row>
    <row r="47" spans="1:34" s="18" customFormat="1" ht="25" customHeight="1" x14ac:dyDescent="0.2">
      <c r="A47" s="75">
        <f t="shared" si="5"/>
        <v>36</v>
      </c>
      <c r="B47" s="76" t="str">
        <f t="shared" si="6"/>
        <v/>
      </c>
      <c r="C47" s="77"/>
      <c r="D47" s="71" t="str">
        <f t="shared" si="7"/>
        <v/>
      </c>
      <c r="E47" s="71" t="str">
        <f t="shared" si="8"/>
        <v/>
      </c>
      <c r="F47" s="78"/>
      <c r="G47" s="79"/>
      <c r="H47" s="80"/>
      <c r="I47" s="72" t="str">
        <f t="shared" si="15"/>
        <v/>
      </c>
      <c r="J47" s="73" t="str">
        <f t="shared" si="2"/>
        <v/>
      </c>
      <c r="K47" s="74" t="str">
        <f t="shared" si="14"/>
        <v/>
      </c>
      <c r="L47" s="78"/>
      <c r="M47" s="78"/>
      <c r="N47" s="78"/>
      <c r="O47" s="78"/>
      <c r="P47" s="78"/>
      <c r="Q47" s="78"/>
      <c r="R47" s="78"/>
      <c r="S47" s="78"/>
      <c r="T47" s="78"/>
      <c r="U47" s="80"/>
      <c r="V47" s="59"/>
      <c r="W47" s="149"/>
      <c r="X47" s="81"/>
      <c r="Y47" s="113"/>
      <c r="Z47" s="114"/>
      <c r="AA47" s="33"/>
      <c r="AB47" s="34"/>
      <c r="AC47" s="35"/>
      <c r="AD47" s="38">
        <f t="shared" si="9"/>
        <v>0</v>
      </c>
      <c r="AE47" s="38">
        <f t="shared" si="10"/>
        <v>0</v>
      </c>
      <c r="AF47" s="38" t="str">
        <f t="shared" si="11"/>
        <v/>
      </c>
      <c r="AG47" s="39">
        <f t="shared" si="12"/>
        <v>0</v>
      </c>
      <c r="AH47" s="39">
        <f t="shared" si="13"/>
        <v>0</v>
      </c>
    </row>
    <row r="48" spans="1:34" s="18" customFormat="1" ht="25" customHeight="1" x14ac:dyDescent="0.2">
      <c r="A48" s="75">
        <f t="shared" si="5"/>
        <v>37</v>
      </c>
      <c r="B48" s="76" t="str">
        <f t="shared" si="6"/>
        <v/>
      </c>
      <c r="C48" s="77"/>
      <c r="D48" s="71" t="str">
        <f t="shared" si="7"/>
        <v/>
      </c>
      <c r="E48" s="71" t="str">
        <f t="shared" si="8"/>
        <v/>
      </c>
      <c r="F48" s="78"/>
      <c r="G48" s="79"/>
      <c r="H48" s="80"/>
      <c r="I48" s="72" t="str">
        <f t="shared" si="15"/>
        <v/>
      </c>
      <c r="J48" s="73" t="str">
        <f t="shared" si="2"/>
        <v/>
      </c>
      <c r="K48" s="74" t="str">
        <f t="shared" si="14"/>
        <v/>
      </c>
      <c r="L48" s="78"/>
      <c r="M48" s="78"/>
      <c r="N48" s="78"/>
      <c r="O48" s="78"/>
      <c r="P48" s="78"/>
      <c r="Q48" s="78"/>
      <c r="R48" s="78"/>
      <c r="S48" s="78"/>
      <c r="T48" s="78"/>
      <c r="U48" s="80"/>
      <c r="V48" s="59"/>
      <c r="W48" s="149"/>
      <c r="X48" s="81"/>
      <c r="Y48" s="113"/>
      <c r="Z48" s="114"/>
      <c r="AA48" s="33"/>
      <c r="AB48" s="34"/>
      <c r="AC48" s="35"/>
      <c r="AD48" s="38">
        <f t="shared" si="9"/>
        <v>0</v>
      </c>
      <c r="AE48" s="38">
        <f t="shared" si="10"/>
        <v>0</v>
      </c>
      <c r="AF48" s="38" t="str">
        <f t="shared" si="11"/>
        <v/>
      </c>
      <c r="AG48" s="39">
        <f t="shared" si="12"/>
        <v>0</v>
      </c>
      <c r="AH48" s="39">
        <f t="shared" si="13"/>
        <v>0</v>
      </c>
    </row>
    <row r="49" spans="1:34" s="18" customFormat="1" ht="25" customHeight="1" x14ac:dyDescent="0.2">
      <c r="A49" s="75">
        <f t="shared" si="5"/>
        <v>38</v>
      </c>
      <c r="B49" s="76" t="str">
        <f t="shared" si="6"/>
        <v/>
      </c>
      <c r="C49" s="77"/>
      <c r="D49" s="71" t="str">
        <f t="shared" si="7"/>
        <v/>
      </c>
      <c r="E49" s="71" t="str">
        <f t="shared" si="8"/>
        <v/>
      </c>
      <c r="F49" s="78"/>
      <c r="G49" s="79"/>
      <c r="H49" s="80"/>
      <c r="I49" s="72" t="str">
        <f t="shared" si="15"/>
        <v/>
      </c>
      <c r="J49" s="73" t="str">
        <f t="shared" si="2"/>
        <v/>
      </c>
      <c r="K49" s="74" t="str">
        <f t="shared" si="14"/>
        <v/>
      </c>
      <c r="L49" s="78"/>
      <c r="M49" s="78"/>
      <c r="N49" s="78"/>
      <c r="O49" s="78"/>
      <c r="P49" s="78"/>
      <c r="Q49" s="78"/>
      <c r="R49" s="78"/>
      <c r="S49" s="78"/>
      <c r="T49" s="78"/>
      <c r="U49" s="80"/>
      <c r="V49" s="59"/>
      <c r="W49" s="149"/>
      <c r="X49" s="81"/>
      <c r="Y49" s="113"/>
      <c r="Z49" s="114"/>
      <c r="AA49" s="33"/>
      <c r="AB49" s="34"/>
      <c r="AC49" s="35"/>
      <c r="AD49" s="38">
        <f t="shared" si="9"/>
        <v>0</v>
      </c>
      <c r="AE49" s="38">
        <f t="shared" si="10"/>
        <v>0</v>
      </c>
      <c r="AF49" s="38" t="str">
        <f t="shared" si="11"/>
        <v/>
      </c>
      <c r="AG49" s="39">
        <f t="shared" si="12"/>
        <v>0</v>
      </c>
      <c r="AH49" s="39">
        <f t="shared" si="13"/>
        <v>0</v>
      </c>
    </row>
    <row r="50" spans="1:34" s="18" customFormat="1" ht="25" customHeight="1" x14ac:dyDescent="0.2">
      <c r="A50" s="75">
        <f t="shared" si="5"/>
        <v>39</v>
      </c>
      <c r="B50" s="76" t="str">
        <f t="shared" si="6"/>
        <v/>
      </c>
      <c r="C50" s="77"/>
      <c r="D50" s="71" t="str">
        <f t="shared" si="7"/>
        <v/>
      </c>
      <c r="E50" s="71" t="str">
        <f t="shared" si="8"/>
        <v/>
      </c>
      <c r="F50" s="78"/>
      <c r="G50" s="79"/>
      <c r="H50" s="80"/>
      <c r="I50" s="72" t="str">
        <f t="shared" si="15"/>
        <v/>
      </c>
      <c r="J50" s="73" t="str">
        <f t="shared" si="2"/>
        <v/>
      </c>
      <c r="K50" s="74" t="str">
        <f t="shared" si="14"/>
        <v/>
      </c>
      <c r="L50" s="78"/>
      <c r="M50" s="78"/>
      <c r="N50" s="78"/>
      <c r="O50" s="78"/>
      <c r="P50" s="78"/>
      <c r="Q50" s="78"/>
      <c r="R50" s="78"/>
      <c r="S50" s="78"/>
      <c r="T50" s="78"/>
      <c r="U50" s="80"/>
      <c r="V50" s="59"/>
      <c r="W50" s="149"/>
      <c r="X50" s="81"/>
      <c r="Y50" s="113"/>
      <c r="Z50" s="114"/>
      <c r="AA50" s="33"/>
      <c r="AB50" s="34"/>
      <c r="AC50" s="35"/>
      <c r="AD50" s="38">
        <f t="shared" si="9"/>
        <v>0</v>
      </c>
      <c r="AE50" s="38">
        <f t="shared" si="10"/>
        <v>0</v>
      </c>
      <c r="AF50" s="38" t="str">
        <f t="shared" si="11"/>
        <v/>
      </c>
      <c r="AG50" s="39">
        <f t="shared" si="12"/>
        <v>0</v>
      </c>
      <c r="AH50" s="39">
        <f t="shared" si="13"/>
        <v>0</v>
      </c>
    </row>
    <row r="51" spans="1:34" s="18" customFormat="1" ht="25" customHeight="1" x14ac:dyDescent="0.2">
      <c r="A51" s="75">
        <f t="shared" si="5"/>
        <v>40</v>
      </c>
      <c r="B51" s="76" t="str">
        <f t="shared" si="6"/>
        <v/>
      </c>
      <c r="C51" s="77"/>
      <c r="D51" s="71" t="str">
        <f t="shared" si="7"/>
        <v/>
      </c>
      <c r="E51" s="71" t="str">
        <f t="shared" si="8"/>
        <v/>
      </c>
      <c r="F51" s="78"/>
      <c r="G51" s="79"/>
      <c r="H51" s="80"/>
      <c r="I51" s="72" t="str">
        <f t="shared" si="15"/>
        <v/>
      </c>
      <c r="J51" s="73" t="str">
        <f t="shared" si="2"/>
        <v/>
      </c>
      <c r="K51" s="74" t="str">
        <f t="shared" si="14"/>
        <v/>
      </c>
      <c r="L51" s="78"/>
      <c r="M51" s="78"/>
      <c r="N51" s="78"/>
      <c r="O51" s="78"/>
      <c r="P51" s="78"/>
      <c r="Q51" s="78"/>
      <c r="R51" s="78"/>
      <c r="S51" s="78"/>
      <c r="T51" s="78"/>
      <c r="U51" s="80"/>
      <c r="V51" s="59"/>
      <c r="W51" s="149"/>
      <c r="X51" s="81"/>
      <c r="Y51" s="113"/>
      <c r="Z51" s="114"/>
      <c r="AA51" s="33"/>
      <c r="AB51" s="34"/>
      <c r="AC51" s="35"/>
      <c r="AD51" s="38">
        <f t="shared" si="9"/>
        <v>0</v>
      </c>
      <c r="AE51" s="38">
        <f t="shared" si="10"/>
        <v>0</v>
      </c>
      <c r="AF51" s="38" t="str">
        <f t="shared" si="11"/>
        <v/>
      </c>
      <c r="AG51" s="39">
        <f t="shared" si="12"/>
        <v>0</v>
      </c>
      <c r="AH51" s="39">
        <f t="shared" si="13"/>
        <v>0</v>
      </c>
    </row>
    <row r="52" spans="1:34" s="18" customFormat="1" ht="25" customHeight="1" x14ac:dyDescent="0.2">
      <c r="A52" s="75">
        <f t="shared" si="5"/>
        <v>41</v>
      </c>
      <c r="B52" s="76" t="str">
        <f t="shared" si="6"/>
        <v/>
      </c>
      <c r="C52" s="77"/>
      <c r="D52" s="71" t="str">
        <f t="shared" si="7"/>
        <v/>
      </c>
      <c r="E52" s="71" t="str">
        <f t="shared" si="8"/>
        <v/>
      </c>
      <c r="F52" s="78"/>
      <c r="G52" s="79"/>
      <c r="H52" s="80"/>
      <c r="I52" s="72" t="str">
        <f t="shared" si="15"/>
        <v/>
      </c>
      <c r="J52" s="73" t="str">
        <f t="shared" si="2"/>
        <v/>
      </c>
      <c r="K52" s="74" t="str">
        <f t="shared" si="14"/>
        <v/>
      </c>
      <c r="L52" s="78"/>
      <c r="M52" s="78"/>
      <c r="N52" s="78"/>
      <c r="O52" s="78"/>
      <c r="P52" s="78"/>
      <c r="Q52" s="78"/>
      <c r="R52" s="78"/>
      <c r="S52" s="78"/>
      <c r="T52" s="78"/>
      <c r="U52" s="80"/>
      <c r="V52" s="59"/>
      <c r="W52" s="149"/>
      <c r="X52" s="81"/>
      <c r="Y52" s="113"/>
      <c r="Z52" s="114"/>
      <c r="AA52" s="33"/>
      <c r="AB52" s="34"/>
      <c r="AC52" s="35"/>
      <c r="AD52" s="38">
        <f t="shared" si="9"/>
        <v>0</v>
      </c>
      <c r="AE52" s="38">
        <f t="shared" si="10"/>
        <v>0</v>
      </c>
      <c r="AF52" s="38" t="str">
        <f t="shared" si="11"/>
        <v/>
      </c>
      <c r="AG52" s="39">
        <f t="shared" si="12"/>
        <v>0</v>
      </c>
      <c r="AH52" s="39">
        <f t="shared" si="13"/>
        <v>0</v>
      </c>
    </row>
    <row r="53" spans="1:34" s="18" customFormat="1" ht="25" customHeight="1" x14ac:dyDescent="0.2">
      <c r="A53" s="75">
        <f t="shared" si="5"/>
        <v>42</v>
      </c>
      <c r="B53" s="76" t="str">
        <f t="shared" si="6"/>
        <v/>
      </c>
      <c r="C53" s="77"/>
      <c r="D53" s="71" t="str">
        <f t="shared" si="7"/>
        <v/>
      </c>
      <c r="E53" s="71" t="str">
        <f t="shared" si="8"/>
        <v/>
      </c>
      <c r="F53" s="78"/>
      <c r="G53" s="79"/>
      <c r="H53" s="80"/>
      <c r="I53" s="72" t="str">
        <f t="shared" si="15"/>
        <v/>
      </c>
      <c r="J53" s="73" t="str">
        <f t="shared" si="2"/>
        <v/>
      </c>
      <c r="K53" s="74" t="str">
        <f t="shared" si="14"/>
        <v/>
      </c>
      <c r="L53" s="78"/>
      <c r="M53" s="78"/>
      <c r="N53" s="78"/>
      <c r="O53" s="78"/>
      <c r="P53" s="78"/>
      <c r="Q53" s="78"/>
      <c r="R53" s="78"/>
      <c r="S53" s="78"/>
      <c r="T53" s="78"/>
      <c r="U53" s="80"/>
      <c r="V53" s="59"/>
      <c r="W53" s="149"/>
      <c r="X53" s="81"/>
      <c r="Y53" s="113"/>
      <c r="Z53" s="114"/>
      <c r="AA53" s="33"/>
      <c r="AB53" s="34"/>
      <c r="AC53" s="35"/>
      <c r="AD53" s="38">
        <f t="shared" si="9"/>
        <v>0</v>
      </c>
      <c r="AE53" s="38">
        <f t="shared" si="10"/>
        <v>0</v>
      </c>
      <c r="AF53" s="38" t="str">
        <f t="shared" si="11"/>
        <v/>
      </c>
      <c r="AG53" s="39">
        <f t="shared" si="12"/>
        <v>0</v>
      </c>
      <c r="AH53" s="39">
        <f t="shared" si="13"/>
        <v>0</v>
      </c>
    </row>
    <row r="54" spans="1:34" s="18" customFormat="1" ht="25" customHeight="1" x14ac:dyDescent="0.2">
      <c r="A54" s="75">
        <f t="shared" si="5"/>
        <v>43</v>
      </c>
      <c r="B54" s="76" t="str">
        <f t="shared" si="6"/>
        <v/>
      </c>
      <c r="C54" s="77"/>
      <c r="D54" s="71" t="str">
        <f t="shared" si="7"/>
        <v/>
      </c>
      <c r="E54" s="71" t="str">
        <f t="shared" si="8"/>
        <v/>
      </c>
      <c r="F54" s="78"/>
      <c r="G54" s="79"/>
      <c r="H54" s="80"/>
      <c r="I54" s="72" t="str">
        <f t="shared" si="15"/>
        <v/>
      </c>
      <c r="J54" s="73" t="str">
        <f t="shared" si="2"/>
        <v/>
      </c>
      <c r="K54" s="74" t="str">
        <f t="shared" si="14"/>
        <v/>
      </c>
      <c r="L54" s="78"/>
      <c r="M54" s="78"/>
      <c r="N54" s="78"/>
      <c r="O54" s="78"/>
      <c r="P54" s="78"/>
      <c r="Q54" s="78"/>
      <c r="R54" s="78"/>
      <c r="S54" s="78"/>
      <c r="T54" s="78"/>
      <c r="U54" s="80"/>
      <c r="V54" s="59"/>
      <c r="W54" s="149"/>
      <c r="X54" s="81"/>
      <c r="Y54" s="113"/>
      <c r="Z54" s="114"/>
      <c r="AA54" s="33"/>
      <c r="AB54" s="34"/>
      <c r="AC54" s="35"/>
      <c r="AD54" s="38">
        <f t="shared" si="9"/>
        <v>0</v>
      </c>
      <c r="AE54" s="38">
        <f t="shared" si="10"/>
        <v>0</v>
      </c>
      <c r="AF54" s="38" t="str">
        <f t="shared" si="11"/>
        <v/>
      </c>
      <c r="AG54" s="39">
        <f t="shared" si="12"/>
        <v>0</v>
      </c>
      <c r="AH54" s="39">
        <f t="shared" si="13"/>
        <v>0</v>
      </c>
    </row>
    <row r="55" spans="1:34" s="18" customFormat="1" ht="25" customHeight="1" x14ac:dyDescent="0.2">
      <c r="A55" s="75">
        <f t="shared" si="5"/>
        <v>44</v>
      </c>
      <c r="B55" s="76" t="str">
        <f t="shared" si="6"/>
        <v/>
      </c>
      <c r="C55" s="77"/>
      <c r="D55" s="71" t="str">
        <f t="shared" si="7"/>
        <v/>
      </c>
      <c r="E55" s="71" t="str">
        <f t="shared" si="8"/>
        <v/>
      </c>
      <c r="F55" s="78"/>
      <c r="G55" s="79"/>
      <c r="H55" s="80"/>
      <c r="I55" s="72" t="str">
        <f t="shared" si="15"/>
        <v/>
      </c>
      <c r="J55" s="73" t="str">
        <f t="shared" si="2"/>
        <v/>
      </c>
      <c r="K55" s="74" t="str">
        <f t="shared" si="14"/>
        <v/>
      </c>
      <c r="L55" s="78"/>
      <c r="M55" s="78"/>
      <c r="N55" s="78"/>
      <c r="O55" s="78"/>
      <c r="P55" s="78"/>
      <c r="Q55" s="78"/>
      <c r="R55" s="78"/>
      <c r="S55" s="78"/>
      <c r="T55" s="78"/>
      <c r="U55" s="80"/>
      <c r="V55" s="59"/>
      <c r="W55" s="149"/>
      <c r="X55" s="81"/>
      <c r="Y55" s="113"/>
      <c r="Z55" s="114"/>
      <c r="AA55" s="33"/>
      <c r="AB55" s="34"/>
      <c r="AC55" s="35"/>
      <c r="AD55" s="38">
        <f t="shared" si="9"/>
        <v>0</v>
      </c>
      <c r="AE55" s="38">
        <f t="shared" si="10"/>
        <v>0</v>
      </c>
      <c r="AF55" s="38" t="str">
        <f t="shared" si="11"/>
        <v/>
      </c>
      <c r="AG55" s="39">
        <f t="shared" si="12"/>
        <v>0</v>
      </c>
      <c r="AH55" s="39">
        <f t="shared" si="13"/>
        <v>0</v>
      </c>
    </row>
    <row r="56" spans="1:34" s="18" customFormat="1" ht="25" customHeight="1" x14ac:dyDescent="0.2">
      <c r="A56" s="75">
        <f t="shared" si="5"/>
        <v>45</v>
      </c>
      <c r="B56" s="76" t="str">
        <f t="shared" si="6"/>
        <v/>
      </c>
      <c r="C56" s="77"/>
      <c r="D56" s="71" t="str">
        <f t="shared" si="7"/>
        <v/>
      </c>
      <c r="E56" s="71" t="str">
        <f t="shared" si="8"/>
        <v/>
      </c>
      <c r="F56" s="78"/>
      <c r="G56" s="79"/>
      <c r="H56" s="80"/>
      <c r="I56" s="72" t="str">
        <f t="shared" si="15"/>
        <v/>
      </c>
      <c r="J56" s="73" t="str">
        <f t="shared" si="2"/>
        <v/>
      </c>
      <c r="K56" s="74" t="str">
        <f t="shared" si="14"/>
        <v/>
      </c>
      <c r="L56" s="78"/>
      <c r="M56" s="78"/>
      <c r="N56" s="78"/>
      <c r="O56" s="78"/>
      <c r="P56" s="78"/>
      <c r="Q56" s="78"/>
      <c r="R56" s="78"/>
      <c r="S56" s="78"/>
      <c r="T56" s="78"/>
      <c r="U56" s="80"/>
      <c r="V56" s="59"/>
      <c r="W56" s="149"/>
      <c r="X56" s="81"/>
      <c r="Y56" s="113"/>
      <c r="Z56" s="114"/>
      <c r="AA56" s="33"/>
      <c r="AB56" s="34"/>
      <c r="AC56" s="35"/>
      <c r="AD56" s="38">
        <f t="shared" si="9"/>
        <v>0</v>
      </c>
      <c r="AE56" s="38">
        <f t="shared" si="10"/>
        <v>0</v>
      </c>
      <c r="AF56" s="38" t="str">
        <f t="shared" si="11"/>
        <v/>
      </c>
      <c r="AG56" s="39">
        <f t="shared" si="12"/>
        <v>0</v>
      </c>
      <c r="AH56" s="39">
        <f t="shared" si="13"/>
        <v>0</v>
      </c>
    </row>
    <row r="57" spans="1:34" s="18" customFormat="1" ht="25" customHeight="1" x14ac:dyDescent="0.2">
      <c r="A57" s="75">
        <f t="shared" si="5"/>
        <v>46</v>
      </c>
      <c r="B57" s="76" t="str">
        <f t="shared" si="6"/>
        <v/>
      </c>
      <c r="C57" s="77"/>
      <c r="D57" s="71" t="str">
        <f t="shared" si="7"/>
        <v/>
      </c>
      <c r="E57" s="71" t="str">
        <f t="shared" si="8"/>
        <v/>
      </c>
      <c r="F57" s="78"/>
      <c r="G57" s="79"/>
      <c r="H57" s="80"/>
      <c r="I57" s="72" t="str">
        <f t="shared" si="15"/>
        <v/>
      </c>
      <c r="J57" s="73" t="str">
        <f t="shared" si="2"/>
        <v/>
      </c>
      <c r="K57" s="74" t="str">
        <f t="shared" si="14"/>
        <v/>
      </c>
      <c r="L57" s="78"/>
      <c r="M57" s="78"/>
      <c r="N57" s="78"/>
      <c r="O57" s="78"/>
      <c r="P57" s="78"/>
      <c r="Q57" s="78"/>
      <c r="R57" s="78"/>
      <c r="S57" s="78"/>
      <c r="T57" s="78"/>
      <c r="U57" s="80"/>
      <c r="V57" s="59"/>
      <c r="W57" s="149"/>
      <c r="X57" s="81"/>
      <c r="Y57" s="113"/>
      <c r="Z57" s="114"/>
      <c r="AA57" s="33"/>
      <c r="AB57" s="34"/>
      <c r="AC57" s="35"/>
      <c r="AD57" s="38">
        <f t="shared" si="9"/>
        <v>0</v>
      </c>
      <c r="AE57" s="38">
        <f t="shared" si="10"/>
        <v>0</v>
      </c>
      <c r="AF57" s="38" t="str">
        <f t="shared" si="11"/>
        <v/>
      </c>
      <c r="AG57" s="39">
        <f t="shared" si="12"/>
        <v>0</v>
      </c>
      <c r="AH57" s="39">
        <f t="shared" si="13"/>
        <v>0</v>
      </c>
    </row>
    <row r="58" spans="1:34" s="18" customFormat="1" ht="25" customHeight="1" x14ac:dyDescent="0.2">
      <c r="A58" s="75">
        <f t="shared" si="5"/>
        <v>47</v>
      </c>
      <c r="B58" s="76" t="str">
        <f t="shared" si="6"/>
        <v/>
      </c>
      <c r="C58" s="77"/>
      <c r="D58" s="71" t="str">
        <f t="shared" si="7"/>
        <v/>
      </c>
      <c r="E58" s="71" t="str">
        <f t="shared" si="8"/>
        <v/>
      </c>
      <c r="F58" s="78"/>
      <c r="G58" s="79"/>
      <c r="H58" s="80"/>
      <c r="I58" s="72" t="str">
        <f t="shared" si="15"/>
        <v/>
      </c>
      <c r="J58" s="73" t="str">
        <f t="shared" si="2"/>
        <v/>
      </c>
      <c r="K58" s="74" t="str">
        <f t="shared" si="14"/>
        <v/>
      </c>
      <c r="L58" s="78"/>
      <c r="M58" s="78"/>
      <c r="N58" s="78"/>
      <c r="O58" s="78"/>
      <c r="P58" s="78"/>
      <c r="Q58" s="78"/>
      <c r="R58" s="78"/>
      <c r="S58" s="78"/>
      <c r="T58" s="78"/>
      <c r="U58" s="80"/>
      <c r="V58" s="59"/>
      <c r="W58" s="149"/>
      <c r="X58" s="81"/>
      <c r="Y58" s="113"/>
      <c r="Z58" s="114"/>
      <c r="AA58" s="33"/>
      <c r="AB58" s="34"/>
      <c r="AC58" s="35"/>
      <c r="AD58" s="38">
        <f t="shared" si="9"/>
        <v>0</v>
      </c>
      <c r="AE58" s="38">
        <f t="shared" si="10"/>
        <v>0</v>
      </c>
      <c r="AF58" s="38" t="str">
        <f t="shared" si="11"/>
        <v/>
      </c>
      <c r="AG58" s="39">
        <f t="shared" si="12"/>
        <v>0</v>
      </c>
      <c r="AH58" s="39">
        <f t="shared" si="13"/>
        <v>0</v>
      </c>
    </row>
    <row r="59" spans="1:34" s="18" customFormat="1" ht="25" customHeight="1" x14ac:dyDescent="0.2">
      <c r="A59" s="75">
        <f t="shared" si="5"/>
        <v>48</v>
      </c>
      <c r="B59" s="76" t="str">
        <f t="shared" si="6"/>
        <v/>
      </c>
      <c r="C59" s="77"/>
      <c r="D59" s="71" t="str">
        <f t="shared" si="7"/>
        <v/>
      </c>
      <c r="E59" s="71" t="str">
        <f t="shared" si="8"/>
        <v/>
      </c>
      <c r="F59" s="78"/>
      <c r="G59" s="79"/>
      <c r="H59" s="80"/>
      <c r="I59" s="72" t="str">
        <f t="shared" si="15"/>
        <v/>
      </c>
      <c r="J59" s="73" t="str">
        <f t="shared" si="2"/>
        <v/>
      </c>
      <c r="K59" s="74" t="str">
        <f t="shared" si="14"/>
        <v/>
      </c>
      <c r="L59" s="78"/>
      <c r="M59" s="78"/>
      <c r="N59" s="78"/>
      <c r="O59" s="78"/>
      <c r="P59" s="78"/>
      <c r="Q59" s="78"/>
      <c r="R59" s="78"/>
      <c r="S59" s="78"/>
      <c r="T59" s="78"/>
      <c r="U59" s="80"/>
      <c r="V59" s="59"/>
      <c r="W59" s="149"/>
      <c r="X59" s="81"/>
      <c r="Y59" s="113"/>
      <c r="Z59" s="114"/>
      <c r="AA59" s="33"/>
      <c r="AB59" s="34"/>
      <c r="AC59" s="35"/>
      <c r="AD59" s="38">
        <f t="shared" si="9"/>
        <v>0</v>
      </c>
      <c r="AE59" s="38">
        <f t="shared" si="10"/>
        <v>0</v>
      </c>
      <c r="AF59" s="38" t="str">
        <f t="shared" si="11"/>
        <v/>
      </c>
      <c r="AG59" s="39">
        <f t="shared" si="12"/>
        <v>0</v>
      </c>
      <c r="AH59" s="39">
        <f t="shared" si="13"/>
        <v>0</v>
      </c>
    </row>
    <row r="60" spans="1:34" s="18" customFormat="1" ht="25" customHeight="1" x14ac:dyDescent="0.2">
      <c r="A60" s="75">
        <f t="shared" si="5"/>
        <v>49</v>
      </c>
      <c r="B60" s="76" t="str">
        <f t="shared" si="6"/>
        <v/>
      </c>
      <c r="C60" s="77"/>
      <c r="D60" s="71" t="str">
        <f t="shared" si="7"/>
        <v/>
      </c>
      <c r="E60" s="71" t="str">
        <f t="shared" si="8"/>
        <v/>
      </c>
      <c r="F60" s="78"/>
      <c r="G60" s="79"/>
      <c r="H60" s="80"/>
      <c r="I60" s="72" t="str">
        <f t="shared" si="15"/>
        <v/>
      </c>
      <c r="J60" s="73" t="str">
        <f t="shared" si="2"/>
        <v/>
      </c>
      <c r="K60" s="74" t="str">
        <f t="shared" si="14"/>
        <v/>
      </c>
      <c r="L60" s="78"/>
      <c r="M60" s="78"/>
      <c r="N60" s="78"/>
      <c r="O60" s="78"/>
      <c r="P60" s="78"/>
      <c r="Q60" s="78"/>
      <c r="R60" s="78"/>
      <c r="S60" s="78"/>
      <c r="T60" s="78"/>
      <c r="U60" s="80"/>
      <c r="V60" s="59"/>
      <c r="W60" s="149"/>
      <c r="X60" s="81"/>
      <c r="Y60" s="113"/>
      <c r="Z60" s="114"/>
      <c r="AA60" s="33"/>
      <c r="AB60" s="34"/>
      <c r="AC60" s="35"/>
      <c r="AD60" s="38">
        <f t="shared" si="9"/>
        <v>0</v>
      </c>
      <c r="AE60" s="38">
        <f t="shared" si="10"/>
        <v>0</v>
      </c>
      <c r="AF60" s="38" t="str">
        <f t="shared" si="11"/>
        <v/>
      </c>
      <c r="AG60" s="39">
        <f t="shared" si="12"/>
        <v>0</v>
      </c>
      <c r="AH60" s="39">
        <f t="shared" si="13"/>
        <v>0</v>
      </c>
    </row>
    <row r="61" spans="1:34" s="18" customFormat="1" ht="25" customHeight="1" thickBot="1" x14ac:dyDescent="0.25">
      <c r="A61" s="82">
        <f t="shared" si="5"/>
        <v>50</v>
      </c>
      <c r="B61" s="31" t="str">
        <f t="shared" si="6"/>
        <v/>
      </c>
      <c r="C61" s="83"/>
      <c r="D61" s="84" t="str">
        <f t="shared" si="7"/>
        <v/>
      </c>
      <c r="E61" s="84" t="str">
        <f t="shared" si="8"/>
        <v/>
      </c>
      <c r="F61" s="85"/>
      <c r="G61" s="86"/>
      <c r="H61" s="87"/>
      <c r="I61" s="72" t="str">
        <f t="shared" si="15"/>
        <v/>
      </c>
      <c r="J61" s="88" t="str">
        <f t="shared" si="2"/>
        <v/>
      </c>
      <c r="K61" s="89" t="str">
        <f t="shared" si="14"/>
        <v/>
      </c>
      <c r="L61" s="85"/>
      <c r="M61" s="85"/>
      <c r="N61" s="85"/>
      <c r="O61" s="85"/>
      <c r="P61" s="85"/>
      <c r="Q61" s="85"/>
      <c r="R61" s="85"/>
      <c r="S61" s="85"/>
      <c r="T61" s="85"/>
      <c r="U61" s="87"/>
      <c r="V61" s="60"/>
      <c r="W61" s="150"/>
      <c r="X61" s="90"/>
      <c r="Y61" s="113"/>
      <c r="Z61" s="114"/>
      <c r="AA61" s="33"/>
      <c r="AB61" s="34"/>
      <c r="AC61" s="35"/>
      <c r="AD61" s="38">
        <f t="shared" si="9"/>
        <v>0</v>
      </c>
      <c r="AE61" s="38">
        <f t="shared" si="10"/>
        <v>0</v>
      </c>
      <c r="AF61" s="38" t="str">
        <f t="shared" si="11"/>
        <v/>
      </c>
      <c r="AG61" s="39">
        <f>IF(AF61="",0,COUNTIF($AF$12:$AF$61,AF61))</f>
        <v>0</v>
      </c>
      <c r="AH61" s="39">
        <f t="shared" si="13"/>
        <v>0</v>
      </c>
    </row>
    <row r="63" spans="1:34" x14ac:dyDescent="0.2">
      <c r="AD63" s="120">
        <f>SUM(AD10,AD12:AD61)</f>
        <v>1</v>
      </c>
      <c r="AE63" s="120">
        <f>SUM(AE12:AE61)</f>
        <v>0</v>
      </c>
      <c r="AF63" s="120"/>
      <c r="AG63" s="120">
        <f>IF(COUNTIF(AG12:AG61,2)&gt;0,2,1)</f>
        <v>2</v>
      </c>
      <c r="AH63" s="120">
        <f>SUM(AH12:AH61)</f>
        <v>1</v>
      </c>
    </row>
    <row r="64" spans="1:34" x14ac:dyDescent="0.2">
      <c r="AE64" s="120">
        <f>SUM(AD63:AE63)</f>
        <v>1</v>
      </c>
    </row>
  </sheetData>
  <sheetProtection algorithmName="SHA-512" hashValue="0ArA+kCBk5i2db3AcP3QeRywZ1Yw0s9S+/0cxa9DDf8vGnsbRX840RReoU0XtewKQptXtNqQarzNtkmREPRi7Q==" saltValue="u4a/GMgBkyQ0oU4sA7WE0g==" spinCount="100000" sheet="1" objects="1" scenarios="1" selectLockedCells="1" selectUnlockedCells="1"/>
  <autoFilter ref="A10:AC10" xr:uid="{00000000-0009-0000-0000-000003000000}"/>
  <mergeCells count="31">
    <mergeCell ref="AD8:AD9"/>
    <mergeCell ref="K1:N1"/>
    <mergeCell ref="L2:N2"/>
    <mergeCell ref="L3:N3"/>
    <mergeCell ref="L4:N4"/>
    <mergeCell ref="Z9:Z10"/>
    <mergeCell ref="AA9:AC9"/>
    <mergeCell ref="P9:S9"/>
    <mergeCell ref="T9:T10"/>
    <mergeCell ref="U9:U10"/>
    <mergeCell ref="V9:V10"/>
    <mergeCell ref="X9:X10"/>
    <mergeCell ref="Y9:Y10"/>
    <mergeCell ref="W9:W10"/>
    <mergeCell ref="L9:O9"/>
    <mergeCell ref="K9:K10"/>
    <mergeCell ref="H9:H10"/>
    <mergeCell ref="I9:I10"/>
    <mergeCell ref="J9:J10"/>
    <mergeCell ref="A3:E4"/>
    <mergeCell ref="A9:A10"/>
    <mergeCell ref="B9:B10"/>
    <mergeCell ref="C9:C10"/>
    <mergeCell ref="D9:D10"/>
    <mergeCell ref="E9:E10"/>
    <mergeCell ref="A1:G1"/>
    <mergeCell ref="A2:B2"/>
    <mergeCell ref="C2:D2"/>
    <mergeCell ref="F2:G2"/>
    <mergeCell ref="F9:F10"/>
    <mergeCell ref="G9:G10"/>
  </mergeCells>
  <phoneticPr fontId="9"/>
  <conditionalFormatting sqref="C2 F2 G3">
    <cfRule type="expression" dxfId="17" priority="8">
      <formula>AND($G$4&gt;0,C2="")</formula>
    </cfRule>
  </conditionalFormatting>
  <conditionalFormatting sqref="F12:G61 R12:S61 U12:U61">
    <cfRule type="expression" dxfId="16" priority="10">
      <formula>AND($C12&lt;&gt;"",F12="")</formula>
    </cfRule>
  </conditionalFormatting>
  <conditionalFormatting sqref="G12:H61">
    <cfRule type="expression" dxfId="15" priority="80">
      <formula>$AG12&gt;=2</formula>
    </cfRule>
  </conditionalFormatting>
  <conditionalFormatting sqref="K12:K61">
    <cfRule type="expression" dxfId="14" priority="79">
      <formula>$AH12=1</formula>
    </cfRule>
  </conditionalFormatting>
  <conditionalFormatting sqref="L2">
    <cfRule type="expression" dxfId="13" priority="20">
      <formula>$AE$64&gt;=1</formula>
    </cfRule>
  </conditionalFormatting>
  <conditionalFormatting sqref="L3">
    <cfRule type="expression" dxfId="12" priority="21">
      <formula>$AG$63=2</formula>
    </cfRule>
  </conditionalFormatting>
  <conditionalFormatting sqref="L4">
    <cfRule type="expression" dxfId="11" priority="78">
      <formula>$AH$63&gt;=1</formula>
    </cfRule>
  </conditionalFormatting>
  <conditionalFormatting sqref="W12:W61">
    <cfRule type="expression" dxfId="10" priority="7">
      <formula>COUNTIF(G12,"*■*")=0</formula>
    </cfRule>
    <cfRule type="expression" dxfId="9" priority="12">
      <formula>$AE12=1</formula>
    </cfRule>
  </conditionalFormatting>
  <dataValidations count="23">
    <dataValidation type="textLength" operator="lessThanOrEqual" allowBlank="1" showErrorMessage="1" errorTitle="無効な入力" error="200文字以下で入力してください。" sqref="W12:W61" xr:uid="{3010AD2C-0297-470F-9C94-9001EB01A196}">
      <formula1>200</formula1>
    </dataValidation>
    <dataValidation allowBlank="1" showInputMessage="1" sqref="V9:W10 Y9:Z9" xr:uid="{62A58781-DF7C-4878-84C9-A7F9F9955957}"/>
    <dataValidation type="custom" allowBlank="1" showInputMessage="1" showErrorMessage="1" errorTitle="無効な入力" error="整数で値を入力して下さい。" sqref="W12:W61" xr:uid="{6666A048-45E0-4130-920D-A9C521C16498}">
      <formula1>W12=INT(W12)</formula1>
    </dataValidation>
    <dataValidation type="textLength" operator="lessThanOrEqual" allowBlank="1" showErrorMessage="1" error="40字以下で入力してください。" sqref="T12:U61" xr:uid="{16E499C9-A4A3-4422-AADC-3FCFC166FA03}">
      <formula1>40</formula1>
    </dataValidation>
    <dataValidation type="custom" allowBlank="1" showErrorMessage="1" error="小数第二位までの数値を入力してください。" prompt="カタログ記載の数値を入力してください。" sqref="S12:S61 O12:O61" xr:uid="{21661605-7599-485C-AED2-D05FB90A8249}">
      <formula1>O12*100=INT(O12*100)</formula1>
    </dataValidation>
    <dataValidation type="custom" allowBlank="1" showErrorMessage="1" error="小数第一位までの数値を入力してください。" prompt="カタログ記載の数値を入力してください。" sqref="N12:N61 R12:R61" xr:uid="{2216F7FC-293A-438C-82A7-DEA25138E16A}">
      <formula1>N12*10=INT(N12*10)</formula1>
    </dataValidation>
    <dataValidation type="custom" allowBlank="1" showErrorMessage="1" error="小数第二位までの数値を入力してください。" prompt="カタログ記載の数値を入力してください。_x000a_" sqref="Q12:Q61 M12:M61" xr:uid="{F98569BF-00EE-4D01-9F1B-56BDAB5B9A6E}">
      <formula1>M12*100=INT(M12*100)</formula1>
    </dataValidation>
    <dataValidation type="custom" allowBlank="1" showErrorMessage="1" error="小数第一位までの数値を入力してください。" prompt="カタログ記載の数値を入力してください。_x000a_" sqref="L12:L61 P12:P61" xr:uid="{75E95D30-52CF-4ADF-B27B-0FB805D21438}">
      <formula1>L12*10=INT(L12*10)</formula1>
    </dataValidation>
    <dataValidation allowBlank="1" showErrorMessage="1" prompt="販売会社ではなく、「製造メーカー」名を入力してください。_x000a_ただし、「株式会社」や「有限会社」等は除いてください。" sqref="D12:E61" xr:uid="{E3C8D465-52DE-4162-B540-229963267F8A}"/>
    <dataValidation allowBlank="1" showErrorMessage="1" prompt="「種別」をプルダウンにて選択してください。" sqref="B12:B61" xr:uid="{5181E8D0-DBCF-4150-84A6-256CD14627F4}"/>
    <dataValidation type="textLength" operator="lessThanOrEqual" allowBlank="1" showInputMessage="1" showErrorMessage="1" error="40字以下で入力してください。" sqref="X12:X61" xr:uid="{022172A7-570F-40F3-ABDE-79815420FA9A}">
      <formula1>40</formula1>
    </dataValidation>
    <dataValidation type="textLength" operator="lessThanOrEqual" allowBlank="1" showInputMessage="1" showErrorMessage="1" error="50字以内で入力してください。" sqref="C2:D2" xr:uid="{16508F44-6AC0-4E34-A4C2-1860A1921B48}">
      <formula1>50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J3" xr:uid="{3A4D07D9-FC49-4FC2-A42B-185596338A3F}">
      <formula1>44256</formula1>
    </dataValidation>
    <dataValidation imeMode="fullKatakana" operator="lessThanOrEqual" allowBlank="1" showInputMessage="1" showErrorMessage="1" sqref="E2" xr:uid="{217FA226-65B9-4EBB-A634-4704F94F3179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J2" xr:uid="{6F18F75E-715C-4FFC-8525-F9F7EE9E40FC}">
      <formula1>40</formula1>
    </dataValidation>
    <dataValidation type="textLength" operator="lessThanOrEqual" allowBlank="1" showErrorMessage="1" error="40字以下で入力してください。" prompt="カタログ記載の「製品名」を入力してください。" sqref="F12:F61" xr:uid="{033D1E58-FE40-4D18-88F8-10B455188BA2}">
      <formula1>40</formula1>
    </dataValidation>
    <dataValidation type="list" allowBlank="1" showInputMessage="1" showErrorMessage="1" sqref="AA11:AA61" xr:uid="{903BE3D9-6E04-4197-9225-09310FBFC98C}">
      <formula1>$AA$8</formula1>
    </dataValidation>
    <dataValidation type="list" allowBlank="1" showInputMessage="1" showErrorMessage="1" sqref="AB11:AB61" xr:uid="{B44BCE6C-EB9D-47E4-BA0F-4767E2DBA8F7}">
      <formula1>$AB$7:$AB$8</formula1>
    </dataValidation>
    <dataValidation allowBlank="1" showErrorMessage="1" sqref="G11" xr:uid="{2F20649F-3C8F-4EAC-8122-4E8D8F409565}"/>
    <dataValidation type="textLength" imeMode="fullKatakana" operator="lessThanOrEqual" allowBlank="1" showErrorMessage="1" error="全角カタカナで入力してください。_x000a_法人格は不要です。" sqref="F2:G2" xr:uid="{9A8C651B-05AA-4853-A148-1F4A8E21362B}">
      <formula1>255</formula1>
    </dataValidation>
    <dataValidation type="list" allowBlank="1" showInputMessage="1" showErrorMessage="1" sqref="Y12:Y61" xr:uid="{41507177-E795-4CFA-B586-72C1DF09525C}">
      <formula1>"そのまま,移動,自由記入"</formula1>
    </dataValidation>
    <dataValidation type="custom" allowBlank="1" showInputMessage="1" showErrorMessage="1" errorTitle="無効な入力" error="整数で値を入力してください。" sqref="V12:V61" xr:uid="{1B99F7CC-F873-46CC-BBB6-A73AE99BA0EF}">
      <formula1>V12=INT(V12)</formula1>
    </dataValidation>
    <dataValidation type="textLength" operator="lessThanOrEqual" allowBlank="1" showInputMessage="1" showErrorMessage="1" error="50字以下で入力してください。" sqref="G12:G61" xr:uid="{9548EFAF-172C-4EA8-BBAC-80006EB0E38E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無効な入力" error="プルダウンより選択してください。" xr:uid="{2461524D-CDE7-403F-B507-BF6A9C3C3F15}">
          <x14:formula1>
            <xm:f>※編集不可※選択項目!$B$2</xm:f>
          </x14:formula1>
          <xm:sqref>C12:C61</xm:sqref>
        </x14:dataValidation>
        <x14:dataValidation type="list" operator="lessThanOrEqual" allowBlank="1" showInputMessage="1" showErrorMessage="1" errorTitle="無効な入力" error="プルダウンより選択してください。" xr:uid="{35250346-DF04-4B55-93E7-D3583383FDFA}">
          <x14:formula1>
            <xm:f>※編集不可※選択項目!$C$2:$C$3</xm:f>
          </x14:formula1>
          <xm:sqref>H12:H61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I64"/>
  <sheetViews>
    <sheetView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.5" style="2" customWidth="1"/>
    <col min="2" max="5" width="34.83203125" style="1" customWidth="1"/>
    <col min="6" max="7" width="46.58203125" style="1" customWidth="1"/>
    <col min="8" max="8" width="23.33203125" style="1" customWidth="1"/>
    <col min="9" max="9" width="37.83203125" style="1" hidden="1" customWidth="1"/>
    <col min="10" max="11" width="23.6640625" style="1" customWidth="1"/>
    <col min="12" max="12" width="26.1640625" style="19" customWidth="1"/>
    <col min="13" max="13" width="31.33203125" style="20" customWidth="1"/>
    <col min="14" max="14" width="26.1640625" style="19" customWidth="1"/>
    <col min="15" max="15" width="31.33203125" style="20" customWidth="1"/>
    <col min="16" max="16" width="26.1640625" style="19" customWidth="1"/>
    <col min="17" max="17" width="31.33203125" style="20" customWidth="1"/>
    <col min="18" max="18" width="26.1640625" style="19" customWidth="1"/>
    <col min="19" max="19" width="31.33203125" style="20" customWidth="1"/>
    <col min="20" max="21" width="24.58203125" style="20" customWidth="1"/>
    <col min="22" max="22" width="28.5" style="1" customWidth="1"/>
    <col min="23" max="23" width="70.58203125" style="1" customWidth="1"/>
    <col min="24" max="24" width="24.58203125" style="1" customWidth="1"/>
    <col min="25" max="25" width="11.6640625" style="1" hidden="1" customWidth="1" outlineLevel="1"/>
    <col min="26" max="26" width="23.6640625" style="1" hidden="1" customWidth="1" outlineLevel="1"/>
    <col min="27" max="28" width="10.5" style="1" hidden="1" customWidth="1" outlineLevel="1"/>
    <col min="29" max="29" width="17.58203125" style="1" hidden="1" customWidth="1" outlineLevel="1"/>
    <col min="30" max="30" width="10.08203125" style="1" hidden="1" customWidth="1" outlineLevel="1"/>
    <col min="31" max="31" width="21.5" style="1" hidden="1" customWidth="1" outlineLevel="1"/>
    <col min="32" max="32" width="24.1640625" style="1" hidden="1" customWidth="1" outlineLevel="1"/>
    <col min="33" max="34" width="9" style="1" hidden="1" customWidth="1" outlineLevel="1"/>
    <col min="35" max="35" width="9" style="1" collapsed="1"/>
    <col min="36" max="16384" width="9" style="1"/>
  </cols>
  <sheetData>
    <row r="1" spans="1:34" s="5" customFormat="1" ht="40" customHeight="1" thickBot="1" x14ac:dyDescent="0.5">
      <c r="A1" s="154" t="s">
        <v>58</v>
      </c>
      <c r="B1" s="155"/>
      <c r="C1" s="155"/>
      <c r="D1" s="155"/>
      <c r="E1" s="155"/>
      <c r="F1" s="155"/>
      <c r="G1" s="156"/>
      <c r="J1" s="177" t="s">
        <v>9</v>
      </c>
      <c r="K1" s="178"/>
      <c r="L1" s="178"/>
      <c r="M1" s="178"/>
      <c r="P1" s="4"/>
      <c r="R1" s="8"/>
      <c r="S1" s="8"/>
      <c r="U1" s="1"/>
      <c r="W1" s="1"/>
      <c r="X1" s="21"/>
      <c r="AE1" s="53" t="s">
        <v>55</v>
      </c>
      <c r="AF1" s="56">
        <v>45329</v>
      </c>
      <c r="AG1" s="54" t="s">
        <v>56</v>
      </c>
      <c r="AH1" s="55" t="s">
        <v>78</v>
      </c>
    </row>
    <row r="2" spans="1:34" s="5" customFormat="1" ht="120.75" customHeight="1" x14ac:dyDescent="0.2">
      <c r="A2" s="157" t="s">
        <v>10</v>
      </c>
      <c r="B2" s="158"/>
      <c r="C2" s="202"/>
      <c r="D2" s="203"/>
      <c r="E2" s="22" t="s">
        <v>11</v>
      </c>
      <c r="F2" s="204"/>
      <c r="G2" s="205"/>
      <c r="H2" s="3"/>
      <c r="J2" s="41" t="s">
        <v>12</v>
      </c>
      <c r="K2" s="206" t="s">
        <v>49</v>
      </c>
      <c r="L2" s="206"/>
      <c r="M2" s="207"/>
      <c r="N2" s="3"/>
      <c r="O2" s="3"/>
      <c r="P2" s="3"/>
      <c r="Q2" s="3"/>
      <c r="R2" s="9"/>
      <c r="S2" s="9"/>
      <c r="T2" s="9"/>
      <c r="V2" s="1"/>
      <c r="X2" s="21"/>
      <c r="Y2" s="1"/>
      <c r="Z2" s="1"/>
    </row>
    <row r="3" spans="1:34" s="5" customFormat="1" ht="120.75" customHeight="1" x14ac:dyDescent="0.2">
      <c r="A3" s="171" t="s">
        <v>59</v>
      </c>
      <c r="B3" s="171"/>
      <c r="C3" s="171"/>
      <c r="D3" s="171"/>
      <c r="E3" s="171"/>
      <c r="F3" s="24" t="s">
        <v>13</v>
      </c>
      <c r="G3" s="58"/>
      <c r="H3" s="8"/>
      <c r="J3" s="23" t="s">
        <v>14</v>
      </c>
      <c r="K3" s="208" t="s">
        <v>92</v>
      </c>
      <c r="L3" s="208"/>
      <c r="M3" s="209"/>
      <c r="N3" s="8"/>
      <c r="O3" s="8"/>
      <c r="P3" s="8"/>
      <c r="Q3" s="8"/>
      <c r="R3" s="10"/>
      <c r="S3" s="10"/>
      <c r="T3" s="10"/>
      <c r="V3" s="1"/>
      <c r="W3" s="11"/>
      <c r="X3" s="21"/>
      <c r="Y3" s="1"/>
      <c r="Z3" s="1"/>
    </row>
    <row r="4" spans="1:34" s="5" customFormat="1" ht="120.75" customHeight="1" thickBot="1" x14ac:dyDescent="0.25">
      <c r="A4" s="171"/>
      <c r="B4" s="171"/>
      <c r="C4" s="171"/>
      <c r="D4" s="171"/>
      <c r="E4" s="171"/>
      <c r="F4" s="25" t="s">
        <v>15</v>
      </c>
      <c r="G4" s="25">
        <f>COUNTIF($B$12:$B$61,"産業ヒートポンプ")</f>
        <v>0</v>
      </c>
      <c r="H4" s="12"/>
      <c r="J4" s="26" t="s">
        <v>71</v>
      </c>
      <c r="K4" s="210" t="s">
        <v>16</v>
      </c>
      <c r="L4" s="210"/>
      <c r="M4" s="211"/>
      <c r="N4" s="12"/>
      <c r="O4" s="12"/>
      <c r="P4" s="12"/>
      <c r="Q4" s="12"/>
      <c r="R4" s="12"/>
      <c r="S4" s="12"/>
      <c r="T4" s="12"/>
      <c r="U4" s="13"/>
      <c r="V4" s="1"/>
      <c r="W4" s="13"/>
      <c r="X4" s="21"/>
      <c r="Y4" s="1"/>
      <c r="Z4" s="1"/>
      <c r="AB4" s="40" t="str">
        <f>IF(COUNTIF(Y12:Y61,"✓")=0,"",COUNTIF(Y12:Y61,"✓"))</f>
        <v/>
      </c>
    </row>
    <row r="5" spans="1:34" s="5" customFormat="1" ht="30.75" customHeight="1" thickBot="1" x14ac:dyDescent="0.25">
      <c r="A5" s="14"/>
      <c r="B5" s="6"/>
      <c r="C5" s="14"/>
      <c r="D5" s="14"/>
      <c r="E5" s="14"/>
      <c r="F5" s="6"/>
      <c r="G5" s="6"/>
      <c r="H5" s="14"/>
      <c r="I5" s="14"/>
      <c r="J5" s="15"/>
      <c r="K5" s="16"/>
      <c r="L5" s="7"/>
      <c r="M5" s="16"/>
      <c r="N5" s="15"/>
      <c r="O5" s="16"/>
      <c r="P5" s="7"/>
      <c r="Q5" s="16"/>
      <c r="R5" s="16"/>
      <c r="S5" s="16"/>
      <c r="T5" s="17"/>
      <c r="U5" s="2"/>
      <c r="V5" s="17"/>
      <c r="W5" s="6"/>
      <c r="X5" s="1"/>
      <c r="Y5" s="6"/>
      <c r="Z5" s="6"/>
    </row>
    <row r="6" spans="1:34" s="5" customFormat="1" ht="40.4" customHeight="1" x14ac:dyDescent="0.2">
      <c r="A6" s="27" t="s">
        <v>1</v>
      </c>
      <c r="B6" s="121">
        <f>COLUMN()-1</f>
        <v>1</v>
      </c>
      <c r="C6" s="122">
        <f t="shared" ref="C6:H6" si="0">COLUMN()-1</f>
        <v>2</v>
      </c>
      <c r="D6" s="122">
        <f t="shared" si="0"/>
        <v>3</v>
      </c>
      <c r="E6" s="126">
        <f t="shared" si="0"/>
        <v>4</v>
      </c>
      <c r="F6" s="122">
        <f t="shared" si="0"/>
        <v>5</v>
      </c>
      <c r="G6" s="122">
        <f t="shared" si="0"/>
        <v>6</v>
      </c>
      <c r="H6" s="122">
        <f t="shared" si="0"/>
        <v>7</v>
      </c>
      <c r="I6" s="146" t="s">
        <v>99</v>
      </c>
      <c r="J6" s="126">
        <f>COLUMN()-2</f>
        <v>8</v>
      </c>
      <c r="K6" s="126">
        <f t="shared" ref="K6:X6" si="1">COLUMN()-2</f>
        <v>9</v>
      </c>
      <c r="L6" s="126">
        <f t="shared" si="1"/>
        <v>10</v>
      </c>
      <c r="M6" s="126">
        <f t="shared" si="1"/>
        <v>11</v>
      </c>
      <c r="N6" s="126">
        <f t="shared" si="1"/>
        <v>12</v>
      </c>
      <c r="O6" s="126">
        <f t="shared" si="1"/>
        <v>13</v>
      </c>
      <c r="P6" s="126">
        <f t="shared" si="1"/>
        <v>14</v>
      </c>
      <c r="Q6" s="126">
        <f t="shared" si="1"/>
        <v>15</v>
      </c>
      <c r="R6" s="122">
        <f t="shared" si="1"/>
        <v>16</v>
      </c>
      <c r="S6" s="126">
        <f t="shared" si="1"/>
        <v>17</v>
      </c>
      <c r="T6" s="126">
        <f t="shared" si="1"/>
        <v>18</v>
      </c>
      <c r="U6" s="126">
        <f t="shared" si="1"/>
        <v>19</v>
      </c>
      <c r="V6" s="131">
        <f t="shared" si="1"/>
        <v>20</v>
      </c>
      <c r="W6" s="126">
        <f t="shared" si="1"/>
        <v>21</v>
      </c>
      <c r="X6" s="132">
        <f t="shared" si="1"/>
        <v>22</v>
      </c>
      <c r="Y6" s="106"/>
      <c r="Z6" s="14"/>
    </row>
    <row r="7" spans="1:34" s="5" customFormat="1" ht="40.4" customHeight="1" x14ac:dyDescent="0.2">
      <c r="A7" s="28" t="s">
        <v>20</v>
      </c>
      <c r="B7" s="123" t="s">
        <v>21</v>
      </c>
      <c r="C7" s="123" t="s">
        <v>21</v>
      </c>
      <c r="D7" s="123" t="s">
        <v>21</v>
      </c>
      <c r="E7" s="127" t="s">
        <v>25</v>
      </c>
      <c r="F7" s="123" t="s">
        <v>21</v>
      </c>
      <c r="G7" s="123" t="s">
        <v>21</v>
      </c>
      <c r="H7" s="123" t="s">
        <v>21</v>
      </c>
      <c r="I7" s="147" t="s">
        <v>25</v>
      </c>
      <c r="J7" s="128" t="s">
        <v>25</v>
      </c>
      <c r="K7" s="128" t="s">
        <v>25</v>
      </c>
      <c r="L7" s="128" t="s">
        <v>25</v>
      </c>
      <c r="M7" s="128" t="s">
        <v>25</v>
      </c>
      <c r="N7" s="128" t="s">
        <v>25</v>
      </c>
      <c r="O7" s="128" t="s">
        <v>25</v>
      </c>
      <c r="P7" s="128" t="s">
        <v>72</v>
      </c>
      <c r="Q7" s="128" t="s">
        <v>25</v>
      </c>
      <c r="R7" s="124" t="s">
        <v>21</v>
      </c>
      <c r="S7" s="128" t="s">
        <v>25</v>
      </c>
      <c r="T7" s="128" t="s">
        <v>25</v>
      </c>
      <c r="U7" s="128" t="s">
        <v>25</v>
      </c>
      <c r="V7" s="127" t="s">
        <v>25</v>
      </c>
      <c r="W7" s="127" t="s">
        <v>25</v>
      </c>
      <c r="X7" s="133" t="s">
        <v>25</v>
      </c>
      <c r="Y7" s="107"/>
      <c r="Z7" s="6"/>
      <c r="AB7" s="6" t="s">
        <v>37</v>
      </c>
    </row>
    <row r="8" spans="1:34" s="5" customFormat="1" ht="40.4" customHeight="1" thickBot="1" x14ac:dyDescent="0.25">
      <c r="A8" s="29" t="s">
        <v>22</v>
      </c>
      <c r="B8" s="135" t="s">
        <v>23</v>
      </c>
      <c r="C8" s="134" t="s">
        <v>24</v>
      </c>
      <c r="D8" s="136" t="s">
        <v>23</v>
      </c>
      <c r="E8" s="136" t="s">
        <v>23</v>
      </c>
      <c r="F8" s="134" t="s">
        <v>24</v>
      </c>
      <c r="G8" s="134" t="s">
        <v>24</v>
      </c>
      <c r="H8" s="30" t="s">
        <v>29</v>
      </c>
      <c r="I8" s="145" t="s">
        <v>39</v>
      </c>
      <c r="J8" s="136" t="s">
        <v>23</v>
      </c>
      <c r="K8" s="136" t="s">
        <v>23</v>
      </c>
      <c r="L8" s="30" t="s">
        <v>29</v>
      </c>
      <c r="M8" s="30" t="s">
        <v>29</v>
      </c>
      <c r="N8" s="30" t="s">
        <v>29</v>
      </c>
      <c r="O8" s="30" t="s">
        <v>29</v>
      </c>
      <c r="P8" s="65" t="s">
        <v>29</v>
      </c>
      <c r="Q8" s="65" t="s">
        <v>29</v>
      </c>
      <c r="R8" s="134" t="s">
        <v>24</v>
      </c>
      <c r="S8" s="134" t="s">
        <v>24</v>
      </c>
      <c r="T8" s="65" t="s">
        <v>29</v>
      </c>
      <c r="U8" s="134" t="s">
        <v>24</v>
      </c>
      <c r="V8" s="30" t="s">
        <v>29</v>
      </c>
      <c r="W8" s="134" t="s">
        <v>62</v>
      </c>
      <c r="X8" s="32" t="s">
        <v>29</v>
      </c>
      <c r="Y8" s="108"/>
      <c r="Z8" s="109"/>
      <c r="AA8" s="6" t="s">
        <v>36</v>
      </c>
      <c r="AB8" s="6" t="s">
        <v>38</v>
      </c>
      <c r="AD8" s="176" t="s">
        <v>96</v>
      </c>
    </row>
    <row r="9" spans="1:34" ht="19.5" customHeight="1" x14ac:dyDescent="0.2">
      <c r="A9" s="172" t="s">
        <v>6</v>
      </c>
      <c r="B9" s="174" t="s">
        <v>17</v>
      </c>
      <c r="C9" s="163" t="s">
        <v>0</v>
      </c>
      <c r="D9" s="163" t="s">
        <v>18</v>
      </c>
      <c r="E9" s="175" t="s">
        <v>19</v>
      </c>
      <c r="F9" s="163" t="s">
        <v>3</v>
      </c>
      <c r="G9" s="165" t="s">
        <v>4</v>
      </c>
      <c r="H9" s="166" t="s">
        <v>80</v>
      </c>
      <c r="I9" s="167" t="s">
        <v>93</v>
      </c>
      <c r="J9" s="169" t="s">
        <v>63</v>
      </c>
      <c r="K9" s="175" t="s">
        <v>64</v>
      </c>
      <c r="L9" s="192" t="s">
        <v>31</v>
      </c>
      <c r="M9" s="193"/>
      <c r="N9" s="193"/>
      <c r="O9" s="193"/>
      <c r="P9" s="192" t="s">
        <v>32</v>
      </c>
      <c r="Q9" s="193"/>
      <c r="R9" s="193"/>
      <c r="S9" s="193"/>
      <c r="T9" s="194" t="s">
        <v>82</v>
      </c>
      <c r="U9" s="194" t="s">
        <v>83</v>
      </c>
      <c r="V9" s="196" t="s">
        <v>61</v>
      </c>
      <c r="W9" s="169" t="s">
        <v>35</v>
      </c>
      <c r="X9" s="198" t="s">
        <v>2</v>
      </c>
      <c r="Y9" s="200" t="s">
        <v>94</v>
      </c>
      <c r="Z9" s="188" t="s">
        <v>95</v>
      </c>
      <c r="AA9" s="190" t="s">
        <v>7</v>
      </c>
      <c r="AB9" s="190"/>
      <c r="AC9" s="191"/>
      <c r="AD9" s="176"/>
    </row>
    <row r="10" spans="1:34" s="18" customFormat="1" ht="64.5" customHeight="1" x14ac:dyDescent="0.2">
      <c r="A10" s="173"/>
      <c r="B10" s="174"/>
      <c r="C10" s="164"/>
      <c r="D10" s="164"/>
      <c r="E10" s="170"/>
      <c r="F10" s="164"/>
      <c r="G10" s="164"/>
      <c r="H10" s="164"/>
      <c r="I10" s="168"/>
      <c r="J10" s="170"/>
      <c r="K10" s="170"/>
      <c r="L10" s="129" t="s">
        <v>84</v>
      </c>
      <c r="M10" s="130" t="s">
        <v>85</v>
      </c>
      <c r="N10" s="129" t="s">
        <v>86</v>
      </c>
      <c r="O10" s="130" t="s">
        <v>87</v>
      </c>
      <c r="P10" s="129" t="s">
        <v>84</v>
      </c>
      <c r="Q10" s="130" t="s">
        <v>85</v>
      </c>
      <c r="R10" s="125" t="s">
        <v>86</v>
      </c>
      <c r="S10" s="130" t="s">
        <v>87</v>
      </c>
      <c r="T10" s="195"/>
      <c r="U10" s="195"/>
      <c r="V10" s="197"/>
      <c r="W10" s="170"/>
      <c r="X10" s="199"/>
      <c r="Y10" s="201"/>
      <c r="Z10" s="189"/>
      <c r="AA10" s="117" t="s">
        <v>8</v>
      </c>
      <c r="AB10" s="118" t="s">
        <v>5</v>
      </c>
      <c r="AC10" s="119" t="s">
        <v>2</v>
      </c>
      <c r="AD10" s="38">
        <f>IF(AND($G$4&gt;0,OR($C$2="",$F$2="",$G$3="")),1,0)</f>
        <v>0</v>
      </c>
      <c r="AF10" s="18" t="s">
        <v>100</v>
      </c>
    </row>
    <row r="11" spans="1:34" s="18" customFormat="1" ht="25" customHeight="1" x14ac:dyDescent="0.2">
      <c r="A11" s="69" t="s">
        <v>79</v>
      </c>
      <c r="B11" s="70" t="s">
        <v>26</v>
      </c>
      <c r="C11" s="137" t="s">
        <v>57</v>
      </c>
      <c r="D11" s="71" t="s">
        <v>89</v>
      </c>
      <c r="E11" s="71" t="s">
        <v>42</v>
      </c>
      <c r="F11" s="138" t="s">
        <v>28</v>
      </c>
      <c r="G11" s="139" t="s">
        <v>65</v>
      </c>
      <c r="H11" s="140" t="s">
        <v>30</v>
      </c>
      <c r="I11" s="72"/>
      <c r="J11" s="73">
        <f t="shared" ref="J11" si="2">IF(F11="","",3)</f>
        <v>3</v>
      </c>
      <c r="K11" s="74">
        <f>IF(OR(R11="",S11=""),"",IF(OR(N11="",O11=""),ROUNDDOWN(R11/S11,1),ROUNDDOWN((R11/S11+N11/O11)/2,1)))</f>
        <v>3.4</v>
      </c>
      <c r="L11" s="138">
        <v>27.5</v>
      </c>
      <c r="M11" s="138">
        <v>9.25</v>
      </c>
      <c r="N11" s="138">
        <v>32.5</v>
      </c>
      <c r="O11" s="138">
        <v>8.25</v>
      </c>
      <c r="P11" s="138">
        <v>20.5</v>
      </c>
      <c r="Q11" s="138">
        <v>7.85</v>
      </c>
      <c r="R11" s="138">
        <v>21.5</v>
      </c>
      <c r="S11" s="138">
        <v>7.25</v>
      </c>
      <c r="T11" s="138" t="s">
        <v>41</v>
      </c>
      <c r="U11" s="138" t="s">
        <v>40</v>
      </c>
      <c r="V11" s="141">
        <v>900</v>
      </c>
      <c r="W11" s="153" t="s">
        <v>90</v>
      </c>
      <c r="X11" s="142"/>
      <c r="Y11" s="111"/>
      <c r="Z11" s="112"/>
      <c r="AA11" s="66"/>
      <c r="AB11" s="67"/>
      <c r="AC11" s="68"/>
      <c r="AD11" s="36" t="s">
        <v>76</v>
      </c>
      <c r="AE11" s="36" t="s">
        <v>77</v>
      </c>
      <c r="AF11" s="36" t="s">
        <v>75</v>
      </c>
      <c r="AG11" s="37" t="s">
        <v>33</v>
      </c>
      <c r="AH11" s="37" t="s">
        <v>34</v>
      </c>
    </row>
    <row r="12" spans="1:34" s="18" customFormat="1" ht="25" customHeight="1" x14ac:dyDescent="0.2">
      <c r="A12" s="75">
        <f>ROW()-11</f>
        <v>1</v>
      </c>
      <c r="B12" s="76" t="str">
        <f>IF($C12="","","産業ヒートポンプ")</f>
        <v/>
      </c>
      <c r="C12" s="91"/>
      <c r="D12" s="71" t="str">
        <f>IF($C$2="","",IF($B12&lt;&gt;"",$C$2,""))</f>
        <v/>
      </c>
      <c r="E12" s="71" t="str">
        <f>IF($F$2="","",IF($B12&lt;&gt;"",$F$2,""))</f>
        <v/>
      </c>
      <c r="F12" s="92"/>
      <c r="G12" s="93"/>
      <c r="H12" s="94"/>
      <c r="I12" s="72" t="str">
        <f t="shared" ref="I12:I43" si="3">IF(G12="","",G12&amp;"（"&amp;H12&amp;"）")</f>
        <v/>
      </c>
      <c r="J12" s="73" t="str">
        <f t="shared" ref="J12:J61" si="4">IF(F12="","",3)</f>
        <v/>
      </c>
      <c r="K12" s="74" t="str">
        <f>IF(OR(R12="",S12=""),"",IF(OR(N12="",O12=""),ROUNDDOWN(R12/S12,1),ROUNDDOWN((R12/S12+N12/O12)/2,1)))</f>
        <v/>
      </c>
      <c r="L12" s="92"/>
      <c r="M12" s="92"/>
      <c r="N12" s="92"/>
      <c r="O12" s="92"/>
      <c r="P12" s="92"/>
      <c r="Q12" s="92"/>
      <c r="R12" s="92"/>
      <c r="S12" s="92"/>
      <c r="T12" s="92"/>
      <c r="U12" s="95"/>
      <c r="V12" s="61"/>
      <c r="W12" s="151"/>
      <c r="X12" s="96"/>
      <c r="Y12" s="113"/>
      <c r="Z12" s="114"/>
      <c r="AA12" s="33"/>
      <c r="AB12" s="34"/>
      <c r="AC12" s="35"/>
      <c r="AD12" s="38">
        <f>IF(AND($C12&lt;&gt;"",OR(F12="",G12="",R12="",S12="",U12="")),1,0)</f>
        <v>0</v>
      </c>
      <c r="AE12" s="38">
        <f>IF(AND($G12&lt;&gt;"",COUNTIF($G12,"*■*")&gt;0,$W12=""),1,0)</f>
        <v>0</v>
      </c>
      <c r="AF12" s="38" t="str">
        <f>IF(G12="","",G12&amp;"["&amp;H12&amp;"]")</f>
        <v/>
      </c>
      <c r="AG12" s="39">
        <f>IF(AF12="",0,COUNTIF($AF$12:$AF$61,AF12))</f>
        <v>0</v>
      </c>
      <c r="AH12" s="39">
        <f>IF($K12&lt;$J12,1,0)</f>
        <v>0</v>
      </c>
    </row>
    <row r="13" spans="1:34" s="18" customFormat="1" ht="25" customHeight="1" x14ac:dyDescent="0.2">
      <c r="A13" s="75">
        <f t="shared" ref="A13:A61" si="5">ROW()-11</f>
        <v>2</v>
      </c>
      <c r="B13" s="76" t="str">
        <f t="shared" ref="B13:B61" si="6">IF($C13="","","産業ヒートポンプ")</f>
        <v/>
      </c>
      <c r="C13" s="91"/>
      <c r="D13" s="71" t="str">
        <f t="shared" ref="D13:D61" si="7">IF($C$2="","",IF($B13&lt;&gt;"",$C$2,""))</f>
        <v/>
      </c>
      <c r="E13" s="71" t="str">
        <f t="shared" ref="E13:E61" si="8">IF($F$2="","",IF($B13&lt;&gt;"",$F$2,""))</f>
        <v/>
      </c>
      <c r="F13" s="92"/>
      <c r="G13" s="93"/>
      <c r="H13" s="94"/>
      <c r="I13" s="72" t="str">
        <f t="shared" si="3"/>
        <v/>
      </c>
      <c r="J13" s="73" t="str">
        <f t="shared" si="4"/>
        <v/>
      </c>
      <c r="K13" s="74" t="str">
        <f t="shared" ref="K13:K61" si="9">IF(OR(R13="",S13=""),"",IF(OR(N13="",O13=""),ROUNDDOWN(R13/S13,1),ROUNDDOWN((R13/S13+N13/O13)/2,1)))</f>
        <v/>
      </c>
      <c r="L13" s="92"/>
      <c r="M13" s="92"/>
      <c r="N13" s="92"/>
      <c r="O13" s="92"/>
      <c r="P13" s="92"/>
      <c r="Q13" s="92"/>
      <c r="R13" s="92"/>
      <c r="S13" s="92"/>
      <c r="T13" s="92"/>
      <c r="U13" s="95"/>
      <c r="V13" s="61"/>
      <c r="W13" s="151"/>
      <c r="X13" s="96"/>
      <c r="Y13" s="113"/>
      <c r="Z13" s="114"/>
      <c r="AA13" s="33"/>
      <c r="AB13" s="34"/>
      <c r="AC13" s="35"/>
      <c r="AD13" s="38">
        <f t="shared" ref="AD13:AD61" si="10">IF(AND($C13&lt;&gt;"",OR(F13="",G13="",R13="",S13="",U13="")),1,0)</f>
        <v>0</v>
      </c>
      <c r="AE13" s="38">
        <f t="shared" ref="AE13:AE61" si="11">IF(AND($G13&lt;&gt;"",COUNTIF($G13,"*■*")&gt;0,$W13=""),1,0)</f>
        <v>0</v>
      </c>
      <c r="AF13" s="38" t="str">
        <f t="shared" ref="AF13:AF60" si="12">IF(G13="","",G13&amp;"["&amp;H13&amp;"]")</f>
        <v/>
      </c>
      <c r="AG13" s="39">
        <f t="shared" ref="AG13:AG60" si="13">IF(AF13="",0,COUNTIF($AF$12:$AF$61,AF13))</f>
        <v>0</v>
      </c>
      <c r="AH13" s="39">
        <f t="shared" ref="AH13:AH60" si="14">IF($K13&lt;$J13,1,0)</f>
        <v>0</v>
      </c>
    </row>
    <row r="14" spans="1:34" s="18" customFormat="1" ht="25" customHeight="1" x14ac:dyDescent="0.2">
      <c r="A14" s="75">
        <f t="shared" si="5"/>
        <v>3</v>
      </c>
      <c r="B14" s="76" t="str">
        <f t="shared" si="6"/>
        <v/>
      </c>
      <c r="C14" s="91"/>
      <c r="D14" s="71" t="str">
        <f t="shared" si="7"/>
        <v/>
      </c>
      <c r="E14" s="71" t="str">
        <f t="shared" si="8"/>
        <v/>
      </c>
      <c r="F14" s="92"/>
      <c r="G14" s="93"/>
      <c r="H14" s="94"/>
      <c r="I14" s="72" t="str">
        <f t="shared" si="3"/>
        <v/>
      </c>
      <c r="J14" s="73" t="str">
        <f t="shared" si="4"/>
        <v/>
      </c>
      <c r="K14" s="74" t="str">
        <f t="shared" si="9"/>
        <v/>
      </c>
      <c r="L14" s="92"/>
      <c r="M14" s="92"/>
      <c r="N14" s="92"/>
      <c r="O14" s="92"/>
      <c r="P14" s="92"/>
      <c r="Q14" s="92"/>
      <c r="R14" s="92"/>
      <c r="S14" s="92"/>
      <c r="T14" s="92"/>
      <c r="U14" s="95"/>
      <c r="V14" s="61"/>
      <c r="W14" s="151"/>
      <c r="X14" s="96"/>
      <c r="Y14" s="113"/>
      <c r="Z14" s="114"/>
      <c r="AA14" s="33"/>
      <c r="AB14" s="34"/>
      <c r="AC14" s="35"/>
      <c r="AD14" s="38">
        <f t="shared" si="10"/>
        <v>0</v>
      </c>
      <c r="AE14" s="38">
        <f t="shared" si="11"/>
        <v>0</v>
      </c>
      <c r="AF14" s="38" t="str">
        <f t="shared" si="12"/>
        <v/>
      </c>
      <c r="AG14" s="39">
        <f t="shared" si="13"/>
        <v>0</v>
      </c>
      <c r="AH14" s="39">
        <f t="shared" si="14"/>
        <v>0</v>
      </c>
    </row>
    <row r="15" spans="1:34" s="18" customFormat="1" ht="25" customHeight="1" x14ac:dyDescent="0.2">
      <c r="A15" s="75">
        <f t="shared" si="5"/>
        <v>4</v>
      </c>
      <c r="B15" s="76" t="str">
        <f t="shared" si="6"/>
        <v/>
      </c>
      <c r="C15" s="91"/>
      <c r="D15" s="71" t="str">
        <f t="shared" si="7"/>
        <v/>
      </c>
      <c r="E15" s="71" t="str">
        <f t="shared" si="8"/>
        <v/>
      </c>
      <c r="F15" s="92"/>
      <c r="G15" s="93"/>
      <c r="H15" s="94"/>
      <c r="I15" s="72" t="str">
        <f t="shared" si="3"/>
        <v/>
      </c>
      <c r="J15" s="73" t="str">
        <f t="shared" si="4"/>
        <v/>
      </c>
      <c r="K15" s="74" t="str">
        <f t="shared" si="9"/>
        <v/>
      </c>
      <c r="L15" s="92"/>
      <c r="M15" s="92"/>
      <c r="N15" s="92"/>
      <c r="O15" s="92"/>
      <c r="P15" s="92"/>
      <c r="Q15" s="92"/>
      <c r="R15" s="92"/>
      <c r="S15" s="92"/>
      <c r="T15" s="92"/>
      <c r="U15" s="95"/>
      <c r="V15" s="61"/>
      <c r="W15" s="151"/>
      <c r="X15" s="96"/>
      <c r="Y15" s="113"/>
      <c r="Z15" s="114"/>
      <c r="AA15" s="33"/>
      <c r="AB15" s="34"/>
      <c r="AC15" s="35"/>
      <c r="AD15" s="38">
        <f t="shared" si="10"/>
        <v>0</v>
      </c>
      <c r="AE15" s="38">
        <f t="shared" si="11"/>
        <v>0</v>
      </c>
      <c r="AF15" s="38" t="str">
        <f t="shared" si="12"/>
        <v/>
      </c>
      <c r="AG15" s="39">
        <f t="shared" si="13"/>
        <v>0</v>
      </c>
      <c r="AH15" s="39">
        <f t="shared" si="14"/>
        <v>0</v>
      </c>
    </row>
    <row r="16" spans="1:34" s="18" customFormat="1" ht="25" customHeight="1" x14ac:dyDescent="0.2">
      <c r="A16" s="75">
        <f t="shared" si="5"/>
        <v>5</v>
      </c>
      <c r="B16" s="76" t="str">
        <f t="shared" si="6"/>
        <v/>
      </c>
      <c r="C16" s="91"/>
      <c r="D16" s="71" t="str">
        <f t="shared" si="7"/>
        <v/>
      </c>
      <c r="E16" s="71" t="str">
        <f t="shared" si="8"/>
        <v/>
      </c>
      <c r="F16" s="92"/>
      <c r="G16" s="93"/>
      <c r="H16" s="94"/>
      <c r="I16" s="72" t="str">
        <f t="shared" si="3"/>
        <v/>
      </c>
      <c r="J16" s="73" t="str">
        <f t="shared" si="4"/>
        <v/>
      </c>
      <c r="K16" s="74" t="str">
        <f t="shared" si="9"/>
        <v/>
      </c>
      <c r="L16" s="92"/>
      <c r="M16" s="92"/>
      <c r="N16" s="92"/>
      <c r="O16" s="92"/>
      <c r="P16" s="92"/>
      <c r="Q16" s="92"/>
      <c r="R16" s="92"/>
      <c r="S16" s="92"/>
      <c r="T16" s="92"/>
      <c r="U16" s="95"/>
      <c r="V16" s="61"/>
      <c r="W16" s="151"/>
      <c r="X16" s="96"/>
      <c r="Y16" s="113"/>
      <c r="Z16" s="114"/>
      <c r="AA16" s="33"/>
      <c r="AB16" s="34"/>
      <c r="AC16" s="35"/>
      <c r="AD16" s="38">
        <f t="shared" si="10"/>
        <v>0</v>
      </c>
      <c r="AE16" s="38">
        <f t="shared" si="11"/>
        <v>0</v>
      </c>
      <c r="AF16" s="38" t="str">
        <f t="shared" si="12"/>
        <v/>
      </c>
      <c r="AG16" s="39">
        <f t="shared" si="13"/>
        <v>0</v>
      </c>
      <c r="AH16" s="39">
        <f t="shared" si="14"/>
        <v>0</v>
      </c>
    </row>
    <row r="17" spans="1:34" s="18" customFormat="1" ht="25" customHeight="1" x14ac:dyDescent="0.2">
      <c r="A17" s="75">
        <f t="shared" si="5"/>
        <v>6</v>
      </c>
      <c r="B17" s="76" t="str">
        <f t="shared" si="6"/>
        <v/>
      </c>
      <c r="C17" s="91"/>
      <c r="D17" s="71" t="str">
        <f t="shared" si="7"/>
        <v/>
      </c>
      <c r="E17" s="71" t="str">
        <f t="shared" si="8"/>
        <v/>
      </c>
      <c r="F17" s="92"/>
      <c r="G17" s="93"/>
      <c r="H17" s="94"/>
      <c r="I17" s="72" t="str">
        <f t="shared" si="3"/>
        <v/>
      </c>
      <c r="J17" s="73" t="str">
        <f t="shared" si="4"/>
        <v/>
      </c>
      <c r="K17" s="74" t="str">
        <f t="shared" si="9"/>
        <v/>
      </c>
      <c r="L17" s="92"/>
      <c r="M17" s="92"/>
      <c r="N17" s="92"/>
      <c r="O17" s="92"/>
      <c r="P17" s="92"/>
      <c r="Q17" s="92"/>
      <c r="R17" s="92"/>
      <c r="S17" s="92"/>
      <c r="T17" s="92"/>
      <c r="U17" s="95"/>
      <c r="V17" s="61"/>
      <c r="W17" s="151"/>
      <c r="X17" s="96"/>
      <c r="Y17" s="113"/>
      <c r="Z17" s="114"/>
      <c r="AA17" s="33"/>
      <c r="AB17" s="34"/>
      <c r="AC17" s="35"/>
      <c r="AD17" s="38">
        <f t="shared" si="10"/>
        <v>0</v>
      </c>
      <c r="AE17" s="38">
        <f t="shared" si="11"/>
        <v>0</v>
      </c>
      <c r="AF17" s="38" t="str">
        <f t="shared" si="12"/>
        <v/>
      </c>
      <c r="AG17" s="39">
        <f t="shared" si="13"/>
        <v>0</v>
      </c>
      <c r="AH17" s="39">
        <f t="shared" si="14"/>
        <v>0</v>
      </c>
    </row>
    <row r="18" spans="1:34" s="18" customFormat="1" ht="25" customHeight="1" x14ac:dyDescent="0.2">
      <c r="A18" s="75">
        <f t="shared" si="5"/>
        <v>7</v>
      </c>
      <c r="B18" s="76" t="str">
        <f t="shared" si="6"/>
        <v/>
      </c>
      <c r="C18" s="91"/>
      <c r="D18" s="71" t="str">
        <f t="shared" si="7"/>
        <v/>
      </c>
      <c r="E18" s="71" t="str">
        <f t="shared" si="8"/>
        <v/>
      </c>
      <c r="F18" s="92"/>
      <c r="G18" s="93"/>
      <c r="H18" s="94"/>
      <c r="I18" s="72" t="str">
        <f t="shared" si="3"/>
        <v/>
      </c>
      <c r="J18" s="73" t="str">
        <f t="shared" si="4"/>
        <v/>
      </c>
      <c r="K18" s="74" t="str">
        <f t="shared" si="9"/>
        <v/>
      </c>
      <c r="L18" s="92"/>
      <c r="M18" s="92"/>
      <c r="N18" s="92"/>
      <c r="O18" s="92"/>
      <c r="P18" s="92"/>
      <c r="Q18" s="92"/>
      <c r="R18" s="92"/>
      <c r="S18" s="92"/>
      <c r="T18" s="92"/>
      <c r="U18" s="95"/>
      <c r="V18" s="61"/>
      <c r="W18" s="151"/>
      <c r="X18" s="96"/>
      <c r="Y18" s="113"/>
      <c r="Z18" s="114"/>
      <c r="AA18" s="33"/>
      <c r="AB18" s="34"/>
      <c r="AC18" s="35"/>
      <c r="AD18" s="38">
        <f t="shared" si="10"/>
        <v>0</v>
      </c>
      <c r="AE18" s="38">
        <f t="shared" si="11"/>
        <v>0</v>
      </c>
      <c r="AF18" s="38" t="str">
        <f t="shared" si="12"/>
        <v/>
      </c>
      <c r="AG18" s="39">
        <f t="shared" si="13"/>
        <v>0</v>
      </c>
      <c r="AH18" s="39">
        <f t="shared" si="14"/>
        <v>0</v>
      </c>
    </row>
    <row r="19" spans="1:34" s="18" customFormat="1" ht="25" customHeight="1" x14ac:dyDescent="0.2">
      <c r="A19" s="75">
        <f t="shared" si="5"/>
        <v>8</v>
      </c>
      <c r="B19" s="76" t="str">
        <f t="shared" si="6"/>
        <v/>
      </c>
      <c r="C19" s="91"/>
      <c r="D19" s="71" t="str">
        <f t="shared" si="7"/>
        <v/>
      </c>
      <c r="E19" s="71" t="str">
        <f t="shared" si="8"/>
        <v/>
      </c>
      <c r="F19" s="92"/>
      <c r="G19" s="93"/>
      <c r="H19" s="94"/>
      <c r="I19" s="72" t="str">
        <f t="shared" si="3"/>
        <v/>
      </c>
      <c r="J19" s="73" t="str">
        <f t="shared" si="4"/>
        <v/>
      </c>
      <c r="K19" s="74" t="str">
        <f t="shared" si="9"/>
        <v/>
      </c>
      <c r="L19" s="92"/>
      <c r="M19" s="92"/>
      <c r="N19" s="92"/>
      <c r="O19" s="92"/>
      <c r="P19" s="92"/>
      <c r="Q19" s="92"/>
      <c r="R19" s="92"/>
      <c r="S19" s="92"/>
      <c r="T19" s="92"/>
      <c r="U19" s="95"/>
      <c r="V19" s="61"/>
      <c r="W19" s="151"/>
      <c r="X19" s="96"/>
      <c r="Y19" s="113"/>
      <c r="Z19" s="114"/>
      <c r="AA19" s="33"/>
      <c r="AB19" s="34"/>
      <c r="AC19" s="35"/>
      <c r="AD19" s="38">
        <f t="shared" si="10"/>
        <v>0</v>
      </c>
      <c r="AE19" s="38">
        <f t="shared" si="11"/>
        <v>0</v>
      </c>
      <c r="AF19" s="38" t="str">
        <f t="shared" si="12"/>
        <v/>
      </c>
      <c r="AG19" s="39">
        <f t="shared" si="13"/>
        <v>0</v>
      </c>
      <c r="AH19" s="39">
        <f t="shared" si="14"/>
        <v>0</v>
      </c>
    </row>
    <row r="20" spans="1:34" s="18" customFormat="1" ht="25" customHeight="1" x14ac:dyDescent="0.2">
      <c r="A20" s="75">
        <f t="shared" si="5"/>
        <v>9</v>
      </c>
      <c r="B20" s="76" t="str">
        <f t="shared" si="6"/>
        <v/>
      </c>
      <c r="C20" s="91"/>
      <c r="D20" s="71" t="str">
        <f t="shared" si="7"/>
        <v/>
      </c>
      <c r="E20" s="71" t="str">
        <f t="shared" si="8"/>
        <v/>
      </c>
      <c r="F20" s="92"/>
      <c r="G20" s="93"/>
      <c r="H20" s="94"/>
      <c r="I20" s="72" t="str">
        <f t="shared" si="3"/>
        <v/>
      </c>
      <c r="J20" s="73" t="str">
        <f t="shared" si="4"/>
        <v/>
      </c>
      <c r="K20" s="74" t="str">
        <f t="shared" si="9"/>
        <v/>
      </c>
      <c r="L20" s="92"/>
      <c r="M20" s="92"/>
      <c r="N20" s="92"/>
      <c r="O20" s="92"/>
      <c r="P20" s="92"/>
      <c r="Q20" s="92"/>
      <c r="R20" s="92"/>
      <c r="S20" s="92"/>
      <c r="T20" s="92"/>
      <c r="U20" s="95"/>
      <c r="V20" s="61"/>
      <c r="W20" s="151"/>
      <c r="X20" s="96"/>
      <c r="Y20" s="113"/>
      <c r="Z20" s="114"/>
      <c r="AA20" s="33"/>
      <c r="AB20" s="34"/>
      <c r="AC20" s="35"/>
      <c r="AD20" s="38">
        <f t="shared" si="10"/>
        <v>0</v>
      </c>
      <c r="AE20" s="38">
        <f t="shared" si="11"/>
        <v>0</v>
      </c>
      <c r="AF20" s="38" t="str">
        <f t="shared" si="12"/>
        <v/>
      </c>
      <c r="AG20" s="39">
        <f t="shared" si="13"/>
        <v>0</v>
      </c>
      <c r="AH20" s="39">
        <f t="shared" si="14"/>
        <v>0</v>
      </c>
    </row>
    <row r="21" spans="1:34" s="18" customFormat="1" ht="25" customHeight="1" x14ac:dyDescent="0.2">
      <c r="A21" s="75">
        <f t="shared" si="5"/>
        <v>10</v>
      </c>
      <c r="B21" s="76" t="str">
        <f t="shared" si="6"/>
        <v/>
      </c>
      <c r="C21" s="91"/>
      <c r="D21" s="71" t="str">
        <f t="shared" si="7"/>
        <v/>
      </c>
      <c r="E21" s="71" t="str">
        <f t="shared" si="8"/>
        <v/>
      </c>
      <c r="F21" s="92"/>
      <c r="G21" s="93"/>
      <c r="H21" s="94"/>
      <c r="I21" s="72" t="str">
        <f t="shared" si="3"/>
        <v/>
      </c>
      <c r="J21" s="73" t="str">
        <f t="shared" si="4"/>
        <v/>
      </c>
      <c r="K21" s="74" t="str">
        <f t="shared" si="9"/>
        <v/>
      </c>
      <c r="L21" s="92"/>
      <c r="M21" s="92"/>
      <c r="N21" s="92"/>
      <c r="O21" s="92"/>
      <c r="P21" s="92"/>
      <c r="Q21" s="92"/>
      <c r="R21" s="92"/>
      <c r="S21" s="92"/>
      <c r="T21" s="92"/>
      <c r="U21" s="95"/>
      <c r="V21" s="61"/>
      <c r="W21" s="151"/>
      <c r="X21" s="96"/>
      <c r="Y21" s="113"/>
      <c r="Z21" s="114"/>
      <c r="AA21" s="33"/>
      <c r="AB21" s="34"/>
      <c r="AC21" s="35"/>
      <c r="AD21" s="38">
        <f t="shared" si="10"/>
        <v>0</v>
      </c>
      <c r="AE21" s="38">
        <f t="shared" si="11"/>
        <v>0</v>
      </c>
      <c r="AF21" s="38" t="str">
        <f t="shared" si="12"/>
        <v/>
      </c>
      <c r="AG21" s="39">
        <f t="shared" si="13"/>
        <v>0</v>
      </c>
      <c r="AH21" s="39">
        <f t="shared" si="14"/>
        <v>0</v>
      </c>
    </row>
    <row r="22" spans="1:34" s="18" customFormat="1" ht="25" customHeight="1" x14ac:dyDescent="0.2">
      <c r="A22" s="75">
        <f t="shared" si="5"/>
        <v>11</v>
      </c>
      <c r="B22" s="76" t="str">
        <f t="shared" si="6"/>
        <v/>
      </c>
      <c r="C22" s="91"/>
      <c r="D22" s="71" t="str">
        <f t="shared" si="7"/>
        <v/>
      </c>
      <c r="E22" s="71" t="str">
        <f t="shared" si="8"/>
        <v/>
      </c>
      <c r="F22" s="92"/>
      <c r="G22" s="93"/>
      <c r="H22" s="94"/>
      <c r="I22" s="72" t="str">
        <f t="shared" si="3"/>
        <v/>
      </c>
      <c r="J22" s="73" t="str">
        <f t="shared" si="4"/>
        <v/>
      </c>
      <c r="K22" s="74" t="str">
        <f t="shared" si="9"/>
        <v/>
      </c>
      <c r="L22" s="92"/>
      <c r="M22" s="92"/>
      <c r="N22" s="92"/>
      <c r="O22" s="92"/>
      <c r="P22" s="92"/>
      <c r="Q22" s="92"/>
      <c r="R22" s="92"/>
      <c r="S22" s="92"/>
      <c r="T22" s="92"/>
      <c r="U22" s="95"/>
      <c r="V22" s="61"/>
      <c r="W22" s="151"/>
      <c r="X22" s="96"/>
      <c r="Y22" s="113"/>
      <c r="Z22" s="114"/>
      <c r="AA22" s="33"/>
      <c r="AB22" s="34"/>
      <c r="AC22" s="35"/>
      <c r="AD22" s="38">
        <f t="shared" si="10"/>
        <v>0</v>
      </c>
      <c r="AE22" s="38">
        <f t="shared" si="11"/>
        <v>0</v>
      </c>
      <c r="AF22" s="38" t="str">
        <f t="shared" si="12"/>
        <v/>
      </c>
      <c r="AG22" s="39">
        <f t="shared" si="13"/>
        <v>0</v>
      </c>
      <c r="AH22" s="39">
        <f t="shared" si="14"/>
        <v>0</v>
      </c>
    </row>
    <row r="23" spans="1:34" s="18" customFormat="1" ht="25" customHeight="1" x14ac:dyDescent="0.2">
      <c r="A23" s="75">
        <f t="shared" si="5"/>
        <v>12</v>
      </c>
      <c r="B23" s="76" t="str">
        <f t="shared" si="6"/>
        <v/>
      </c>
      <c r="C23" s="91"/>
      <c r="D23" s="71" t="str">
        <f t="shared" si="7"/>
        <v/>
      </c>
      <c r="E23" s="71" t="str">
        <f t="shared" si="8"/>
        <v/>
      </c>
      <c r="F23" s="92"/>
      <c r="G23" s="93"/>
      <c r="H23" s="94"/>
      <c r="I23" s="72" t="str">
        <f t="shared" si="3"/>
        <v/>
      </c>
      <c r="J23" s="73" t="str">
        <f t="shared" si="4"/>
        <v/>
      </c>
      <c r="K23" s="74" t="str">
        <f t="shared" si="9"/>
        <v/>
      </c>
      <c r="L23" s="92"/>
      <c r="M23" s="92"/>
      <c r="N23" s="92"/>
      <c r="O23" s="92"/>
      <c r="P23" s="92"/>
      <c r="Q23" s="92"/>
      <c r="R23" s="92"/>
      <c r="S23" s="92"/>
      <c r="T23" s="92"/>
      <c r="U23" s="95"/>
      <c r="V23" s="61"/>
      <c r="W23" s="151"/>
      <c r="X23" s="96"/>
      <c r="Y23" s="113"/>
      <c r="Z23" s="114"/>
      <c r="AA23" s="33"/>
      <c r="AB23" s="34"/>
      <c r="AC23" s="35"/>
      <c r="AD23" s="38">
        <f t="shared" si="10"/>
        <v>0</v>
      </c>
      <c r="AE23" s="38">
        <f t="shared" si="11"/>
        <v>0</v>
      </c>
      <c r="AF23" s="38" t="str">
        <f t="shared" si="12"/>
        <v/>
      </c>
      <c r="AG23" s="39">
        <f t="shared" si="13"/>
        <v>0</v>
      </c>
      <c r="AH23" s="39">
        <f t="shared" si="14"/>
        <v>0</v>
      </c>
    </row>
    <row r="24" spans="1:34" s="18" customFormat="1" ht="25" customHeight="1" x14ac:dyDescent="0.2">
      <c r="A24" s="75">
        <f t="shared" si="5"/>
        <v>13</v>
      </c>
      <c r="B24" s="76" t="str">
        <f t="shared" si="6"/>
        <v/>
      </c>
      <c r="C24" s="91"/>
      <c r="D24" s="71" t="str">
        <f t="shared" si="7"/>
        <v/>
      </c>
      <c r="E24" s="71" t="str">
        <f t="shared" si="8"/>
        <v/>
      </c>
      <c r="F24" s="92"/>
      <c r="G24" s="93"/>
      <c r="H24" s="94"/>
      <c r="I24" s="72" t="str">
        <f t="shared" si="3"/>
        <v/>
      </c>
      <c r="J24" s="73" t="str">
        <f t="shared" si="4"/>
        <v/>
      </c>
      <c r="K24" s="74" t="str">
        <f t="shared" si="9"/>
        <v/>
      </c>
      <c r="L24" s="92"/>
      <c r="M24" s="92"/>
      <c r="N24" s="92"/>
      <c r="O24" s="92"/>
      <c r="P24" s="92"/>
      <c r="Q24" s="92"/>
      <c r="R24" s="92"/>
      <c r="S24" s="92"/>
      <c r="T24" s="92"/>
      <c r="U24" s="95"/>
      <c r="V24" s="61"/>
      <c r="W24" s="151"/>
      <c r="X24" s="96"/>
      <c r="Y24" s="113"/>
      <c r="Z24" s="114"/>
      <c r="AA24" s="33"/>
      <c r="AB24" s="34"/>
      <c r="AC24" s="35"/>
      <c r="AD24" s="38">
        <f t="shared" si="10"/>
        <v>0</v>
      </c>
      <c r="AE24" s="38">
        <f t="shared" si="11"/>
        <v>0</v>
      </c>
      <c r="AF24" s="38" t="str">
        <f t="shared" si="12"/>
        <v/>
      </c>
      <c r="AG24" s="39">
        <f t="shared" si="13"/>
        <v>0</v>
      </c>
      <c r="AH24" s="39">
        <f t="shared" si="14"/>
        <v>0</v>
      </c>
    </row>
    <row r="25" spans="1:34" s="18" customFormat="1" ht="25" customHeight="1" x14ac:dyDescent="0.2">
      <c r="A25" s="75">
        <f t="shared" si="5"/>
        <v>14</v>
      </c>
      <c r="B25" s="76" t="str">
        <f t="shared" si="6"/>
        <v/>
      </c>
      <c r="C25" s="91"/>
      <c r="D25" s="71" t="str">
        <f t="shared" si="7"/>
        <v/>
      </c>
      <c r="E25" s="71" t="str">
        <f t="shared" si="8"/>
        <v/>
      </c>
      <c r="F25" s="92"/>
      <c r="G25" s="93"/>
      <c r="H25" s="94"/>
      <c r="I25" s="72" t="str">
        <f t="shared" si="3"/>
        <v/>
      </c>
      <c r="J25" s="73" t="str">
        <f t="shared" si="4"/>
        <v/>
      </c>
      <c r="K25" s="74" t="str">
        <f t="shared" si="9"/>
        <v/>
      </c>
      <c r="L25" s="92"/>
      <c r="M25" s="92"/>
      <c r="N25" s="92"/>
      <c r="O25" s="92"/>
      <c r="P25" s="92"/>
      <c r="Q25" s="92"/>
      <c r="R25" s="92"/>
      <c r="S25" s="92"/>
      <c r="T25" s="92"/>
      <c r="U25" s="95"/>
      <c r="V25" s="61"/>
      <c r="W25" s="151"/>
      <c r="X25" s="96"/>
      <c r="Y25" s="113"/>
      <c r="Z25" s="114"/>
      <c r="AA25" s="33"/>
      <c r="AB25" s="34"/>
      <c r="AC25" s="35"/>
      <c r="AD25" s="38">
        <f t="shared" si="10"/>
        <v>0</v>
      </c>
      <c r="AE25" s="38">
        <f t="shared" si="11"/>
        <v>0</v>
      </c>
      <c r="AF25" s="38" t="str">
        <f t="shared" si="12"/>
        <v/>
      </c>
      <c r="AG25" s="39">
        <f t="shared" si="13"/>
        <v>0</v>
      </c>
      <c r="AH25" s="39">
        <f t="shared" si="14"/>
        <v>0</v>
      </c>
    </row>
    <row r="26" spans="1:34" s="18" customFormat="1" ht="25" customHeight="1" x14ac:dyDescent="0.2">
      <c r="A26" s="75">
        <f t="shared" si="5"/>
        <v>15</v>
      </c>
      <c r="B26" s="76" t="str">
        <f t="shared" si="6"/>
        <v/>
      </c>
      <c r="C26" s="91"/>
      <c r="D26" s="71" t="str">
        <f t="shared" si="7"/>
        <v/>
      </c>
      <c r="E26" s="71" t="str">
        <f t="shared" si="8"/>
        <v/>
      </c>
      <c r="F26" s="92"/>
      <c r="G26" s="93"/>
      <c r="H26" s="94"/>
      <c r="I26" s="72" t="str">
        <f t="shared" si="3"/>
        <v/>
      </c>
      <c r="J26" s="73" t="str">
        <f t="shared" si="4"/>
        <v/>
      </c>
      <c r="K26" s="74" t="str">
        <f t="shared" si="9"/>
        <v/>
      </c>
      <c r="L26" s="92"/>
      <c r="M26" s="92"/>
      <c r="N26" s="92"/>
      <c r="O26" s="92"/>
      <c r="P26" s="92"/>
      <c r="Q26" s="92"/>
      <c r="R26" s="92"/>
      <c r="S26" s="92"/>
      <c r="T26" s="92"/>
      <c r="U26" s="95"/>
      <c r="V26" s="61"/>
      <c r="W26" s="151"/>
      <c r="X26" s="96"/>
      <c r="Y26" s="113"/>
      <c r="Z26" s="114"/>
      <c r="AA26" s="33"/>
      <c r="AB26" s="34"/>
      <c r="AC26" s="35"/>
      <c r="AD26" s="38">
        <f t="shared" si="10"/>
        <v>0</v>
      </c>
      <c r="AE26" s="38">
        <f t="shared" si="11"/>
        <v>0</v>
      </c>
      <c r="AF26" s="38" t="str">
        <f t="shared" si="12"/>
        <v/>
      </c>
      <c r="AG26" s="39">
        <f t="shared" si="13"/>
        <v>0</v>
      </c>
      <c r="AH26" s="39">
        <f t="shared" si="14"/>
        <v>0</v>
      </c>
    </row>
    <row r="27" spans="1:34" s="18" customFormat="1" ht="25" customHeight="1" x14ac:dyDescent="0.2">
      <c r="A27" s="75">
        <f t="shared" si="5"/>
        <v>16</v>
      </c>
      <c r="B27" s="76" t="str">
        <f t="shared" si="6"/>
        <v/>
      </c>
      <c r="C27" s="91"/>
      <c r="D27" s="71" t="str">
        <f t="shared" si="7"/>
        <v/>
      </c>
      <c r="E27" s="71" t="str">
        <f t="shared" si="8"/>
        <v/>
      </c>
      <c r="F27" s="92"/>
      <c r="G27" s="93"/>
      <c r="H27" s="94"/>
      <c r="I27" s="72" t="str">
        <f t="shared" si="3"/>
        <v/>
      </c>
      <c r="J27" s="73" t="str">
        <f t="shared" si="4"/>
        <v/>
      </c>
      <c r="K27" s="74" t="str">
        <f t="shared" si="9"/>
        <v/>
      </c>
      <c r="L27" s="92"/>
      <c r="M27" s="92"/>
      <c r="N27" s="92"/>
      <c r="O27" s="92"/>
      <c r="P27" s="92"/>
      <c r="Q27" s="92"/>
      <c r="R27" s="92"/>
      <c r="S27" s="92"/>
      <c r="T27" s="92"/>
      <c r="U27" s="95"/>
      <c r="V27" s="61"/>
      <c r="W27" s="151"/>
      <c r="X27" s="96"/>
      <c r="Y27" s="113"/>
      <c r="Z27" s="114"/>
      <c r="AA27" s="33"/>
      <c r="AB27" s="34"/>
      <c r="AC27" s="35"/>
      <c r="AD27" s="38">
        <f t="shared" si="10"/>
        <v>0</v>
      </c>
      <c r="AE27" s="38">
        <f t="shared" si="11"/>
        <v>0</v>
      </c>
      <c r="AF27" s="38" t="str">
        <f t="shared" si="12"/>
        <v/>
      </c>
      <c r="AG27" s="39">
        <f t="shared" si="13"/>
        <v>0</v>
      </c>
      <c r="AH27" s="39">
        <f t="shared" si="14"/>
        <v>0</v>
      </c>
    </row>
    <row r="28" spans="1:34" s="18" customFormat="1" ht="25" customHeight="1" x14ac:dyDescent="0.2">
      <c r="A28" s="75">
        <f t="shared" si="5"/>
        <v>17</v>
      </c>
      <c r="B28" s="76" t="str">
        <f t="shared" si="6"/>
        <v/>
      </c>
      <c r="C28" s="91"/>
      <c r="D28" s="71" t="str">
        <f t="shared" si="7"/>
        <v/>
      </c>
      <c r="E28" s="71" t="str">
        <f t="shared" si="8"/>
        <v/>
      </c>
      <c r="F28" s="92"/>
      <c r="G28" s="93"/>
      <c r="H28" s="94"/>
      <c r="I28" s="72" t="str">
        <f t="shared" si="3"/>
        <v/>
      </c>
      <c r="J28" s="73" t="str">
        <f t="shared" si="4"/>
        <v/>
      </c>
      <c r="K28" s="74" t="str">
        <f t="shared" si="9"/>
        <v/>
      </c>
      <c r="L28" s="92"/>
      <c r="M28" s="92"/>
      <c r="N28" s="92"/>
      <c r="O28" s="92"/>
      <c r="P28" s="92"/>
      <c r="Q28" s="92"/>
      <c r="R28" s="92"/>
      <c r="S28" s="92"/>
      <c r="T28" s="92"/>
      <c r="U28" s="95"/>
      <c r="V28" s="61"/>
      <c r="W28" s="151"/>
      <c r="X28" s="96"/>
      <c r="Y28" s="113"/>
      <c r="Z28" s="114"/>
      <c r="AA28" s="33"/>
      <c r="AB28" s="34"/>
      <c r="AC28" s="35"/>
      <c r="AD28" s="38">
        <f t="shared" si="10"/>
        <v>0</v>
      </c>
      <c r="AE28" s="38">
        <f t="shared" si="11"/>
        <v>0</v>
      </c>
      <c r="AF28" s="38" t="str">
        <f t="shared" si="12"/>
        <v/>
      </c>
      <c r="AG28" s="39">
        <f t="shared" si="13"/>
        <v>0</v>
      </c>
      <c r="AH28" s="39">
        <f t="shared" si="14"/>
        <v>0</v>
      </c>
    </row>
    <row r="29" spans="1:34" s="18" customFormat="1" ht="25" customHeight="1" x14ac:dyDescent="0.2">
      <c r="A29" s="75">
        <f t="shared" si="5"/>
        <v>18</v>
      </c>
      <c r="B29" s="76" t="str">
        <f t="shared" si="6"/>
        <v/>
      </c>
      <c r="C29" s="91"/>
      <c r="D29" s="71" t="str">
        <f t="shared" si="7"/>
        <v/>
      </c>
      <c r="E29" s="71" t="str">
        <f t="shared" si="8"/>
        <v/>
      </c>
      <c r="F29" s="92"/>
      <c r="G29" s="93"/>
      <c r="H29" s="94"/>
      <c r="I29" s="72" t="str">
        <f t="shared" si="3"/>
        <v/>
      </c>
      <c r="J29" s="73" t="str">
        <f t="shared" si="4"/>
        <v/>
      </c>
      <c r="K29" s="74" t="str">
        <f t="shared" si="9"/>
        <v/>
      </c>
      <c r="L29" s="92"/>
      <c r="M29" s="92"/>
      <c r="N29" s="92"/>
      <c r="O29" s="92"/>
      <c r="P29" s="92"/>
      <c r="Q29" s="92"/>
      <c r="R29" s="92"/>
      <c r="S29" s="92"/>
      <c r="T29" s="92"/>
      <c r="U29" s="95"/>
      <c r="V29" s="61"/>
      <c r="W29" s="151"/>
      <c r="X29" s="96"/>
      <c r="Y29" s="113"/>
      <c r="Z29" s="114"/>
      <c r="AA29" s="33"/>
      <c r="AB29" s="34"/>
      <c r="AC29" s="35"/>
      <c r="AD29" s="38">
        <f t="shared" si="10"/>
        <v>0</v>
      </c>
      <c r="AE29" s="38">
        <f t="shared" si="11"/>
        <v>0</v>
      </c>
      <c r="AF29" s="38" t="str">
        <f t="shared" si="12"/>
        <v/>
      </c>
      <c r="AG29" s="39">
        <f t="shared" si="13"/>
        <v>0</v>
      </c>
      <c r="AH29" s="39">
        <f t="shared" si="14"/>
        <v>0</v>
      </c>
    </row>
    <row r="30" spans="1:34" s="18" customFormat="1" ht="25" customHeight="1" x14ac:dyDescent="0.2">
      <c r="A30" s="75">
        <f t="shared" si="5"/>
        <v>19</v>
      </c>
      <c r="B30" s="76" t="str">
        <f t="shared" si="6"/>
        <v/>
      </c>
      <c r="C30" s="91"/>
      <c r="D30" s="71" t="str">
        <f t="shared" si="7"/>
        <v/>
      </c>
      <c r="E30" s="71" t="str">
        <f t="shared" si="8"/>
        <v/>
      </c>
      <c r="F30" s="92"/>
      <c r="G30" s="93"/>
      <c r="H30" s="94"/>
      <c r="I30" s="72" t="str">
        <f t="shared" si="3"/>
        <v/>
      </c>
      <c r="J30" s="73" t="str">
        <f t="shared" si="4"/>
        <v/>
      </c>
      <c r="K30" s="74" t="str">
        <f t="shared" si="9"/>
        <v/>
      </c>
      <c r="L30" s="92"/>
      <c r="M30" s="92"/>
      <c r="N30" s="92"/>
      <c r="O30" s="92"/>
      <c r="P30" s="92"/>
      <c r="Q30" s="92"/>
      <c r="R30" s="92"/>
      <c r="S30" s="92"/>
      <c r="T30" s="92"/>
      <c r="U30" s="95"/>
      <c r="V30" s="61"/>
      <c r="W30" s="151"/>
      <c r="X30" s="96"/>
      <c r="Y30" s="113"/>
      <c r="Z30" s="114"/>
      <c r="AA30" s="33"/>
      <c r="AB30" s="34"/>
      <c r="AC30" s="35"/>
      <c r="AD30" s="38">
        <f t="shared" si="10"/>
        <v>0</v>
      </c>
      <c r="AE30" s="38">
        <f t="shared" si="11"/>
        <v>0</v>
      </c>
      <c r="AF30" s="38" t="str">
        <f t="shared" si="12"/>
        <v/>
      </c>
      <c r="AG30" s="39">
        <f t="shared" si="13"/>
        <v>0</v>
      </c>
      <c r="AH30" s="39">
        <f t="shared" si="14"/>
        <v>0</v>
      </c>
    </row>
    <row r="31" spans="1:34" s="18" customFormat="1" ht="25" customHeight="1" x14ac:dyDescent="0.2">
      <c r="A31" s="75">
        <f t="shared" si="5"/>
        <v>20</v>
      </c>
      <c r="B31" s="76" t="str">
        <f t="shared" si="6"/>
        <v/>
      </c>
      <c r="C31" s="91"/>
      <c r="D31" s="71" t="str">
        <f t="shared" si="7"/>
        <v/>
      </c>
      <c r="E31" s="71" t="str">
        <f t="shared" si="8"/>
        <v/>
      </c>
      <c r="F31" s="92"/>
      <c r="G31" s="93"/>
      <c r="H31" s="94"/>
      <c r="I31" s="72" t="str">
        <f t="shared" si="3"/>
        <v/>
      </c>
      <c r="J31" s="73" t="str">
        <f t="shared" si="4"/>
        <v/>
      </c>
      <c r="K31" s="74" t="str">
        <f t="shared" si="9"/>
        <v/>
      </c>
      <c r="L31" s="92"/>
      <c r="M31" s="92"/>
      <c r="N31" s="92"/>
      <c r="O31" s="92"/>
      <c r="P31" s="92"/>
      <c r="Q31" s="92"/>
      <c r="R31" s="92"/>
      <c r="S31" s="92"/>
      <c r="T31" s="92"/>
      <c r="U31" s="95"/>
      <c r="V31" s="61"/>
      <c r="W31" s="151"/>
      <c r="X31" s="96"/>
      <c r="Y31" s="113"/>
      <c r="Z31" s="114"/>
      <c r="AA31" s="33"/>
      <c r="AB31" s="34"/>
      <c r="AC31" s="35"/>
      <c r="AD31" s="38">
        <f t="shared" si="10"/>
        <v>0</v>
      </c>
      <c r="AE31" s="38">
        <f t="shared" si="11"/>
        <v>0</v>
      </c>
      <c r="AF31" s="38" t="str">
        <f t="shared" si="12"/>
        <v/>
      </c>
      <c r="AG31" s="39">
        <f t="shared" si="13"/>
        <v>0</v>
      </c>
      <c r="AH31" s="39">
        <f t="shared" si="14"/>
        <v>0</v>
      </c>
    </row>
    <row r="32" spans="1:34" s="18" customFormat="1" ht="25" customHeight="1" x14ac:dyDescent="0.2">
      <c r="A32" s="75">
        <f t="shared" si="5"/>
        <v>21</v>
      </c>
      <c r="B32" s="76" t="str">
        <f t="shared" si="6"/>
        <v/>
      </c>
      <c r="C32" s="91"/>
      <c r="D32" s="71" t="str">
        <f t="shared" si="7"/>
        <v/>
      </c>
      <c r="E32" s="71" t="str">
        <f t="shared" si="8"/>
        <v/>
      </c>
      <c r="F32" s="92"/>
      <c r="G32" s="93"/>
      <c r="H32" s="94"/>
      <c r="I32" s="72" t="str">
        <f t="shared" si="3"/>
        <v/>
      </c>
      <c r="J32" s="73" t="str">
        <f t="shared" si="4"/>
        <v/>
      </c>
      <c r="K32" s="74" t="str">
        <f t="shared" si="9"/>
        <v/>
      </c>
      <c r="L32" s="92"/>
      <c r="M32" s="92"/>
      <c r="N32" s="92"/>
      <c r="O32" s="92"/>
      <c r="P32" s="92"/>
      <c r="Q32" s="92"/>
      <c r="R32" s="92"/>
      <c r="S32" s="92"/>
      <c r="T32" s="92"/>
      <c r="U32" s="95"/>
      <c r="V32" s="61"/>
      <c r="W32" s="151"/>
      <c r="X32" s="96"/>
      <c r="Y32" s="113"/>
      <c r="Z32" s="114"/>
      <c r="AA32" s="33"/>
      <c r="AB32" s="34"/>
      <c r="AC32" s="35"/>
      <c r="AD32" s="38">
        <f t="shared" si="10"/>
        <v>0</v>
      </c>
      <c r="AE32" s="38">
        <f t="shared" si="11"/>
        <v>0</v>
      </c>
      <c r="AF32" s="38" t="str">
        <f t="shared" si="12"/>
        <v/>
      </c>
      <c r="AG32" s="39">
        <f t="shared" si="13"/>
        <v>0</v>
      </c>
      <c r="AH32" s="39">
        <f t="shared" si="14"/>
        <v>0</v>
      </c>
    </row>
    <row r="33" spans="1:34" s="18" customFormat="1" ht="25" customHeight="1" x14ac:dyDescent="0.2">
      <c r="A33" s="75">
        <f t="shared" si="5"/>
        <v>22</v>
      </c>
      <c r="B33" s="76" t="str">
        <f t="shared" si="6"/>
        <v/>
      </c>
      <c r="C33" s="91"/>
      <c r="D33" s="71" t="str">
        <f t="shared" si="7"/>
        <v/>
      </c>
      <c r="E33" s="71" t="str">
        <f t="shared" si="8"/>
        <v/>
      </c>
      <c r="F33" s="92"/>
      <c r="G33" s="93"/>
      <c r="H33" s="94"/>
      <c r="I33" s="72" t="str">
        <f t="shared" si="3"/>
        <v/>
      </c>
      <c r="J33" s="73" t="str">
        <f t="shared" si="4"/>
        <v/>
      </c>
      <c r="K33" s="74" t="str">
        <f t="shared" si="9"/>
        <v/>
      </c>
      <c r="L33" s="92"/>
      <c r="M33" s="92"/>
      <c r="N33" s="92"/>
      <c r="O33" s="92"/>
      <c r="P33" s="92"/>
      <c r="Q33" s="92"/>
      <c r="R33" s="92"/>
      <c r="S33" s="92"/>
      <c r="T33" s="92"/>
      <c r="U33" s="95"/>
      <c r="V33" s="61"/>
      <c r="W33" s="151"/>
      <c r="X33" s="96"/>
      <c r="Y33" s="113"/>
      <c r="Z33" s="114"/>
      <c r="AA33" s="33"/>
      <c r="AB33" s="34"/>
      <c r="AC33" s="35"/>
      <c r="AD33" s="38">
        <f t="shared" si="10"/>
        <v>0</v>
      </c>
      <c r="AE33" s="38">
        <f t="shared" si="11"/>
        <v>0</v>
      </c>
      <c r="AF33" s="38" t="str">
        <f t="shared" si="12"/>
        <v/>
      </c>
      <c r="AG33" s="39">
        <f t="shared" si="13"/>
        <v>0</v>
      </c>
      <c r="AH33" s="39">
        <f t="shared" si="14"/>
        <v>0</v>
      </c>
    </row>
    <row r="34" spans="1:34" s="18" customFormat="1" ht="25" customHeight="1" x14ac:dyDescent="0.2">
      <c r="A34" s="75">
        <f t="shared" si="5"/>
        <v>23</v>
      </c>
      <c r="B34" s="76" t="str">
        <f t="shared" si="6"/>
        <v/>
      </c>
      <c r="C34" s="91"/>
      <c r="D34" s="71" t="str">
        <f t="shared" si="7"/>
        <v/>
      </c>
      <c r="E34" s="71" t="str">
        <f t="shared" si="8"/>
        <v/>
      </c>
      <c r="F34" s="92"/>
      <c r="G34" s="93"/>
      <c r="H34" s="94"/>
      <c r="I34" s="72" t="str">
        <f t="shared" si="3"/>
        <v/>
      </c>
      <c r="J34" s="73" t="str">
        <f t="shared" si="4"/>
        <v/>
      </c>
      <c r="K34" s="74" t="str">
        <f t="shared" si="9"/>
        <v/>
      </c>
      <c r="L34" s="92"/>
      <c r="M34" s="92"/>
      <c r="N34" s="92"/>
      <c r="O34" s="92"/>
      <c r="P34" s="92"/>
      <c r="Q34" s="92"/>
      <c r="R34" s="92"/>
      <c r="S34" s="92"/>
      <c r="T34" s="92"/>
      <c r="U34" s="95"/>
      <c r="V34" s="61"/>
      <c r="W34" s="151"/>
      <c r="X34" s="96"/>
      <c r="Y34" s="113"/>
      <c r="Z34" s="114"/>
      <c r="AA34" s="33"/>
      <c r="AB34" s="34"/>
      <c r="AC34" s="35"/>
      <c r="AD34" s="38">
        <f t="shared" si="10"/>
        <v>0</v>
      </c>
      <c r="AE34" s="38">
        <f t="shared" si="11"/>
        <v>0</v>
      </c>
      <c r="AF34" s="38" t="str">
        <f t="shared" si="12"/>
        <v/>
      </c>
      <c r="AG34" s="39">
        <f t="shared" si="13"/>
        <v>0</v>
      </c>
      <c r="AH34" s="39">
        <f t="shared" si="14"/>
        <v>0</v>
      </c>
    </row>
    <row r="35" spans="1:34" s="18" customFormat="1" ht="25" customHeight="1" x14ac:dyDescent="0.2">
      <c r="A35" s="75">
        <f t="shared" si="5"/>
        <v>24</v>
      </c>
      <c r="B35" s="76" t="str">
        <f t="shared" si="6"/>
        <v/>
      </c>
      <c r="C35" s="91"/>
      <c r="D35" s="71" t="str">
        <f t="shared" si="7"/>
        <v/>
      </c>
      <c r="E35" s="71" t="str">
        <f t="shared" si="8"/>
        <v/>
      </c>
      <c r="F35" s="92"/>
      <c r="G35" s="93"/>
      <c r="H35" s="94"/>
      <c r="I35" s="72" t="str">
        <f t="shared" si="3"/>
        <v/>
      </c>
      <c r="J35" s="73" t="str">
        <f t="shared" si="4"/>
        <v/>
      </c>
      <c r="K35" s="74" t="str">
        <f t="shared" si="9"/>
        <v/>
      </c>
      <c r="L35" s="92"/>
      <c r="M35" s="92"/>
      <c r="N35" s="92"/>
      <c r="O35" s="92"/>
      <c r="P35" s="92"/>
      <c r="Q35" s="92"/>
      <c r="R35" s="92"/>
      <c r="S35" s="92"/>
      <c r="T35" s="92"/>
      <c r="U35" s="95"/>
      <c r="V35" s="61"/>
      <c r="W35" s="151"/>
      <c r="X35" s="96"/>
      <c r="Y35" s="113"/>
      <c r="Z35" s="114"/>
      <c r="AA35" s="33"/>
      <c r="AB35" s="34"/>
      <c r="AC35" s="35"/>
      <c r="AD35" s="38">
        <f t="shared" si="10"/>
        <v>0</v>
      </c>
      <c r="AE35" s="38">
        <f t="shared" si="11"/>
        <v>0</v>
      </c>
      <c r="AF35" s="38" t="str">
        <f t="shared" si="12"/>
        <v/>
      </c>
      <c r="AG35" s="39">
        <f t="shared" si="13"/>
        <v>0</v>
      </c>
      <c r="AH35" s="39">
        <f t="shared" si="14"/>
        <v>0</v>
      </c>
    </row>
    <row r="36" spans="1:34" s="18" customFormat="1" ht="25" customHeight="1" x14ac:dyDescent="0.2">
      <c r="A36" s="75">
        <f t="shared" si="5"/>
        <v>25</v>
      </c>
      <c r="B36" s="76" t="str">
        <f t="shared" si="6"/>
        <v/>
      </c>
      <c r="C36" s="91"/>
      <c r="D36" s="71" t="str">
        <f t="shared" si="7"/>
        <v/>
      </c>
      <c r="E36" s="71" t="str">
        <f t="shared" si="8"/>
        <v/>
      </c>
      <c r="F36" s="92"/>
      <c r="G36" s="93"/>
      <c r="H36" s="94"/>
      <c r="I36" s="72" t="str">
        <f t="shared" si="3"/>
        <v/>
      </c>
      <c r="J36" s="73" t="str">
        <f t="shared" si="4"/>
        <v/>
      </c>
      <c r="K36" s="74" t="str">
        <f t="shared" si="9"/>
        <v/>
      </c>
      <c r="L36" s="92"/>
      <c r="M36" s="92"/>
      <c r="N36" s="92"/>
      <c r="O36" s="92"/>
      <c r="P36" s="92"/>
      <c r="Q36" s="92"/>
      <c r="R36" s="92"/>
      <c r="S36" s="92"/>
      <c r="T36" s="92"/>
      <c r="U36" s="95"/>
      <c r="V36" s="61"/>
      <c r="W36" s="151"/>
      <c r="X36" s="96"/>
      <c r="Y36" s="113"/>
      <c r="Z36" s="114"/>
      <c r="AA36" s="33"/>
      <c r="AB36" s="34"/>
      <c r="AC36" s="35"/>
      <c r="AD36" s="38">
        <f t="shared" si="10"/>
        <v>0</v>
      </c>
      <c r="AE36" s="38">
        <f t="shared" si="11"/>
        <v>0</v>
      </c>
      <c r="AF36" s="38" t="str">
        <f t="shared" si="12"/>
        <v/>
      </c>
      <c r="AG36" s="39">
        <f t="shared" si="13"/>
        <v>0</v>
      </c>
      <c r="AH36" s="39">
        <f t="shared" si="14"/>
        <v>0</v>
      </c>
    </row>
    <row r="37" spans="1:34" s="18" customFormat="1" ht="25" customHeight="1" x14ac:dyDescent="0.2">
      <c r="A37" s="75">
        <f t="shared" si="5"/>
        <v>26</v>
      </c>
      <c r="B37" s="76" t="str">
        <f t="shared" si="6"/>
        <v/>
      </c>
      <c r="C37" s="91"/>
      <c r="D37" s="71" t="str">
        <f t="shared" si="7"/>
        <v/>
      </c>
      <c r="E37" s="71" t="str">
        <f t="shared" si="8"/>
        <v/>
      </c>
      <c r="F37" s="92"/>
      <c r="G37" s="93"/>
      <c r="H37" s="94"/>
      <c r="I37" s="72" t="str">
        <f t="shared" si="3"/>
        <v/>
      </c>
      <c r="J37" s="73" t="str">
        <f t="shared" si="4"/>
        <v/>
      </c>
      <c r="K37" s="74" t="str">
        <f t="shared" si="9"/>
        <v/>
      </c>
      <c r="L37" s="92"/>
      <c r="M37" s="92"/>
      <c r="N37" s="92"/>
      <c r="O37" s="92"/>
      <c r="P37" s="92"/>
      <c r="Q37" s="92"/>
      <c r="R37" s="92"/>
      <c r="S37" s="92"/>
      <c r="T37" s="92"/>
      <c r="U37" s="95"/>
      <c r="V37" s="61"/>
      <c r="W37" s="151"/>
      <c r="X37" s="96"/>
      <c r="Y37" s="113"/>
      <c r="Z37" s="114"/>
      <c r="AA37" s="33"/>
      <c r="AB37" s="34"/>
      <c r="AC37" s="35"/>
      <c r="AD37" s="38">
        <f t="shared" si="10"/>
        <v>0</v>
      </c>
      <c r="AE37" s="38">
        <f t="shared" si="11"/>
        <v>0</v>
      </c>
      <c r="AF37" s="38" t="str">
        <f t="shared" si="12"/>
        <v/>
      </c>
      <c r="AG37" s="39">
        <f t="shared" si="13"/>
        <v>0</v>
      </c>
      <c r="AH37" s="39">
        <f t="shared" si="14"/>
        <v>0</v>
      </c>
    </row>
    <row r="38" spans="1:34" s="18" customFormat="1" ht="25" customHeight="1" x14ac:dyDescent="0.2">
      <c r="A38" s="75">
        <f t="shared" si="5"/>
        <v>27</v>
      </c>
      <c r="B38" s="76" t="str">
        <f t="shared" si="6"/>
        <v/>
      </c>
      <c r="C38" s="91"/>
      <c r="D38" s="71" t="str">
        <f t="shared" si="7"/>
        <v/>
      </c>
      <c r="E38" s="71" t="str">
        <f t="shared" si="8"/>
        <v/>
      </c>
      <c r="F38" s="92"/>
      <c r="G38" s="93"/>
      <c r="H38" s="94"/>
      <c r="I38" s="72" t="str">
        <f t="shared" si="3"/>
        <v/>
      </c>
      <c r="J38" s="73" t="str">
        <f t="shared" si="4"/>
        <v/>
      </c>
      <c r="K38" s="74" t="str">
        <f t="shared" si="9"/>
        <v/>
      </c>
      <c r="L38" s="92"/>
      <c r="M38" s="92"/>
      <c r="N38" s="92"/>
      <c r="O38" s="92"/>
      <c r="P38" s="92"/>
      <c r="Q38" s="92"/>
      <c r="R38" s="92"/>
      <c r="S38" s="92"/>
      <c r="T38" s="92"/>
      <c r="U38" s="95"/>
      <c r="V38" s="61"/>
      <c r="W38" s="151"/>
      <c r="X38" s="96"/>
      <c r="Y38" s="113"/>
      <c r="Z38" s="114"/>
      <c r="AA38" s="33"/>
      <c r="AB38" s="34"/>
      <c r="AC38" s="35"/>
      <c r="AD38" s="38">
        <f t="shared" si="10"/>
        <v>0</v>
      </c>
      <c r="AE38" s="38">
        <f t="shared" si="11"/>
        <v>0</v>
      </c>
      <c r="AF38" s="38" t="str">
        <f t="shared" si="12"/>
        <v/>
      </c>
      <c r="AG38" s="39">
        <f t="shared" si="13"/>
        <v>0</v>
      </c>
      <c r="AH38" s="39">
        <f t="shared" si="14"/>
        <v>0</v>
      </c>
    </row>
    <row r="39" spans="1:34" s="18" customFormat="1" ht="25" customHeight="1" x14ac:dyDescent="0.2">
      <c r="A39" s="75">
        <f t="shared" si="5"/>
        <v>28</v>
      </c>
      <c r="B39" s="76" t="str">
        <f t="shared" si="6"/>
        <v/>
      </c>
      <c r="C39" s="91"/>
      <c r="D39" s="71" t="str">
        <f t="shared" si="7"/>
        <v/>
      </c>
      <c r="E39" s="71" t="str">
        <f t="shared" si="8"/>
        <v/>
      </c>
      <c r="F39" s="92"/>
      <c r="G39" s="93"/>
      <c r="H39" s="94"/>
      <c r="I39" s="72" t="str">
        <f t="shared" si="3"/>
        <v/>
      </c>
      <c r="J39" s="73" t="str">
        <f t="shared" si="4"/>
        <v/>
      </c>
      <c r="K39" s="74" t="str">
        <f t="shared" si="9"/>
        <v/>
      </c>
      <c r="L39" s="92"/>
      <c r="M39" s="92"/>
      <c r="N39" s="92"/>
      <c r="O39" s="92"/>
      <c r="P39" s="92"/>
      <c r="Q39" s="92"/>
      <c r="R39" s="92"/>
      <c r="S39" s="92"/>
      <c r="T39" s="92"/>
      <c r="U39" s="95"/>
      <c r="V39" s="61"/>
      <c r="W39" s="151"/>
      <c r="X39" s="96"/>
      <c r="Y39" s="113"/>
      <c r="Z39" s="114"/>
      <c r="AA39" s="33"/>
      <c r="AB39" s="34"/>
      <c r="AC39" s="35"/>
      <c r="AD39" s="38">
        <f t="shared" si="10"/>
        <v>0</v>
      </c>
      <c r="AE39" s="38">
        <f t="shared" si="11"/>
        <v>0</v>
      </c>
      <c r="AF39" s="38" t="str">
        <f t="shared" si="12"/>
        <v/>
      </c>
      <c r="AG39" s="39">
        <f t="shared" si="13"/>
        <v>0</v>
      </c>
      <c r="AH39" s="39">
        <f t="shared" si="14"/>
        <v>0</v>
      </c>
    </row>
    <row r="40" spans="1:34" s="18" customFormat="1" ht="25" customHeight="1" x14ac:dyDescent="0.2">
      <c r="A40" s="75">
        <f t="shared" si="5"/>
        <v>29</v>
      </c>
      <c r="B40" s="76" t="str">
        <f t="shared" si="6"/>
        <v/>
      </c>
      <c r="C40" s="91"/>
      <c r="D40" s="71" t="str">
        <f t="shared" si="7"/>
        <v/>
      </c>
      <c r="E40" s="71" t="str">
        <f t="shared" si="8"/>
        <v/>
      </c>
      <c r="F40" s="92"/>
      <c r="G40" s="93"/>
      <c r="H40" s="94"/>
      <c r="I40" s="72" t="str">
        <f t="shared" si="3"/>
        <v/>
      </c>
      <c r="J40" s="73" t="str">
        <f t="shared" si="4"/>
        <v/>
      </c>
      <c r="K40" s="74" t="str">
        <f t="shared" si="9"/>
        <v/>
      </c>
      <c r="L40" s="92"/>
      <c r="M40" s="92"/>
      <c r="N40" s="92"/>
      <c r="O40" s="92"/>
      <c r="P40" s="92"/>
      <c r="Q40" s="92"/>
      <c r="R40" s="92"/>
      <c r="S40" s="92"/>
      <c r="T40" s="92"/>
      <c r="U40" s="95"/>
      <c r="V40" s="61"/>
      <c r="W40" s="151"/>
      <c r="X40" s="96"/>
      <c r="Y40" s="113"/>
      <c r="Z40" s="114"/>
      <c r="AA40" s="33"/>
      <c r="AB40" s="34"/>
      <c r="AC40" s="35"/>
      <c r="AD40" s="38">
        <f t="shared" si="10"/>
        <v>0</v>
      </c>
      <c r="AE40" s="38">
        <f t="shared" si="11"/>
        <v>0</v>
      </c>
      <c r="AF40" s="38" t="str">
        <f t="shared" si="12"/>
        <v/>
      </c>
      <c r="AG40" s="39">
        <f t="shared" si="13"/>
        <v>0</v>
      </c>
      <c r="AH40" s="39">
        <f t="shared" si="14"/>
        <v>0</v>
      </c>
    </row>
    <row r="41" spans="1:34" s="18" customFormat="1" ht="25" customHeight="1" x14ac:dyDescent="0.2">
      <c r="A41" s="75">
        <f t="shared" si="5"/>
        <v>30</v>
      </c>
      <c r="B41" s="76" t="str">
        <f t="shared" si="6"/>
        <v/>
      </c>
      <c r="C41" s="91"/>
      <c r="D41" s="71" t="str">
        <f t="shared" si="7"/>
        <v/>
      </c>
      <c r="E41" s="71" t="str">
        <f t="shared" si="8"/>
        <v/>
      </c>
      <c r="F41" s="92"/>
      <c r="G41" s="93"/>
      <c r="H41" s="94"/>
      <c r="I41" s="72" t="str">
        <f t="shared" si="3"/>
        <v/>
      </c>
      <c r="J41" s="73" t="str">
        <f t="shared" si="4"/>
        <v/>
      </c>
      <c r="K41" s="74" t="str">
        <f t="shared" si="9"/>
        <v/>
      </c>
      <c r="L41" s="92"/>
      <c r="M41" s="92"/>
      <c r="N41" s="92"/>
      <c r="O41" s="92"/>
      <c r="P41" s="92"/>
      <c r="Q41" s="92"/>
      <c r="R41" s="92"/>
      <c r="S41" s="92"/>
      <c r="T41" s="92"/>
      <c r="U41" s="95"/>
      <c r="V41" s="61"/>
      <c r="W41" s="151"/>
      <c r="X41" s="96"/>
      <c r="Y41" s="113"/>
      <c r="Z41" s="114"/>
      <c r="AA41" s="33"/>
      <c r="AB41" s="34"/>
      <c r="AC41" s="35"/>
      <c r="AD41" s="38">
        <f t="shared" si="10"/>
        <v>0</v>
      </c>
      <c r="AE41" s="38">
        <f t="shared" si="11"/>
        <v>0</v>
      </c>
      <c r="AF41" s="38" t="str">
        <f t="shared" si="12"/>
        <v/>
      </c>
      <c r="AG41" s="39">
        <f t="shared" si="13"/>
        <v>0</v>
      </c>
      <c r="AH41" s="39">
        <f t="shared" si="14"/>
        <v>0</v>
      </c>
    </row>
    <row r="42" spans="1:34" s="18" customFormat="1" ht="25" customHeight="1" x14ac:dyDescent="0.2">
      <c r="A42" s="75">
        <f t="shared" si="5"/>
        <v>31</v>
      </c>
      <c r="B42" s="76" t="str">
        <f t="shared" si="6"/>
        <v/>
      </c>
      <c r="C42" s="91"/>
      <c r="D42" s="71" t="str">
        <f t="shared" si="7"/>
        <v/>
      </c>
      <c r="E42" s="71" t="str">
        <f t="shared" si="8"/>
        <v/>
      </c>
      <c r="F42" s="92"/>
      <c r="G42" s="93"/>
      <c r="H42" s="94"/>
      <c r="I42" s="72" t="str">
        <f t="shared" si="3"/>
        <v/>
      </c>
      <c r="J42" s="73" t="str">
        <f t="shared" si="4"/>
        <v/>
      </c>
      <c r="K42" s="74" t="str">
        <f t="shared" si="9"/>
        <v/>
      </c>
      <c r="L42" s="92"/>
      <c r="M42" s="92"/>
      <c r="N42" s="92"/>
      <c r="O42" s="92"/>
      <c r="P42" s="92"/>
      <c r="Q42" s="92"/>
      <c r="R42" s="92"/>
      <c r="S42" s="92"/>
      <c r="T42" s="92"/>
      <c r="U42" s="95"/>
      <c r="V42" s="61"/>
      <c r="W42" s="151"/>
      <c r="X42" s="96"/>
      <c r="Y42" s="113"/>
      <c r="Z42" s="114"/>
      <c r="AA42" s="33"/>
      <c r="AB42" s="34"/>
      <c r="AC42" s="35"/>
      <c r="AD42" s="38">
        <f t="shared" si="10"/>
        <v>0</v>
      </c>
      <c r="AE42" s="38">
        <f t="shared" si="11"/>
        <v>0</v>
      </c>
      <c r="AF42" s="38" t="str">
        <f t="shared" si="12"/>
        <v/>
      </c>
      <c r="AG42" s="39">
        <f t="shared" si="13"/>
        <v>0</v>
      </c>
      <c r="AH42" s="39">
        <f t="shared" si="14"/>
        <v>0</v>
      </c>
    </row>
    <row r="43" spans="1:34" s="18" customFormat="1" ht="25" customHeight="1" x14ac:dyDescent="0.2">
      <c r="A43" s="75">
        <f t="shared" si="5"/>
        <v>32</v>
      </c>
      <c r="B43" s="76" t="str">
        <f t="shared" si="6"/>
        <v/>
      </c>
      <c r="C43" s="91"/>
      <c r="D43" s="71" t="str">
        <f t="shared" si="7"/>
        <v/>
      </c>
      <c r="E43" s="71" t="str">
        <f t="shared" si="8"/>
        <v/>
      </c>
      <c r="F43" s="92"/>
      <c r="G43" s="93"/>
      <c r="H43" s="94"/>
      <c r="I43" s="72" t="str">
        <f t="shared" si="3"/>
        <v/>
      </c>
      <c r="J43" s="73" t="str">
        <f t="shared" si="4"/>
        <v/>
      </c>
      <c r="K43" s="74" t="str">
        <f t="shared" si="9"/>
        <v/>
      </c>
      <c r="L43" s="92"/>
      <c r="M43" s="92"/>
      <c r="N43" s="92"/>
      <c r="O43" s="92"/>
      <c r="P43" s="92"/>
      <c r="Q43" s="92"/>
      <c r="R43" s="92"/>
      <c r="S43" s="92"/>
      <c r="T43" s="92"/>
      <c r="U43" s="95"/>
      <c r="V43" s="61"/>
      <c r="W43" s="151"/>
      <c r="X43" s="96"/>
      <c r="Y43" s="113"/>
      <c r="Z43" s="114"/>
      <c r="AA43" s="33"/>
      <c r="AB43" s="34"/>
      <c r="AC43" s="35"/>
      <c r="AD43" s="38">
        <f t="shared" si="10"/>
        <v>0</v>
      </c>
      <c r="AE43" s="38">
        <f t="shared" si="11"/>
        <v>0</v>
      </c>
      <c r="AF43" s="38" t="str">
        <f t="shared" si="12"/>
        <v/>
      </c>
      <c r="AG43" s="39">
        <f t="shared" si="13"/>
        <v>0</v>
      </c>
      <c r="AH43" s="39">
        <f t="shared" si="14"/>
        <v>0</v>
      </c>
    </row>
    <row r="44" spans="1:34" s="18" customFormat="1" ht="25" customHeight="1" x14ac:dyDescent="0.2">
      <c r="A44" s="75">
        <f t="shared" si="5"/>
        <v>33</v>
      </c>
      <c r="B44" s="76" t="str">
        <f t="shared" si="6"/>
        <v/>
      </c>
      <c r="C44" s="91"/>
      <c r="D44" s="71" t="str">
        <f t="shared" si="7"/>
        <v/>
      </c>
      <c r="E44" s="71" t="str">
        <f t="shared" si="8"/>
        <v/>
      </c>
      <c r="F44" s="92"/>
      <c r="G44" s="93"/>
      <c r="H44" s="94"/>
      <c r="I44" s="72" t="str">
        <f t="shared" ref="I44:I61" si="15">IF(G44="","",G44&amp;"（"&amp;H44&amp;"）")</f>
        <v/>
      </c>
      <c r="J44" s="73" t="str">
        <f t="shared" si="4"/>
        <v/>
      </c>
      <c r="K44" s="74" t="str">
        <f t="shared" si="9"/>
        <v/>
      </c>
      <c r="L44" s="92"/>
      <c r="M44" s="92"/>
      <c r="N44" s="92"/>
      <c r="O44" s="92"/>
      <c r="P44" s="92"/>
      <c r="Q44" s="92"/>
      <c r="R44" s="92"/>
      <c r="S44" s="92"/>
      <c r="T44" s="92"/>
      <c r="U44" s="95"/>
      <c r="V44" s="61"/>
      <c r="W44" s="151"/>
      <c r="X44" s="96"/>
      <c r="Y44" s="113"/>
      <c r="Z44" s="114"/>
      <c r="AA44" s="33"/>
      <c r="AB44" s="34"/>
      <c r="AC44" s="35"/>
      <c r="AD44" s="38">
        <f t="shared" si="10"/>
        <v>0</v>
      </c>
      <c r="AE44" s="38">
        <f t="shared" si="11"/>
        <v>0</v>
      </c>
      <c r="AF44" s="38" t="str">
        <f t="shared" si="12"/>
        <v/>
      </c>
      <c r="AG44" s="39">
        <f t="shared" si="13"/>
        <v>0</v>
      </c>
      <c r="AH44" s="39">
        <f t="shared" si="14"/>
        <v>0</v>
      </c>
    </row>
    <row r="45" spans="1:34" s="18" customFormat="1" ht="25" customHeight="1" x14ac:dyDescent="0.2">
      <c r="A45" s="75">
        <f t="shared" si="5"/>
        <v>34</v>
      </c>
      <c r="B45" s="76" t="str">
        <f t="shared" si="6"/>
        <v/>
      </c>
      <c r="C45" s="91"/>
      <c r="D45" s="71" t="str">
        <f t="shared" si="7"/>
        <v/>
      </c>
      <c r="E45" s="71" t="str">
        <f t="shared" si="8"/>
        <v/>
      </c>
      <c r="F45" s="92"/>
      <c r="G45" s="93"/>
      <c r="H45" s="94"/>
      <c r="I45" s="72" t="str">
        <f t="shared" si="15"/>
        <v/>
      </c>
      <c r="J45" s="73" t="str">
        <f t="shared" si="4"/>
        <v/>
      </c>
      <c r="K45" s="74" t="str">
        <f t="shared" si="9"/>
        <v/>
      </c>
      <c r="L45" s="92"/>
      <c r="M45" s="92"/>
      <c r="N45" s="92"/>
      <c r="O45" s="92"/>
      <c r="P45" s="92"/>
      <c r="Q45" s="92"/>
      <c r="R45" s="92"/>
      <c r="S45" s="92"/>
      <c r="T45" s="92"/>
      <c r="U45" s="95"/>
      <c r="V45" s="61"/>
      <c r="W45" s="151"/>
      <c r="X45" s="96"/>
      <c r="Y45" s="113"/>
      <c r="Z45" s="114"/>
      <c r="AA45" s="33"/>
      <c r="AB45" s="34"/>
      <c r="AC45" s="35"/>
      <c r="AD45" s="38">
        <f t="shared" si="10"/>
        <v>0</v>
      </c>
      <c r="AE45" s="38">
        <f t="shared" si="11"/>
        <v>0</v>
      </c>
      <c r="AF45" s="38" t="str">
        <f t="shared" si="12"/>
        <v/>
      </c>
      <c r="AG45" s="39">
        <f t="shared" si="13"/>
        <v>0</v>
      </c>
      <c r="AH45" s="39">
        <f t="shared" si="14"/>
        <v>0</v>
      </c>
    </row>
    <row r="46" spans="1:34" s="18" customFormat="1" ht="25" customHeight="1" x14ac:dyDescent="0.2">
      <c r="A46" s="75">
        <f t="shared" si="5"/>
        <v>35</v>
      </c>
      <c r="B46" s="76" t="str">
        <f t="shared" si="6"/>
        <v/>
      </c>
      <c r="C46" s="91"/>
      <c r="D46" s="71" t="str">
        <f t="shared" si="7"/>
        <v/>
      </c>
      <c r="E46" s="71" t="str">
        <f t="shared" si="8"/>
        <v/>
      </c>
      <c r="F46" s="92"/>
      <c r="G46" s="93"/>
      <c r="H46" s="94"/>
      <c r="I46" s="72" t="str">
        <f t="shared" si="15"/>
        <v/>
      </c>
      <c r="J46" s="73" t="str">
        <f t="shared" si="4"/>
        <v/>
      </c>
      <c r="K46" s="74" t="str">
        <f t="shared" si="9"/>
        <v/>
      </c>
      <c r="L46" s="92"/>
      <c r="M46" s="92"/>
      <c r="N46" s="92"/>
      <c r="O46" s="92"/>
      <c r="P46" s="92"/>
      <c r="Q46" s="92"/>
      <c r="R46" s="92"/>
      <c r="S46" s="92"/>
      <c r="T46" s="92"/>
      <c r="U46" s="95"/>
      <c r="V46" s="61"/>
      <c r="W46" s="151"/>
      <c r="X46" s="96"/>
      <c r="Y46" s="113"/>
      <c r="Z46" s="114"/>
      <c r="AA46" s="33"/>
      <c r="AB46" s="34"/>
      <c r="AC46" s="35"/>
      <c r="AD46" s="38">
        <f t="shared" si="10"/>
        <v>0</v>
      </c>
      <c r="AE46" s="38">
        <f t="shared" si="11"/>
        <v>0</v>
      </c>
      <c r="AF46" s="38" t="str">
        <f t="shared" si="12"/>
        <v/>
      </c>
      <c r="AG46" s="39">
        <f t="shared" si="13"/>
        <v>0</v>
      </c>
      <c r="AH46" s="39">
        <f t="shared" si="14"/>
        <v>0</v>
      </c>
    </row>
    <row r="47" spans="1:34" s="18" customFormat="1" ht="25" customHeight="1" x14ac:dyDescent="0.2">
      <c r="A47" s="75">
        <f t="shared" si="5"/>
        <v>36</v>
      </c>
      <c r="B47" s="76" t="str">
        <f t="shared" si="6"/>
        <v/>
      </c>
      <c r="C47" s="91"/>
      <c r="D47" s="71" t="str">
        <f t="shared" si="7"/>
        <v/>
      </c>
      <c r="E47" s="71" t="str">
        <f t="shared" si="8"/>
        <v/>
      </c>
      <c r="F47" s="92"/>
      <c r="G47" s="93"/>
      <c r="H47" s="94"/>
      <c r="I47" s="72" t="str">
        <f t="shared" si="15"/>
        <v/>
      </c>
      <c r="J47" s="73" t="str">
        <f t="shared" si="4"/>
        <v/>
      </c>
      <c r="K47" s="74" t="str">
        <f t="shared" si="9"/>
        <v/>
      </c>
      <c r="L47" s="92"/>
      <c r="M47" s="92"/>
      <c r="N47" s="92"/>
      <c r="O47" s="92"/>
      <c r="P47" s="92"/>
      <c r="Q47" s="92"/>
      <c r="R47" s="92"/>
      <c r="S47" s="92"/>
      <c r="T47" s="92"/>
      <c r="U47" s="95"/>
      <c r="V47" s="61"/>
      <c r="W47" s="151"/>
      <c r="X47" s="96"/>
      <c r="Y47" s="113"/>
      <c r="Z47" s="114"/>
      <c r="AA47" s="33"/>
      <c r="AB47" s="34"/>
      <c r="AC47" s="35"/>
      <c r="AD47" s="38">
        <f t="shared" si="10"/>
        <v>0</v>
      </c>
      <c r="AE47" s="38">
        <f t="shared" si="11"/>
        <v>0</v>
      </c>
      <c r="AF47" s="38" t="str">
        <f t="shared" si="12"/>
        <v/>
      </c>
      <c r="AG47" s="39">
        <f t="shared" si="13"/>
        <v>0</v>
      </c>
      <c r="AH47" s="39">
        <f t="shared" si="14"/>
        <v>0</v>
      </c>
    </row>
    <row r="48" spans="1:34" s="18" customFormat="1" ht="25" customHeight="1" x14ac:dyDescent="0.2">
      <c r="A48" s="75">
        <f t="shared" si="5"/>
        <v>37</v>
      </c>
      <c r="B48" s="76" t="str">
        <f t="shared" si="6"/>
        <v/>
      </c>
      <c r="C48" s="91"/>
      <c r="D48" s="71" t="str">
        <f t="shared" si="7"/>
        <v/>
      </c>
      <c r="E48" s="71" t="str">
        <f t="shared" si="8"/>
        <v/>
      </c>
      <c r="F48" s="92"/>
      <c r="G48" s="93"/>
      <c r="H48" s="94"/>
      <c r="I48" s="72" t="str">
        <f t="shared" si="15"/>
        <v/>
      </c>
      <c r="J48" s="73" t="str">
        <f t="shared" si="4"/>
        <v/>
      </c>
      <c r="K48" s="74" t="str">
        <f t="shared" si="9"/>
        <v/>
      </c>
      <c r="L48" s="92"/>
      <c r="M48" s="92"/>
      <c r="N48" s="92"/>
      <c r="O48" s="92"/>
      <c r="P48" s="92"/>
      <c r="Q48" s="92"/>
      <c r="R48" s="92"/>
      <c r="S48" s="92"/>
      <c r="T48" s="92"/>
      <c r="U48" s="95"/>
      <c r="V48" s="61"/>
      <c r="W48" s="151"/>
      <c r="X48" s="96"/>
      <c r="Y48" s="113"/>
      <c r="Z48" s="114"/>
      <c r="AA48" s="33"/>
      <c r="AB48" s="34"/>
      <c r="AC48" s="35"/>
      <c r="AD48" s="38">
        <f t="shared" si="10"/>
        <v>0</v>
      </c>
      <c r="AE48" s="38">
        <f t="shared" si="11"/>
        <v>0</v>
      </c>
      <c r="AF48" s="38" t="str">
        <f t="shared" si="12"/>
        <v/>
      </c>
      <c r="AG48" s="39">
        <f t="shared" si="13"/>
        <v>0</v>
      </c>
      <c r="AH48" s="39">
        <f t="shared" si="14"/>
        <v>0</v>
      </c>
    </row>
    <row r="49" spans="1:34" s="18" customFormat="1" ht="25" customHeight="1" x14ac:dyDescent="0.2">
      <c r="A49" s="75">
        <f t="shared" si="5"/>
        <v>38</v>
      </c>
      <c r="B49" s="76" t="str">
        <f t="shared" si="6"/>
        <v/>
      </c>
      <c r="C49" s="91"/>
      <c r="D49" s="71" t="str">
        <f t="shared" si="7"/>
        <v/>
      </c>
      <c r="E49" s="71" t="str">
        <f t="shared" si="8"/>
        <v/>
      </c>
      <c r="F49" s="92"/>
      <c r="G49" s="93"/>
      <c r="H49" s="94"/>
      <c r="I49" s="72" t="str">
        <f t="shared" si="15"/>
        <v/>
      </c>
      <c r="J49" s="73" t="str">
        <f t="shared" si="4"/>
        <v/>
      </c>
      <c r="K49" s="74" t="str">
        <f t="shared" si="9"/>
        <v/>
      </c>
      <c r="L49" s="92"/>
      <c r="M49" s="92"/>
      <c r="N49" s="92"/>
      <c r="O49" s="92"/>
      <c r="P49" s="92"/>
      <c r="Q49" s="92"/>
      <c r="R49" s="92"/>
      <c r="S49" s="92"/>
      <c r="T49" s="92"/>
      <c r="U49" s="95"/>
      <c r="V49" s="61"/>
      <c r="W49" s="151"/>
      <c r="X49" s="96"/>
      <c r="Y49" s="113"/>
      <c r="Z49" s="114"/>
      <c r="AA49" s="33"/>
      <c r="AB49" s="34"/>
      <c r="AC49" s="35"/>
      <c r="AD49" s="38">
        <f t="shared" si="10"/>
        <v>0</v>
      </c>
      <c r="AE49" s="38">
        <f t="shared" si="11"/>
        <v>0</v>
      </c>
      <c r="AF49" s="38" t="str">
        <f t="shared" si="12"/>
        <v/>
      </c>
      <c r="AG49" s="39">
        <f t="shared" si="13"/>
        <v>0</v>
      </c>
      <c r="AH49" s="39">
        <f t="shared" si="14"/>
        <v>0</v>
      </c>
    </row>
    <row r="50" spans="1:34" s="18" customFormat="1" ht="25" customHeight="1" x14ac:dyDescent="0.2">
      <c r="A50" s="75">
        <f t="shared" si="5"/>
        <v>39</v>
      </c>
      <c r="B50" s="76" t="str">
        <f t="shared" si="6"/>
        <v/>
      </c>
      <c r="C50" s="91"/>
      <c r="D50" s="71" t="str">
        <f t="shared" si="7"/>
        <v/>
      </c>
      <c r="E50" s="71" t="str">
        <f t="shared" si="8"/>
        <v/>
      </c>
      <c r="F50" s="92"/>
      <c r="G50" s="93"/>
      <c r="H50" s="94"/>
      <c r="I50" s="72" t="str">
        <f t="shared" si="15"/>
        <v/>
      </c>
      <c r="J50" s="73" t="str">
        <f t="shared" si="4"/>
        <v/>
      </c>
      <c r="K50" s="74" t="str">
        <f t="shared" si="9"/>
        <v/>
      </c>
      <c r="L50" s="92"/>
      <c r="M50" s="92"/>
      <c r="N50" s="92"/>
      <c r="O50" s="92"/>
      <c r="P50" s="92"/>
      <c r="Q50" s="92"/>
      <c r="R50" s="92"/>
      <c r="S50" s="92"/>
      <c r="T50" s="92"/>
      <c r="U50" s="95"/>
      <c r="V50" s="61"/>
      <c r="W50" s="151"/>
      <c r="X50" s="96"/>
      <c r="Y50" s="113"/>
      <c r="Z50" s="114"/>
      <c r="AA50" s="33"/>
      <c r="AB50" s="34"/>
      <c r="AC50" s="35"/>
      <c r="AD50" s="38">
        <f t="shared" si="10"/>
        <v>0</v>
      </c>
      <c r="AE50" s="38">
        <f t="shared" si="11"/>
        <v>0</v>
      </c>
      <c r="AF50" s="38" t="str">
        <f t="shared" si="12"/>
        <v/>
      </c>
      <c r="AG50" s="39">
        <f t="shared" si="13"/>
        <v>0</v>
      </c>
      <c r="AH50" s="39">
        <f t="shared" si="14"/>
        <v>0</v>
      </c>
    </row>
    <row r="51" spans="1:34" s="18" customFormat="1" ht="25" customHeight="1" x14ac:dyDescent="0.2">
      <c r="A51" s="75">
        <f t="shared" si="5"/>
        <v>40</v>
      </c>
      <c r="B51" s="76" t="str">
        <f t="shared" si="6"/>
        <v/>
      </c>
      <c r="C51" s="91"/>
      <c r="D51" s="71" t="str">
        <f t="shared" si="7"/>
        <v/>
      </c>
      <c r="E51" s="71" t="str">
        <f t="shared" si="8"/>
        <v/>
      </c>
      <c r="F51" s="92"/>
      <c r="G51" s="93"/>
      <c r="H51" s="94"/>
      <c r="I51" s="72" t="str">
        <f t="shared" si="15"/>
        <v/>
      </c>
      <c r="J51" s="73" t="str">
        <f t="shared" si="4"/>
        <v/>
      </c>
      <c r="K51" s="74" t="str">
        <f t="shared" si="9"/>
        <v/>
      </c>
      <c r="L51" s="92"/>
      <c r="M51" s="92"/>
      <c r="N51" s="92"/>
      <c r="O51" s="92"/>
      <c r="P51" s="92"/>
      <c r="Q51" s="92"/>
      <c r="R51" s="92"/>
      <c r="S51" s="92"/>
      <c r="T51" s="92"/>
      <c r="U51" s="95"/>
      <c r="V51" s="61"/>
      <c r="W51" s="151"/>
      <c r="X51" s="96"/>
      <c r="Y51" s="113"/>
      <c r="Z51" s="114"/>
      <c r="AA51" s="33"/>
      <c r="AB51" s="34"/>
      <c r="AC51" s="35"/>
      <c r="AD51" s="38">
        <f t="shared" si="10"/>
        <v>0</v>
      </c>
      <c r="AE51" s="38">
        <f t="shared" si="11"/>
        <v>0</v>
      </c>
      <c r="AF51" s="38" t="str">
        <f t="shared" si="12"/>
        <v/>
      </c>
      <c r="AG51" s="39">
        <f t="shared" si="13"/>
        <v>0</v>
      </c>
      <c r="AH51" s="39">
        <f t="shared" si="14"/>
        <v>0</v>
      </c>
    </row>
    <row r="52" spans="1:34" s="18" customFormat="1" ht="25" customHeight="1" x14ac:dyDescent="0.2">
      <c r="A52" s="75">
        <f t="shared" si="5"/>
        <v>41</v>
      </c>
      <c r="B52" s="76" t="str">
        <f t="shared" si="6"/>
        <v/>
      </c>
      <c r="C52" s="91"/>
      <c r="D52" s="71" t="str">
        <f t="shared" si="7"/>
        <v/>
      </c>
      <c r="E52" s="71" t="str">
        <f t="shared" si="8"/>
        <v/>
      </c>
      <c r="F52" s="92"/>
      <c r="G52" s="93"/>
      <c r="H52" s="94"/>
      <c r="I52" s="72" t="str">
        <f t="shared" si="15"/>
        <v/>
      </c>
      <c r="J52" s="73" t="str">
        <f t="shared" si="4"/>
        <v/>
      </c>
      <c r="K52" s="74" t="str">
        <f t="shared" si="9"/>
        <v/>
      </c>
      <c r="L52" s="92"/>
      <c r="M52" s="92"/>
      <c r="N52" s="92"/>
      <c r="O52" s="92"/>
      <c r="P52" s="92"/>
      <c r="Q52" s="92"/>
      <c r="R52" s="92"/>
      <c r="S52" s="92"/>
      <c r="T52" s="92"/>
      <c r="U52" s="95"/>
      <c r="V52" s="61"/>
      <c r="W52" s="151"/>
      <c r="X52" s="96"/>
      <c r="Y52" s="113"/>
      <c r="Z52" s="114"/>
      <c r="AA52" s="33"/>
      <c r="AB52" s="34"/>
      <c r="AC52" s="35"/>
      <c r="AD52" s="38">
        <f t="shared" si="10"/>
        <v>0</v>
      </c>
      <c r="AE52" s="38">
        <f t="shared" si="11"/>
        <v>0</v>
      </c>
      <c r="AF52" s="38" t="str">
        <f t="shared" si="12"/>
        <v/>
      </c>
      <c r="AG52" s="39">
        <f t="shared" si="13"/>
        <v>0</v>
      </c>
      <c r="AH52" s="39">
        <f t="shared" si="14"/>
        <v>0</v>
      </c>
    </row>
    <row r="53" spans="1:34" s="18" customFormat="1" ht="25" customHeight="1" x14ac:dyDescent="0.2">
      <c r="A53" s="75">
        <f t="shared" si="5"/>
        <v>42</v>
      </c>
      <c r="B53" s="76" t="str">
        <f t="shared" si="6"/>
        <v/>
      </c>
      <c r="C53" s="91"/>
      <c r="D53" s="71" t="str">
        <f t="shared" si="7"/>
        <v/>
      </c>
      <c r="E53" s="71" t="str">
        <f t="shared" si="8"/>
        <v/>
      </c>
      <c r="F53" s="92"/>
      <c r="G53" s="93"/>
      <c r="H53" s="94"/>
      <c r="I53" s="72" t="str">
        <f t="shared" si="15"/>
        <v/>
      </c>
      <c r="J53" s="73" t="str">
        <f t="shared" si="4"/>
        <v/>
      </c>
      <c r="K53" s="74" t="str">
        <f t="shared" si="9"/>
        <v/>
      </c>
      <c r="L53" s="92"/>
      <c r="M53" s="92"/>
      <c r="N53" s="92"/>
      <c r="O53" s="92"/>
      <c r="P53" s="92"/>
      <c r="Q53" s="92"/>
      <c r="R53" s="92"/>
      <c r="S53" s="92"/>
      <c r="T53" s="92"/>
      <c r="U53" s="95"/>
      <c r="V53" s="61"/>
      <c r="W53" s="151"/>
      <c r="X53" s="96"/>
      <c r="Y53" s="113"/>
      <c r="Z53" s="114"/>
      <c r="AA53" s="33"/>
      <c r="AB53" s="34"/>
      <c r="AC53" s="35"/>
      <c r="AD53" s="38">
        <f t="shared" si="10"/>
        <v>0</v>
      </c>
      <c r="AE53" s="38">
        <f t="shared" si="11"/>
        <v>0</v>
      </c>
      <c r="AF53" s="38" t="str">
        <f t="shared" si="12"/>
        <v/>
      </c>
      <c r="AG53" s="39">
        <f t="shared" si="13"/>
        <v>0</v>
      </c>
      <c r="AH53" s="39">
        <f t="shared" si="14"/>
        <v>0</v>
      </c>
    </row>
    <row r="54" spans="1:34" s="18" customFormat="1" ht="25" customHeight="1" x14ac:dyDescent="0.2">
      <c r="A54" s="75">
        <f t="shared" si="5"/>
        <v>43</v>
      </c>
      <c r="B54" s="76" t="str">
        <f t="shared" si="6"/>
        <v/>
      </c>
      <c r="C54" s="91"/>
      <c r="D54" s="71" t="str">
        <f t="shared" si="7"/>
        <v/>
      </c>
      <c r="E54" s="71" t="str">
        <f t="shared" si="8"/>
        <v/>
      </c>
      <c r="F54" s="92"/>
      <c r="G54" s="93"/>
      <c r="H54" s="94"/>
      <c r="I54" s="72" t="str">
        <f t="shared" si="15"/>
        <v/>
      </c>
      <c r="J54" s="73" t="str">
        <f t="shared" si="4"/>
        <v/>
      </c>
      <c r="K54" s="74" t="str">
        <f t="shared" si="9"/>
        <v/>
      </c>
      <c r="L54" s="92"/>
      <c r="M54" s="92"/>
      <c r="N54" s="92"/>
      <c r="O54" s="92"/>
      <c r="P54" s="92"/>
      <c r="Q54" s="92"/>
      <c r="R54" s="92"/>
      <c r="S54" s="92"/>
      <c r="T54" s="92"/>
      <c r="U54" s="95"/>
      <c r="V54" s="61"/>
      <c r="W54" s="151"/>
      <c r="X54" s="96"/>
      <c r="Y54" s="113"/>
      <c r="Z54" s="114"/>
      <c r="AA54" s="33"/>
      <c r="AB54" s="34"/>
      <c r="AC54" s="35"/>
      <c r="AD54" s="38">
        <f t="shared" si="10"/>
        <v>0</v>
      </c>
      <c r="AE54" s="38">
        <f t="shared" si="11"/>
        <v>0</v>
      </c>
      <c r="AF54" s="38" t="str">
        <f t="shared" si="12"/>
        <v/>
      </c>
      <c r="AG54" s="39">
        <f t="shared" si="13"/>
        <v>0</v>
      </c>
      <c r="AH54" s="39">
        <f t="shared" si="14"/>
        <v>0</v>
      </c>
    </row>
    <row r="55" spans="1:34" s="18" customFormat="1" ht="25" customHeight="1" x14ac:dyDescent="0.2">
      <c r="A55" s="75">
        <f t="shared" si="5"/>
        <v>44</v>
      </c>
      <c r="B55" s="76" t="str">
        <f t="shared" si="6"/>
        <v/>
      </c>
      <c r="C55" s="91"/>
      <c r="D55" s="71" t="str">
        <f t="shared" si="7"/>
        <v/>
      </c>
      <c r="E55" s="71" t="str">
        <f t="shared" si="8"/>
        <v/>
      </c>
      <c r="F55" s="92"/>
      <c r="G55" s="93"/>
      <c r="H55" s="94"/>
      <c r="I55" s="72" t="str">
        <f t="shared" si="15"/>
        <v/>
      </c>
      <c r="J55" s="73" t="str">
        <f t="shared" si="4"/>
        <v/>
      </c>
      <c r="K55" s="74" t="str">
        <f t="shared" si="9"/>
        <v/>
      </c>
      <c r="L55" s="92"/>
      <c r="M55" s="92"/>
      <c r="N55" s="92"/>
      <c r="O55" s="92"/>
      <c r="P55" s="92"/>
      <c r="Q55" s="92"/>
      <c r="R55" s="92"/>
      <c r="S55" s="92"/>
      <c r="T55" s="92"/>
      <c r="U55" s="95"/>
      <c r="V55" s="61"/>
      <c r="W55" s="151"/>
      <c r="X55" s="96"/>
      <c r="Y55" s="113"/>
      <c r="Z55" s="114"/>
      <c r="AA55" s="33"/>
      <c r="AB55" s="34"/>
      <c r="AC55" s="35"/>
      <c r="AD55" s="38">
        <f t="shared" si="10"/>
        <v>0</v>
      </c>
      <c r="AE55" s="38">
        <f t="shared" si="11"/>
        <v>0</v>
      </c>
      <c r="AF55" s="38" t="str">
        <f t="shared" si="12"/>
        <v/>
      </c>
      <c r="AG55" s="39">
        <f t="shared" si="13"/>
        <v>0</v>
      </c>
      <c r="AH55" s="39">
        <f t="shared" si="14"/>
        <v>0</v>
      </c>
    </row>
    <row r="56" spans="1:34" s="18" customFormat="1" ht="25" customHeight="1" x14ac:dyDescent="0.2">
      <c r="A56" s="75">
        <f t="shared" si="5"/>
        <v>45</v>
      </c>
      <c r="B56" s="76" t="str">
        <f t="shared" si="6"/>
        <v/>
      </c>
      <c r="C56" s="91"/>
      <c r="D56" s="71" t="str">
        <f t="shared" si="7"/>
        <v/>
      </c>
      <c r="E56" s="71" t="str">
        <f t="shared" si="8"/>
        <v/>
      </c>
      <c r="F56" s="92"/>
      <c r="G56" s="93"/>
      <c r="H56" s="94"/>
      <c r="I56" s="72" t="str">
        <f t="shared" si="15"/>
        <v/>
      </c>
      <c r="J56" s="73" t="str">
        <f t="shared" si="4"/>
        <v/>
      </c>
      <c r="K56" s="74" t="str">
        <f t="shared" si="9"/>
        <v/>
      </c>
      <c r="L56" s="92"/>
      <c r="M56" s="92"/>
      <c r="N56" s="92"/>
      <c r="O56" s="92"/>
      <c r="P56" s="92"/>
      <c r="Q56" s="92"/>
      <c r="R56" s="92"/>
      <c r="S56" s="92"/>
      <c r="T56" s="92"/>
      <c r="U56" s="95"/>
      <c r="V56" s="61"/>
      <c r="W56" s="151"/>
      <c r="X56" s="96"/>
      <c r="Y56" s="113"/>
      <c r="Z56" s="114"/>
      <c r="AA56" s="33"/>
      <c r="AB56" s="34"/>
      <c r="AC56" s="35"/>
      <c r="AD56" s="38">
        <f t="shared" si="10"/>
        <v>0</v>
      </c>
      <c r="AE56" s="38">
        <f t="shared" si="11"/>
        <v>0</v>
      </c>
      <c r="AF56" s="38" t="str">
        <f t="shared" si="12"/>
        <v/>
      </c>
      <c r="AG56" s="39">
        <f t="shared" si="13"/>
        <v>0</v>
      </c>
      <c r="AH56" s="39">
        <f t="shared" si="14"/>
        <v>0</v>
      </c>
    </row>
    <row r="57" spans="1:34" s="18" customFormat="1" ht="25" customHeight="1" x14ac:dyDescent="0.2">
      <c r="A57" s="75">
        <f t="shared" si="5"/>
        <v>46</v>
      </c>
      <c r="B57" s="76" t="str">
        <f t="shared" si="6"/>
        <v/>
      </c>
      <c r="C57" s="91"/>
      <c r="D57" s="71" t="str">
        <f t="shared" si="7"/>
        <v/>
      </c>
      <c r="E57" s="71" t="str">
        <f t="shared" si="8"/>
        <v/>
      </c>
      <c r="F57" s="92"/>
      <c r="G57" s="93"/>
      <c r="H57" s="94"/>
      <c r="I57" s="72" t="str">
        <f t="shared" si="15"/>
        <v/>
      </c>
      <c r="J57" s="73" t="str">
        <f t="shared" si="4"/>
        <v/>
      </c>
      <c r="K57" s="74" t="str">
        <f t="shared" si="9"/>
        <v/>
      </c>
      <c r="L57" s="92"/>
      <c r="M57" s="92"/>
      <c r="N57" s="92"/>
      <c r="O57" s="92"/>
      <c r="P57" s="92"/>
      <c r="Q57" s="92"/>
      <c r="R57" s="92"/>
      <c r="S57" s="92"/>
      <c r="T57" s="92"/>
      <c r="U57" s="95"/>
      <c r="V57" s="61"/>
      <c r="W57" s="151"/>
      <c r="X57" s="96"/>
      <c r="Y57" s="113"/>
      <c r="Z57" s="114"/>
      <c r="AA57" s="33"/>
      <c r="AB57" s="34"/>
      <c r="AC57" s="35"/>
      <c r="AD57" s="38">
        <f t="shared" si="10"/>
        <v>0</v>
      </c>
      <c r="AE57" s="38">
        <f t="shared" si="11"/>
        <v>0</v>
      </c>
      <c r="AF57" s="38" t="str">
        <f t="shared" si="12"/>
        <v/>
      </c>
      <c r="AG57" s="39">
        <f t="shared" si="13"/>
        <v>0</v>
      </c>
      <c r="AH57" s="39">
        <f t="shared" si="14"/>
        <v>0</v>
      </c>
    </row>
    <row r="58" spans="1:34" s="18" customFormat="1" ht="25" customHeight="1" x14ac:dyDescent="0.2">
      <c r="A58" s="75">
        <f t="shared" si="5"/>
        <v>47</v>
      </c>
      <c r="B58" s="76" t="str">
        <f t="shared" si="6"/>
        <v/>
      </c>
      <c r="C58" s="91"/>
      <c r="D58" s="71" t="str">
        <f t="shared" si="7"/>
        <v/>
      </c>
      <c r="E58" s="71" t="str">
        <f t="shared" si="8"/>
        <v/>
      </c>
      <c r="F58" s="92"/>
      <c r="G58" s="93"/>
      <c r="H58" s="94"/>
      <c r="I58" s="72" t="str">
        <f t="shared" si="15"/>
        <v/>
      </c>
      <c r="J58" s="73" t="str">
        <f t="shared" si="4"/>
        <v/>
      </c>
      <c r="K58" s="74" t="str">
        <f t="shared" si="9"/>
        <v/>
      </c>
      <c r="L58" s="92"/>
      <c r="M58" s="92"/>
      <c r="N58" s="92"/>
      <c r="O58" s="92"/>
      <c r="P58" s="92"/>
      <c r="Q58" s="92"/>
      <c r="R58" s="92"/>
      <c r="S58" s="92"/>
      <c r="T58" s="92"/>
      <c r="U58" s="95"/>
      <c r="V58" s="61"/>
      <c r="W58" s="151"/>
      <c r="X58" s="96"/>
      <c r="Y58" s="113"/>
      <c r="Z58" s="114"/>
      <c r="AA58" s="33"/>
      <c r="AB58" s="34"/>
      <c r="AC58" s="35"/>
      <c r="AD58" s="38">
        <f t="shared" si="10"/>
        <v>0</v>
      </c>
      <c r="AE58" s="38">
        <f t="shared" si="11"/>
        <v>0</v>
      </c>
      <c r="AF58" s="38" t="str">
        <f t="shared" si="12"/>
        <v/>
      </c>
      <c r="AG58" s="39">
        <f t="shared" si="13"/>
        <v>0</v>
      </c>
      <c r="AH58" s="39">
        <f t="shared" si="14"/>
        <v>0</v>
      </c>
    </row>
    <row r="59" spans="1:34" s="18" customFormat="1" ht="25" customHeight="1" x14ac:dyDescent="0.2">
      <c r="A59" s="75">
        <f t="shared" si="5"/>
        <v>48</v>
      </c>
      <c r="B59" s="76" t="str">
        <f t="shared" si="6"/>
        <v/>
      </c>
      <c r="C59" s="91"/>
      <c r="D59" s="71" t="str">
        <f t="shared" si="7"/>
        <v/>
      </c>
      <c r="E59" s="71" t="str">
        <f t="shared" si="8"/>
        <v/>
      </c>
      <c r="F59" s="92"/>
      <c r="G59" s="93"/>
      <c r="H59" s="94"/>
      <c r="I59" s="72" t="str">
        <f t="shared" si="15"/>
        <v/>
      </c>
      <c r="J59" s="73" t="str">
        <f t="shared" si="4"/>
        <v/>
      </c>
      <c r="K59" s="74" t="str">
        <f t="shared" si="9"/>
        <v/>
      </c>
      <c r="L59" s="92"/>
      <c r="M59" s="92"/>
      <c r="N59" s="92"/>
      <c r="O59" s="92"/>
      <c r="P59" s="92"/>
      <c r="Q59" s="92"/>
      <c r="R59" s="92"/>
      <c r="S59" s="92"/>
      <c r="T59" s="92"/>
      <c r="U59" s="95"/>
      <c r="V59" s="61"/>
      <c r="W59" s="151"/>
      <c r="X59" s="96"/>
      <c r="Y59" s="113"/>
      <c r="Z59" s="114"/>
      <c r="AA59" s="33"/>
      <c r="AB59" s="34"/>
      <c r="AC59" s="35"/>
      <c r="AD59" s="38">
        <f t="shared" si="10"/>
        <v>0</v>
      </c>
      <c r="AE59" s="38">
        <f t="shared" si="11"/>
        <v>0</v>
      </c>
      <c r="AF59" s="38" t="str">
        <f t="shared" si="12"/>
        <v/>
      </c>
      <c r="AG59" s="39">
        <f t="shared" si="13"/>
        <v>0</v>
      </c>
      <c r="AH59" s="39">
        <f t="shared" si="14"/>
        <v>0</v>
      </c>
    </row>
    <row r="60" spans="1:34" s="18" customFormat="1" ht="25" customHeight="1" x14ac:dyDescent="0.2">
      <c r="A60" s="75">
        <f t="shared" si="5"/>
        <v>49</v>
      </c>
      <c r="B60" s="76" t="str">
        <f t="shared" si="6"/>
        <v/>
      </c>
      <c r="C60" s="91"/>
      <c r="D60" s="71" t="str">
        <f t="shared" si="7"/>
        <v/>
      </c>
      <c r="E60" s="71" t="str">
        <f t="shared" si="8"/>
        <v/>
      </c>
      <c r="F60" s="92"/>
      <c r="G60" s="93"/>
      <c r="H60" s="94"/>
      <c r="I60" s="72" t="str">
        <f t="shared" si="15"/>
        <v/>
      </c>
      <c r="J60" s="73" t="str">
        <f t="shared" si="4"/>
        <v/>
      </c>
      <c r="K60" s="74" t="str">
        <f t="shared" si="9"/>
        <v/>
      </c>
      <c r="L60" s="92"/>
      <c r="M60" s="92"/>
      <c r="N60" s="92"/>
      <c r="O60" s="92"/>
      <c r="P60" s="92"/>
      <c r="Q60" s="92"/>
      <c r="R60" s="92"/>
      <c r="S60" s="92"/>
      <c r="T60" s="92"/>
      <c r="U60" s="95"/>
      <c r="V60" s="61"/>
      <c r="W60" s="151"/>
      <c r="X60" s="96"/>
      <c r="Y60" s="113"/>
      <c r="Z60" s="114"/>
      <c r="AA60" s="33"/>
      <c r="AB60" s="34"/>
      <c r="AC60" s="35"/>
      <c r="AD60" s="38">
        <f t="shared" si="10"/>
        <v>0</v>
      </c>
      <c r="AE60" s="38">
        <f t="shared" si="11"/>
        <v>0</v>
      </c>
      <c r="AF60" s="38" t="str">
        <f t="shared" si="12"/>
        <v/>
      </c>
      <c r="AG60" s="39">
        <f t="shared" si="13"/>
        <v>0</v>
      </c>
      <c r="AH60" s="39">
        <f t="shared" si="14"/>
        <v>0</v>
      </c>
    </row>
    <row r="61" spans="1:34" s="18" customFormat="1" ht="25" customHeight="1" thickBot="1" x14ac:dyDescent="0.25">
      <c r="A61" s="82">
        <f t="shared" si="5"/>
        <v>50</v>
      </c>
      <c r="B61" s="31" t="str">
        <f t="shared" si="6"/>
        <v/>
      </c>
      <c r="C61" s="97"/>
      <c r="D61" s="84" t="str">
        <f t="shared" si="7"/>
        <v/>
      </c>
      <c r="E61" s="84" t="str">
        <f t="shared" si="8"/>
        <v/>
      </c>
      <c r="F61" s="98"/>
      <c r="G61" s="148"/>
      <c r="H61" s="99"/>
      <c r="I61" s="100" t="str">
        <f t="shared" si="15"/>
        <v/>
      </c>
      <c r="J61" s="88" t="str">
        <f t="shared" si="4"/>
        <v/>
      </c>
      <c r="K61" s="89" t="str">
        <f t="shared" si="9"/>
        <v/>
      </c>
      <c r="L61" s="98"/>
      <c r="M61" s="98"/>
      <c r="N61" s="98"/>
      <c r="O61" s="98"/>
      <c r="P61" s="98"/>
      <c r="Q61" s="98"/>
      <c r="R61" s="98"/>
      <c r="S61" s="98"/>
      <c r="T61" s="98"/>
      <c r="U61" s="101"/>
      <c r="V61" s="62"/>
      <c r="W61" s="152"/>
      <c r="X61" s="102"/>
      <c r="Y61" s="115"/>
      <c r="Z61" s="116"/>
      <c r="AA61" s="33"/>
      <c r="AB61" s="34"/>
      <c r="AC61" s="35"/>
      <c r="AD61" s="38">
        <f t="shared" si="10"/>
        <v>0</v>
      </c>
      <c r="AE61" s="38">
        <f t="shared" si="11"/>
        <v>0</v>
      </c>
      <c r="AF61" s="38" t="str">
        <f>IF(G61="","",G61&amp;"["&amp;H61&amp;"]")</f>
        <v/>
      </c>
      <c r="AG61" s="39">
        <f>IF(AF61="",0,COUNTIF($AF$12:$AF$61,AF61))</f>
        <v>0</v>
      </c>
      <c r="AH61" s="39">
        <f>IF($K61&lt;$J61,1,0)</f>
        <v>0</v>
      </c>
    </row>
    <row r="63" spans="1:34" x14ac:dyDescent="0.2">
      <c r="AA63" s="110">
        <f>COUNTA(AA12:AA61)</f>
        <v>0</v>
      </c>
      <c r="AD63" s="110">
        <f>SUM(AD10,AD12:AD61)</f>
        <v>0</v>
      </c>
      <c r="AE63" s="110">
        <f>SUM(AE12:AE61)</f>
        <v>0</v>
      </c>
      <c r="AF63" s="110"/>
      <c r="AG63" s="110">
        <f>IF(COUNTIF(AG12:AG61,2)&gt;0,2,1)</f>
        <v>1</v>
      </c>
      <c r="AH63" s="110">
        <f>SUM(AH12:AH61)</f>
        <v>0</v>
      </c>
    </row>
    <row r="64" spans="1:34" x14ac:dyDescent="0.2">
      <c r="AE64" s="110">
        <f>SUM(AD63:AE63)</f>
        <v>0</v>
      </c>
    </row>
  </sheetData>
  <sheetProtection algorithmName="SHA-512" hashValue="uMqSWEbuDxKO+Bx/lbdgi+rvDjYkr9rC2NO4raTZbxxgq+7YCcbQbrtGIuDbVveVmTkb6Gwxbny9jhQLj6hCzQ==" saltValue="cYQHeP5Xbq+X/dwnBg98MA==" spinCount="100000" sheet="1" objects="1" scenarios="1" autoFilter="0"/>
  <autoFilter ref="A10:AC61" xr:uid="{00000000-0009-0000-0000-000003000000}"/>
  <mergeCells count="31">
    <mergeCell ref="AD8:AD9"/>
    <mergeCell ref="K2:M2"/>
    <mergeCell ref="K3:M3"/>
    <mergeCell ref="K4:M4"/>
    <mergeCell ref="A3:E4"/>
    <mergeCell ref="K9:K10"/>
    <mergeCell ref="AA9:AC9"/>
    <mergeCell ref="T9:T10"/>
    <mergeCell ref="U9:U10"/>
    <mergeCell ref="V9:V10"/>
    <mergeCell ref="L9:O9"/>
    <mergeCell ref="P9:S9"/>
    <mergeCell ref="X9:X10"/>
    <mergeCell ref="Y9:Y10"/>
    <mergeCell ref="W9:W10"/>
    <mergeCell ref="Z9:Z10"/>
    <mergeCell ref="A1:G1"/>
    <mergeCell ref="A2:B2"/>
    <mergeCell ref="C2:D2"/>
    <mergeCell ref="F2:G2"/>
    <mergeCell ref="J1:M1"/>
    <mergeCell ref="J9:J10"/>
    <mergeCell ref="A9:A10"/>
    <mergeCell ref="C9:C10"/>
    <mergeCell ref="D9:D10"/>
    <mergeCell ref="F9:F10"/>
    <mergeCell ref="G9:G10"/>
    <mergeCell ref="B9:B10"/>
    <mergeCell ref="E9:E10"/>
    <mergeCell ref="H9:H10"/>
    <mergeCell ref="I9:I10"/>
  </mergeCells>
  <phoneticPr fontId="9"/>
  <conditionalFormatting sqref="C2:D2 F2:G2 G3">
    <cfRule type="expression" dxfId="8" priority="40">
      <formula>AND($G$4&gt;0,C2="")</formula>
    </cfRule>
  </conditionalFormatting>
  <conditionalFormatting sqref="F12:G61 R12:S61 U12:U61">
    <cfRule type="expression" dxfId="7" priority="42">
      <formula>AND($C12&lt;&gt;"",F12="")</formula>
    </cfRule>
  </conditionalFormatting>
  <conditionalFormatting sqref="G12:H61">
    <cfRule type="expression" dxfId="6" priority="77">
      <formula>$AG12&gt;=2</formula>
    </cfRule>
  </conditionalFormatting>
  <conditionalFormatting sqref="K2">
    <cfRule type="expression" dxfId="5" priority="70">
      <formula>$AE$64&gt;=1</formula>
    </cfRule>
  </conditionalFormatting>
  <conditionalFormatting sqref="K3">
    <cfRule type="expression" dxfId="4" priority="74">
      <formula>$AG$63=2</formula>
    </cfRule>
  </conditionalFormatting>
  <conditionalFormatting sqref="K4">
    <cfRule type="expression" dxfId="3" priority="75">
      <formula>$AH$63&gt;=1</formula>
    </cfRule>
  </conditionalFormatting>
  <conditionalFormatting sqref="K12:K61">
    <cfRule type="expression" dxfId="2" priority="76">
      <formula>$AH12=1</formula>
    </cfRule>
  </conditionalFormatting>
  <conditionalFormatting sqref="W12:W61">
    <cfRule type="expression" dxfId="1" priority="3">
      <formula>COUNTIF(G12,"*■*")=0</formula>
    </cfRule>
    <cfRule type="expression" dxfId="0" priority="49">
      <formula>$AE12=1</formula>
    </cfRule>
  </conditionalFormatting>
  <dataValidations count="13">
    <dataValidation type="list" allowBlank="1" showInputMessage="1" showErrorMessage="1" sqref="AB11:AB61" xr:uid="{00000000-0002-0000-0300-000001000000}">
      <formula1>$AB$7:$AB$8</formula1>
    </dataValidation>
    <dataValidation type="list" allowBlank="1" showInputMessage="1" showErrorMessage="1" sqref="AA11:AA61" xr:uid="{00000000-0002-0000-0300-000002000000}">
      <formula1>$AA$8</formula1>
    </dataValidation>
    <dataValidation type="textLength" operator="lessThanOrEqual" allowBlank="1" showInputMessage="1" showErrorMessage="1" error="40字以下で入力してください。" sqref="X12:X61 T12:U61 F12:F61" xr:uid="{C8A40F10-F2C8-421B-BD4E-B711000C04AE}">
      <formula1>40</formula1>
    </dataValidation>
    <dataValidation imeMode="fullKatakana" operator="lessThanOrEqual" allowBlank="1" showInputMessage="1" showErrorMessage="1" sqref="E2" xr:uid="{552526F7-5B43-4C98-8451-A48C5826F4CA}"/>
    <dataValidation type="textLength" operator="lessThanOrEqual" allowBlank="1" showErrorMessage="1" error="50字以内で入力してください。" prompt="50字以内で入力してください。" sqref="C2:D2" xr:uid="{FAF4849F-33F1-4DC4-9CCD-E5507C7E08ED}">
      <formula1>50</formula1>
    </dataValidation>
    <dataValidation type="custom" allowBlank="1" showInputMessage="1" showErrorMessage="1" error="小数第一位までの数値を入力してください。" sqref="P12:P61 L12:L61 R12:R61 N12:N61" xr:uid="{4A57FEAB-5E6A-48AA-AF08-14C37D37A4C5}">
      <formula1>L12*10=INT(L12*10)</formula1>
    </dataValidation>
    <dataValidation type="custom" allowBlank="1" showInputMessage="1" showErrorMessage="1" error="小数第二位までの数値を入力してください。" sqref="Q12:Q61 M12:M61 S12:S61 O12:O61" xr:uid="{9E339913-C34B-44C8-8D90-205C28C28C1F}">
      <formula1>M12*100=INT(M12*100)</formula1>
    </dataValidation>
    <dataValidation type="custom" allowBlank="1" showInputMessage="1" showErrorMessage="1" errorTitle="無効な入力" error="整数で値を入力してください。" sqref="V12:V61" xr:uid="{D25D224D-1C76-457B-B403-9B5A20D2E656}">
      <formula1>V12=INT(V12)</formula1>
    </dataValidation>
    <dataValidation allowBlank="1" showInputMessage="1" sqref="V9:W10 Y9:Z9" xr:uid="{601BC0A4-9AFF-4800-9CA1-417F3A9B44F3}"/>
    <dataValidation type="textLength" operator="lessThanOrEqual" allowBlank="1" showErrorMessage="1" errorTitle="無効な入力" error="200文字以下で入力してください。" sqref="W12:W61" xr:uid="{5FCC8E51-F27D-4F8B-BCB2-F9DA321B6654}">
      <formula1>200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4A9910D8-E0DF-4526-8EE0-CD43BB59AA33}">
      <formula1>255</formula1>
    </dataValidation>
    <dataValidation type="list" allowBlank="1" showInputMessage="1" showErrorMessage="1" sqref="Y12:Y61" xr:uid="{BDEB34E9-4A26-4C10-8D5D-54E6FF526838}">
      <formula1>"そのまま,移動,自由記入"</formula1>
    </dataValidation>
    <dataValidation type="textLength" operator="lessThanOrEqual" allowBlank="1" showInputMessage="1" showErrorMessage="1" error="50字以下で入力してください。" sqref="G12:G61" xr:uid="{35BDD0DC-32BC-4679-ABFB-FD9DDEB650AD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lessThanOrEqual" allowBlank="1" showInputMessage="1" showErrorMessage="1" errorTitle="無効な入力" error="プルダウンより選択してください。" xr:uid="{99D4795F-4D43-4AC4-9936-D7C16DA6BB69}">
          <x14:formula1>
            <xm:f>※編集不可※選択項目!$C$2:$C$3</xm:f>
          </x14:formula1>
          <xm:sqref>H12:H61</xm:sqref>
        </x14:dataValidation>
        <x14:dataValidation type="list" allowBlank="1" showInputMessage="1" showErrorMessage="1" errorTitle="無効な入力" error="プルダウンより選択してください。" xr:uid="{01C151A3-E493-427D-A4C5-F4B4B55A18D8}">
          <x14:formula1>
            <xm:f>※編集不可※選択項目!$B$2</xm:f>
          </x14:formula1>
          <xm:sqref>C12:C61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7" width="9" style="1" customWidth="1"/>
    <col min="8" max="10" width="9" style="1"/>
    <col min="11" max="11" width="9" style="1" customWidth="1"/>
    <col min="12" max="16384" width="9" style="1"/>
  </cols>
  <sheetData/>
  <sheetProtection algorithmName="SHA-512" hashValue="AsqIswduApdjEZ7v+OXt+hCxRVAtM6Vyqn2n7J9aR6jUBdeOkKw6GR2zauyxkKP+f3x7/YpAKpkl3L7ZpHPuCg==" saltValue="1LvFvdlhdnQZogvJO6ABNA==" spinCount="100000" sheet="1" objects="1" scenarios="1" selectLockedCells="1" selectUnlockedCells="1"/>
  <phoneticPr fontId="9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74E04-C63E-424B-853D-A00DBDC64E7F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46" customWidth="1"/>
    <col min="2" max="2" width="86.83203125" style="46" customWidth="1"/>
    <col min="3" max="16384" width="9" style="46"/>
  </cols>
  <sheetData>
    <row r="1" spans="1:2" ht="30" customHeight="1" x14ac:dyDescent="0.2">
      <c r="A1" s="103" t="s">
        <v>51</v>
      </c>
    </row>
    <row r="2" spans="1:2" ht="22.5" customHeight="1" x14ac:dyDescent="0.2">
      <c r="A2" s="104" t="s">
        <v>52</v>
      </c>
      <c r="B2" s="105" t="s">
        <v>98</v>
      </c>
    </row>
    <row r="3" spans="1:2" ht="22.5" customHeight="1" x14ac:dyDescent="0.2">
      <c r="A3" s="104" t="s">
        <v>53</v>
      </c>
      <c r="B3" s="144" t="s">
        <v>97</v>
      </c>
    </row>
    <row r="4" spans="1:2" ht="19.5" customHeight="1" x14ac:dyDescent="0.2">
      <c r="A4" s="212" t="s">
        <v>54</v>
      </c>
      <c r="B4" s="215" t="s">
        <v>101</v>
      </c>
    </row>
    <row r="5" spans="1:2" ht="19.5" customHeight="1" x14ac:dyDescent="0.2">
      <c r="A5" s="213"/>
      <c r="B5" s="216"/>
    </row>
    <row r="6" spans="1:2" ht="19.5" customHeight="1" x14ac:dyDescent="0.2">
      <c r="A6" s="213"/>
      <c r="B6" s="216"/>
    </row>
    <row r="7" spans="1:2" ht="19.5" customHeight="1" x14ac:dyDescent="0.2">
      <c r="A7" s="213"/>
      <c r="B7" s="216"/>
    </row>
    <row r="8" spans="1:2" ht="19.5" customHeight="1" x14ac:dyDescent="0.2">
      <c r="A8" s="213"/>
      <c r="B8" s="216"/>
    </row>
    <row r="9" spans="1:2" ht="19.5" customHeight="1" x14ac:dyDescent="0.2">
      <c r="A9" s="213"/>
      <c r="B9" s="216"/>
    </row>
    <row r="10" spans="1:2" ht="19.5" customHeight="1" x14ac:dyDescent="0.2">
      <c r="A10" s="213"/>
      <c r="B10" s="216"/>
    </row>
    <row r="11" spans="1:2" ht="19.5" customHeight="1" x14ac:dyDescent="0.2">
      <c r="A11" s="213"/>
      <c r="B11" s="216"/>
    </row>
    <row r="12" spans="1:2" ht="19.5" customHeight="1" x14ac:dyDescent="0.2">
      <c r="A12" s="213"/>
      <c r="B12" s="216"/>
    </row>
    <row r="13" spans="1:2" ht="19.5" customHeight="1" x14ac:dyDescent="0.2">
      <c r="A13" s="213"/>
      <c r="B13" s="216"/>
    </row>
    <row r="14" spans="1:2" ht="19.5" customHeight="1" x14ac:dyDescent="0.2">
      <c r="A14" s="213"/>
      <c r="B14" s="216"/>
    </row>
    <row r="15" spans="1:2" ht="19.5" customHeight="1" x14ac:dyDescent="0.2">
      <c r="A15" s="213"/>
      <c r="B15" s="216"/>
    </row>
    <row r="16" spans="1:2" ht="19.5" customHeight="1" x14ac:dyDescent="0.2">
      <c r="A16" s="213"/>
      <c r="B16" s="216"/>
    </row>
    <row r="17" spans="1:2" ht="19.5" customHeight="1" x14ac:dyDescent="0.2">
      <c r="A17" s="213"/>
      <c r="B17" s="216"/>
    </row>
    <row r="18" spans="1:2" ht="19.5" customHeight="1" x14ac:dyDescent="0.2">
      <c r="A18" s="213"/>
      <c r="B18" s="216"/>
    </row>
    <row r="19" spans="1:2" ht="19.5" customHeight="1" x14ac:dyDescent="0.2">
      <c r="A19" s="213"/>
      <c r="B19" s="216"/>
    </row>
    <row r="20" spans="1:2" ht="19.5" customHeight="1" x14ac:dyDescent="0.2">
      <c r="A20" s="213"/>
      <c r="B20" s="216"/>
    </row>
    <row r="21" spans="1:2" ht="19.5" customHeight="1" x14ac:dyDescent="0.2">
      <c r="A21" s="213"/>
      <c r="B21" s="216"/>
    </row>
    <row r="22" spans="1:2" ht="19.5" customHeight="1" x14ac:dyDescent="0.2">
      <c r="A22" s="213"/>
      <c r="B22" s="216"/>
    </row>
    <row r="23" spans="1:2" ht="19.5" customHeight="1" x14ac:dyDescent="0.2">
      <c r="A23" s="213"/>
      <c r="B23" s="216"/>
    </row>
    <row r="24" spans="1:2" ht="19.5" customHeight="1" x14ac:dyDescent="0.2">
      <c r="A24" s="213"/>
      <c r="B24" s="216"/>
    </row>
    <row r="25" spans="1:2" ht="19.5" customHeight="1" x14ac:dyDescent="0.2">
      <c r="A25" s="213"/>
      <c r="B25" s="216"/>
    </row>
    <row r="26" spans="1:2" ht="19.5" customHeight="1" x14ac:dyDescent="0.2">
      <c r="A26" s="213"/>
      <c r="B26" s="216"/>
    </row>
    <row r="27" spans="1:2" ht="19.5" customHeight="1" x14ac:dyDescent="0.2">
      <c r="A27" s="214"/>
      <c r="B27" s="217"/>
    </row>
  </sheetData>
  <sheetProtection algorithmName="SHA-512" hashValue="mVv65qzwilWMxcl40iVuBTqcLOZdYy8pTHCjV93pd7FLWLIkwR/ZU8o96mOcqgrZAsR9NFPVy/43dnJp7xS+Ww==" saltValue="NDuelC2msaGcTtIguqQRSQ==" spinCount="100000" sheet="1" objects="1" scenarios="1"/>
  <mergeCells count="2">
    <mergeCell ref="A4:A27"/>
    <mergeCell ref="B4:B27"/>
  </mergeCells>
  <phoneticPr fontId="9"/>
  <hyperlinks>
    <hyperlink ref="B2" r:id="rId1" xr:uid="{6D56B2E5-7916-47B8-A66B-9898C13E248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0A44-BF9D-4259-917A-4FEFA1F37596}">
  <dimension ref="A1:C3"/>
  <sheetViews>
    <sheetView workbookViewId="0"/>
  </sheetViews>
  <sheetFormatPr defaultRowHeight="14" x14ac:dyDescent="0.2"/>
  <cols>
    <col min="1" max="1" width="18.5" bestFit="1" customWidth="1"/>
    <col min="2" max="2" width="24" customWidth="1"/>
  </cols>
  <sheetData>
    <row r="1" spans="1:3" ht="15" x14ac:dyDescent="0.2">
      <c r="A1" s="63" t="s">
        <v>66</v>
      </c>
      <c r="B1" s="63" t="s">
        <v>67</v>
      </c>
      <c r="C1" s="63" t="s">
        <v>67</v>
      </c>
    </row>
    <row r="2" spans="1:3" ht="15" x14ac:dyDescent="0.2">
      <c r="A2" s="64" t="s">
        <v>26</v>
      </c>
      <c r="B2" s="64" t="s">
        <v>70</v>
      </c>
      <c r="C2" s="64" t="s">
        <v>68</v>
      </c>
    </row>
    <row r="3" spans="1:3" ht="15" x14ac:dyDescent="0.2">
      <c r="C3" s="64" t="s">
        <v>69</v>
      </c>
    </row>
  </sheetData>
  <phoneticPr fontId="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2024-02-07T10:46:24Z</dcterms:modified>
</cp:coreProperties>
</file>