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2次公募\制度設計T作業用\添付9\"/>
    </mc:Choice>
  </mc:AlternateContent>
  <xr:revisionPtr revIDLastSave="0" documentId="13_ncr:1_{0B375563-65D5-4954-8237-AC7467FF088E}" xr6:coauthVersionLast="47" xr6:coauthVersionMax="47" xr10:uidLastSave="{00000000-0000-0000-0000-000000000000}"/>
  <workbookProtection workbookAlgorithmName="SHA-512" workbookHashValue="nq/h3x7EQpDN0lZS/G8qU34zdD/K3d8tO3qUk9SP9limOgWdTcE1OIdZ3Yg0WpYV2OIccxfgse8DFBL+4lyBKA==" workbookSaltValue="G8M2Dzy6nyvsCzjRuhMJwA==" workbookSpinCount="100000" lockStructure="1"/>
  <bookViews>
    <workbookView xWindow="28680" yWindow="-12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Z46" i="8"/>
  <c r="L23" i="9" l="1"/>
  <c r="T26" i="8"/>
  <c r="T24" i="8"/>
  <c r="AD23" i="8"/>
  <c r="AG24" i="8" s="1"/>
  <c r="X23" i="8"/>
  <c r="W21" i="8"/>
  <c r="W25" i="8" s="1"/>
  <c r="J21" i="8"/>
  <c r="J26" i="8" s="1"/>
  <c r="J20" i="8"/>
  <c r="J17" i="8"/>
  <c r="W20" i="8"/>
  <c r="W17" i="8"/>
  <c r="AG26" i="8" l="1"/>
  <c r="J22" i="8"/>
  <c r="J24" i="8" s="1"/>
  <c r="W22" i="8"/>
  <c r="W24" i="8" s="1"/>
  <c r="J25" i="8"/>
  <c r="W26" i="8"/>
  <c r="Z26" i="9" l="1"/>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<sst xmlns="http://schemas.openxmlformats.org/spreadsheetml/2006/main" count="458" uniqueCount="273">
  <si>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</si>
  <si>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</si>
  <si>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</si>
  <si>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</si>
  <si>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</si>
  <si>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</si>
  <si>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</si>
  <si>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</si>
  <si>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</si>
  <si>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</si>
  <si>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</si>
  <si>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</si>
  <si>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</si>
  <si>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</si>
  <si>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</si>
  <si>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</si>
  <si>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</si>
  <si>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</si>
  <si>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</si>
  <si>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</si>
  <si>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</si>
  <si>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</si>
  <si>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</si>
  <si>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</si>
  <si>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</si>
  <si>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</si>
  <si>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</si>
  <si>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</si>
  <si>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</si>
  <si>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</si>
  <si>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</si>
  <si>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</si>
  <si>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</si>
  <si>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</si>
  <si>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</si>
  <si>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</si>
  <si>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</si>
  <si>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</si>
  <si>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</si>
  <si>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</si>
  <si>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</si>
  <si>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</si>
  <si>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</si>
  <si>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</si>
  <si>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</si>
  <si>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</si>
  <si>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</si>
  <si>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</si>
  <si>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</si>
  <si>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</si>
  <si>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</si>
  <si>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</si>
  <si>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</si>
  <si>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</si>
  <si>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</si>
  <si>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</si>
  <si>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</si>
  <si>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</si>
  <si>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</si>
  <si>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</si>
  <si>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</si>
  <si>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</si>
  <si>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</si>
  <si>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</si>
  <si>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</si>
  <si>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</si>
  <si>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</si>
  <si>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</si>
  <si>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</si>
  <si>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</si>
  <si>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</si>
  <si>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</si>
  <si>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</si>
  <si>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</si>
  <si>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</si>
  <si>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</si>
  <si>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</si>
  <si>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</si>
  <si>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</si>
  <si>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</si>
  <si>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</si>
  <si>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</si>
  <si>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</si>
  <si>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</si>
  <si>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</si>
  <si>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</si>
  <si>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</si>
  <si>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</si>
  <si>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</si>
  <si>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</si>
  <si>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</si>
  <si>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</si>
  <si>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</si>
  <si>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</si>
  <si>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</si>
  <si>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</si>
  <si>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</si>
  <si>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</si>
  <si>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</si>
  <si>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</si>
  <si>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</si>
  <si>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</si>
  <si>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</si>
  <si>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</si>
  <si>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</si>
  <si>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</si>
  <si>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</si>
  <si>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</si>
  <si>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</si>
  <si>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</si>
  <si>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</si>
  <si>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</si>
  <si>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</si>
  <si>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</si>
  <si>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</si>
  <si>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</si>
  <si>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</si>
  <si>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</si>
  <si>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</si>
  <si>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</si>
  <si>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</si>
  <si>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</si>
  <si>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</si>
  <si>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</si>
  <si>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</si>
  <si>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</si>
  <si>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</si>
  <si>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</si>
  <si>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</si>
  <si>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</si>
  <si>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</si>
  <si>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</si>
  <si>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</si>
  <si>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</si>
  <si>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</si>
  <si>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</si>
  <si>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</si>
  <si>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</si>
  <si>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</si>
  <si>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</si>
  <si>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</si>
  <si>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</si>
  <si>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</si>
  <si>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</si>
  <si>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</si>
  <si>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</si>
  <si>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</si>
  <si>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</si>
  <si>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</si>
  <si>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</si>
  <si>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</si>
  <si>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</si>
  <si>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</si>
  <si>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</si>
  <si>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</si>
  <si>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</si>
  <si>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</si>
  <si>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</si>
  <si>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</si>
  <si>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</si>
  <si>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</si>
  <si>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</si>
  <si>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</si>
  <si>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</si>
  <si>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</si>
  <si>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</si>
  <si>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</si>
  <si>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</si>
  <si>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</si>
  <si>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</si>
  <si>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</si>
  <si>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</si>
  <si>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</si>
  <si>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</si>
  <si>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</si>
  <si>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</si>
  <si>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</si>
  <si>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</si>
  <si>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</si>
  <si>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</si>
  <si>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</si>
  <si>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</si>
  <si>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</si>
  <si>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</si>
  <si>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</si>
  <si>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</si>
  <si>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</si>
  <si>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</si>
  <si>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</si>
  <si>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</si>
  <si>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</si>
  <si>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</si>
  <si>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</si>
  <si>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</si>
  <si>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</si>
  <si>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</si>
  <si>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</si>
  <si>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</si>
  <si>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</si>
  <si>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</si>
  <si>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</si>
  <si>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</si>
  <si>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</si>
  <si>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</si>
  <si>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</si>
  <si>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</si>
  <si>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</si>
  <si>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</si>
  <si>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</si>
  <si>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</si>
  <si>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</si>
  <si>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</si>
  <si>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</si>
  <si>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</si>
  <si>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</si>
  <si>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</si>
  <si>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</si>
  <si>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</si>
  <si>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</si>
  <si>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</si>
  <si>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</si>
  <si>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</si>
  <si>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</si>
  <si>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</si>
  <si>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</si>
  <si>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</si>
  <si>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</si>
  <si>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</si>
  <si>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</si>
  <si>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</si>
  <si>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</si>
  <si>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</si>
  <si>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</si>
  <si>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</si>
  <si>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</si>
  <si>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</si>
  <si>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</si>
  <si>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</si>
  <si>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</si>
  <si>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</si>
  <si>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</si>
  <si>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</si>
  <si>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</si>
  <si>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</si>
  <si>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</si>
  <si>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</si>
  <si>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</si>
  <si>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</si>
  <si>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</si>
  <si>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</si>
  <si>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</si>
  <si>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</si>
  <si>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</si>
  <si>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</si>
  <si>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</si>
  <si>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</si>
  <si>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</si>
  <si>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</si>
  <si>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</si>
  <si>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</si>
  <si>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</si>
  <si>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</si>
  <si>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</si>
  <si>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</si>
  <si>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</si>
  <si>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phoneticPr fontId="1"/>
  </si>
  <si>
    <t>(Ⅲ)設備単位型の申請に係る製品情報証明書</t>
    <phoneticPr fontId="1"/>
  </si>
  <si>
    <t>令和5年度補正予算 省エネルギー投資促進支援事業費補助金</t>
    <rPh sb="7" eb="9">
      <t>ヨサン</t>
    </rPh>
    <phoneticPr fontId="1"/>
  </si>
  <si>
    <t>(Ⅲ)設備単位型の申請に係る製品情報証明書</t>
    <rPh sb="0" eb="21">
      <t>シテイセツビドウニュウジギョウシンセイカカセイヒンジョウホウショウメイショ</t>
    </rPh>
    <phoneticPr fontId="1"/>
  </si>
  <si>
    <t>事業者の皆様へ
本証明書は、令和５年度補正予算 省エネルギー投資促進支援事業費補助金(Ⅲ)設備単位型（以下、本事業）で使用する製品情報を
証明するものです。本証明書を本事業の申請以外で使用することはできません。</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</si>
  <si>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</si>
  <si>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</si>
  <si>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２０２４年７月１日（月）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</si>
</sst>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0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28" fillId="0" borderId="0" xfId="0" applyFont="1" applyAlignment="1">
      <alignment horizontal="left" vertical="top"/>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2"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6" fillId="3" borderId="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center" vertical="center" wrapText="1"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2" fillId="0" borderId="20"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179" fontId="2" fillId="2" borderId="6"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2" fillId="4" borderId="0" xfId="0" applyFont="1" applyFill="1" applyAlignment="1">
      <alignment horizontal="left" vertical="center" shrinkToFit="1"/>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9"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10" borderId="6" xfId="2" applyFont="1" applyFill="1" applyBorder="1" applyAlignment="1">
      <alignment horizontal="center" vertical="center"/>
    </xf>
    <xf numFmtId="0" fontId="2" fillId="0" borderId="7" xfId="2" applyFont="1" applyBorder="1" applyAlignment="1">
      <alignment horizontal="left" vertical="center"/>
    </xf>
    <xf numFmtId="0" fontId="2" fillId="0" borderId="17" xfId="2" applyFont="1" applyBorder="1" applyAlignment="1">
      <alignment horizontal="left" vertical="center"/>
    </xf>
    <xf numFmtId="0" fontId="2" fillId="0" borderId="27" xfId="2" applyFont="1" applyBorder="1" applyAlignment="1">
      <alignment horizontal="left" vertical="center"/>
    </xf>
    <xf numFmtId="0" fontId="3" fillId="8" borderId="6" xfId="2" applyFont="1" applyFill="1" applyBorder="1" applyAlignment="1">
      <alignment horizontal="center" vertical="center" wrapText="1"/>
    </xf>
    <xf numFmtId="0" fontId="2" fillId="0" borderId="37" xfId="2" applyFont="1" applyBorder="1" applyAlignment="1">
      <alignment horizontal="left" vertical="center"/>
    </xf>
    <xf numFmtId="0" fontId="2" fillId="0" borderId="41" xfId="2" applyFont="1" applyBorder="1" applyAlignment="1">
      <alignment horizontal="left" vertical="center"/>
    </xf>
    <xf numFmtId="0" fontId="2" fillId="0" borderId="29" xfId="2" applyFont="1" applyBorder="1" applyAlignment="1">
      <alignment horizontal="left" vertical="center"/>
    </xf>
    <xf numFmtId="0" fontId="2" fillId="0" borderId="11" xfId="2" applyFont="1" applyBorder="1" applyAlignment="1">
      <alignment horizontal="left" vertical="center"/>
    </xf>
    <xf numFmtId="0" fontId="2" fillId="0" borderId="40" xfId="2" applyFont="1" applyBorder="1" applyAlignment="1">
      <alignment horizontal="left" vertical="center"/>
    </xf>
    <xf numFmtId="0" fontId="2" fillId="0" borderId="39" xfId="2" applyFont="1" applyBorder="1" applyAlignment="1">
      <alignment horizontal="left" vertical="center"/>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2" fillId="0" borderId="17" xfId="2" applyFont="1" applyBorder="1" applyAlignment="1">
      <alignment horizontal="center" vertical="center"/>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0" fontId="33" fillId="0" borderId="0" xfId="0" applyFont="1" applyAlignment="1">
      <alignment horizontal="left" vertical="center" wrapText="1"/>
    </xf>
    <xf numFmtId="49" fontId="6" fillId="0" borderId="0" xfId="0" applyNumberFormat="1" applyFont="1" applyAlignment="1">
      <alignment horizontal="center"/>
    </xf>
    <xf numFmtId="178" fontId="2" fillId="2" borderId="23" xfId="1" applyNumberFormat="1" applyFont="1" applyFill="1" applyBorder="1" applyAlignment="1" applyProtection="1">
      <alignment horizontal="center" vertical="center"/>
    </xf>
    <xf numFmtId="0" fontId="2" fillId="4" borderId="0" xfId="0" applyFont="1" applyFill="1" applyAlignment="1" applyProtection="1">
      <alignment horizontal="left" vertical="center" shrinkToFit="1"/>
      <protection locked="0"/>
    </xf>
    <xf numFmtId="176" fontId="2" fillId="0" borderId="0" xfId="0" applyNumberFormat="1" applyFont="1" applyAlignment="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236248</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2807220</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3114791</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ＴＥＬ：０５７０－０５７－０２５（ナビダイヤル）</a:t>
          </a:r>
          <a:endParaRPr kumimoji="1" lang="en-US" altLang="ja-JP" sz="1100" b="1">
            <a:solidFill>
              <a:srgbClr val="FF0000"/>
            </a:solidFill>
          </a:endParaRPr>
        </a:p>
        <a:p>
          <a:pPr lvl="0" algn="l"/>
          <a:r>
            <a:rPr kumimoji="1" lang="en-US" altLang="ja-JP" sz="1100" b="1" baseline="0">
              <a:solidFill>
                <a:srgbClr val="FF0000"/>
              </a:solidFill>
            </a:rPr>
            <a:t>             </a:t>
          </a:r>
          <a:r>
            <a:rPr kumimoji="1" lang="ja-JP" altLang="en-US" sz="1100" b="1" baseline="0">
              <a:solidFill>
                <a:srgbClr val="FF0000"/>
              </a:solidFill>
            </a:rPr>
            <a:t> ０４２－２０４－０９８９（ＩＰ電話からのご連絡）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344445" y="16356036"/>
          <a:ext cx="857251" cy="249004"/>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344445" y="16888293"/>
          <a:ext cx="857251" cy="249004"/>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344445" y="17628956"/>
          <a:ext cx="857251" cy="249004"/>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344445" y="18176970"/>
          <a:ext cx="857251" cy="24900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8" t="s">
        <v>264</v>
      </c>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row>
    <row r="3" spans="3:34" ht="13.5" customHeight="1" x14ac:dyDescent="0.2">
      <c r="C3" s="128" t="s">
        <v>265</v>
      </c>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8" t="s">
        <v>153</v>
      </c>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1" t="s">
        <v>246</v>
      </c>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5" t="s">
        <v>271</v>
      </c>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8"/>
      <c r="AH9" s="2"/>
    </row>
    <row r="10" spans="3:34" x14ac:dyDescent="0.2">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8"/>
      <c r="AH10" s="2"/>
    </row>
    <row r="11" spans="3:34" x14ac:dyDescent="0.2">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4" t="s">
        <v>126</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34"/>
      <c r="D14" s="125" t="s">
        <v>270</v>
      </c>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8"/>
      <c r="AH14" s="2"/>
    </row>
    <row r="15" spans="3:34" x14ac:dyDescent="0.2">
      <c r="C15" s="34"/>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8"/>
      <c r="AH15" s="2"/>
    </row>
    <row r="16" spans="3:34" ht="13.5" customHeight="1" x14ac:dyDescent="0.2">
      <c r="C16" s="34"/>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8"/>
      <c r="AH16" s="2"/>
    </row>
    <row r="17" spans="3:34" ht="13.5" customHeight="1" x14ac:dyDescent="0.2">
      <c r="C17" s="34"/>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4" t="s">
        <v>127</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34"/>
      <c r="D20" s="125" t="s">
        <v>261</v>
      </c>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8"/>
      <c r="AH20" s="2"/>
    </row>
    <row r="21" spans="3:34" x14ac:dyDescent="0.2">
      <c r="C21" s="34"/>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8"/>
      <c r="AH21" s="2"/>
    </row>
    <row r="22" spans="3:34" x14ac:dyDescent="0.2">
      <c r="C22" s="34"/>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8"/>
      <c r="AH22" s="2"/>
    </row>
    <row r="23" spans="3:34" ht="13.5" customHeight="1" x14ac:dyDescent="0.2">
      <c r="C23" s="34"/>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5" t="s">
        <v>242</v>
      </c>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8"/>
      <c r="AH25" s="2"/>
    </row>
    <row r="26" spans="3:34" x14ac:dyDescent="0.2">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1" t="s">
        <v>243</v>
      </c>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5" t="s">
        <v>247</v>
      </c>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H30" s="2"/>
    </row>
    <row r="31" spans="3:34" x14ac:dyDescent="0.2">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H31" s="2"/>
    </row>
    <row r="32" spans="3:34" x14ac:dyDescent="0.2">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H32" s="2"/>
    </row>
    <row r="33" spans="3:34" x14ac:dyDescent="0.2">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H33" s="2"/>
    </row>
    <row r="34" spans="3:34" ht="13.5" customHeight="1" x14ac:dyDescent="0.2">
      <c r="C34" s="116" t="s">
        <v>64</v>
      </c>
      <c r="D34" s="125" t="s">
        <v>262</v>
      </c>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H34" s="2"/>
    </row>
    <row r="35" spans="3:34" x14ac:dyDescent="0.2">
      <c r="C35" s="116"/>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1" t="s">
        <v>132</v>
      </c>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5" t="s">
        <v>245</v>
      </c>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row>
    <row r="40" spans="3:34" x14ac:dyDescent="0.2">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row>
    <row r="41" spans="3:34" ht="13.5" customHeight="1" x14ac:dyDescent="0.2">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row>
    <row r="42" spans="3:34" x14ac:dyDescent="0.2">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row>
    <row r="43" spans="3:34" ht="13.5" customHeight="1" x14ac:dyDescent="0.2">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row>
    <row r="44" spans="3:34" ht="13.5" customHeight="1" x14ac:dyDescent="0.2">
      <c r="C44" s="10" t="s">
        <v>64</v>
      </c>
      <c r="D44" s="127" t="s">
        <v>229</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6" t="s">
        <v>252</v>
      </c>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8"/>
      <c r="AH47" s="2"/>
    </row>
    <row r="48" spans="3:34" x14ac:dyDescent="0.2">
      <c r="C48" s="113" t="s">
        <v>272</v>
      </c>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4" t="s">
        <v>230</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5" t="s">
        <v>232</v>
      </c>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8"/>
      <c r="AH52" s="2"/>
    </row>
    <row r="53" spans="3:34" x14ac:dyDescent="0.2">
      <c r="C53" s="3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8"/>
      <c r="AH53" s="2"/>
    </row>
    <row r="54" spans="3:34" ht="13.5" customHeight="1" x14ac:dyDescent="0.2">
      <c r="C54" s="34" t="s">
        <v>134</v>
      </c>
      <c r="D54" s="125" t="s">
        <v>214</v>
      </c>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8"/>
      <c r="AH54" s="2"/>
    </row>
    <row r="55" spans="3:34" x14ac:dyDescent="0.2">
      <c r="C55" s="34"/>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5" t="s">
        <v>244</v>
      </c>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8"/>
      <c r="AH57" s="2"/>
    </row>
    <row r="58" spans="3:34" x14ac:dyDescent="0.2">
      <c r="C58" s="35"/>
      <c r="D58" s="113"/>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8"/>
      <c r="AH58" s="2"/>
    </row>
    <row r="59" spans="3:34" x14ac:dyDescent="0.2">
      <c r="C59" s="35"/>
      <c r="D59" s="113"/>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8"/>
      <c r="AH59" s="2"/>
    </row>
    <row r="60" spans="3:34" x14ac:dyDescent="0.2">
      <c r="C60" s="35"/>
      <c r="D60" s="113"/>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5" t="s">
        <v>251</v>
      </c>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8"/>
      <c r="AH62" s="2"/>
    </row>
    <row r="63" spans="3:34" x14ac:dyDescent="0.2">
      <c r="C63" s="35"/>
      <c r="D63" s="118"/>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8"/>
      <c r="AH63" s="2"/>
    </row>
    <row r="64" spans="3:34" x14ac:dyDescent="0.2">
      <c r="C64" s="35"/>
      <c r="D64" s="3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8"/>
      <c r="AH64" s="2"/>
    </row>
    <row r="65" spans="2:34" ht="13.5" customHeight="1" x14ac:dyDescent="0.2">
      <c r="C65" s="35"/>
      <c r="D65" s="116"/>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8"/>
      <c r="AH65" s="2"/>
    </row>
    <row r="66" spans="2:34" ht="13.5" customHeight="1" x14ac:dyDescent="0.2">
      <c r="C66" s="35"/>
      <c r="D66" s="35" t="s">
        <v>64</v>
      </c>
      <c r="E66" s="125" t="s">
        <v>215</v>
      </c>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2" t="s">
        <v>181</v>
      </c>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row>
  </sheetData>
  <sheetProtection algorithmName="SHA-512" hashValue="iLG+3MhNj67V8VJVVpD1si9q0XXVoOixdNwCowBukZPEZtoyXDExLgneALtxGyI8b8UedDlKV5gGHzIGDq+urw==" saltValue="SRKUjodIEaDWMXLCqS54sQ==" spinCount="100000" sheet="1" objects="1" scenarios="1" selectLockedCells="1"/>
  <mergeCells count="24">
    <mergeCell ref="D14:AC17"/>
    <mergeCell ref="D19:AC19"/>
    <mergeCell ref="D20:AC23"/>
    <mergeCell ref="C25:AC26"/>
    <mergeCell ref="D13:AC13"/>
    <mergeCell ref="C2:AC2"/>
    <mergeCell ref="C3:AC3"/>
    <mergeCell ref="C5:AC5"/>
    <mergeCell ref="C7:AC7"/>
    <mergeCell ref="C9:AC11"/>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240</v>
      </c>
      <c r="AH2" s="2"/>
    </row>
    <row r="3" spans="3:34" x14ac:dyDescent="0.2">
      <c r="C3" s="2" t="s">
        <v>241</v>
      </c>
      <c r="AH3" s="2"/>
    </row>
    <row r="4" spans="3:34" x14ac:dyDescent="0.2">
      <c r="AH4" s="2"/>
    </row>
    <row r="5" spans="3:34" ht="32.25" customHeight="1" x14ac:dyDescent="0.2">
      <c r="C5" s="158" t="s">
        <v>135</v>
      </c>
      <c r="D5" s="158"/>
      <c r="E5" s="158"/>
      <c r="F5" s="159" t="s">
        <v>167</v>
      </c>
      <c r="G5" s="160"/>
      <c r="H5" s="160"/>
      <c r="I5" s="160"/>
      <c r="J5" s="160"/>
      <c r="K5" s="160"/>
      <c r="L5" s="160"/>
      <c r="M5" s="160"/>
      <c r="N5" s="160"/>
      <c r="O5" s="160"/>
      <c r="P5" s="160"/>
      <c r="Q5" s="160"/>
      <c r="R5" s="160"/>
      <c r="S5" s="160"/>
      <c r="T5" s="161"/>
      <c r="U5" s="162" t="s">
        <v>168</v>
      </c>
      <c r="V5" s="162"/>
      <c r="W5" s="162"/>
      <c r="X5" s="162"/>
      <c r="Y5" s="162"/>
      <c r="Z5" s="162"/>
      <c r="AA5" s="162"/>
      <c r="AB5" s="162"/>
      <c r="AC5" s="162"/>
      <c r="AH5" s="2"/>
    </row>
    <row r="6" spans="3:34" ht="6" customHeight="1" x14ac:dyDescent="0.2">
      <c r="C6" s="163" t="s">
        <v>128</v>
      </c>
      <c r="D6" s="163"/>
      <c r="E6" s="164"/>
      <c r="F6" s="141"/>
      <c r="G6" s="142"/>
      <c r="H6" s="142"/>
      <c r="I6" s="142"/>
      <c r="J6" s="142"/>
      <c r="K6" s="142"/>
      <c r="L6" s="142"/>
      <c r="M6" s="142"/>
      <c r="N6" s="142"/>
      <c r="O6" s="142"/>
      <c r="P6" s="142"/>
      <c r="Q6" s="142"/>
      <c r="R6" s="142"/>
      <c r="S6" s="142"/>
      <c r="T6" s="143"/>
      <c r="U6" s="145" t="s">
        <v>263</v>
      </c>
      <c r="V6" s="145"/>
      <c r="W6" s="145"/>
      <c r="X6" s="145"/>
      <c r="Y6" s="145"/>
      <c r="Z6" s="145"/>
      <c r="AA6" s="145"/>
      <c r="AB6" s="145"/>
      <c r="AC6" s="146"/>
      <c r="AH6" s="2"/>
    </row>
    <row r="7" spans="3:34" ht="13.5" customHeight="1" x14ac:dyDescent="0.2">
      <c r="C7" s="163"/>
      <c r="D7" s="163"/>
      <c r="E7" s="163"/>
      <c r="F7" s="152" t="s">
        <v>216</v>
      </c>
      <c r="G7" s="132"/>
      <c r="H7" s="132"/>
      <c r="I7" s="132"/>
      <c r="J7" s="132"/>
      <c r="K7" s="132"/>
      <c r="L7" s="132"/>
      <c r="M7" s="132"/>
      <c r="N7" s="132"/>
      <c r="O7" s="132"/>
      <c r="P7" s="132"/>
      <c r="Q7" s="132"/>
      <c r="R7" s="132"/>
      <c r="S7" s="132"/>
      <c r="T7" s="153"/>
      <c r="U7" s="147"/>
      <c r="V7" s="127"/>
      <c r="W7" s="127"/>
      <c r="X7" s="127"/>
      <c r="Y7" s="127"/>
      <c r="Z7" s="127"/>
      <c r="AA7" s="127"/>
      <c r="AB7" s="127"/>
      <c r="AC7" s="148"/>
      <c r="AH7" s="2"/>
    </row>
    <row r="8" spans="3:34" ht="13.5" customHeight="1" x14ac:dyDescent="0.2">
      <c r="C8" s="163"/>
      <c r="D8" s="163"/>
      <c r="E8" s="163"/>
      <c r="F8" s="147" t="s">
        <v>233</v>
      </c>
      <c r="G8" s="127"/>
      <c r="H8" s="127"/>
      <c r="I8" s="127"/>
      <c r="J8" s="127"/>
      <c r="K8" s="127"/>
      <c r="L8" s="127"/>
      <c r="M8" s="127"/>
      <c r="N8" s="127"/>
      <c r="O8" s="127"/>
      <c r="P8" s="127"/>
      <c r="Q8" s="127"/>
      <c r="R8" s="127"/>
      <c r="S8" s="127"/>
      <c r="T8" s="148"/>
      <c r="U8" s="147"/>
      <c r="V8" s="127"/>
      <c r="W8" s="127"/>
      <c r="X8" s="127"/>
      <c r="Y8" s="127"/>
      <c r="Z8" s="127"/>
      <c r="AA8" s="127"/>
      <c r="AB8" s="127"/>
      <c r="AC8" s="148"/>
      <c r="AH8" s="2"/>
    </row>
    <row r="9" spans="3:34" x14ac:dyDescent="0.2">
      <c r="C9" s="163"/>
      <c r="D9" s="163"/>
      <c r="E9" s="163"/>
      <c r="F9" s="147"/>
      <c r="G9" s="127"/>
      <c r="H9" s="127"/>
      <c r="I9" s="127"/>
      <c r="J9" s="127"/>
      <c r="K9" s="127"/>
      <c r="L9" s="127"/>
      <c r="M9" s="127"/>
      <c r="N9" s="127"/>
      <c r="O9" s="127"/>
      <c r="P9" s="127"/>
      <c r="Q9" s="127"/>
      <c r="R9" s="127"/>
      <c r="S9" s="127"/>
      <c r="T9" s="148"/>
      <c r="U9" s="147"/>
      <c r="V9" s="127"/>
      <c r="W9" s="127"/>
      <c r="X9" s="127"/>
      <c r="Y9" s="127"/>
      <c r="Z9" s="127"/>
      <c r="AA9" s="127"/>
      <c r="AB9" s="127"/>
      <c r="AC9" s="148"/>
      <c r="AH9" s="2"/>
    </row>
    <row r="10" spans="3:34" x14ac:dyDescent="0.2">
      <c r="C10" s="163"/>
      <c r="D10" s="163"/>
      <c r="E10" s="163"/>
      <c r="F10" s="147"/>
      <c r="G10" s="127"/>
      <c r="H10" s="127"/>
      <c r="I10" s="127"/>
      <c r="J10" s="127"/>
      <c r="K10" s="127"/>
      <c r="L10" s="127"/>
      <c r="M10" s="127"/>
      <c r="N10" s="127"/>
      <c r="O10" s="127"/>
      <c r="P10" s="127"/>
      <c r="Q10" s="127"/>
      <c r="R10" s="127"/>
      <c r="S10" s="127"/>
      <c r="T10" s="148"/>
      <c r="U10" s="147"/>
      <c r="V10" s="127"/>
      <c r="W10" s="127"/>
      <c r="X10" s="127"/>
      <c r="Y10" s="127"/>
      <c r="Z10" s="127"/>
      <c r="AA10" s="127"/>
      <c r="AB10" s="127"/>
      <c r="AC10" s="148"/>
      <c r="AH10" s="2"/>
    </row>
    <row r="11" spans="3:34" x14ac:dyDescent="0.2">
      <c r="C11" s="163"/>
      <c r="D11" s="163"/>
      <c r="E11" s="163"/>
      <c r="F11" s="1"/>
      <c r="T11" s="4"/>
      <c r="U11" s="147"/>
      <c r="V11" s="127"/>
      <c r="W11" s="127"/>
      <c r="X11" s="127"/>
      <c r="Y11" s="127"/>
      <c r="Z11" s="127"/>
      <c r="AA11" s="127"/>
      <c r="AB11" s="127"/>
      <c r="AC11" s="148"/>
      <c r="AH11" s="2"/>
    </row>
    <row r="12" spans="3:34" x14ac:dyDescent="0.2">
      <c r="C12" s="163"/>
      <c r="D12" s="163"/>
      <c r="E12" s="163"/>
      <c r="F12" s="152" t="s">
        <v>166</v>
      </c>
      <c r="G12" s="132"/>
      <c r="H12" s="132"/>
      <c r="I12" s="132"/>
      <c r="J12" s="132"/>
      <c r="K12" s="132"/>
      <c r="L12" s="132"/>
      <c r="M12" s="132"/>
      <c r="N12" s="132"/>
      <c r="O12" s="132"/>
      <c r="P12" s="132"/>
      <c r="Q12" s="132"/>
      <c r="R12" s="132"/>
      <c r="S12" s="132"/>
      <c r="T12" s="153"/>
      <c r="U12" s="147"/>
      <c r="V12" s="127"/>
      <c r="W12" s="127"/>
      <c r="X12" s="127"/>
      <c r="Y12" s="127"/>
      <c r="Z12" s="127"/>
      <c r="AA12" s="127"/>
      <c r="AB12" s="127"/>
      <c r="AC12" s="148"/>
      <c r="AH12" s="2"/>
    </row>
    <row r="13" spans="3:34" ht="13.5" customHeight="1" x14ac:dyDescent="0.2">
      <c r="C13" s="163"/>
      <c r="D13" s="163"/>
      <c r="E13" s="163"/>
      <c r="F13" s="165" t="s">
        <v>217</v>
      </c>
      <c r="G13" s="154"/>
      <c r="H13" s="154"/>
      <c r="I13" s="154"/>
      <c r="J13" s="154"/>
      <c r="K13" s="154"/>
      <c r="L13" s="154"/>
      <c r="M13" s="154"/>
      <c r="N13" s="154"/>
      <c r="O13" s="154"/>
      <c r="P13" s="154"/>
      <c r="Q13" s="154"/>
      <c r="R13" s="154"/>
      <c r="S13" s="154"/>
      <c r="T13" s="155"/>
      <c r="U13" s="147"/>
      <c r="V13" s="127"/>
      <c r="W13" s="127"/>
      <c r="X13" s="127"/>
      <c r="Y13" s="127"/>
      <c r="Z13" s="127"/>
      <c r="AA13" s="127"/>
      <c r="AB13" s="127"/>
      <c r="AC13" s="148"/>
      <c r="AH13" s="2"/>
    </row>
    <row r="14" spans="3:34" ht="15.75" customHeight="1" x14ac:dyDescent="0.2">
      <c r="C14" s="163"/>
      <c r="D14" s="163"/>
      <c r="E14" s="163"/>
      <c r="F14" s="165"/>
      <c r="G14" s="154"/>
      <c r="H14" s="154"/>
      <c r="I14" s="154"/>
      <c r="J14" s="154"/>
      <c r="K14" s="154"/>
      <c r="L14" s="154"/>
      <c r="M14" s="154"/>
      <c r="N14" s="154"/>
      <c r="O14" s="154"/>
      <c r="P14" s="154"/>
      <c r="Q14" s="154"/>
      <c r="R14" s="154"/>
      <c r="S14" s="154"/>
      <c r="T14" s="155"/>
      <c r="U14" s="147"/>
      <c r="V14" s="127"/>
      <c r="W14" s="127"/>
      <c r="X14" s="127"/>
      <c r="Y14" s="127"/>
      <c r="Z14" s="127"/>
      <c r="AA14" s="127"/>
      <c r="AB14" s="127"/>
      <c r="AC14" s="148"/>
      <c r="AH14" s="2"/>
    </row>
    <row r="15" spans="3:34" x14ac:dyDescent="0.2">
      <c r="C15" s="163"/>
      <c r="D15" s="163"/>
      <c r="E15" s="163"/>
      <c r="F15" s="1"/>
      <c r="T15" s="4"/>
      <c r="U15" s="147"/>
      <c r="V15" s="127"/>
      <c r="W15" s="127"/>
      <c r="X15" s="127"/>
      <c r="Y15" s="127"/>
      <c r="Z15" s="127"/>
      <c r="AA15" s="127"/>
      <c r="AB15" s="127"/>
      <c r="AC15" s="148"/>
      <c r="AH15" s="2"/>
    </row>
    <row r="16" spans="3:34" x14ac:dyDescent="0.2">
      <c r="C16" s="163"/>
      <c r="D16" s="163"/>
      <c r="E16" s="163"/>
      <c r="F16" s="5"/>
      <c r="G16" s="6"/>
      <c r="H16" s="6"/>
      <c r="I16" s="6"/>
      <c r="J16" s="6"/>
      <c r="K16" s="6"/>
      <c r="L16" s="6"/>
      <c r="M16" s="6"/>
      <c r="N16" s="6"/>
      <c r="O16" s="6"/>
      <c r="P16" s="6"/>
      <c r="Q16" s="6"/>
      <c r="R16" s="6"/>
      <c r="S16" s="6"/>
      <c r="T16" s="7"/>
      <c r="U16" s="147"/>
      <c r="V16" s="127"/>
      <c r="W16" s="127"/>
      <c r="X16" s="127"/>
      <c r="Y16" s="127"/>
      <c r="Z16" s="127"/>
      <c r="AA16" s="127"/>
      <c r="AB16" s="127"/>
      <c r="AC16" s="148"/>
      <c r="AH16" s="2"/>
    </row>
    <row r="17" spans="3:34" ht="6" customHeight="1" x14ac:dyDescent="0.2">
      <c r="C17" s="133" t="s">
        <v>129</v>
      </c>
      <c r="D17" s="134"/>
      <c r="E17" s="134"/>
      <c r="F17" s="141"/>
      <c r="G17" s="142"/>
      <c r="H17" s="142"/>
      <c r="I17" s="142"/>
      <c r="J17" s="142"/>
      <c r="K17" s="142"/>
      <c r="L17" s="142"/>
      <c r="M17" s="142"/>
      <c r="N17" s="142"/>
      <c r="O17" s="142"/>
      <c r="P17" s="142"/>
      <c r="Q17" s="142"/>
      <c r="R17" s="142"/>
      <c r="S17" s="142"/>
      <c r="T17" s="143"/>
      <c r="U17" s="144" t="s">
        <v>236</v>
      </c>
      <c r="V17" s="145"/>
      <c r="W17" s="145"/>
      <c r="X17" s="145"/>
      <c r="Y17" s="145"/>
      <c r="Z17" s="145"/>
      <c r="AA17" s="145"/>
      <c r="AB17" s="145"/>
      <c r="AC17" s="146"/>
      <c r="AH17" s="2"/>
    </row>
    <row r="18" spans="3:34" x14ac:dyDescent="0.2">
      <c r="C18" s="135"/>
      <c r="D18" s="136"/>
      <c r="E18" s="136"/>
      <c r="F18" s="152" t="s">
        <v>216</v>
      </c>
      <c r="G18" s="132"/>
      <c r="H18" s="132"/>
      <c r="I18" s="132"/>
      <c r="J18" s="132"/>
      <c r="K18" s="132"/>
      <c r="L18" s="132"/>
      <c r="M18" s="132"/>
      <c r="N18" s="132"/>
      <c r="O18" s="132"/>
      <c r="P18" s="132"/>
      <c r="Q18" s="132"/>
      <c r="R18" s="132"/>
      <c r="S18" s="132"/>
      <c r="T18" s="153"/>
      <c r="U18" s="147"/>
      <c r="V18" s="127"/>
      <c r="W18" s="127"/>
      <c r="X18" s="127"/>
      <c r="Y18" s="127"/>
      <c r="Z18" s="127"/>
      <c r="AA18" s="127"/>
      <c r="AB18" s="127"/>
      <c r="AC18" s="148"/>
      <c r="AH18" s="2"/>
    </row>
    <row r="19" spans="3:34" ht="13.5" customHeight="1" x14ac:dyDescent="0.2">
      <c r="C19" s="135"/>
      <c r="D19" s="136"/>
      <c r="E19" s="137"/>
      <c r="F19" s="127" t="s">
        <v>235</v>
      </c>
      <c r="G19" s="127"/>
      <c r="H19" s="127"/>
      <c r="I19" s="127"/>
      <c r="J19" s="127"/>
      <c r="K19" s="127"/>
      <c r="L19" s="127"/>
      <c r="M19" s="127"/>
      <c r="N19" s="127"/>
      <c r="O19" s="127"/>
      <c r="P19" s="127"/>
      <c r="Q19" s="127"/>
      <c r="R19" s="127"/>
      <c r="S19" s="127"/>
      <c r="T19" s="148"/>
      <c r="U19" s="147"/>
      <c r="V19" s="127"/>
      <c r="W19" s="127"/>
      <c r="X19" s="127"/>
      <c r="Y19" s="127"/>
      <c r="Z19" s="127"/>
      <c r="AA19" s="127"/>
      <c r="AB19" s="127"/>
      <c r="AC19" s="148"/>
      <c r="AH19" s="2"/>
    </row>
    <row r="20" spans="3:34" x14ac:dyDescent="0.2">
      <c r="C20" s="135"/>
      <c r="D20" s="136"/>
      <c r="E20" s="137"/>
      <c r="F20" s="127"/>
      <c r="G20" s="127"/>
      <c r="H20" s="127"/>
      <c r="I20" s="127"/>
      <c r="J20" s="127"/>
      <c r="K20" s="127"/>
      <c r="L20" s="127"/>
      <c r="M20" s="127"/>
      <c r="N20" s="127"/>
      <c r="O20" s="127"/>
      <c r="P20" s="127"/>
      <c r="Q20" s="127"/>
      <c r="R20" s="127"/>
      <c r="S20" s="127"/>
      <c r="T20" s="148"/>
      <c r="U20" s="147"/>
      <c r="V20" s="127"/>
      <c r="W20" s="127"/>
      <c r="X20" s="127"/>
      <c r="Y20" s="127"/>
      <c r="Z20" s="127"/>
      <c r="AA20" s="127"/>
      <c r="AB20" s="127"/>
      <c r="AC20" s="148"/>
      <c r="AH20" s="2"/>
    </row>
    <row r="21" spans="3:34" x14ac:dyDescent="0.2">
      <c r="C21" s="135"/>
      <c r="D21" s="136"/>
      <c r="E21" s="137"/>
      <c r="T21" s="4"/>
      <c r="U21" s="147"/>
      <c r="V21" s="127"/>
      <c r="W21" s="127"/>
      <c r="X21" s="127"/>
      <c r="Y21" s="127"/>
      <c r="Z21" s="127"/>
      <c r="AA21" s="127"/>
      <c r="AB21" s="127"/>
      <c r="AC21" s="148"/>
      <c r="AH21" s="2"/>
    </row>
    <row r="22" spans="3:34" x14ac:dyDescent="0.2">
      <c r="C22" s="135"/>
      <c r="D22" s="136"/>
      <c r="E22" s="137"/>
      <c r="F22" s="152" t="s">
        <v>166</v>
      </c>
      <c r="G22" s="132"/>
      <c r="H22" s="132"/>
      <c r="I22" s="132"/>
      <c r="J22" s="132"/>
      <c r="K22" s="132"/>
      <c r="L22" s="132"/>
      <c r="M22" s="132"/>
      <c r="N22" s="132"/>
      <c r="O22" s="132"/>
      <c r="P22" s="132"/>
      <c r="Q22" s="132"/>
      <c r="R22" s="132"/>
      <c r="S22" s="132"/>
      <c r="T22" s="153"/>
      <c r="U22" s="147"/>
      <c r="V22" s="127"/>
      <c r="W22" s="127"/>
      <c r="X22" s="127"/>
      <c r="Y22" s="127"/>
      <c r="Z22" s="127"/>
      <c r="AA22" s="127"/>
      <c r="AB22" s="127"/>
      <c r="AC22" s="148"/>
      <c r="AH22" s="2"/>
    </row>
    <row r="23" spans="3:34" ht="15.75" customHeight="1" x14ac:dyDescent="0.2">
      <c r="C23" s="135"/>
      <c r="D23" s="136"/>
      <c r="E23" s="137"/>
      <c r="F23" s="154" t="s">
        <v>169</v>
      </c>
      <c r="G23" s="154"/>
      <c r="H23" s="154"/>
      <c r="I23" s="154"/>
      <c r="J23" s="154"/>
      <c r="K23" s="154"/>
      <c r="L23" s="154"/>
      <c r="M23" s="154"/>
      <c r="N23" s="154"/>
      <c r="O23" s="154"/>
      <c r="P23" s="154"/>
      <c r="Q23" s="154"/>
      <c r="R23" s="154"/>
      <c r="S23" s="154"/>
      <c r="T23" s="155"/>
      <c r="U23" s="147"/>
      <c r="V23" s="127"/>
      <c r="W23" s="127"/>
      <c r="X23" s="127"/>
      <c r="Y23" s="127"/>
      <c r="Z23" s="127"/>
      <c r="AA23" s="127"/>
      <c r="AB23" s="127"/>
      <c r="AC23" s="148"/>
      <c r="AH23" s="2"/>
    </row>
    <row r="24" spans="3:34" ht="15.75" customHeight="1" x14ac:dyDescent="0.2">
      <c r="C24" s="135"/>
      <c r="D24" s="136"/>
      <c r="E24" s="137"/>
      <c r="F24" s="154"/>
      <c r="G24" s="154"/>
      <c r="H24" s="154"/>
      <c r="I24" s="154"/>
      <c r="J24" s="154"/>
      <c r="K24" s="154"/>
      <c r="L24" s="154"/>
      <c r="M24" s="154"/>
      <c r="N24" s="154"/>
      <c r="O24" s="154"/>
      <c r="P24" s="154"/>
      <c r="Q24" s="154"/>
      <c r="R24" s="154"/>
      <c r="S24" s="154"/>
      <c r="T24" s="155"/>
      <c r="U24" s="147"/>
      <c r="V24" s="127"/>
      <c r="W24" s="127"/>
      <c r="X24" s="127"/>
      <c r="Y24" s="127"/>
      <c r="Z24" s="127"/>
      <c r="AA24" s="127"/>
      <c r="AB24" s="127"/>
      <c r="AC24" s="148"/>
      <c r="AH24" s="2"/>
    </row>
    <row r="25" spans="3:34" ht="13.5" customHeight="1" x14ac:dyDescent="0.2">
      <c r="C25" s="135"/>
      <c r="D25" s="136"/>
      <c r="E25" s="137"/>
      <c r="F25" s="8"/>
      <c r="G25" s="10"/>
      <c r="H25" s="10"/>
      <c r="I25" s="10"/>
      <c r="J25" s="10"/>
      <c r="K25" s="10"/>
      <c r="L25" s="10"/>
      <c r="M25" s="10"/>
      <c r="N25" s="10"/>
      <c r="O25" s="10"/>
      <c r="P25" s="10"/>
      <c r="Q25" s="10"/>
      <c r="R25" s="10"/>
      <c r="S25" s="10"/>
      <c r="T25" s="11"/>
      <c r="U25" s="147"/>
      <c r="V25" s="127"/>
      <c r="W25" s="127"/>
      <c r="X25" s="127"/>
      <c r="Y25" s="127"/>
      <c r="Z25" s="127"/>
      <c r="AA25" s="127"/>
      <c r="AB25" s="127"/>
      <c r="AC25" s="148"/>
      <c r="AH25" s="2"/>
    </row>
    <row r="26" spans="3:34" ht="13.5" customHeight="1" x14ac:dyDescent="0.2">
      <c r="C26" s="135"/>
      <c r="D26" s="136"/>
      <c r="E26" s="137"/>
      <c r="F26" s="156" t="s">
        <v>170</v>
      </c>
      <c r="G26" s="126"/>
      <c r="H26" s="126"/>
      <c r="I26" s="126"/>
      <c r="J26" s="126"/>
      <c r="K26" s="126"/>
      <c r="L26" s="126"/>
      <c r="M26" s="126"/>
      <c r="N26" s="126"/>
      <c r="O26" s="126"/>
      <c r="P26" s="126"/>
      <c r="Q26" s="126"/>
      <c r="R26" s="126"/>
      <c r="S26" s="126"/>
      <c r="T26" s="157"/>
      <c r="U26" s="147"/>
      <c r="V26" s="127"/>
      <c r="W26" s="127"/>
      <c r="X26" s="127"/>
      <c r="Y26" s="127"/>
      <c r="Z26" s="127"/>
      <c r="AA26" s="127"/>
      <c r="AB26" s="127"/>
      <c r="AC26" s="148"/>
      <c r="AH26" s="2"/>
    </row>
    <row r="27" spans="3:34" ht="13.5" customHeight="1" x14ac:dyDescent="0.2">
      <c r="C27" s="135"/>
      <c r="D27" s="136"/>
      <c r="E27" s="137"/>
      <c r="F27" s="127" t="s">
        <v>234</v>
      </c>
      <c r="G27" s="127"/>
      <c r="H27" s="127"/>
      <c r="I27" s="127"/>
      <c r="J27" s="127"/>
      <c r="K27" s="127"/>
      <c r="L27" s="127"/>
      <c r="M27" s="127"/>
      <c r="N27" s="127"/>
      <c r="O27" s="127"/>
      <c r="P27" s="127"/>
      <c r="Q27" s="127"/>
      <c r="R27" s="127"/>
      <c r="S27" s="127"/>
      <c r="T27" s="148"/>
      <c r="U27" s="147"/>
      <c r="V27" s="127"/>
      <c r="W27" s="127"/>
      <c r="X27" s="127"/>
      <c r="Y27" s="127"/>
      <c r="Z27" s="127"/>
      <c r="AA27" s="127"/>
      <c r="AB27" s="127"/>
      <c r="AC27" s="148"/>
      <c r="AH27" s="2"/>
    </row>
    <row r="28" spans="3:34" x14ac:dyDescent="0.2">
      <c r="C28" s="135"/>
      <c r="D28" s="136"/>
      <c r="E28" s="137"/>
      <c r="F28" s="127"/>
      <c r="G28" s="127"/>
      <c r="H28" s="127"/>
      <c r="I28" s="127"/>
      <c r="J28" s="127"/>
      <c r="K28" s="127"/>
      <c r="L28" s="127"/>
      <c r="M28" s="127"/>
      <c r="N28" s="127"/>
      <c r="O28" s="127"/>
      <c r="P28" s="127"/>
      <c r="Q28" s="127"/>
      <c r="R28" s="127"/>
      <c r="S28" s="127"/>
      <c r="T28" s="148"/>
      <c r="U28" s="147"/>
      <c r="V28" s="127"/>
      <c r="W28" s="127"/>
      <c r="X28" s="127"/>
      <c r="Y28" s="127"/>
      <c r="Z28" s="127"/>
      <c r="AA28" s="127"/>
      <c r="AB28" s="127"/>
      <c r="AC28" s="148"/>
      <c r="AH28" s="2"/>
    </row>
    <row r="29" spans="3:34" x14ac:dyDescent="0.2">
      <c r="C29" s="135"/>
      <c r="D29" s="136"/>
      <c r="E29" s="137"/>
      <c r="F29" s="127"/>
      <c r="G29" s="127"/>
      <c r="H29" s="127"/>
      <c r="I29" s="127"/>
      <c r="J29" s="127"/>
      <c r="K29" s="127"/>
      <c r="L29" s="127"/>
      <c r="M29" s="127"/>
      <c r="N29" s="127"/>
      <c r="O29" s="127"/>
      <c r="P29" s="127"/>
      <c r="Q29" s="127"/>
      <c r="R29" s="127"/>
      <c r="S29" s="127"/>
      <c r="T29" s="148"/>
      <c r="U29" s="147"/>
      <c r="V29" s="127"/>
      <c r="W29" s="127"/>
      <c r="X29" s="127"/>
      <c r="Y29" s="127"/>
      <c r="Z29" s="127"/>
      <c r="AA29" s="127"/>
      <c r="AB29" s="127"/>
      <c r="AC29" s="148"/>
      <c r="AH29" s="2"/>
    </row>
    <row r="30" spans="3:34" x14ac:dyDescent="0.2">
      <c r="C30" s="135"/>
      <c r="D30" s="136"/>
      <c r="E30" s="137"/>
      <c r="F30" s="127"/>
      <c r="G30" s="127"/>
      <c r="H30" s="127"/>
      <c r="I30" s="127"/>
      <c r="J30" s="127"/>
      <c r="K30" s="127"/>
      <c r="L30" s="127"/>
      <c r="M30" s="127"/>
      <c r="N30" s="127"/>
      <c r="O30" s="127"/>
      <c r="P30" s="127"/>
      <c r="Q30" s="127"/>
      <c r="R30" s="127"/>
      <c r="S30" s="127"/>
      <c r="T30" s="148"/>
      <c r="U30" s="147"/>
      <c r="V30" s="127"/>
      <c r="W30" s="127"/>
      <c r="X30" s="127"/>
      <c r="Y30" s="127"/>
      <c r="Z30" s="127"/>
      <c r="AA30" s="127"/>
      <c r="AB30" s="127"/>
      <c r="AC30" s="148"/>
      <c r="AH30" s="2"/>
    </row>
    <row r="31" spans="3:34" x14ac:dyDescent="0.2">
      <c r="C31" s="138"/>
      <c r="D31" s="139"/>
      <c r="E31" s="140"/>
      <c r="F31" s="6"/>
      <c r="G31" s="6"/>
      <c r="H31" s="6"/>
      <c r="I31" s="6"/>
      <c r="J31" s="6"/>
      <c r="K31" s="6"/>
      <c r="L31" s="6"/>
      <c r="M31" s="6"/>
      <c r="N31" s="6"/>
      <c r="O31" s="6"/>
      <c r="P31" s="6"/>
      <c r="Q31" s="6"/>
      <c r="R31" s="6"/>
      <c r="S31" s="6"/>
      <c r="T31" s="7"/>
      <c r="U31" s="149"/>
      <c r="V31" s="150"/>
      <c r="W31" s="150"/>
      <c r="X31" s="150"/>
      <c r="Y31" s="150"/>
      <c r="Z31" s="150"/>
      <c r="AA31" s="150"/>
      <c r="AB31" s="150"/>
      <c r="AC31" s="151"/>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9" t="s">
        <v>175</v>
      </c>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5" t="s">
        <v>259</v>
      </c>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29"/>
    </row>
    <row r="37" spans="3:34" x14ac:dyDescent="0.2">
      <c r="C37" s="29"/>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29"/>
    </row>
    <row r="38" spans="3:34" x14ac:dyDescent="0.2">
      <c r="C38" s="29"/>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29"/>
    </row>
    <row r="39" spans="3:34" ht="13.5" customHeight="1" x14ac:dyDescent="0.2">
      <c r="C39" s="36" t="s">
        <v>218</v>
      </c>
      <c r="D39" s="127" t="s">
        <v>219</v>
      </c>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29"/>
    </row>
    <row r="40" spans="3:34" x14ac:dyDescent="0.2">
      <c r="C40" s="29"/>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29"/>
    </row>
    <row r="41" spans="3:34" ht="13.5" customHeight="1" x14ac:dyDescent="0.2">
      <c r="C41" s="13"/>
      <c r="D41" s="2" t="s">
        <v>64</v>
      </c>
      <c r="E41" s="127" t="s">
        <v>260</v>
      </c>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3"/>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28" t="s">
        <v>218</v>
      </c>
      <c r="D43" s="130" t="s">
        <v>220</v>
      </c>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row>
    <row r="44" spans="3:34" ht="15.75" customHeight="1" x14ac:dyDescent="0.2">
      <c r="C44" s="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row>
    <row r="45" spans="3:34" ht="15.75" customHeight="1" x14ac:dyDescent="0.2">
      <c r="C45" s="30"/>
      <c r="D45" s="8" t="s">
        <v>64</v>
      </c>
      <c r="E45" s="127" t="s">
        <v>231</v>
      </c>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15.75" customHeight="1" x14ac:dyDescent="0.2">
      <c r="C46" s="30"/>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3:34" ht="13.5" customHeight="1" x14ac:dyDescent="0.2">
      <c r="C47" s="28" t="s">
        <v>218</v>
      </c>
      <c r="D47" s="127" t="s">
        <v>248</v>
      </c>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row>
    <row r="48" spans="3:34" x14ac:dyDescent="0.2">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row>
    <row r="49" spans="2:34" ht="13.5" customHeight="1" x14ac:dyDescent="0.2">
      <c r="C49" s="30"/>
      <c r="D49" s="89" t="s">
        <v>64</v>
      </c>
      <c r="E49" s="131" t="s">
        <v>249</v>
      </c>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row>
    <row r="50" spans="2:34" x14ac:dyDescent="0.2">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row>
    <row r="52" spans="2:34" x14ac:dyDescent="0.2">
      <c r="C52" s="2" t="s">
        <v>158</v>
      </c>
    </row>
    <row r="53" spans="2:34" s="2" customFormat="1" x14ac:dyDescent="0.2">
      <c r="AH53"/>
    </row>
    <row r="54" spans="2:34" ht="13.5" customHeight="1" x14ac:dyDescent="0.2">
      <c r="C54" s="132" t="s">
        <v>154</v>
      </c>
      <c r="D54" s="132"/>
      <c r="E54" s="132"/>
      <c r="F54" s="132"/>
      <c r="G54" s="132"/>
      <c r="H54" s="123" t="s">
        <v>155</v>
      </c>
      <c r="I54" s="123"/>
      <c r="J54" s="130" t="s">
        <v>221</v>
      </c>
      <c r="K54" s="130"/>
      <c r="L54" s="130"/>
      <c r="M54" s="130"/>
      <c r="N54" s="130"/>
      <c r="O54" s="130"/>
      <c r="P54" s="130"/>
      <c r="Q54" s="130"/>
      <c r="R54" s="130"/>
      <c r="S54" s="130"/>
      <c r="T54" s="130"/>
      <c r="U54" s="130"/>
      <c r="V54" s="130"/>
      <c r="W54" s="130"/>
      <c r="X54" s="130"/>
      <c r="Y54" s="130"/>
      <c r="Z54" s="130"/>
      <c r="AA54" s="130"/>
      <c r="AB54" s="130"/>
      <c r="AC54" s="130"/>
    </row>
    <row r="55" spans="2:34" x14ac:dyDescent="0.2">
      <c r="C55" s="132"/>
      <c r="D55" s="132"/>
      <c r="E55" s="132"/>
      <c r="F55" s="132"/>
      <c r="G55" s="132"/>
      <c r="H55" s="123"/>
      <c r="I55" s="123"/>
      <c r="J55" s="130"/>
      <c r="K55" s="130"/>
      <c r="L55" s="130"/>
      <c r="M55" s="130"/>
      <c r="N55" s="130"/>
      <c r="O55" s="130"/>
      <c r="P55" s="130"/>
      <c r="Q55" s="130"/>
      <c r="R55" s="130"/>
      <c r="S55" s="130"/>
      <c r="T55" s="130"/>
      <c r="U55" s="130"/>
      <c r="V55" s="130"/>
      <c r="W55" s="130"/>
      <c r="X55" s="130"/>
      <c r="Y55" s="130"/>
      <c r="Z55" s="130"/>
      <c r="AA55" s="130"/>
      <c r="AB55" s="130"/>
      <c r="AC55" s="130"/>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2" t="s">
        <v>182</v>
      </c>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row>
  </sheetData>
  <sheetProtection algorithmName="SHA-512" hashValue="YMKw8mbr2gR2MnFjYSWbLx+UfAu4eUNbIgF7puwWFJOp95vKEG/fqbv1TIL7qRG4+knItgfHZ3ce4Tz/TGzMYg==" saltValue="g/FX1fAl/E+qXMWgtJ5CYw=="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85" zoomScaleNormal="85" zoomScaleSheetLayoutView="85"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57" t="s">
        <v>267</v>
      </c>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58" t="s">
        <v>266</v>
      </c>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14"/>
      <c r="AK4" s="39"/>
      <c r="AS4" s="45"/>
      <c r="AT4" s="46" t="s">
        <v>195</v>
      </c>
      <c r="AU4" s="54"/>
      <c r="AV4" s="54"/>
      <c r="AW4" s="42"/>
      <c r="AX4" s="42"/>
      <c r="AY4" s="54"/>
      <c r="AZ4" s="54"/>
      <c r="BA4" s="42"/>
      <c r="BB4" s="43"/>
      <c r="BC4" s="54"/>
      <c r="BD4" s="44"/>
    </row>
    <row r="5" spans="3:56" ht="33" customHeight="1" thickBot="1" x14ac:dyDescent="0.25">
      <c r="C5" s="166" t="s">
        <v>228</v>
      </c>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8"/>
      <c r="AM5" s="172" t="s">
        <v>47</v>
      </c>
      <c r="AN5" s="172"/>
      <c r="AO5" s="172"/>
      <c r="AP5" s="172"/>
      <c r="AQ5" s="172"/>
      <c r="AS5" s="45"/>
      <c r="AT5" s="47" t="s">
        <v>101</v>
      </c>
      <c r="AU5" s="269" t="s">
        <v>67</v>
      </c>
      <c r="AV5" s="270"/>
      <c r="AW5" s="270"/>
      <c r="AX5" s="271"/>
      <c r="AY5" s="48" t="s">
        <v>114</v>
      </c>
      <c r="AZ5" s="48" t="s">
        <v>115</v>
      </c>
      <c r="BA5" s="49" t="s">
        <v>68</v>
      </c>
      <c r="BB5" s="100" t="s">
        <v>69</v>
      </c>
      <c r="BD5" s="4"/>
    </row>
    <row r="6" spans="3:56" ht="20.25" customHeight="1" x14ac:dyDescent="0.2">
      <c r="C6" s="1"/>
      <c r="D6" s="259" t="s">
        <v>0</v>
      </c>
      <c r="E6" s="260"/>
      <c r="F6" s="260"/>
      <c r="G6" s="260"/>
      <c r="H6" s="260"/>
      <c r="I6" s="260"/>
      <c r="J6" s="260"/>
      <c r="K6" s="260"/>
      <c r="L6" s="260"/>
      <c r="M6" s="260"/>
      <c r="N6" s="260"/>
      <c r="O6" s="261" t="s">
        <v>177</v>
      </c>
      <c r="P6" s="262"/>
      <c r="Q6" s="262"/>
      <c r="R6" s="262"/>
      <c r="S6" s="262"/>
      <c r="T6" s="262"/>
      <c r="U6" s="262"/>
      <c r="V6" s="262"/>
      <c r="W6" s="262"/>
      <c r="X6" s="262"/>
      <c r="Y6" s="262"/>
      <c r="Z6" s="262"/>
      <c r="AA6" s="262"/>
      <c r="AB6" s="262"/>
      <c r="AC6" s="262"/>
      <c r="AD6" s="262"/>
      <c r="AE6" s="262"/>
      <c r="AF6" s="262"/>
      <c r="AG6" s="262"/>
      <c r="AH6" s="262"/>
      <c r="AI6" s="262"/>
      <c r="AJ6" s="263"/>
      <c r="AK6" s="39"/>
      <c r="AM6" s="17" t="s">
        <v>137</v>
      </c>
      <c r="AN6" s="18" t="s">
        <v>139</v>
      </c>
      <c r="AO6" s="18" t="s">
        <v>140</v>
      </c>
      <c r="AP6" s="18" t="s">
        <v>141</v>
      </c>
      <c r="AQ6" s="18"/>
      <c r="AS6" s="45"/>
      <c r="AT6" s="307" t="s">
        <v>102</v>
      </c>
      <c r="AU6" s="92" t="s">
        <v>103</v>
      </c>
      <c r="AV6" s="308" t="s">
        <v>104</v>
      </c>
      <c r="AW6" s="309"/>
      <c r="AX6" s="310"/>
      <c r="AY6" s="92" t="s">
        <v>97</v>
      </c>
      <c r="AZ6" s="92" t="s">
        <v>116</v>
      </c>
      <c r="BA6" s="92" t="s">
        <v>71</v>
      </c>
      <c r="BB6" s="50" t="s">
        <v>100</v>
      </c>
      <c r="BD6" s="4"/>
    </row>
    <row r="7" spans="3:56" ht="20.25" customHeight="1" x14ac:dyDescent="0.2">
      <c r="C7" s="1"/>
      <c r="D7" s="264" t="s">
        <v>35</v>
      </c>
      <c r="E7" s="265"/>
      <c r="F7" s="265"/>
      <c r="G7" s="265"/>
      <c r="H7" s="265"/>
      <c r="I7" s="265"/>
      <c r="J7" s="265"/>
      <c r="K7" s="265"/>
      <c r="L7" s="265"/>
      <c r="M7" s="265"/>
      <c r="N7" s="265"/>
      <c r="O7" s="266" t="s">
        <v>253</v>
      </c>
      <c r="P7" s="267"/>
      <c r="Q7" s="267"/>
      <c r="R7" s="267"/>
      <c r="S7" s="267"/>
      <c r="T7" s="267"/>
      <c r="U7" s="267"/>
      <c r="V7" s="267"/>
      <c r="W7" s="267"/>
      <c r="X7" s="267"/>
      <c r="Y7" s="267"/>
      <c r="Z7" s="267"/>
      <c r="AA7" s="267"/>
      <c r="AB7" s="267"/>
      <c r="AC7" s="267"/>
      <c r="AD7" s="267"/>
      <c r="AE7" s="267"/>
      <c r="AF7" s="267"/>
      <c r="AG7" s="267"/>
      <c r="AH7" s="267"/>
      <c r="AI7" s="267"/>
      <c r="AJ7" s="268"/>
      <c r="AK7" s="39"/>
      <c r="AS7" s="45"/>
      <c r="AT7" s="307"/>
      <c r="AU7" s="92" t="s">
        <v>103</v>
      </c>
      <c r="AV7" s="308" t="s">
        <v>105</v>
      </c>
      <c r="AW7" s="309"/>
      <c r="AX7" s="310"/>
      <c r="AY7" s="92" t="s">
        <v>97</v>
      </c>
      <c r="AZ7" s="92" t="s">
        <v>116</v>
      </c>
      <c r="BA7" s="92" t="s">
        <v>71</v>
      </c>
      <c r="BB7" s="33" t="s">
        <v>227</v>
      </c>
      <c r="BD7" s="4"/>
    </row>
    <row r="8" spans="3:56" ht="20.25" customHeight="1" x14ac:dyDescent="0.2">
      <c r="C8" s="1"/>
      <c r="D8" s="278" t="s">
        <v>36</v>
      </c>
      <c r="E8" s="279"/>
      <c r="F8" s="279"/>
      <c r="G8" s="279"/>
      <c r="H8" s="279"/>
      <c r="I8" s="279"/>
      <c r="J8" s="279"/>
      <c r="K8" s="279"/>
      <c r="L8" s="279"/>
      <c r="M8" s="279"/>
      <c r="N8" s="279"/>
      <c r="O8" s="96" t="s">
        <v>37</v>
      </c>
      <c r="P8" s="280" t="s">
        <v>137</v>
      </c>
      <c r="Q8" s="281"/>
      <c r="R8" s="281"/>
      <c r="S8" s="281"/>
      <c r="T8" s="281"/>
      <c r="U8" s="281"/>
      <c r="V8" s="281"/>
      <c r="W8" s="281"/>
      <c r="X8" s="281"/>
      <c r="Y8" s="281"/>
      <c r="Z8" s="281"/>
      <c r="AA8" s="281"/>
      <c r="AB8" s="281"/>
      <c r="AC8" s="281"/>
      <c r="AD8" s="281"/>
      <c r="AE8" s="281"/>
      <c r="AF8" s="281"/>
      <c r="AG8" s="281"/>
      <c r="AH8" s="281"/>
      <c r="AI8" s="281"/>
      <c r="AJ8" s="282"/>
      <c r="AK8" s="39"/>
      <c r="AS8" s="45"/>
      <c r="AT8" s="307"/>
      <c r="AU8" s="92" t="s">
        <v>103</v>
      </c>
      <c r="AV8" s="308" t="s">
        <v>106</v>
      </c>
      <c r="AW8" s="309"/>
      <c r="AX8" s="310"/>
      <c r="AY8" s="92" t="s">
        <v>72</v>
      </c>
      <c r="AZ8" s="92" t="s">
        <v>73</v>
      </c>
      <c r="BA8" s="92" t="s">
        <v>71</v>
      </c>
      <c r="BB8" s="50" t="s">
        <v>138</v>
      </c>
      <c r="BD8" s="4"/>
    </row>
    <row r="9" spans="3:56" ht="20.25" customHeight="1" thickBot="1" x14ac:dyDescent="0.25">
      <c r="C9" s="1"/>
      <c r="D9" s="283" t="s">
        <v>2</v>
      </c>
      <c r="E9" s="284"/>
      <c r="F9" s="284"/>
      <c r="G9" s="284"/>
      <c r="H9" s="284"/>
      <c r="I9" s="284"/>
      <c r="J9" s="284"/>
      <c r="K9" s="284"/>
      <c r="L9" s="284"/>
      <c r="M9" s="284"/>
      <c r="N9" s="284"/>
      <c r="O9" s="19" t="s">
        <v>38</v>
      </c>
      <c r="P9" s="285" t="s">
        <v>178</v>
      </c>
      <c r="Q9" s="286"/>
      <c r="R9" s="286"/>
      <c r="S9" s="286"/>
      <c r="T9" s="286"/>
      <c r="U9" s="286"/>
      <c r="V9" s="286"/>
      <c r="W9" s="286"/>
      <c r="X9" s="286"/>
      <c r="Y9" s="286"/>
      <c r="Z9" s="286"/>
      <c r="AA9" s="286"/>
      <c r="AB9" s="286"/>
      <c r="AC9" s="286"/>
      <c r="AD9" s="286"/>
      <c r="AE9" s="286"/>
      <c r="AF9" s="286"/>
      <c r="AG9" s="286"/>
      <c r="AH9" s="286"/>
      <c r="AI9" s="286"/>
      <c r="AJ9" s="287"/>
      <c r="AK9" s="39"/>
      <c r="AS9" s="45"/>
      <c r="AT9" s="307"/>
      <c r="AU9" s="196" t="s">
        <v>103</v>
      </c>
      <c r="AV9" s="312" t="s">
        <v>107</v>
      </c>
      <c r="AW9" s="313"/>
      <c r="AX9" s="314"/>
      <c r="AY9" s="196" t="s">
        <v>74</v>
      </c>
      <c r="AZ9" s="196" t="s">
        <v>75</v>
      </c>
      <c r="BA9" s="196" t="s">
        <v>71</v>
      </c>
      <c r="BB9" s="209"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307"/>
      <c r="AU10" s="198"/>
      <c r="AV10" s="315"/>
      <c r="AW10" s="316"/>
      <c r="AX10" s="317"/>
      <c r="AY10" s="198"/>
      <c r="AZ10" s="198"/>
      <c r="BA10" s="198"/>
      <c r="BB10" s="211"/>
      <c r="BC10" s="13"/>
      <c r="BD10" s="52"/>
    </row>
    <row r="11" spans="3:56" ht="20.25" customHeight="1" x14ac:dyDescent="0.2">
      <c r="C11" s="1"/>
      <c r="D11" s="102" t="s">
        <v>3</v>
      </c>
      <c r="E11" s="272" t="s">
        <v>45</v>
      </c>
      <c r="F11" s="272"/>
      <c r="G11" s="272"/>
      <c r="H11" s="272"/>
      <c r="I11" s="272"/>
      <c r="J11" s="272"/>
      <c r="K11"/>
      <c r="L11" s="96" t="s">
        <v>39</v>
      </c>
      <c r="M11" s="273" t="s">
        <v>184</v>
      </c>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39"/>
      <c r="AS11" s="45"/>
      <c r="AT11" s="42"/>
      <c r="AU11" s="53"/>
      <c r="AV11" s="54"/>
      <c r="AW11" s="42"/>
      <c r="AX11" s="42"/>
      <c r="AY11" s="54"/>
      <c r="AZ11" s="54"/>
      <c r="BA11" s="42"/>
      <c r="BB11" s="42"/>
      <c r="BC11" s="54"/>
      <c r="BD11" s="4"/>
    </row>
    <row r="12" spans="3:56" customFormat="1" ht="20.25" customHeight="1" x14ac:dyDescent="0.2">
      <c r="C12" s="51"/>
      <c r="D12" s="102" t="s">
        <v>4</v>
      </c>
      <c r="E12" s="272" t="s">
        <v>55</v>
      </c>
      <c r="F12" s="272"/>
      <c r="G12" s="272"/>
      <c r="H12" s="272"/>
      <c r="I12" s="272"/>
      <c r="J12" s="272"/>
      <c r="L12" s="96" t="s">
        <v>40</v>
      </c>
      <c r="M12" s="273" t="s">
        <v>199</v>
      </c>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321" t="s">
        <v>101</v>
      </c>
      <c r="AU13" s="323" t="s">
        <v>67</v>
      </c>
      <c r="AV13" s="324"/>
      <c r="AW13" s="324"/>
      <c r="AX13" s="325"/>
      <c r="AY13" s="311" t="s">
        <v>114</v>
      </c>
      <c r="AZ13" s="318" t="s">
        <v>115</v>
      </c>
      <c r="BA13" s="288" t="s">
        <v>68</v>
      </c>
      <c r="BB13" s="329" t="s">
        <v>69</v>
      </c>
      <c r="BC13" s="288"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322"/>
      <c r="AU14" s="326"/>
      <c r="AV14" s="327"/>
      <c r="AW14" s="327"/>
      <c r="AX14" s="328"/>
      <c r="AY14" s="311"/>
      <c r="AZ14" s="319"/>
      <c r="BA14" s="289"/>
      <c r="BB14" s="330"/>
      <c r="BC14" s="289"/>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369" t="s">
        <v>185</v>
      </c>
      <c r="AU15" s="292" t="s">
        <v>76</v>
      </c>
      <c r="AV15" s="295" t="s">
        <v>108</v>
      </c>
      <c r="AW15" s="296"/>
      <c r="AX15" s="292"/>
      <c r="AY15" s="196" t="s">
        <v>77</v>
      </c>
      <c r="AZ15" s="196" t="s">
        <v>116</v>
      </c>
      <c r="BA15" s="205" t="s">
        <v>71</v>
      </c>
      <c r="BB15" s="301" t="s">
        <v>205</v>
      </c>
      <c r="BC15" s="196" t="s">
        <v>71</v>
      </c>
      <c r="BD15" s="52"/>
    </row>
    <row r="16" spans="3:56" customFormat="1" ht="20.25" customHeight="1" x14ac:dyDescent="0.2">
      <c r="C16" s="51"/>
      <c r="D16" s="2"/>
      <c r="E16" s="2"/>
      <c r="F16" s="2"/>
      <c r="G16" s="2"/>
      <c r="H16" s="2"/>
      <c r="I16" s="2"/>
      <c r="J16" s="2"/>
      <c r="K16" s="2"/>
      <c r="L16" s="274" t="s">
        <v>46</v>
      </c>
      <c r="M16" s="274"/>
      <c r="N16" s="274"/>
      <c r="O16" s="274"/>
      <c r="P16" s="274"/>
      <c r="Q16" s="274"/>
      <c r="R16" s="274"/>
      <c r="S16" s="274"/>
      <c r="T16" s="274"/>
      <c r="U16" s="274"/>
      <c r="V16" s="274"/>
      <c r="W16" s="274"/>
      <c r="X16" s="2"/>
      <c r="Y16" s="172" t="s">
        <v>21</v>
      </c>
      <c r="Z16" s="172"/>
      <c r="AA16" s="172"/>
      <c r="AB16" s="172"/>
      <c r="AC16" s="172"/>
      <c r="AD16" s="172"/>
      <c r="AE16" s="172"/>
      <c r="AF16" s="172"/>
      <c r="AG16" s="172"/>
      <c r="AH16" s="172"/>
      <c r="AI16" s="172"/>
      <c r="AJ16" s="172"/>
      <c r="AK16" s="39"/>
      <c r="AL16" s="20"/>
      <c r="AS16" s="45"/>
      <c r="AT16" s="369"/>
      <c r="AU16" s="293"/>
      <c r="AV16" s="297"/>
      <c r="AW16" s="298"/>
      <c r="AX16" s="293"/>
      <c r="AY16" s="197"/>
      <c r="AZ16" s="197"/>
      <c r="BA16" s="200"/>
      <c r="BB16" s="302"/>
      <c r="BC16" s="197"/>
      <c r="BD16" s="52"/>
    </row>
    <row r="17" spans="3:57" customFormat="1" ht="20.25" customHeight="1" x14ac:dyDescent="0.2">
      <c r="C17" s="51"/>
      <c r="D17" s="96" t="s">
        <v>5</v>
      </c>
      <c r="E17" s="275" t="s">
        <v>16</v>
      </c>
      <c r="F17" s="276"/>
      <c r="G17" s="276"/>
      <c r="H17" s="276"/>
      <c r="I17" s="276"/>
      <c r="J17" s="277"/>
      <c r="K17" s="2"/>
      <c r="L17" s="96" t="s">
        <v>17</v>
      </c>
      <c r="M17" s="273" t="s">
        <v>179</v>
      </c>
      <c r="N17" s="273"/>
      <c r="O17" s="273"/>
      <c r="P17" s="273"/>
      <c r="Q17" s="273"/>
      <c r="R17" s="273"/>
      <c r="S17" s="273"/>
      <c r="T17" s="273"/>
      <c r="U17" s="273"/>
      <c r="V17" s="273"/>
      <c r="W17" s="273"/>
      <c r="X17" s="2"/>
      <c r="Y17" s="96" t="s">
        <v>18</v>
      </c>
      <c r="Z17" s="273" t="s">
        <v>180</v>
      </c>
      <c r="AA17" s="273"/>
      <c r="AB17" s="273"/>
      <c r="AC17" s="273"/>
      <c r="AD17" s="273"/>
      <c r="AE17" s="273"/>
      <c r="AF17" s="273"/>
      <c r="AG17" s="273"/>
      <c r="AH17" s="273"/>
      <c r="AI17" s="273"/>
      <c r="AJ17" s="273"/>
      <c r="AK17" s="39"/>
      <c r="AL17" s="20"/>
      <c r="AS17" s="45"/>
      <c r="AT17" s="369"/>
      <c r="AU17" s="294"/>
      <c r="AV17" s="299"/>
      <c r="AW17" s="300"/>
      <c r="AX17" s="294"/>
      <c r="AY17" s="198"/>
      <c r="AZ17" s="198"/>
      <c r="BA17" s="201"/>
      <c r="BB17" s="303"/>
      <c r="BC17" s="198"/>
      <c r="BD17" s="52"/>
    </row>
    <row r="18" spans="3:57" customFormat="1" ht="20.25" customHeight="1" x14ac:dyDescent="0.2">
      <c r="C18" s="51"/>
      <c r="D18" s="96" t="s">
        <v>6</v>
      </c>
      <c r="E18" s="241" t="s">
        <v>48</v>
      </c>
      <c r="F18" s="244" t="s">
        <v>7</v>
      </c>
      <c r="G18" s="245"/>
      <c r="H18" s="250" t="s">
        <v>8</v>
      </c>
      <c r="I18" s="251"/>
      <c r="J18" s="252"/>
      <c r="K18" s="2"/>
      <c r="L18" s="21" t="s">
        <v>19</v>
      </c>
      <c r="M18" s="253">
        <v>50</v>
      </c>
      <c r="N18" s="253"/>
      <c r="O18" s="253"/>
      <c r="P18" s="253"/>
      <c r="Q18" s="253"/>
      <c r="R18" s="253"/>
      <c r="S18" s="191" t="s">
        <v>31</v>
      </c>
      <c r="T18" s="191"/>
      <c r="U18" s="191"/>
      <c r="V18" s="191"/>
      <c r="W18" s="191"/>
      <c r="X18" s="2"/>
      <c r="Y18" s="99" t="s">
        <v>33</v>
      </c>
      <c r="Z18" s="253">
        <v>45</v>
      </c>
      <c r="AA18" s="253"/>
      <c r="AB18" s="253"/>
      <c r="AC18" s="253"/>
      <c r="AD18" s="253"/>
      <c r="AE18" s="253"/>
      <c r="AF18" s="191" t="s">
        <v>31</v>
      </c>
      <c r="AG18" s="191"/>
      <c r="AH18" s="191"/>
      <c r="AI18" s="191"/>
      <c r="AJ18" s="191"/>
      <c r="AK18" s="39"/>
      <c r="AL18" s="20"/>
      <c r="AS18" s="45"/>
      <c r="AT18" s="369"/>
      <c r="AU18" s="305" t="s">
        <v>109</v>
      </c>
      <c r="AV18" s="331" t="s">
        <v>110</v>
      </c>
      <c r="AW18" s="332"/>
      <c r="AX18" s="305"/>
      <c r="AY18" s="191" t="s">
        <v>40</v>
      </c>
      <c r="AZ18" s="196" t="s">
        <v>116</v>
      </c>
      <c r="BA18" s="205" t="s">
        <v>71</v>
      </c>
      <c r="BB18" s="290" t="s">
        <v>258</v>
      </c>
      <c r="BC18" s="191" t="s">
        <v>71</v>
      </c>
      <c r="BD18" s="52"/>
    </row>
    <row r="19" spans="3:57" customFormat="1" ht="20.25" customHeight="1" x14ac:dyDescent="0.2">
      <c r="C19" s="51"/>
      <c r="D19" s="96" t="s">
        <v>10</v>
      </c>
      <c r="E19" s="242"/>
      <c r="F19" s="246"/>
      <c r="G19" s="247"/>
      <c r="H19" s="254" t="s">
        <v>57</v>
      </c>
      <c r="I19" s="255"/>
      <c r="J19" s="256"/>
      <c r="K19" s="2"/>
      <c r="L19" s="21" t="s">
        <v>25</v>
      </c>
      <c r="M19" s="174">
        <v>180</v>
      </c>
      <c r="N19" s="174"/>
      <c r="O19" s="174"/>
      <c r="P19" s="174"/>
      <c r="Q19" s="174"/>
      <c r="R19" s="174"/>
      <c r="S19" s="240" t="s">
        <v>56</v>
      </c>
      <c r="T19" s="240"/>
      <c r="U19" s="240"/>
      <c r="V19" s="240"/>
      <c r="W19" s="240"/>
      <c r="X19" s="22"/>
      <c r="Y19" s="103" t="s">
        <v>20</v>
      </c>
      <c r="Z19" s="174">
        <v>150</v>
      </c>
      <c r="AA19" s="174"/>
      <c r="AB19" s="174"/>
      <c r="AC19" s="174"/>
      <c r="AD19" s="174"/>
      <c r="AE19" s="174"/>
      <c r="AF19" s="240" t="s">
        <v>56</v>
      </c>
      <c r="AG19" s="240"/>
      <c r="AH19" s="240"/>
      <c r="AI19" s="240"/>
      <c r="AJ19" s="240"/>
      <c r="AK19" s="39"/>
      <c r="AL19" s="20"/>
      <c r="AS19" s="45"/>
      <c r="AT19" s="369"/>
      <c r="AU19" s="306"/>
      <c r="AV19" s="333"/>
      <c r="AW19" s="334"/>
      <c r="AX19" s="306"/>
      <c r="AY19" s="193"/>
      <c r="AZ19" s="198"/>
      <c r="BA19" s="201"/>
      <c r="BB19" s="291"/>
      <c r="BC19" s="193"/>
      <c r="BD19" s="52"/>
    </row>
    <row r="20" spans="3:57" customFormat="1" ht="20.25" customHeight="1" x14ac:dyDescent="0.2">
      <c r="C20" s="51"/>
      <c r="D20" s="96" t="s">
        <v>11</v>
      </c>
      <c r="E20" s="242"/>
      <c r="F20" s="248"/>
      <c r="G20" s="249"/>
      <c r="H20" s="229" t="s">
        <v>9</v>
      </c>
      <c r="I20" s="230"/>
      <c r="J20" s="231"/>
      <c r="K20" s="2"/>
      <c r="L20" s="232">
        <f>IF(M18*M19/3600=0,"",ROUNDDOWN(M18*M19/3600,3))</f>
        <v>2.5</v>
      </c>
      <c r="M20" s="233"/>
      <c r="N20" s="233"/>
      <c r="O20" s="233"/>
      <c r="P20" s="233"/>
      <c r="Q20" s="233"/>
      <c r="R20" s="234"/>
      <c r="S20" s="193" t="s">
        <v>32</v>
      </c>
      <c r="T20" s="193"/>
      <c r="U20" s="193"/>
      <c r="V20" s="193"/>
      <c r="W20" s="193"/>
      <c r="X20" s="2"/>
      <c r="Y20" s="232">
        <f>IF(Z18*Z19/3600=0,"",ROUNDDOWN(Z18*Z19/3600,3))</f>
        <v>1.875</v>
      </c>
      <c r="Z20" s="233"/>
      <c r="AA20" s="233"/>
      <c r="AB20" s="233"/>
      <c r="AC20" s="233"/>
      <c r="AD20" s="233"/>
      <c r="AE20" s="234"/>
      <c r="AF20" s="193" t="s">
        <v>32</v>
      </c>
      <c r="AG20" s="193"/>
      <c r="AH20" s="193"/>
      <c r="AI20" s="193"/>
      <c r="AJ20" s="193"/>
      <c r="AK20" s="39"/>
      <c r="AL20" s="20"/>
      <c r="AS20" s="45"/>
      <c r="AT20" s="369"/>
      <c r="AU20" s="196" t="s">
        <v>111</v>
      </c>
      <c r="AV20" s="295" t="s">
        <v>113</v>
      </c>
      <c r="AW20" s="296"/>
      <c r="AX20" s="292"/>
      <c r="AY20" s="191" t="s">
        <v>112</v>
      </c>
      <c r="AZ20" s="196" t="s">
        <v>116</v>
      </c>
      <c r="BA20" s="205" t="s">
        <v>71</v>
      </c>
      <c r="BB20" s="290" t="s">
        <v>173</v>
      </c>
      <c r="BC20" s="191" t="s">
        <v>71</v>
      </c>
      <c r="BD20" s="52"/>
    </row>
    <row r="21" spans="3:57" customFormat="1" ht="20.25" customHeight="1" x14ac:dyDescent="0.2">
      <c r="C21" s="51"/>
      <c r="D21" s="96" t="s">
        <v>12</v>
      </c>
      <c r="E21" s="242"/>
      <c r="F21" s="244" t="s">
        <v>15</v>
      </c>
      <c r="G21" s="245"/>
      <c r="H21" s="250" t="s">
        <v>8</v>
      </c>
      <c r="I21" s="251"/>
      <c r="J21" s="252"/>
      <c r="K21" s="1"/>
      <c r="L21" s="101" t="s">
        <v>22</v>
      </c>
      <c r="M21" s="253">
        <v>10</v>
      </c>
      <c r="N21" s="253"/>
      <c r="O21" s="253"/>
      <c r="P21" s="253"/>
      <c r="Q21" s="253"/>
      <c r="R21" s="253"/>
      <c r="S21" s="191" t="s">
        <v>31</v>
      </c>
      <c r="T21" s="191"/>
      <c r="U21" s="191"/>
      <c r="V21" s="191"/>
      <c r="W21" s="191"/>
      <c r="X21" s="2"/>
      <c r="Y21" s="99" t="s">
        <v>23</v>
      </c>
      <c r="Z21" s="253">
        <v>8</v>
      </c>
      <c r="AA21" s="253"/>
      <c r="AB21" s="253"/>
      <c r="AC21" s="253"/>
      <c r="AD21" s="253"/>
      <c r="AE21" s="253"/>
      <c r="AF21" s="191" t="s">
        <v>31</v>
      </c>
      <c r="AG21" s="191"/>
      <c r="AH21" s="191"/>
      <c r="AI21" s="191"/>
      <c r="AJ21" s="191"/>
      <c r="AK21" s="39"/>
      <c r="AL21" s="20"/>
      <c r="AS21" s="45"/>
      <c r="AT21" s="369"/>
      <c r="AU21" s="197"/>
      <c r="AV21" s="297"/>
      <c r="AW21" s="298"/>
      <c r="AX21" s="293"/>
      <c r="AY21" s="192"/>
      <c r="AZ21" s="197"/>
      <c r="BA21" s="200"/>
      <c r="BB21" s="304"/>
      <c r="BC21" s="192"/>
      <c r="BD21" s="4"/>
      <c r="BE21" s="2"/>
    </row>
    <row r="22" spans="3:57" ht="20.25" customHeight="1" x14ac:dyDescent="0.2">
      <c r="C22" s="51"/>
      <c r="D22" s="96" t="s">
        <v>13</v>
      </c>
      <c r="E22" s="242"/>
      <c r="F22" s="246"/>
      <c r="G22" s="247"/>
      <c r="H22" s="254" t="s">
        <v>57</v>
      </c>
      <c r="I22" s="255"/>
      <c r="J22" s="256"/>
      <c r="K22" s="22"/>
      <c r="L22" s="23" t="s">
        <v>24</v>
      </c>
      <c r="M22" s="174">
        <v>20</v>
      </c>
      <c r="N22" s="174"/>
      <c r="O22" s="174"/>
      <c r="P22" s="174"/>
      <c r="Q22" s="174"/>
      <c r="R22" s="174"/>
      <c r="S22" s="228" t="s">
        <v>56</v>
      </c>
      <c r="T22" s="228"/>
      <c r="U22" s="228"/>
      <c r="V22" s="228"/>
      <c r="W22" s="228"/>
      <c r="X22" s="22"/>
      <c r="Y22" s="94" t="s">
        <v>34</v>
      </c>
      <c r="Z22" s="174">
        <v>20</v>
      </c>
      <c r="AA22" s="174"/>
      <c r="AB22" s="174"/>
      <c r="AC22" s="174"/>
      <c r="AD22" s="174"/>
      <c r="AE22" s="174"/>
      <c r="AF22" s="228" t="s">
        <v>56</v>
      </c>
      <c r="AG22" s="228"/>
      <c r="AH22" s="228"/>
      <c r="AI22" s="228"/>
      <c r="AJ22" s="228"/>
      <c r="AK22" s="39"/>
      <c r="AL22"/>
      <c r="AM22"/>
      <c r="AN22"/>
      <c r="AO22"/>
      <c r="AP22"/>
      <c r="AQ22"/>
      <c r="AS22" s="45"/>
      <c r="AT22" s="369"/>
      <c r="AU22" s="198"/>
      <c r="AV22" s="299"/>
      <c r="AW22" s="300"/>
      <c r="AX22" s="294"/>
      <c r="AY22" s="193"/>
      <c r="AZ22" s="198"/>
      <c r="BA22" s="201"/>
      <c r="BB22" s="291"/>
      <c r="BC22" s="193"/>
      <c r="BD22" s="4"/>
    </row>
    <row r="23" spans="3:57" ht="20.25" customHeight="1" x14ac:dyDescent="0.2">
      <c r="C23" s="1"/>
      <c r="D23" s="96" t="s">
        <v>14</v>
      </c>
      <c r="E23" s="243"/>
      <c r="F23" s="248"/>
      <c r="G23" s="249"/>
      <c r="H23" s="229" t="s">
        <v>9</v>
      </c>
      <c r="I23" s="230"/>
      <c r="J23" s="231"/>
      <c r="K23" s="22"/>
      <c r="L23" s="232">
        <f>IF(M21/3600=0,"",ROUNDDOWN(M21*M22/3600,3))</f>
        <v>5.5E-2</v>
      </c>
      <c r="M23" s="233"/>
      <c r="N23" s="233"/>
      <c r="O23" s="233"/>
      <c r="P23" s="233"/>
      <c r="Q23" s="233"/>
      <c r="R23" s="234"/>
      <c r="S23" s="235" t="s">
        <v>32</v>
      </c>
      <c r="T23" s="235"/>
      <c r="U23" s="235"/>
      <c r="V23" s="235"/>
      <c r="W23" s="235"/>
      <c r="X23" s="22"/>
      <c r="Y23" s="232">
        <f>IF(Z21/3600=0,"",ROUNDDOWN(Z21*Z22/3600,3))</f>
        <v>4.3999999999999997E-2</v>
      </c>
      <c r="Z23" s="233"/>
      <c r="AA23" s="233"/>
      <c r="AB23" s="233"/>
      <c r="AC23" s="233"/>
      <c r="AD23" s="233"/>
      <c r="AE23" s="234"/>
      <c r="AF23" s="235" t="s">
        <v>32</v>
      </c>
      <c r="AG23" s="235"/>
      <c r="AH23" s="235"/>
      <c r="AI23" s="235"/>
      <c r="AJ23" s="235"/>
      <c r="AK23" s="39"/>
      <c r="AL23"/>
      <c r="AM23"/>
      <c r="AN23"/>
      <c r="AO23"/>
      <c r="AP23"/>
      <c r="AQ23"/>
      <c r="AS23" s="45"/>
      <c r="AT23" s="369"/>
      <c r="AU23" s="96" t="s">
        <v>78</v>
      </c>
      <c r="AV23" s="320" t="s">
        <v>79</v>
      </c>
      <c r="AW23" s="172" t="s">
        <v>7</v>
      </c>
      <c r="AX23" s="92" t="s">
        <v>80</v>
      </c>
      <c r="AY23" s="92" t="s">
        <v>117</v>
      </c>
      <c r="AZ23" s="92" t="s">
        <v>119</v>
      </c>
      <c r="BA23" s="95" t="s">
        <v>81</v>
      </c>
      <c r="BB23" s="55" t="s">
        <v>206</v>
      </c>
      <c r="BC23" s="96" t="s">
        <v>103</v>
      </c>
      <c r="BD23" s="4"/>
    </row>
    <row r="24" spans="3:57" ht="20.25" customHeight="1" x14ac:dyDescent="0.2">
      <c r="C24" s="1"/>
      <c r="D24" s="96" t="s">
        <v>26</v>
      </c>
      <c r="E24" s="173" t="s">
        <v>65</v>
      </c>
      <c r="F24" s="173"/>
      <c r="G24" s="173"/>
      <c r="H24" s="173"/>
      <c r="I24" s="173"/>
      <c r="J24" s="173"/>
      <c r="L24" s="176">
        <f>IF(M19+M22=0,"",M19+M22)</f>
        <v>200</v>
      </c>
      <c r="M24" s="177"/>
      <c r="N24" s="177"/>
      <c r="O24" s="177"/>
      <c r="P24" s="177"/>
      <c r="Q24" s="177"/>
      <c r="R24" s="178"/>
      <c r="S24" s="172" t="s">
        <v>56</v>
      </c>
      <c r="T24" s="172"/>
      <c r="U24" s="172"/>
      <c r="V24" s="172"/>
      <c r="W24" s="172"/>
      <c r="Y24" s="176">
        <f>IF(Z19+Z22=0,"",Z19+Z22)</f>
        <v>170</v>
      </c>
      <c r="Z24" s="177"/>
      <c r="AA24" s="177"/>
      <c r="AB24" s="177"/>
      <c r="AC24" s="177"/>
      <c r="AD24" s="177"/>
      <c r="AE24" s="178"/>
      <c r="AF24" s="172" t="s">
        <v>56</v>
      </c>
      <c r="AG24" s="172"/>
      <c r="AH24" s="172"/>
      <c r="AI24" s="172"/>
      <c r="AJ24" s="172"/>
      <c r="AK24" s="39"/>
      <c r="AL24"/>
      <c r="AM24"/>
      <c r="AN24"/>
      <c r="AO24"/>
      <c r="AP24"/>
      <c r="AQ24"/>
      <c r="AS24" s="45"/>
      <c r="AT24" s="369"/>
      <c r="AU24" s="172" t="s">
        <v>82</v>
      </c>
      <c r="AV24" s="320"/>
      <c r="AW24" s="172"/>
      <c r="AX24" s="169" t="s">
        <v>83</v>
      </c>
      <c r="AY24" s="169" t="s">
        <v>118</v>
      </c>
      <c r="AZ24" s="169" t="s">
        <v>119</v>
      </c>
      <c r="BA24" s="170" t="s">
        <v>84</v>
      </c>
      <c r="BB24" s="171" t="s">
        <v>207</v>
      </c>
      <c r="BC24" s="163" t="s">
        <v>103</v>
      </c>
      <c r="BD24" s="4"/>
    </row>
    <row r="25" spans="3:57" ht="20.25" customHeight="1" x14ac:dyDescent="0.2">
      <c r="C25" s="1"/>
      <c r="D25" s="96" t="s">
        <v>27</v>
      </c>
      <c r="E25" s="173" t="s">
        <v>66</v>
      </c>
      <c r="F25" s="173"/>
      <c r="G25" s="173"/>
      <c r="H25" s="173"/>
      <c r="I25" s="173"/>
      <c r="J25" s="173"/>
      <c r="K25" s="24"/>
      <c r="L25" s="215">
        <f>IFERROR(ROUNDDOWN(L20+L23,3),"")</f>
        <v>2.5550000000000002</v>
      </c>
      <c r="M25" s="216"/>
      <c r="N25" s="216"/>
      <c r="O25" s="216"/>
      <c r="P25" s="216"/>
      <c r="Q25" s="216"/>
      <c r="R25" s="217"/>
      <c r="S25" s="172" t="s">
        <v>32</v>
      </c>
      <c r="T25" s="172"/>
      <c r="U25" s="172"/>
      <c r="V25" s="172"/>
      <c r="W25" s="172"/>
      <c r="Y25" s="220">
        <f>IFERROR(ROUNDDOWN(Y20+Y23,3),"")</f>
        <v>1.919</v>
      </c>
      <c r="Z25" s="221"/>
      <c r="AA25" s="221"/>
      <c r="AB25" s="221"/>
      <c r="AC25" s="221"/>
      <c r="AD25" s="221"/>
      <c r="AE25" s="222"/>
      <c r="AF25" s="172" t="s">
        <v>32</v>
      </c>
      <c r="AG25" s="172"/>
      <c r="AH25" s="172"/>
      <c r="AI25" s="172"/>
      <c r="AJ25" s="172"/>
      <c r="AK25" s="39"/>
      <c r="AL25"/>
      <c r="AM25"/>
      <c r="AN25"/>
      <c r="AO25"/>
      <c r="AP25"/>
      <c r="AQ25"/>
      <c r="AS25" s="45"/>
      <c r="AT25" s="369"/>
      <c r="AU25" s="172"/>
      <c r="AV25" s="320"/>
      <c r="AW25" s="172"/>
      <c r="AX25" s="169"/>
      <c r="AY25" s="169"/>
      <c r="AZ25" s="169"/>
      <c r="BA25" s="170"/>
      <c r="BB25" s="171"/>
      <c r="BC25" s="163"/>
      <c r="BD25" s="4"/>
    </row>
    <row r="26" spans="3:57" ht="20.25" customHeight="1" x14ac:dyDescent="0.2">
      <c r="C26" s="1"/>
      <c r="D26" s="102" t="s">
        <v>28</v>
      </c>
      <c r="E26" s="173" t="s">
        <v>159</v>
      </c>
      <c r="F26" s="173"/>
      <c r="G26" s="173"/>
      <c r="H26" s="173"/>
      <c r="I26" s="173"/>
      <c r="J26" s="173"/>
      <c r="K26" s="24"/>
      <c r="L26" s="25" t="s">
        <v>160</v>
      </c>
      <c r="M26" s="174">
        <v>0.5</v>
      </c>
      <c r="N26" s="174"/>
      <c r="O26" s="174"/>
      <c r="P26" s="174"/>
      <c r="Q26" s="174"/>
      <c r="R26" s="174"/>
      <c r="S26" s="175" t="s">
        <v>237</v>
      </c>
      <c r="T26" s="175"/>
      <c r="U26" s="175"/>
      <c r="V26" s="175"/>
      <c r="W26" s="175"/>
      <c r="Y26" s="26" t="s">
        <v>41</v>
      </c>
      <c r="Z26" s="176">
        <f>IF(M26="","",M26)</f>
        <v>0.5</v>
      </c>
      <c r="AA26" s="177"/>
      <c r="AB26" s="177"/>
      <c r="AC26" s="177"/>
      <c r="AD26" s="177"/>
      <c r="AE26" s="178"/>
      <c r="AF26" s="179" t="str">
        <f>IF(S26="","",S26)</f>
        <v>千枚</v>
      </c>
      <c r="AG26" s="179"/>
      <c r="AH26" s="179"/>
      <c r="AI26" s="179"/>
      <c r="AJ26" s="179"/>
      <c r="AK26" s="39"/>
      <c r="AL26"/>
      <c r="AM26"/>
      <c r="AN26"/>
      <c r="AO26"/>
      <c r="AP26"/>
      <c r="AQ26"/>
      <c r="AS26" s="45"/>
      <c r="AT26" s="369"/>
      <c r="AU26" s="96" t="s">
        <v>85</v>
      </c>
      <c r="AV26" s="320"/>
      <c r="AW26" s="172"/>
      <c r="AX26" s="92" t="s">
        <v>86</v>
      </c>
      <c r="AY26" s="169" t="s">
        <v>87</v>
      </c>
      <c r="AZ26" s="169"/>
      <c r="BA26" s="95" t="s">
        <v>88</v>
      </c>
      <c r="BB26" s="55" t="s">
        <v>208</v>
      </c>
      <c r="BC26" s="56" t="s">
        <v>121</v>
      </c>
      <c r="BD26" s="4"/>
    </row>
    <row r="27" spans="3:57" ht="20.25" customHeight="1" x14ac:dyDescent="0.2">
      <c r="C27" s="1"/>
      <c r="D27" s="102" t="s">
        <v>29</v>
      </c>
      <c r="E27" s="173" t="s">
        <v>30</v>
      </c>
      <c r="F27" s="173"/>
      <c r="G27" s="173"/>
      <c r="H27" s="173"/>
      <c r="I27" s="173"/>
      <c r="J27" s="173"/>
      <c r="K27" s="24"/>
      <c r="L27" s="218">
        <f>IFERROR(ROUNDDOWN(L25/M26,3),"")</f>
        <v>5.1100000000000003</v>
      </c>
      <c r="M27" s="218"/>
      <c r="N27" s="218"/>
      <c r="O27" s="218"/>
      <c r="P27" s="218"/>
      <c r="Q27" s="218"/>
      <c r="R27" s="215"/>
      <c r="S27" s="212" t="s">
        <v>189</v>
      </c>
      <c r="T27" s="213"/>
      <c r="U27" s="57" t="s">
        <v>190</v>
      </c>
      <c r="V27" s="180" t="str">
        <f>IF(S26="","",S26)</f>
        <v>千枚</v>
      </c>
      <c r="W27" s="181"/>
      <c r="Y27" s="218">
        <f>IFERROR((ROUNDDOWN(Y25/Z26,3)),"")</f>
        <v>3.8380000000000001</v>
      </c>
      <c r="Z27" s="218"/>
      <c r="AA27" s="218"/>
      <c r="AB27" s="218"/>
      <c r="AC27" s="218"/>
      <c r="AD27" s="218"/>
      <c r="AE27" s="218"/>
      <c r="AF27" s="236" t="s">
        <v>189</v>
      </c>
      <c r="AG27" s="237"/>
      <c r="AH27" s="57" t="s">
        <v>190</v>
      </c>
      <c r="AI27" s="180" t="str">
        <f>IF(AF26="","",AF26)</f>
        <v>千枚</v>
      </c>
      <c r="AJ27" s="181"/>
      <c r="AK27" s="39"/>
      <c r="AL27"/>
      <c r="AM27"/>
      <c r="AN27"/>
      <c r="AO27"/>
      <c r="AP27"/>
      <c r="AQ27"/>
      <c r="AS27" s="1"/>
      <c r="AT27" s="369"/>
      <c r="AU27" s="92" t="s">
        <v>89</v>
      </c>
      <c r="AV27" s="320"/>
      <c r="AW27" s="172" t="s">
        <v>90</v>
      </c>
      <c r="AX27" s="169" t="s">
        <v>80</v>
      </c>
      <c r="AY27" s="169" t="s">
        <v>144</v>
      </c>
      <c r="AZ27" s="169" t="s">
        <v>119</v>
      </c>
      <c r="BA27" s="170" t="s">
        <v>81</v>
      </c>
      <c r="BB27" s="171" t="s">
        <v>225</v>
      </c>
      <c r="BC27" s="172" t="s">
        <v>103</v>
      </c>
      <c r="BD27" s="4"/>
    </row>
    <row r="28" spans="3:57" ht="20.25" customHeight="1" x14ac:dyDescent="0.2">
      <c r="C28" s="1"/>
      <c r="D28" s="102" t="s">
        <v>51</v>
      </c>
      <c r="E28" s="173" t="s">
        <v>49</v>
      </c>
      <c r="F28" s="173"/>
      <c r="G28" s="173"/>
      <c r="H28" s="173"/>
      <c r="I28" s="173"/>
      <c r="J28" s="173"/>
      <c r="K28" s="24"/>
      <c r="L28" s="218">
        <f>IFERROR(ROUNDDOWN(((M18*M19+M21*M22)/L24),3),"")</f>
        <v>46</v>
      </c>
      <c r="M28" s="218"/>
      <c r="N28" s="218"/>
      <c r="O28" s="218"/>
      <c r="P28" s="218"/>
      <c r="Q28" s="218"/>
      <c r="R28" s="218"/>
      <c r="S28" s="219" t="s">
        <v>63</v>
      </c>
      <c r="T28" s="219"/>
      <c r="U28" s="219"/>
      <c r="V28" s="219"/>
      <c r="W28" s="219"/>
      <c r="Y28" s="218">
        <f>IFERROR(ROUNDDOWN(((Z18*Z19+Z21*Z22)/Y24),3),"")</f>
        <v>40.646999999999998</v>
      </c>
      <c r="Z28" s="218"/>
      <c r="AA28" s="218"/>
      <c r="AB28" s="218"/>
      <c r="AC28" s="218"/>
      <c r="AD28" s="218"/>
      <c r="AE28" s="218"/>
      <c r="AF28" s="214" t="s">
        <v>63</v>
      </c>
      <c r="AG28" s="214"/>
      <c r="AH28" s="214"/>
      <c r="AI28" s="214"/>
      <c r="AJ28" s="214"/>
      <c r="AK28" s="39"/>
      <c r="AL28"/>
      <c r="AM28"/>
      <c r="AN28"/>
      <c r="AO28"/>
      <c r="AP28"/>
      <c r="AQ28"/>
      <c r="AS28" s="1"/>
      <c r="AT28" s="369"/>
      <c r="AU28" s="196" t="s">
        <v>91</v>
      </c>
      <c r="AV28" s="320"/>
      <c r="AW28" s="172"/>
      <c r="AX28" s="169"/>
      <c r="AY28" s="169"/>
      <c r="AZ28" s="169"/>
      <c r="BA28" s="170"/>
      <c r="BB28" s="171"/>
      <c r="BC28" s="172"/>
      <c r="BD28" s="4"/>
    </row>
    <row r="29" spans="3:57" ht="20.25" customHeight="1" x14ac:dyDescent="0.2">
      <c r="C29" s="1"/>
      <c r="D29" s="102" t="s">
        <v>52</v>
      </c>
      <c r="E29" s="173" t="s">
        <v>50</v>
      </c>
      <c r="F29" s="173"/>
      <c r="G29" s="173"/>
      <c r="H29" s="173"/>
      <c r="I29" s="173"/>
      <c r="J29" s="173"/>
      <c r="K29" s="24"/>
      <c r="L29" s="218">
        <f>IFERROR(ROUNDDOWN(L24/M26,3),"")</f>
        <v>400</v>
      </c>
      <c r="M29" s="218"/>
      <c r="N29" s="218"/>
      <c r="O29" s="218"/>
      <c r="P29" s="218"/>
      <c r="Q29" s="218"/>
      <c r="R29" s="218"/>
      <c r="S29" s="212" t="s">
        <v>188</v>
      </c>
      <c r="T29" s="213"/>
      <c r="U29" s="57" t="s">
        <v>190</v>
      </c>
      <c r="V29" s="180" t="str">
        <f>IF(S26="","",S26)</f>
        <v>千枚</v>
      </c>
      <c r="W29" s="181"/>
      <c r="Y29" s="218">
        <f>IFERROR(ROUNDDOWN(Y24/Z26,3),"")</f>
        <v>340</v>
      </c>
      <c r="Z29" s="218"/>
      <c r="AA29" s="218"/>
      <c r="AB29" s="218"/>
      <c r="AC29" s="218"/>
      <c r="AD29" s="218"/>
      <c r="AE29" s="218"/>
      <c r="AF29" s="236" t="s">
        <v>188</v>
      </c>
      <c r="AG29" s="237"/>
      <c r="AH29" s="57" t="s">
        <v>190</v>
      </c>
      <c r="AI29" s="238" t="str">
        <f>IF(AF26="","",AF26)</f>
        <v>千枚</v>
      </c>
      <c r="AJ29" s="239"/>
      <c r="AK29" s="39"/>
      <c r="AL29"/>
      <c r="AM29"/>
      <c r="AN29"/>
      <c r="AO29"/>
      <c r="AP29"/>
      <c r="AQ29"/>
      <c r="AS29" s="1"/>
      <c r="AT29" s="369"/>
      <c r="AU29" s="197"/>
      <c r="AV29" s="320"/>
      <c r="AW29" s="172"/>
      <c r="AX29" s="169" t="s">
        <v>186</v>
      </c>
      <c r="AY29" s="169" t="s">
        <v>145</v>
      </c>
      <c r="AZ29" s="169" t="s">
        <v>119</v>
      </c>
      <c r="BA29" s="170" t="s">
        <v>84</v>
      </c>
      <c r="BB29" s="171" t="s">
        <v>224</v>
      </c>
      <c r="BC29" s="172" t="s">
        <v>103</v>
      </c>
      <c r="BD29" s="4"/>
    </row>
    <row r="30" spans="3:57" ht="20.25" customHeight="1" x14ac:dyDescent="0.2">
      <c r="C30" s="1"/>
      <c r="AK30" s="39"/>
      <c r="AL30"/>
      <c r="AM30"/>
      <c r="AN30"/>
      <c r="AO30"/>
      <c r="AP30"/>
      <c r="AQ30"/>
      <c r="AS30" s="1"/>
      <c r="AT30" s="369"/>
      <c r="AU30" s="198"/>
      <c r="AV30" s="320"/>
      <c r="AW30" s="172"/>
      <c r="AX30" s="169"/>
      <c r="AY30" s="169"/>
      <c r="AZ30" s="169"/>
      <c r="BA30" s="170"/>
      <c r="BB30" s="171"/>
      <c r="BC30" s="172"/>
      <c r="BD30" s="4"/>
    </row>
    <row r="31" spans="3:57" ht="20.25" customHeight="1" x14ac:dyDescent="0.2">
      <c r="C31" s="1"/>
      <c r="D31" s="132" t="s">
        <v>54</v>
      </c>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39"/>
      <c r="AL31"/>
      <c r="AM31"/>
      <c r="AN31"/>
      <c r="AO31"/>
      <c r="AP31"/>
      <c r="AQ31"/>
      <c r="AS31" s="1"/>
      <c r="AT31" s="369"/>
      <c r="AU31" s="92" t="s">
        <v>92</v>
      </c>
      <c r="AV31" s="320"/>
      <c r="AW31" s="172"/>
      <c r="AX31" s="92" t="s">
        <v>86</v>
      </c>
      <c r="AY31" s="194" t="s">
        <v>87</v>
      </c>
      <c r="AZ31" s="195"/>
      <c r="BA31" s="95" t="s">
        <v>88</v>
      </c>
      <c r="BB31" s="55" t="s">
        <v>120</v>
      </c>
      <c r="BC31" s="56" t="s">
        <v>122</v>
      </c>
      <c r="BD31" s="4"/>
    </row>
    <row r="32" spans="3:57" ht="20.25" customHeight="1" x14ac:dyDescent="0.2">
      <c r="C32" s="1"/>
      <c r="D32" s="132" t="s">
        <v>53</v>
      </c>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39"/>
      <c r="AL32"/>
      <c r="AM32"/>
      <c r="AN32"/>
      <c r="AO32"/>
      <c r="AP32"/>
      <c r="AQ32"/>
      <c r="AS32" s="1"/>
      <c r="AT32" s="369"/>
      <c r="AU32" s="93" t="s">
        <v>93</v>
      </c>
      <c r="AV32" s="194" t="s">
        <v>94</v>
      </c>
      <c r="AW32" s="379"/>
      <c r="AX32" s="195"/>
      <c r="AY32" s="194" t="s">
        <v>87</v>
      </c>
      <c r="AZ32" s="195"/>
      <c r="BA32" s="95" t="s">
        <v>84</v>
      </c>
      <c r="BB32" s="110" t="s">
        <v>174</v>
      </c>
      <c r="BC32" s="109" t="s">
        <v>123</v>
      </c>
      <c r="BD32" s="4"/>
    </row>
    <row r="33" spans="3:56" ht="20.25" customHeight="1" x14ac:dyDescent="0.2">
      <c r="C33" s="1"/>
      <c r="AK33" s="39"/>
      <c r="AL33"/>
      <c r="AM33"/>
      <c r="AN33"/>
      <c r="AO33"/>
      <c r="AP33"/>
      <c r="AQ33"/>
      <c r="AS33" s="1"/>
      <c r="AT33" s="369"/>
      <c r="AU33" s="93" t="s">
        <v>95</v>
      </c>
      <c r="AV33" s="194" t="s">
        <v>96</v>
      </c>
      <c r="AW33" s="379"/>
      <c r="AX33" s="195"/>
      <c r="AY33" s="194" t="s">
        <v>87</v>
      </c>
      <c r="AZ33" s="195"/>
      <c r="BA33" s="95" t="s">
        <v>88</v>
      </c>
      <c r="BB33" s="58" t="s">
        <v>209</v>
      </c>
      <c r="BC33" s="56" t="s">
        <v>124</v>
      </c>
      <c r="BD33" s="4"/>
    </row>
    <row r="34" spans="3:56" ht="20.25" customHeight="1" x14ac:dyDescent="0.2">
      <c r="C34" s="1"/>
      <c r="F34" s="132" t="s">
        <v>58</v>
      </c>
      <c r="G34" s="132"/>
      <c r="H34" s="226">
        <v>2024</v>
      </c>
      <c r="I34" s="226"/>
      <c r="J34" s="86" t="s">
        <v>59</v>
      </c>
      <c r="K34" s="119">
        <v>5</v>
      </c>
      <c r="L34" s="86" t="s">
        <v>61</v>
      </c>
      <c r="M34" s="119">
        <v>27</v>
      </c>
      <c r="N34" s="86" t="s">
        <v>60</v>
      </c>
      <c r="O34" s="86"/>
      <c r="P34" s="86"/>
      <c r="Q34" s="86"/>
      <c r="AK34" s="39"/>
      <c r="AL34"/>
      <c r="AM34"/>
      <c r="AN34"/>
      <c r="AO34"/>
      <c r="AP34"/>
      <c r="AQ34"/>
      <c r="AS34" s="1"/>
      <c r="AT34" s="369"/>
      <c r="AU34" s="196" t="s">
        <v>142</v>
      </c>
      <c r="AV34" s="295" t="s">
        <v>143</v>
      </c>
      <c r="AW34" s="296"/>
      <c r="AX34" s="292"/>
      <c r="AY34" s="92" t="s">
        <v>193</v>
      </c>
      <c r="AZ34" s="92" t="s">
        <v>146</v>
      </c>
      <c r="BA34" s="199" t="s">
        <v>254</v>
      </c>
      <c r="BB34" s="206" t="s">
        <v>257</v>
      </c>
      <c r="BC34" s="191" t="s">
        <v>103</v>
      </c>
      <c r="BD34" s="4"/>
    </row>
    <row r="35" spans="3:56" ht="24.75" customHeight="1" x14ac:dyDescent="0.2">
      <c r="C35" s="1"/>
      <c r="AK35" s="39"/>
      <c r="AL35"/>
      <c r="AM35"/>
      <c r="AN35"/>
      <c r="AO35"/>
      <c r="AP35"/>
      <c r="AQ35"/>
      <c r="AS35" s="1"/>
      <c r="AT35" s="369"/>
      <c r="AU35" s="197"/>
      <c r="AV35" s="297"/>
      <c r="AW35" s="298"/>
      <c r="AX35" s="293"/>
      <c r="AY35" s="169" t="s">
        <v>191</v>
      </c>
      <c r="AZ35" s="169" t="s">
        <v>192</v>
      </c>
      <c r="BA35" s="200"/>
      <c r="BB35" s="207"/>
      <c r="BC35" s="192"/>
      <c r="BD35" s="4"/>
    </row>
    <row r="36" spans="3:56" ht="19.5" customHeight="1" x14ac:dyDescent="0.2">
      <c r="C36" s="1"/>
      <c r="F36" s="129" t="s">
        <v>42</v>
      </c>
      <c r="G36" s="129"/>
      <c r="H36" s="129"/>
      <c r="I36" s="227" t="s">
        <v>203</v>
      </c>
      <c r="J36" s="227"/>
      <c r="K36" s="227"/>
      <c r="L36" s="227"/>
      <c r="M36" s="227"/>
      <c r="N36" s="227"/>
      <c r="O36" s="227"/>
      <c r="P36" s="227"/>
      <c r="Q36" s="227"/>
      <c r="R36" s="227"/>
      <c r="S36" s="227"/>
      <c r="T36" s="227"/>
      <c r="U36" s="227"/>
      <c r="V36" s="227"/>
      <c r="W36" s="227"/>
      <c r="X36" s="3"/>
      <c r="Y36" s="27"/>
      <c r="Z36" s="3"/>
      <c r="AA36" s="3"/>
      <c r="AB36" s="3"/>
      <c r="AC36" s="3"/>
      <c r="AD36" s="3"/>
      <c r="AE36" s="3"/>
      <c r="AF36" s="3"/>
      <c r="AG36" s="3"/>
      <c r="AH36" s="3"/>
      <c r="AI36" s="3"/>
      <c r="AJ36" s="3"/>
      <c r="AK36" s="39"/>
      <c r="AL36"/>
      <c r="AM36"/>
      <c r="AN36"/>
      <c r="AO36"/>
      <c r="AP36"/>
      <c r="AQ36"/>
      <c r="AS36" s="1"/>
      <c r="AT36" s="369"/>
      <c r="AU36" s="198"/>
      <c r="AV36" s="299"/>
      <c r="AW36" s="300"/>
      <c r="AX36" s="294"/>
      <c r="AY36" s="169"/>
      <c r="AZ36" s="169"/>
      <c r="BA36" s="201"/>
      <c r="BB36" s="208"/>
      <c r="BC36" s="193"/>
      <c r="BD36" s="4"/>
    </row>
    <row r="37" spans="3:56" ht="15" customHeight="1" x14ac:dyDescent="0.2">
      <c r="C37" s="1"/>
      <c r="AK37" s="39"/>
      <c r="AL37"/>
      <c r="AM37"/>
      <c r="AN37"/>
      <c r="AO37"/>
      <c r="AP37"/>
      <c r="AQ37"/>
      <c r="AS37" s="1"/>
      <c r="AT37" s="369"/>
      <c r="AU37" s="196" t="s">
        <v>147</v>
      </c>
      <c r="AV37" s="295" t="s">
        <v>148</v>
      </c>
      <c r="AW37" s="296"/>
      <c r="AX37" s="292"/>
      <c r="AY37" s="295" t="s">
        <v>87</v>
      </c>
      <c r="AZ37" s="292"/>
      <c r="BA37" s="202" t="s">
        <v>255</v>
      </c>
      <c r="BB37" s="209" t="s">
        <v>212</v>
      </c>
      <c r="BC37" s="188" t="s">
        <v>149</v>
      </c>
      <c r="BD37" s="4"/>
    </row>
    <row r="38" spans="3:56" ht="20.25" customHeight="1" x14ac:dyDescent="0.2">
      <c r="C38" s="1"/>
      <c r="F38" s="129" t="s">
        <v>1</v>
      </c>
      <c r="G38" s="129"/>
      <c r="H38" s="129"/>
      <c r="I38" s="224" t="s">
        <v>200</v>
      </c>
      <c r="J38" s="224"/>
      <c r="K38" s="224"/>
      <c r="L38" s="224"/>
      <c r="M38" s="224"/>
      <c r="N38" s="224"/>
      <c r="O38" s="3"/>
      <c r="P38" s="27"/>
      <c r="Q38" s="3"/>
      <c r="R38" s="129" t="s">
        <v>62</v>
      </c>
      <c r="S38" s="129"/>
      <c r="T38" s="129"/>
      <c r="U38" s="129"/>
      <c r="V38" s="129"/>
      <c r="W38" s="129"/>
      <c r="X38" s="225" t="s">
        <v>201</v>
      </c>
      <c r="Y38" s="225"/>
      <c r="Z38" s="225"/>
      <c r="AA38" s="225"/>
      <c r="AB38" s="225"/>
      <c r="AC38" s="225"/>
      <c r="AD38" s="225"/>
      <c r="AE38" s="225"/>
      <c r="AF38" s="225"/>
      <c r="AG38" s="225"/>
      <c r="AH38" s="106"/>
      <c r="AI38" s="3"/>
      <c r="AJ38" s="3"/>
      <c r="AK38" s="39"/>
      <c r="AL38"/>
      <c r="AM38"/>
      <c r="AN38"/>
      <c r="AO38"/>
      <c r="AP38"/>
      <c r="AQ38"/>
      <c r="AS38" s="1"/>
      <c r="AT38" s="369"/>
      <c r="AU38" s="197"/>
      <c r="AV38" s="297"/>
      <c r="AW38" s="298"/>
      <c r="AX38" s="293"/>
      <c r="AY38" s="297"/>
      <c r="AZ38" s="293"/>
      <c r="BA38" s="203"/>
      <c r="BB38" s="210"/>
      <c r="BC38" s="190"/>
      <c r="BD38" s="4"/>
    </row>
    <row r="39" spans="3:56" ht="20.25" customHeight="1" x14ac:dyDescent="0.2">
      <c r="C39" s="1"/>
      <c r="R39" s="130"/>
      <c r="S39" s="130"/>
      <c r="T39" s="130"/>
      <c r="U39" s="130"/>
      <c r="V39" s="130"/>
      <c r="W39" s="130"/>
      <c r="X39" s="130"/>
      <c r="Y39" s="130"/>
      <c r="Z39" s="130"/>
      <c r="AA39" s="130"/>
      <c r="AB39" s="130"/>
      <c r="AC39" s="130"/>
      <c r="AD39" s="130"/>
      <c r="AE39" s="130"/>
      <c r="AF39" s="130"/>
      <c r="AG39" s="130"/>
      <c r="AH39" s="130"/>
      <c r="AI39" s="130"/>
      <c r="AJ39" s="130"/>
      <c r="AK39" s="39"/>
      <c r="AL39"/>
      <c r="AM39"/>
      <c r="AN39"/>
      <c r="AO39"/>
      <c r="AP39"/>
      <c r="AQ39"/>
      <c r="AS39" s="1"/>
      <c r="AT39" s="369"/>
      <c r="AU39" s="198"/>
      <c r="AV39" s="299"/>
      <c r="AW39" s="300"/>
      <c r="AX39" s="294"/>
      <c r="AY39" s="299"/>
      <c r="AZ39" s="294"/>
      <c r="BA39" s="204"/>
      <c r="BB39" s="211"/>
      <c r="BC39" s="189"/>
      <c r="BD39" s="4"/>
    </row>
    <row r="40" spans="3:56" ht="20.25" customHeight="1" x14ac:dyDescent="0.2">
      <c r="C40" s="1"/>
      <c r="F40" s="129" t="s">
        <v>43</v>
      </c>
      <c r="G40" s="129"/>
      <c r="H40" s="129"/>
      <c r="I40" s="227" t="s">
        <v>202</v>
      </c>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104"/>
      <c r="AI40" s="3"/>
      <c r="AJ40" s="3"/>
      <c r="AK40" s="39"/>
      <c r="AS40" s="1"/>
      <c r="AT40" s="369"/>
      <c r="AU40" s="196" t="s">
        <v>98</v>
      </c>
      <c r="AV40" s="370" t="s">
        <v>99</v>
      </c>
      <c r="AW40" s="371"/>
      <c r="AX40" s="372"/>
      <c r="AY40" s="295" t="s">
        <v>87</v>
      </c>
      <c r="AZ40" s="292"/>
      <c r="BA40" s="205" t="s">
        <v>88</v>
      </c>
      <c r="BB40" s="209" t="s">
        <v>213</v>
      </c>
      <c r="BC40" s="188" t="s">
        <v>125</v>
      </c>
      <c r="BD40" s="4"/>
    </row>
    <row r="41" spans="3:56" ht="20.25" customHeight="1" x14ac:dyDescent="0.2">
      <c r="C41" s="1"/>
      <c r="AJ41" s="3"/>
      <c r="AK41" s="39"/>
      <c r="AS41" s="1"/>
      <c r="AT41" s="369"/>
      <c r="AU41" s="197"/>
      <c r="AV41" s="376"/>
      <c r="AW41" s="377"/>
      <c r="AX41" s="378"/>
      <c r="AY41" s="297"/>
      <c r="AZ41" s="293"/>
      <c r="BA41" s="200"/>
      <c r="BB41" s="210"/>
      <c r="BC41" s="190"/>
      <c r="BD41" s="4"/>
    </row>
    <row r="42" spans="3:56" ht="20.25" customHeight="1" x14ac:dyDescent="0.2">
      <c r="C42" s="1"/>
      <c r="F42" s="129" t="s">
        <v>44</v>
      </c>
      <c r="G42" s="129"/>
      <c r="H42" s="129"/>
      <c r="I42" s="227" t="s">
        <v>202</v>
      </c>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104"/>
      <c r="AI42" s="3"/>
      <c r="AJ42" s="3"/>
      <c r="AK42" s="39"/>
      <c r="AS42" s="1"/>
      <c r="AT42" s="369"/>
      <c r="AU42" s="198"/>
      <c r="AV42" s="373"/>
      <c r="AW42" s="374"/>
      <c r="AX42" s="375"/>
      <c r="AY42" s="299"/>
      <c r="AZ42" s="294"/>
      <c r="BA42" s="201"/>
      <c r="BB42" s="211"/>
      <c r="BC42" s="189"/>
      <c r="BD42" s="4"/>
    </row>
    <row r="43" spans="3:56" ht="20.25" customHeight="1" x14ac:dyDescent="0.2">
      <c r="C43" s="1"/>
      <c r="D43" s="24"/>
      <c r="E43" s="24"/>
      <c r="F43" s="24"/>
      <c r="G43" s="24"/>
      <c r="H43" s="24"/>
      <c r="I43" s="24"/>
      <c r="J43" s="24"/>
      <c r="K43" s="24"/>
      <c r="L43" s="24"/>
      <c r="M43" s="24"/>
      <c r="N43" s="24"/>
      <c r="O43" s="24"/>
      <c r="P43" s="24"/>
      <c r="Q43" s="24"/>
      <c r="AK43" s="39"/>
      <c r="AS43" s="1"/>
      <c r="AT43" s="369"/>
      <c r="AU43" s="196" t="s">
        <v>150</v>
      </c>
      <c r="AV43" s="370" t="s">
        <v>151</v>
      </c>
      <c r="AW43" s="371"/>
      <c r="AX43" s="372"/>
      <c r="AY43" s="295" t="s">
        <v>87</v>
      </c>
      <c r="AZ43" s="292"/>
      <c r="BA43" s="202" t="s">
        <v>256</v>
      </c>
      <c r="BB43" s="209" t="s">
        <v>239</v>
      </c>
      <c r="BC43" s="188" t="s">
        <v>152</v>
      </c>
      <c r="BD43" s="4"/>
    </row>
    <row r="44" spans="3:56" ht="20.25" customHeight="1" x14ac:dyDescent="0.2">
      <c r="C44" s="1"/>
      <c r="D44" s="24"/>
      <c r="E44" s="24"/>
      <c r="F44" s="24"/>
      <c r="G44" s="24"/>
      <c r="H44" s="24"/>
      <c r="I44" s="24"/>
      <c r="J44" s="24"/>
      <c r="K44" s="24"/>
      <c r="L44" s="24"/>
      <c r="M44" s="24"/>
      <c r="N44" s="24"/>
      <c r="O44" s="24"/>
      <c r="P44" s="24"/>
      <c r="Q44" s="24"/>
      <c r="AK44" s="39"/>
      <c r="AS44" s="1"/>
      <c r="AT44" s="369"/>
      <c r="AU44" s="198"/>
      <c r="AV44" s="373"/>
      <c r="AW44" s="374"/>
      <c r="AX44" s="375"/>
      <c r="AY44" s="299"/>
      <c r="AZ44" s="294"/>
      <c r="BA44" s="204"/>
      <c r="BB44" s="211"/>
      <c r="BC44" s="189"/>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223" t="s">
        <v>269</v>
      </c>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39"/>
      <c r="AL46" s="24"/>
      <c r="AS46" s="1"/>
      <c r="AT46" s="60" t="s">
        <v>130</v>
      </c>
      <c r="AU46" s="61"/>
      <c r="AV46" s="61"/>
      <c r="AW46" s="13"/>
      <c r="AX46" s="13"/>
      <c r="AY46" s="61"/>
      <c r="AZ46" s="13"/>
      <c r="BA46" s="13"/>
      <c r="BB46" s="13"/>
      <c r="BC46" s="3"/>
      <c r="BD46" s="59"/>
    </row>
    <row r="47" spans="3:56" ht="20.25" customHeight="1" x14ac:dyDescent="0.2">
      <c r="C47" s="62"/>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39"/>
      <c r="AL47" s="24"/>
      <c r="AS47" s="1"/>
      <c r="AT47" s="13" t="s">
        <v>187</v>
      </c>
      <c r="AU47" s="61"/>
      <c r="AV47" s="61"/>
      <c r="AW47" s="13"/>
      <c r="AX47" s="13"/>
      <c r="AY47" s="61"/>
      <c r="AZ47" s="13"/>
      <c r="BA47" s="13"/>
      <c r="BB47" s="13"/>
      <c r="BC47" s="3"/>
      <c r="BD47" s="59"/>
    </row>
    <row r="48" spans="3:56" ht="20.25" customHeight="1" x14ac:dyDescent="0.2">
      <c r="C48" s="62"/>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182" t="s">
        <v>222</v>
      </c>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4"/>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361" t="s">
        <v>172</v>
      </c>
      <c r="K53" s="362"/>
      <c r="L53" s="362"/>
      <c r="M53" s="362"/>
      <c r="N53" s="362"/>
      <c r="O53" s="362"/>
      <c r="P53" s="362"/>
      <c r="Q53" s="361" t="str">
        <f>IF(AA53="","",IF(AA53="OK","OK","NG"))</f>
        <v>OK</v>
      </c>
      <c r="R53" s="362"/>
      <c r="S53" s="367"/>
      <c r="T53" s="31"/>
      <c r="U53" s="342" t="s">
        <v>171</v>
      </c>
      <c r="V53" s="342"/>
      <c r="W53" s="342"/>
      <c r="X53" s="342"/>
      <c r="Y53" s="342"/>
      <c r="Z53" s="342"/>
      <c r="AA53" s="342" t="str">
        <f>IF(OR($L$28="",$Y$28=""),"",IF(($L$28-$Y$28*$Y$29/$L$29)&gt;0,"OK","NG"))</f>
        <v>OK</v>
      </c>
      <c r="AB53" s="342"/>
      <c r="AC53" s="342"/>
      <c r="AK53" s="39"/>
      <c r="AL53" s="24"/>
      <c r="AS53" s="1"/>
      <c r="AU53" s="61"/>
      <c r="AV53" s="13"/>
      <c r="AW53" s="61"/>
      <c r="AX53" s="13"/>
      <c r="AY53" s="61"/>
      <c r="AZ53" s="13"/>
      <c r="BA53" s="13"/>
      <c r="BB53" s="13"/>
      <c r="BC53" s="3"/>
      <c r="BD53" s="59"/>
    </row>
    <row r="54" spans="3:56" ht="20.25" customHeight="1" thickBot="1" x14ac:dyDescent="0.25">
      <c r="C54" s="1"/>
      <c r="D54" s="31"/>
      <c r="J54" s="363"/>
      <c r="K54" s="364"/>
      <c r="L54" s="364"/>
      <c r="M54" s="364"/>
      <c r="N54" s="364"/>
      <c r="O54" s="364"/>
      <c r="P54" s="364"/>
      <c r="Q54" s="363"/>
      <c r="R54" s="364"/>
      <c r="S54" s="368"/>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186" t="s">
        <v>238</v>
      </c>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08"/>
      <c r="AK63" s="73"/>
      <c r="AS63" s="9"/>
      <c r="AU63" s="2"/>
      <c r="AV63" s="2"/>
      <c r="AW63" s="37"/>
      <c r="AY63" s="2"/>
      <c r="BD63" s="4"/>
    </row>
    <row r="64" spans="3:56" ht="20.25" customHeight="1" x14ac:dyDescent="0.2">
      <c r="C64" s="1"/>
      <c r="D64" s="31"/>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08"/>
      <c r="AK64" s="73"/>
      <c r="AU64" s="2"/>
      <c r="AV64" s="2"/>
      <c r="AW64" s="37"/>
      <c r="BD64" s="4"/>
    </row>
    <row r="65" spans="3:57" ht="20.25" customHeight="1" x14ac:dyDescent="0.2">
      <c r="C65" s="1"/>
      <c r="D65" s="73"/>
      <c r="E65" s="335" t="s">
        <v>164</v>
      </c>
      <c r="F65" s="335"/>
      <c r="G65" s="335"/>
      <c r="H65" s="335"/>
      <c r="I65" s="335"/>
      <c r="J65" s="335"/>
      <c r="K65" s="366" t="s">
        <v>165</v>
      </c>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73"/>
      <c r="BD65" s="4"/>
    </row>
    <row r="66" spans="3:57" ht="18" customHeight="1" x14ac:dyDescent="0.2">
      <c r="C66" s="1"/>
      <c r="D66" s="81"/>
      <c r="E66" s="343" t="s">
        <v>163</v>
      </c>
      <c r="F66" s="344"/>
      <c r="G66" s="344"/>
      <c r="H66" s="344"/>
      <c r="I66" s="344"/>
      <c r="J66" s="345"/>
      <c r="K66" s="352" t="s">
        <v>250</v>
      </c>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73"/>
      <c r="AU66" s="2"/>
      <c r="AW66" s="37"/>
      <c r="BD66" s="4"/>
    </row>
    <row r="67" spans="3:57" ht="20.25" customHeight="1" x14ac:dyDescent="0.2">
      <c r="C67" s="1"/>
      <c r="D67" s="73"/>
      <c r="E67" s="346"/>
      <c r="F67" s="347"/>
      <c r="G67" s="347"/>
      <c r="H67" s="347"/>
      <c r="I67" s="347"/>
      <c r="J67" s="348"/>
      <c r="K67" s="355"/>
      <c r="L67" s="356"/>
      <c r="M67" s="356"/>
      <c r="N67" s="356"/>
      <c r="O67" s="356"/>
      <c r="P67" s="356"/>
      <c r="Q67" s="356"/>
      <c r="R67" s="356"/>
      <c r="S67" s="356"/>
      <c r="T67" s="356"/>
      <c r="U67" s="356"/>
      <c r="V67" s="356"/>
      <c r="W67" s="356"/>
      <c r="X67" s="356"/>
      <c r="Y67" s="356"/>
      <c r="Z67" s="356"/>
      <c r="AA67" s="356"/>
      <c r="AB67" s="356"/>
      <c r="AC67" s="356"/>
      <c r="AD67" s="356"/>
      <c r="AE67" s="356"/>
      <c r="AF67" s="356"/>
      <c r="AG67" s="356"/>
      <c r="AH67" s="356"/>
      <c r="AI67" s="356"/>
      <c r="AJ67" s="357"/>
      <c r="AK67" s="73"/>
      <c r="AU67" s="2"/>
      <c r="AW67" s="37"/>
      <c r="BD67" s="4"/>
    </row>
    <row r="68" spans="3:57" ht="20.25" customHeight="1" x14ac:dyDescent="0.2">
      <c r="C68" s="1"/>
      <c r="D68" s="73"/>
      <c r="E68" s="349"/>
      <c r="F68" s="350"/>
      <c r="G68" s="350"/>
      <c r="H68" s="350"/>
      <c r="I68" s="350"/>
      <c r="J68" s="351"/>
      <c r="K68" s="358"/>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73"/>
      <c r="AU68" s="2"/>
      <c r="AW68" s="37"/>
      <c r="BD68" s="4"/>
    </row>
    <row r="69" spans="3:57" ht="20.25" customHeight="1" x14ac:dyDescent="0.2">
      <c r="C69" s="1"/>
      <c r="D69" s="73"/>
      <c r="E69" s="336" t="s">
        <v>162</v>
      </c>
      <c r="F69" s="337"/>
      <c r="G69" s="337"/>
      <c r="H69" s="337"/>
      <c r="I69" s="337"/>
      <c r="J69" s="338"/>
      <c r="K69" s="365" t="s">
        <v>226</v>
      </c>
      <c r="L69" s="365"/>
      <c r="M69" s="365"/>
      <c r="N69" s="365"/>
      <c r="O69" s="365"/>
      <c r="P69" s="365"/>
      <c r="Q69" s="365"/>
      <c r="R69" s="365"/>
      <c r="S69" s="365"/>
      <c r="T69" s="365"/>
      <c r="U69" s="365"/>
      <c r="V69" s="365"/>
      <c r="W69" s="365"/>
      <c r="X69" s="365"/>
      <c r="Y69" s="365"/>
      <c r="Z69" s="365"/>
      <c r="AA69" s="365"/>
      <c r="AB69" s="365"/>
      <c r="AC69" s="365"/>
      <c r="AD69" s="365"/>
      <c r="AE69" s="365"/>
      <c r="AF69" s="365"/>
      <c r="AG69" s="365"/>
      <c r="AH69" s="365"/>
      <c r="AI69" s="365"/>
      <c r="AJ69" s="365"/>
      <c r="AK69" s="73"/>
      <c r="AU69" s="2"/>
      <c r="AW69" s="37"/>
      <c r="BD69" s="4"/>
    </row>
    <row r="70" spans="3:57" ht="20.25" customHeight="1" x14ac:dyDescent="0.2">
      <c r="C70" s="1"/>
      <c r="D70" s="73"/>
      <c r="E70" s="339"/>
      <c r="F70" s="340"/>
      <c r="G70" s="340"/>
      <c r="H70" s="340"/>
      <c r="I70" s="340"/>
      <c r="J70" s="341"/>
      <c r="K70" s="365"/>
      <c r="L70" s="365"/>
      <c r="M70" s="365"/>
      <c r="N70" s="365"/>
      <c r="O70" s="365"/>
      <c r="P70" s="365"/>
      <c r="Q70" s="365"/>
      <c r="R70" s="365"/>
      <c r="S70" s="365"/>
      <c r="T70" s="365"/>
      <c r="U70" s="365"/>
      <c r="V70" s="365"/>
      <c r="W70" s="365"/>
      <c r="X70" s="365"/>
      <c r="Y70" s="365"/>
      <c r="Z70" s="365"/>
      <c r="AA70" s="365"/>
      <c r="AB70" s="365"/>
      <c r="AC70" s="365"/>
      <c r="AD70" s="365"/>
      <c r="AE70" s="365"/>
      <c r="AF70" s="365"/>
      <c r="AG70" s="365"/>
      <c r="AH70" s="365"/>
      <c r="AI70" s="365"/>
      <c r="AJ70" s="365"/>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185" t="s">
        <v>183</v>
      </c>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5"/>
      <c r="AL77" s="185"/>
      <c r="AM77" s="185"/>
      <c r="AN77" s="185"/>
      <c r="AO77" s="185"/>
      <c r="AP77" s="185"/>
      <c r="AQ77" s="185"/>
      <c r="AR77" s="185"/>
      <c r="AS77" s="185"/>
      <c r="AT77" s="185"/>
      <c r="AU77" s="185"/>
      <c r="AV77" s="185"/>
      <c r="AW77" s="185"/>
      <c r="AX77" s="185"/>
      <c r="AY77" s="185"/>
      <c r="AZ77" s="185"/>
      <c r="BA77" s="185"/>
      <c r="BB77" s="185"/>
      <c r="BC77" s="185"/>
      <c r="BD77" s="185"/>
      <c r="BE77" s="185"/>
    </row>
  </sheetData>
  <sheetProtection algorithmName="SHA-512" hashValue="CzSj68LlZGp3k4FBG6fBZ6j+A2QerRmVo3YP9e5Rw3ZUj4l4wD2TmtRbUzabQmr+20VmQ6m5eCcJ73j6su3OTw==" saltValue="GP+c+FLiZ0EuX3uCbA0KLg==" spinCount="100000" sheet="1" objects="1" scenarios="1" selectLockedCells="1"/>
  <mergeCells count="21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AT6:AT10"/>
    <mergeCell ref="AV6:AX6"/>
    <mergeCell ref="AV7:AX7"/>
    <mergeCell ref="AV8:AX8"/>
    <mergeCell ref="AY13:AY14"/>
    <mergeCell ref="AU9:AU10"/>
    <mergeCell ref="AV9:AX10"/>
    <mergeCell ref="AY9:AY10"/>
    <mergeCell ref="AZ9:AZ10"/>
    <mergeCell ref="AZ13:AZ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AF22:AJ22"/>
    <mergeCell ref="H23:J23"/>
    <mergeCell ref="L23:R23"/>
    <mergeCell ref="S23:W23"/>
    <mergeCell ref="F42:H42"/>
    <mergeCell ref="I42:AG42"/>
    <mergeCell ref="AF27:AG27"/>
    <mergeCell ref="AI27:AJ27"/>
    <mergeCell ref="AF29:AG29"/>
    <mergeCell ref="AI29:AJ29"/>
    <mergeCell ref="E29:J29"/>
    <mergeCell ref="L29:R29"/>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B3E2C971-36FE-4762-93CE-D0947F4D27BF}">
      <formula1>2020</formula1>
      <formula2>2030</formula2>
    </dataValidation>
    <dataValidation type="whole" allowBlank="1" showInputMessage="1" showErrorMessage="1" sqref="K34" xr:uid="{FF08CEF0-CEE7-4CE1-9722-6A24F0D6E712}">
      <formula1>1</formula1>
      <formula2>12</formula2>
    </dataValidation>
    <dataValidation type="whole" allowBlank="1" showInputMessage="1" showErrorMessage="1" sqref="M34" xr:uid="{FC8E769F-392D-417D-BA56-626AC7095D68}">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82" t="s">
        <v>264</v>
      </c>
      <c r="D2" s="382"/>
      <c r="E2" s="382"/>
      <c r="F2" s="382"/>
      <c r="G2" s="382"/>
      <c r="H2" s="382"/>
      <c r="I2" s="382"/>
      <c r="J2" s="382"/>
      <c r="K2" s="382"/>
      <c r="L2" s="382"/>
      <c r="M2" s="382"/>
      <c r="N2" s="382"/>
      <c r="O2" s="382"/>
      <c r="P2" s="382"/>
      <c r="Q2" s="382"/>
      <c r="R2" s="382"/>
      <c r="S2" s="382"/>
      <c r="T2" s="382"/>
      <c r="U2" s="382"/>
      <c r="V2" s="382"/>
      <c r="W2" s="382"/>
      <c r="X2" s="382"/>
      <c r="Y2" s="382"/>
      <c r="Z2" s="382"/>
      <c r="AA2" s="382"/>
      <c r="AB2" s="382"/>
      <c r="AC2" s="382"/>
      <c r="AD2" s="382"/>
      <c r="AE2" s="382"/>
      <c r="AF2" s="382"/>
      <c r="AG2" s="382"/>
      <c r="AH2" s="15" t="s">
        <v>64</v>
      </c>
    </row>
    <row r="3" spans="2:42" s="16" customFormat="1" ht="20.25" customHeight="1" x14ac:dyDescent="0.2">
      <c r="B3" s="14"/>
      <c r="C3" s="382" t="s">
        <v>268</v>
      </c>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14"/>
    </row>
    <row r="4" spans="2:42" ht="20.25" customHeight="1" thickBot="1" x14ac:dyDescent="0.25">
      <c r="AK4" s="172" t="s">
        <v>47</v>
      </c>
      <c r="AL4" s="172"/>
      <c r="AM4" s="172"/>
      <c r="AN4" s="172"/>
    </row>
    <row r="5" spans="2:42" ht="20.25" customHeight="1" x14ac:dyDescent="0.2">
      <c r="B5" s="259" t="s">
        <v>0</v>
      </c>
      <c r="C5" s="260"/>
      <c r="D5" s="260"/>
      <c r="E5" s="260"/>
      <c r="F5" s="260"/>
      <c r="G5" s="260"/>
      <c r="H5" s="260"/>
      <c r="I5" s="260"/>
      <c r="J5" s="260"/>
      <c r="K5" s="260"/>
      <c r="L5" s="260"/>
      <c r="M5" s="383"/>
      <c r="N5" s="384"/>
      <c r="O5" s="384"/>
      <c r="P5" s="384"/>
      <c r="Q5" s="384"/>
      <c r="R5" s="384"/>
      <c r="S5" s="384"/>
      <c r="T5" s="384"/>
      <c r="U5" s="384"/>
      <c r="V5" s="384"/>
      <c r="W5" s="384"/>
      <c r="X5" s="384"/>
      <c r="Y5" s="384"/>
      <c r="Z5" s="384"/>
      <c r="AA5" s="384"/>
      <c r="AB5" s="384"/>
      <c r="AC5" s="384"/>
      <c r="AD5" s="384"/>
      <c r="AE5" s="384"/>
      <c r="AF5" s="384"/>
      <c r="AG5" s="384"/>
      <c r="AH5" s="385"/>
      <c r="AK5" s="17" t="s">
        <v>137</v>
      </c>
      <c r="AL5" s="18" t="s">
        <v>161</v>
      </c>
      <c r="AM5" s="18" t="s">
        <v>140</v>
      </c>
      <c r="AN5" s="18" t="s">
        <v>141</v>
      </c>
    </row>
    <row r="6" spans="2:42" ht="20.25" customHeight="1" x14ac:dyDescent="0.2">
      <c r="B6" s="264" t="s">
        <v>35</v>
      </c>
      <c r="C6" s="265"/>
      <c r="D6" s="265"/>
      <c r="E6" s="265"/>
      <c r="F6" s="265"/>
      <c r="G6" s="265"/>
      <c r="H6" s="265"/>
      <c r="I6" s="265"/>
      <c r="J6" s="265"/>
      <c r="K6" s="265"/>
      <c r="L6" s="265"/>
      <c r="M6" s="386"/>
      <c r="N6" s="387"/>
      <c r="O6" s="387"/>
      <c r="P6" s="387"/>
      <c r="Q6" s="387"/>
      <c r="R6" s="387"/>
      <c r="S6" s="387"/>
      <c r="T6" s="387"/>
      <c r="U6" s="387"/>
      <c r="V6" s="387"/>
      <c r="W6" s="387"/>
      <c r="X6" s="387"/>
      <c r="Y6" s="387"/>
      <c r="Z6" s="387"/>
      <c r="AA6" s="387"/>
      <c r="AB6" s="387"/>
      <c r="AC6" s="387"/>
      <c r="AD6" s="387"/>
      <c r="AE6" s="387"/>
      <c r="AF6" s="387"/>
      <c r="AG6" s="387"/>
      <c r="AH6" s="388"/>
    </row>
    <row r="7" spans="2:42" ht="20.25" customHeight="1" x14ac:dyDescent="0.2">
      <c r="B7" s="278" t="s">
        <v>36</v>
      </c>
      <c r="C7" s="279"/>
      <c r="D7" s="279"/>
      <c r="E7" s="279"/>
      <c r="F7" s="279"/>
      <c r="G7" s="279"/>
      <c r="H7" s="279"/>
      <c r="I7" s="279"/>
      <c r="J7" s="279"/>
      <c r="K7" s="279"/>
      <c r="L7" s="279"/>
      <c r="M7" s="96" t="s">
        <v>37</v>
      </c>
      <c r="N7" s="280" t="s">
        <v>137</v>
      </c>
      <c r="O7" s="281"/>
      <c r="P7" s="281"/>
      <c r="Q7" s="281"/>
      <c r="R7" s="281"/>
      <c r="S7" s="281"/>
      <c r="T7" s="281"/>
      <c r="U7" s="281"/>
      <c r="V7" s="281"/>
      <c r="W7" s="281"/>
      <c r="X7" s="281"/>
      <c r="Y7" s="281"/>
      <c r="Z7" s="281"/>
      <c r="AA7" s="281"/>
      <c r="AB7" s="281"/>
      <c r="AC7" s="281"/>
      <c r="AD7" s="281"/>
      <c r="AE7" s="281"/>
      <c r="AF7" s="281"/>
      <c r="AG7" s="281"/>
      <c r="AH7" s="282"/>
    </row>
    <row r="8" spans="2:42" customFormat="1" ht="20.25" customHeight="1" thickBot="1" x14ac:dyDescent="0.25">
      <c r="B8" s="283" t="s">
        <v>2</v>
      </c>
      <c r="C8" s="284"/>
      <c r="D8" s="284"/>
      <c r="E8" s="284"/>
      <c r="F8" s="284"/>
      <c r="G8" s="284"/>
      <c r="H8" s="284"/>
      <c r="I8" s="284"/>
      <c r="J8" s="284"/>
      <c r="K8" s="284"/>
      <c r="L8" s="284"/>
      <c r="M8" s="19" t="s">
        <v>38</v>
      </c>
      <c r="N8" s="389"/>
      <c r="O8" s="390"/>
      <c r="P8" s="390"/>
      <c r="Q8" s="390"/>
      <c r="R8" s="390"/>
      <c r="S8" s="390"/>
      <c r="T8" s="390"/>
      <c r="U8" s="390"/>
      <c r="V8" s="390"/>
      <c r="W8" s="390"/>
      <c r="X8" s="390"/>
      <c r="Y8" s="390"/>
      <c r="Z8" s="390"/>
      <c r="AA8" s="390"/>
      <c r="AB8" s="390"/>
      <c r="AC8" s="390"/>
      <c r="AD8" s="390"/>
      <c r="AE8" s="390"/>
      <c r="AF8" s="390"/>
      <c r="AG8" s="390"/>
      <c r="AH8" s="391"/>
      <c r="AK8" s="2"/>
      <c r="AL8" s="2"/>
      <c r="AM8" s="2"/>
      <c r="AN8" s="2"/>
    </row>
    <row r="10" spans="2:42" customFormat="1" ht="20.25" customHeight="1" x14ac:dyDescent="0.2">
      <c r="B10" s="102" t="s">
        <v>3</v>
      </c>
      <c r="C10" s="272" t="s">
        <v>45</v>
      </c>
      <c r="D10" s="272"/>
      <c r="E10" s="272"/>
      <c r="F10" s="272"/>
      <c r="G10" s="272"/>
      <c r="H10" s="272"/>
      <c r="J10" s="96" t="s">
        <v>39</v>
      </c>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2"/>
      <c r="AJ10" s="2"/>
      <c r="AK10" s="2"/>
      <c r="AL10" s="2"/>
      <c r="AM10" s="2"/>
      <c r="AN10" s="2"/>
      <c r="AO10" s="2"/>
      <c r="AP10" s="2"/>
    </row>
    <row r="11" spans="2:42" customFormat="1" ht="20.25" customHeight="1" x14ac:dyDescent="0.2">
      <c r="B11" s="102" t="s">
        <v>4</v>
      </c>
      <c r="C11" s="272" t="s">
        <v>55</v>
      </c>
      <c r="D11" s="272"/>
      <c r="E11" s="272"/>
      <c r="F11" s="272"/>
      <c r="G11" s="272"/>
      <c r="H11" s="272"/>
      <c r="J11" s="96" t="s">
        <v>40</v>
      </c>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74" t="s">
        <v>46</v>
      </c>
      <c r="K13" s="274"/>
      <c r="L13" s="274"/>
      <c r="M13" s="274"/>
      <c r="N13" s="274"/>
      <c r="O13" s="274"/>
      <c r="P13" s="274"/>
      <c r="Q13" s="274"/>
      <c r="R13" s="274"/>
      <c r="S13" s="274"/>
      <c r="T13" s="274"/>
      <c r="U13" s="274"/>
      <c r="V13" s="2"/>
      <c r="W13" s="172" t="s">
        <v>21</v>
      </c>
      <c r="X13" s="172"/>
      <c r="Y13" s="172"/>
      <c r="Z13" s="172"/>
      <c r="AA13" s="172"/>
      <c r="AB13" s="172"/>
      <c r="AC13" s="172"/>
      <c r="AD13" s="172"/>
      <c r="AE13" s="172"/>
      <c r="AF13" s="172"/>
      <c r="AG13" s="172"/>
      <c r="AH13" s="172"/>
      <c r="AI13" s="20"/>
    </row>
    <row r="14" spans="2:42" customFormat="1" ht="20.25" customHeight="1" x14ac:dyDescent="0.2">
      <c r="B14" s="96" t="s">
        <v>5</v>
      </c>
      <c r="C14" s="275" t="s">
        <v>16</v>
      </c>
      <c r="D14" s="276"/>
      <c r="E14" s="276"/>
      <c r="F14" s="276"/>
      <c r="G14" s="276"/>
      <c r="H14" s="277"/>
      <c r="I14" s="2"/>
      <c r="J14" s="96" t="s">
        <v>17</v>
      </c>
      <c r="K14" s="402"/>
      <c r="L14" s="402"/>
      <c r="M14" s="402"/>
      <c r="N14" s="402"/>
      <c r="O14" s="402"/>
      <c r="P14" s="402"/>
      <c r="Q14" s="402"/>
      <c r="R14" s="402"/>
      <c r="S14" s="402"/>
      <c r="T14" s="402"/>
      <c r="U14" s="402"/>
      <c r="V14" s="2"/>
      <c r="W14" s="96" t="s">
        <v>18</v>
      </c>
      <c r="X14" s="402"/>
      <c r="Y14" s="402"/>
      <c r="Z14" s="402"/>
      <c r="AA14" s="402"/>
      <c r="AB14" s="402"/>
      <c r="AC14" s="402"/>
      <c r="AD14" s="402"/>
      <c r="AE14" s="402"/>
      <c r="AF14" s="402"/>
      <c r="AG14" s="402"/>
      <c r="AH14" s="402"/>
      <c r="AI14" s="20"/>
    </row>
    <row r="15" spans="2:42" customFormat="1" ht="20.25" customHeight="1" x14ac:dyDescent="0.2">
      <c r="B15" s="96" t="s">
        <v>6</v>
      </c>
      <c r="C15" s="241" t="s">
        <v>48</v>
      </c>
      <c r="D15" s="244" t="s">
        <v>7</v>
      </c>
      <c r="E15" s="245"/>
      <c r="F15" s="250" t="s">
        <v>8</v>
      </c>
      <c r="G15" s="251"/>
      <c r="H15" s="252"/>
      <c r="I15" s="2"/>
      <c r="J15" s="21" t="s">
        <v>19</v>
      </c>
      <c r="K15" s="380"/>
      <c r="L15" s="380"/>
      <c r="M15" s="380"/>
      <c r="N15" s="380"/>
      <c r="O15" s="380"/>
      <c r="P15" s="380"/>
      <c r="Q15" s="191" t="s">
        <v>31</v>
      </c>
      <c r="R15" s="191"/>
      <c r="S15" s="191"/>
      <c r="T15" s="191"/>
      <c r="U15" s="191"/>
      <c r="V15" s="2"/>
      <c r="W15" s="99" t="s">
        <v>33</v>
      </c>
      <c r="X15" s="380"/>
      <c r="Y15" s="380"/>
      <c r="Z15" s="380"/>
      <c r="AA15" s="380"/>
      <c r="AB15" s="380"/>
      <c r="AC15" s="380"/>
      <c r="AD15" s="191" t="s">
        <v>31</v>
      </c>
      <c r="AE15" s="191"/>
      <c r="AF15" s="191"/>
      <c r="AG15" s="191"/>
      <c r="AH15" s="191"/>
      <c r="AI15" s="20"/>
    </row>
    <row r="16" spans="2:42" customFormat="1" ht="20.25" customHeight="1" x14ac:dyDescent="0.2">
      <c r="B16" s="96" t="s">
        <v>10</v>
      </c>
      <c r="C16" s="242"/>
      <c r="D16" s="246"/>
      <c r="E16" s="247"/>
      <c r="F16" s="254" t="s">
        <v>57</v>
      </c>
      <c r="G16" s="255"/>
      <c r="H16" s="256"/>
      <c r="I16" s="2"/>
      <c r="J16" s="21" t="s">
        <v>25</v>
      </c>
      <c r="K16" s="381"/>
      <c r="L16" s="381"/>
      <c r="M16" s="381"/>
      <c r="N16" s="381"/>
      <c r="O16" s="381"/>
      <c r="P16" s="381"/>
      <c r="Q16" s="240" t="s">
        <v>56</v>
      </c>
      <c r="R16" s="240"/>
      <c r="S16" s="240"/>
      <c r="T16" s="240"/>
      <c r="U16" s="240"/>
      <c r="V16" s="22"/>
      <c r="W16" s="103" t="s">
        <v>20</v>
      </c>
      <c r="X16" s="381"/>
      <c r="Y16" s="381"/>
      <c r="Z16" s="381"/>
      <c r="AA16" s="381"/>
      <c r="AB16" s="381"/>
      <c r="AC16" s="381"/>
      <c r="AD16" s="240" t="s">
        <v>56</v>
      </c>
      <c r="AE16" s="240"/>
      <c r="AF16" s="240"/>
      <c r="AG16" s="240"/>
      <c r="AH16" s="240"/>
      <c r="AI16" s="20"/>
    </row>
    <row r="17" spans="2:40" customFormat="1" ht="20.25" customHeight="1" x14ac:dyDescent="0.2">
      <c r="B17" s="96" t="s">
        <v>11</v>
      </c>
      <c r="C17" s="242"/>
      <c r="D17" s="248"/>
      <c r="E17" s="249"/>
      <c r="F17" s="229" t="s">
        <v>9</v>
      </c>
      <c r="G17" s="230"/>
      <c r="H17" s="231"/>
      <c r="I17" s="2"/>
      <c r="J17" s="232" t="str">
        <f>IF(OR(K15="",K16=""),"",ROUNDDOWN(K15*K16/3600,3))</f>
        <v/>
      </c>
      <c r="K17" s="233"/>
      <c r="L17" s="233"/>
      <c r="M17" s="233"/>
      <c r="N17" s="233"/>
      <c r="O17" s="233"/>
      <c r="P17" s="234"/>
      <c r="Q17" s="193" t="s">
        <v>32</v>
      </c>
      <c r="R17" s="193"/>
      <c r="S17" s="193"/>
      <c r="T17" s="193"/>
      <c r="U17" s="193"/>
      <c r="V17" s="2"/>
      <c r="W17" s="232" t="str">
        <f>IF(OR(X15="",X16=""),"",ROUNDDOWN(X15*X16/3600,3))</f>
        <v/>
      </c>
      <c r="X17" s="233"/>
      <c r="Y17" s="233"/>
      <c r="Z17" s="233"/>
      <c r="AA17" s="233"/>
      <c r="AB17" s="233"/>
      <c r="AC17" s="234"/>
      <c r="AD17" s="193" t="s">
        <v>32</v>
      </c>
      <c r="AE17" s="193"/>
      <c r="AF17" s="193"/>
      <c r="AG17" s="193"/>
      <c r="AH17" s="193"/>
      <c r="AI17" s="20"/>
    </row>
    <row r="18" spans="2:40" customFormat="1" ht="20.25" customHeight="1" x14ac:dyDescent="0.2">
      <c r="B18" s="96" t="s">
        <v>12</v>
      </c>
      <c r="C18" s="242"/>
      <c r="D18" s="244" t="s">
        <v>15</v>
      </c>
      <c r="E18" s="245"/>
      <c r="F18" s="250" t="s">
        <v>8</v>
      </c>
      <c r="G18" s="251"/>
      <c r="H18" s="252"/>
      <c r="I18" s="1"/>
      <c r="J18" s="101" t="s">
        <v>22</v>
      </c>
      <c r="K18" s="380"/>
      <c r="L18" s="380"/>
      <c r="M18" s="380"/>
      <c r="N18" s="380"/>
      <c r="O18" s="380"/>
      <c r="P18" s="380"/>
      <c r="Q18" s="191" t="s">
        <v>31</v>
      </c>
      <c r="R18" s="191"/>
      <c r="S18" s="191"/>
      <c r="T18" s="191"/>
      <c r="U18" s="191"/>
      <c r="V18" s="2"/>
      <c r="W18" s="99" t="s">
        <v>23</v>
      </c>
      <c r="X18" s="380"/>
      <c r="Y18" s="380"/>
      <c r="Z18" s="380"/>
      <c r="AA18" s="380"/>
      <c r="AB18" s="380"/>
      <c r="AC18" s="380"/>
      <c r="AD18" s="191" t="s">
        <v>31</v>
      </c>
      <c r="AE18" s="191"/>
      <c r="AF18" s="191"/>
      <c r="AG18" s="191"/>
      <c r="AH18" s="191"/>
      <c r="AI18" s="20"/>
    </row>
    <row r="19" spans="2:40" customFormat="1" ht="20.25" customHeight="1" x14ac:dyDescent="0.2">
      <c r="B19" s="96" t="s">
        <v>13</v>
      </c>
      <c r="C19" s="242"/>
      <c r="D19" s="246"/>
      <c r="E19" s="247"/>
      <c r="F19" s="254" t="s">
        <v>57</v>
      </c>
      <c r="G19" s="255"/>
      <c r="H19" s="256"/>
      <c r="I19" s="22"/>
      <c r="J19" s="23" t="s">
        <v>24</v>
      </c>
      <c r="K19" s="381"/>
      <c r="L19" s="381"/>
      <c r="M19" s="381"/>
      <c r="N19" s="381"/>
      <c r="O19" s="381"/>
      <c r="P19" s="381"/>
      <c r="Q19" s="228" t="s">
        <v>56</v>
      </c>
      <c r="R19" s="228"/>
      <c r="S19" s="228"/>
      <c r="T19" s="228"/>
      <c r="U19" s="228"/>
      <c r="V19" s="22"/>
      <c r="W19" s="94" t="s">
        <v>34</v>
      </c>
      <c r="X19" s="381"/>
      <c r="Y19" s="381"/>
      <c r="Z19" s="381"/>
      <c r="AA19" s="381"/>
      <c r="AB19" s="381"/>
      <c r="AC19" s="381"/>
      <c r="AD19" s="228" t="s">
        <v>56</v>
      </c>
      <c r="AE19" s="228"/>
      <c r="AF19" s="228"/>
      <c r="AG19" s="228"/>
      <c r="AH19" s="228"/>
      <c r="AI19" s="20"/>
    </row>
    <row r="20" spans="2:40" ht="20.25" customHeight="1" x14ac:dyDescent="0.2">
      <c r="B20" s="96" t="s">
        <v>14</v>
      </c>
      <c r="C20" s="243"/>
      <c r="D20" s="248"/>
      <c r="E20" s="249"/>
      <c r="F20" s="229" t="s">
        <v>9</v>
      </c>
      <c r="G20" s="230"/>
      <c r="H20" s="231"/>
      <c r="I20" s="22"/>
      <c r="J20" s="232" t="str">
        <f>IF(OR(K18="",K19=""),"",ROUNDDOWN(K18*K19/3600,3))</f>
        <v/>
      </c>
      <c r="K20" s="233"/>
      <c r="L20" s="233"/>
      <c r="M20" s="233"/>
      <c r="N20" s="233"/>
      <c r="O20" s="233"/>
      <c r="P20" s="234"/>
      <c r="Q20" s="235" t="s">
        <v>32</v>
      </c>
      <c r="R20" s="235"/>
      <c r="S20" s="235"/>
      <c r="T20" s="235"/>
      <c r="U20" s="235"/>
      <c r="V20" s="22"/>
      <c r="W20" s="232" t="str">
        <f>IF(OR(X18="",X19=""),"",ROUNDDOWN(X18*X19/3600,3))</f>
        <v/>
      </c>
      <c r="X20" s="233"/>
      <c r="Y20" s="233"/>
      <c r="Z20" s="233"/>
      <c r="AA20" s="233"/>
      <c r="AB20" s="233"/>
      <c r="AC20" s="234"/>
      <c r="AD20" s="235" t="s">
        <v>32</v>
      </c>
      <c r="AE20" s="235"/>
      <c r="AF20" s="235"/>
      <c r="AG20" s="235"/>
      <c r="AH20" s="235"/>
      <c r="AI20"/>
      <c r="AJ20"/>
      <c r="AK20"/>
      <c r="AL20"/>
      <c r="AM20"/>
      <c r="AN20"/>
    </row>
    <row r="21" spans="2:40" ht="20.25" customHeight="1" x14ac:dyDescent="0.2">
      <c r="B21" s="96" t="s">
        <v>26</v>
      </c>
      <c r="C21" s="173" t="s">
        <v>65</v>
      </c>
      <c r="D21" s="173"/>
      <c r="E21" s="173"/>
      <c r="F21" s="173"/>
      <c r="G21" s="173"/>
      <c r="H21" s="173"/>
      <c r="J21" s="176" t="str">
        <f>IF(AND(K16="",K19=""),"",K16+K19)</f>
        <v/>
      </c>
      <c r="K21" s="177"/>
      <c r="L21" s="177"/>
      <c r="M21" s="177"/>
      <c r="N21" s="177"/>
      <c r="O21" s="177"/>
      <c r="P21" s="178"/>
      <c r="Q21" s="172" t="s">
        <v>56</v>
      </c>
      <c r="R21" s="172"/>
      <c r="S21" s="172"/>
      <c r="T21" s="172"/>
      <c r="U21" s="172"/>
      <c r="W21" s="176" t="str">
        <f>IF(AND(X16="",X19=""),"",X16+X19)</f>
        <v/>
      </c>
      <c r="X21" s="177"/>
      <c r="Y21" s="177"/>
      <c r="Z21" s="177"/>
      <c r="AA21" s="177"/>
      <c r="AB21" s="177"/>
      <c r="AC21" s="178"/>
      <c r="AD21" s="172" t="s">
        <v>56</v>
      </c>
      <c r="AE21" s="172"/>
      <c r="AF21" s="172"/>
      <c r="AG21" s="172"/>
      <c r="AH21" s="172"/>
      <c r="AI21"/>
      <c r="AJ21"/>
      <c r="AK21"/>
      <c r="AL21"/>
      <c r="AM21"/>
      <c r="AN21"/>
    </row>
    <row r="22" spans="2:40" ht="20.25" customHeight="1" x14ac:dyDescent="0.2">
      <c r="B22" s="96" t="s">
        <v>27</v>
      </c>
      <c r="C22" s="173" t="s">
        <v>66</v>
      </c>
      <c r="D22" s="173"/>
      <c r="E22" s="173"/>
      <c r="F22" s="173"/>
      <c r="G22" s="173"/>
      <c r="H22" s="173"/>
      <c r="I22" s="24"/>
      <c r="J22" s="215" t="str">
        <f>IF(AND(J17="",J20=""),"",IF(AND(J17&lt;&gt;"",J20=""),J17,IF(AND(J17="",J20&lt;&gt;""),J20,J17+J20)))</f>
        <v/>
      </c>
      <c r="K22" s="216"/>
      <c r="L22" s="216"/>
      <c r="M22" s="216"/>
      <c r="N22" s="216"/>
      <c r="O22" s="216"/>
      <c r="P22" s="217"/>
      <c r="Q22" s="172" t="s">
        <v>32</v>
      </c>
      <c r="R22" s="172"/>
      <c r="S22" s="172"/>
      <c r="T22" s="172"/>
      <c r="U22" s="172"/>
      <c r="W22" s="215" t="str">
        <f>IF(AND(W17="",W20=""),"",IF(AND(W17&lt;&gt;"",W20=""),W17,IF(AND(W17="",W20&lt;&gt;""),W20,W17+W20)))</f>
        <v/>
      </c>
      <c r="X22" s="216"/>
      <c r="Y22" s="216"/>
      <c r="Z22" s="216"/>
      <c r="AA22" s="216"/>
      <c r="AB22" s="216"/>
      <c r="AC22" s="217"/>
      <c r="AD22" s="172" t="s">
        <v>32</v>
      </c>
      <c r="AE22" s="172"/>
      <c r="AF22" s="172"/>
      <c r="AG22" s="172"/>
      <c r="AH22" s="172"/>
      <c r="AI22"/>
      <c r="AJ22"/>
      <c r="AK22"/>
      <c r="AL22"/>
      <c r="AM22"/>
      <c r="AN22"/>
    </row>
    <row r="23" spans="2:40" ht="20.25" customHeight="1" x14ac:dyDescent="0.2">
      <c r="B23" s="102" t="s">
        <v>28</v>
      </c>
      <c r="C23" s="173" t="s">
        <v>159</v>
      </c>
      <c r="D23" s="173"/>
      <c r="E23" s="173"/>
      <c r="F23" s="173"/>
      <c r="G23" s="173"/>
      <c r="H23" s="173"/>
      <c r="I23" s="24"/>
      <c r="J23" s="25" t="s">
        <v>160</v>
      </c>
      <c r="K23" s="381"/>
      <c r="L23" s="381"/>
      <c r="M23" s="381"/>
      <c r="N23" s="381"/>
      <c r="O23" s="381"/>
      <c r="P23" s="381"/>
      <c r="Q23" s="394"/>
      <c r="R23" s="394"/>
      <c r="S23" s="394"/>
      <c r="T23" s="394"/>
      <c r="U23" s="394"/>
      <c r="W23" s="26" t="s">
        <v>41</v>
      </c>
      <c r="X23" s="398" t="str">
        <f>IF(K23="","",K23)</f>
        <v/>
      </c>
      <c r="Y23" s="398"/>
      <c r="Z23" s="398"/>
      <c r="AA23" s="398"/>
      <c r="AB23" s="398"/>
      <c r="AC23" s="398"/>
      <c r="AD23" s="179" t="str">
        <f>IF(Q23="","",Q23)</f>
        <v/>
      </c>
      <c r="AE23" s="179"/>
      <c r="AF23" s="179"/>
      <c r="AG23" s="179"/>
      <c r="AH23" s="179"/>
      <c r="AI23"/>
      <c r="AJ23"/>
      <c r="AK23"/>
      <c r="AL23"/>
      <c r="AM23"/>
      <c r="AN23"/>
    </row>
    <row r="24" spans="2:40" ht="20.25" customHeight="1" x14ac:dyDescent="0.2">
      <c r="B24" s="102" t="s">
        <v>29</v>
      </c>
      <c r="C24" s="173" t="s">
        <v>30</v>
      </c>
      <c r="D24" s="173"/>
      <c r="E24" s="173"/>
      <c r="F24" s="173"/>
      <c r="G24" s="173"/>
      <c r="H24" s="173"/>
      <c r="I24" s="24"/>
      <c r="J24" s="218" t="str">
        <f>IFERROR(ROUNDDOWN(J22/K23,3),"")</f>
        <v/>
      </c>
      <c r="K24" s="218"/>
      <c r="L24" s="218"/>
      <c r="M24" s="218"/>
      <c r="N24" s="218"/>
      <c r="O24" s="218"/>
      <c r="P24" s="215"/>
      <c r="Q24" s="236" t="s">
        <v>63</v>
      </c>
      <c r="R24" s="237"/>
      <c r="S24" s="91" t="s">
        <v>198</v>
      </c>
      <c r="T24" s="238" t="str">
        <f>IF(Q23="","",Q23)</f>
        <v/>
      </c>
      <c r="U24" s="239"/>
      <c r="W24" s="218" t="str">
        <f>IFERROR((ROUNDDOWN(W22/X23,3)),"")</f>
        <v/>
      </c>
      <c r="X24" s="218"/>
      <c r="Y24" s="218"/>
      <c r="Z24" s="218"/>
      <c r="AA24" s="218"/>
      <c r="AB24" s="218"/>
      <c r="AC24" s="218"/>
      <c r="AD24" s="236" t="s">
        <v>63</v>
      </c>
      <c r="AE24" s="237"/>
      <c r="AF24" s="91" t="s">
        <v>198</v>
      </c>
      <c r="AG24" s="238" t="str">
        <f>IF(AD23="","",AD23)</f>
        <v/>
      </c>
      <c r="AH24" s="239"/>
      <c r="AI24"/>
      <c r="AJ24"/>
      <c r="AK24"/>
      <c r="AL24"/>
      <c r="AM24"/>
      <c r="AN24"/>
    </row>
    <row r="25" spans="2:40" ht="20.25" customHeight="1" x14ac:dyDescent="0.2">
      <c r="B25" s="102" t="s">
        <v>51</v>
      </c>
      <c r="C25" s="173" t="s">
        <v>49</v>
      </c>
      <c r="D25" s="173"/>
      <c r="E25" s="173"/>
      <c r="F25" s="173"/>
      <c r="G25" s="173"/>
      <c r="H25" s="173"/>
      <c r="I25" s="24"/>
      <c r="J25" s="218" t="str">
        <f>IFERROR(ROUNDDOWN(((K15*K16+K18*K19)/J21),3),"")</f>
        <v/>
      </c>
      <c r="K25" s="218"/>
      <c r="L25" s="218"/>
      <c r="M25" s="218"/>
      <c r="N25" s="218"/>
      <c r="O25" s="218"/>
      <c r="P25" s="218"/>
      <c r="Q25" s="219" t="s">
        <v>63</v>
      </c>
      <c r="R25" s="219"/>
      <c r="S25" s="219"/>
      <c r="T25" s="219"/>
      <c r="U25" s="219"/>
      <c r="W25" s="218" t="str">
        <f>IFERROR(ROUNDDOWN(((X15*X16+X18*X19)/W21),3),"")</f>
        <v/>
      </c>
      <c r="X25" s="218"/>
      <c r="Y25" s="218"/>
      <c r="Z25" s="218"/>
      <c r="AA25" s="218"/>
      <c r="AB25" s="218"/>
      <c r="AC25" s="218"/>
      <c r="AD25" s="214" t="s">
        <v>63</v>
      </c>
      <c r="AE25" s="214"/>
      <c r="AF25" s="214"/>
      <c r="AG25" s="214"/>
      <c r="AH25" s="214"/>
      <c r="AI25"/>
      <c r="AJ25"/>
      <c r="AK25"/>
      <c r="AL25"/>
      <c r="AM25"/>
      <c r="AN25"/>
    </row>
    <row r="26" spans="2:40" ht="20.25" customHeight="1" x14ac:dyDescent="0.2">
      <c r="B26" s="102" t="s">
        <v>52</v>
      </c>
      <c r="C26" s="173" t="s">
        <v>50</v>
      </c>
      <c r="D26" s="173"/>
      <c r="E26" s="173"/>
      <c r="F26" s="173"/>
      <c r="G26" s="173"/>
      <c r="H26" s="173"/>
      <c r="I26" s="24"/>
      <c r="J26" s="218" t="str">
        <f>IFERROR(ROUNDDOWN(J21/K23,3),"")</f>
        <v/>
      </c>
      <c r="K26" s="218"/>
      <c r="L26" s="218"/>
      <c r="M26" s="218"/>
      <c r="N26" s="218"/>
      <c r="O26" s="218"/>
      <c r="P26" s="218"/>
      <c r="Q26" s="236" t="s">
        <v>56</v>
      </c>
      <c r="R26" s="237"/>
      <c r="S26" s="105" t="s">
        <v>198</v>
      </c>
      <c r="T26" s="238" t="str">
        <f>IF(Q23="","",Q23)</f>
        <v/>
      </c>
      <c r="U26" s="239"/>
      <c r="W26" s="218" t="str">
        <f>IFERROR(ROUNDDOWN(W21/X23,3),"")</f>
        <v/>
      </c>
      <c r="X26" s="218"/>
      <c r="Y26" s="218"/>
      <c r="Z26" s="218"/>
      <c r="AA26" s="218"/>
      <c r="AB26" s="218"/>
      <c r="AC26" s="218"/>
      <c r="AD26" s="236" t="s">
        <v>56</v>
      </c>
      <c r="AE26" s="237"/>
      <c r="AF26" s="105" t="s">
        <v>198</v>
      </c>
      <c r="AG26" s="238" t="str">
        <f>IF(AD23="","",AD23)</f>
        <v/>
      </c>
      <c r="AH26" s="239"/>
      <c r="AI26"/>
      <c r="AJ26"/>
      <c r="AK26"/>
      <c r="AL26"/>
      <c r="AM26"/>
      <c r="AN26"/>
    </row>
    <row r="27" spans="2:40" ht="20.25" customHeight="1" x14ac:dyDescent="0.2">
      <c r="AI27"/>
      <c r="AJ27"/>
      <c r="AK27"/>
      <c r="AL27"/>
      <c r="AM27"/>
      <c r="AN27"/>
    </row>
    <row r="28" spans="2:40" ht="20.25" customHeight="1" x14ac:dyDescent="0.2">
      <c r="B28" s="132" t="s">
        <v>54</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c r="AJ28"/>
      <c r="AK28"/>
      <c r="AL28"/>
      <c r="AM28"/>
      <c r="AN28"/>
    </row>
    <row r="29" spans="2:40" ht="20.25" customHeight="1" x14ac:dyDescent="0.2">
      <c r="B29" s="132" t="s">
        <v>53</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c r="AJ29"/>
      <c r="AK29"/>
      <c r="AL29"/>
      <c r="AM29"/>
      <c r="AN29"/>
    </row>
    <row r="30" spans="2:40" ht="18.75" customHeight="1" x14ac:dyDescent="0.2">
      <c r="AI30"/>
      <c r="AJ30"/>
      <c r="AK30"/>
      <c r="AL30"/>
      <c r="AM30"/>
      <c r="AN30"/>
    </row>
    <row r="31" spans="2:40" ht="20.25" customHeight="1" x14ac:dyDescent="0.2">
      <c r="D31" s="132" t="s">
        <v>58</v>
      </c>
      <c r="E31" s="132"/>
      <c r="F31" s="400">
        <v>2024</v>
      </c>
      <c r="G31" s="400"/>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29" t="s">
        <v>42</v>
      </c>
      <c r="E33" s="129"/>
      <c r="F33" s="129"/>
      <c r="G33" s="399"/>
      <c r="H33" s="399"/>
      <c r="I33" s="399"/>
      <c r="J33" s="399"/>
      <c r="K33" s="399"/>
      <c r="L33" s="399"/>
      <c r="M33" s="399"/>
      <c r="N33" s="399"/>
      <c r="O33" s="399"/>
      <c r="P33" s="399"/>
      <c r="Q33" s="399"/>
      <c r="R33" s="399"/>
      <c r="S33" s="399"/>
      <c r="T33" s="399"/>
      <c r="U33" s="399"/>
      <c r="V33" s="3"/>
      <c r="W33" s="32"/>
      <c r="X33" s="3"/>
      <c r="Y33" s="3"/>
      <c r="Z33" s="3"/>
      <c r="AA33" s="3"/>
      <c r="AB33" s="3"/>
      <c r="AC33" s="3"/>
      <c r="AD33" s="3"/>
      <c r="AE33" s="3"/>
      <c r="AF33" s="3"/>
      <c r="AG33" s="3"/>
      <c r="AH33" s="3"/>
    </row>
    <row r="35" spans="1:35" ht="20.25" customHeight="1" x14ac:dyDescent="0.2">
      <c r="D35" s="129" t="s">
        <v>1</v>
      </c>
      <c r="E35" s="129"/>
      <c r="F35" s="129"/>
      <c r="G35" s="399"/>
      <c r="H35" s="399"/>
      <c r="I35" s="399"/>
      <c r="J35" s="399"/>
      <c r="K35" s="399"/>
      <c r="L35" s="399"/>
      <c r="M35" s="3"/>
      <c r="N35" s="27"/>
      <c r="O35" s="3"/>
      <c r="P35" s="395" t="s">
        <v>62</v>
      </c>
      <c r="Q35" s="395"/>
      <c r="R35" s="395"/>
      <c r="S35" s="395"/>
      <c r="T35" s="395"/>
      <c r="U35" s="395"/>
      <c r="V35" s="401"/>
      <c r="W35" s="401"/>
      <c r="X35" s="401"/>
      <c r="Y35" s="401"/>
      <c r="Z35" s="401"/>
      <c r="AA35" s="401"/>
      <c r="AB35" s="401"/>
      <c r="AC35" s="401"/>
      <c r="AD35" s="401"/>
      <c r="AE35" s="401"/>
      <c r="AF35" s="401"/>
      <c r="AG35" s="3"/>
      <c r="AH35" s="3"/>
      <c r="AI35" s="24"/>
    </row>
    <row r="36" spans="1:35" ht="16.5" customHeight="1" x14ac:dyDescent="0.2">
      <c r="P36" s="130"/>
      <c r="Q36" s="130"/>
      <c r="R36" s="130"/>
      <c r="S36" s="130"/>
      <c r="T36" s="130"/>
      <c r="U36" s="130"/>
      <c r="V36" s="130"/>
      <c r="W36" s="130"/>
      <c r="X36" s="130"/>
      <c r="Y36" s="130"/>
      <c r="Z36" s="130"/>
      <c r="AA36" s="130"/>
      <c r="AB36" s="130"/>
      <c r="AC36" s="130"/>
      <c r="AD36" s="130"/>
      <c r="AE36" s="130"/>
      <c r="AF36" s="130"/>
      <c r="AG36" s="130"/>
      <c r="AH36" s="130"/>
    </row>
    <row r="37" spans="1:35" ht="20.25" customHeight="1" x14ac:dyDescent="0.2">
      <c r="D37" s="129" t="s">
        <v>43</v>
      </c>
      <c r="E37" s="129"/>
      <c r="F37" s="129"/>
      <c r="G37" s="399"/>
      <c r="H37" s="399"/>
      <c r="I37" s="399"/>
      <c r="J37" s="399"/>
      <c r="K37" s="399"/>
      <c r="L37" s="399"/>
      <c r="M37" s="399"/>
      <c r="N37" s="399"/>
      <c r="O37" s="399"/>
      <c r="P37" s="399"/>
      <c r="Q37" s="399"/>
      <c r="R37" s="399"/>
      <c r="S37" s="399"/>
      <c r="T37" s="399"/>
      <c r="U37" s="399"/>
      <c r="V37" s="399"/>
      <c r="W37" s="399"/>
      <c r="X37" s="399"/>
      <c r="Y37" s="399"/>
      <c r="Z37" s="399"/>
      <c r="AA37" s="399"/>
      <c r="AB37" s="399"/>
      <c r="AC37" s="399"/>
      <c r="AD37" s="399"/>
      <c r="AE37" s="399"/>
      <c r="AF37" s="399"/>
      <c r="AG37" s="3"/>
      <c r="AH37" s="3"/>
    </row>
    <row r="38" spans="1:35" ht="18" customHeight="1" x14ac:dyDescent="0.2"/>
    <row r="39" spans="1:35" ht="20.25" customHeight="1" x14ac:dyDescent="0.2">
      <c r="D39" s="129" t="s">
        <v>44</v>
      </c>
      <c r="E39" s="129"/>
      <c r="F39" s="129"/>
      <c r="G39" s="399"/>
      <c r="H39" s="399"/>
      <c r="I39" s="399"/>
      <c r="J39" s="399"/>
      <c r="K39" s="399"/>
      <c r="L39" s="399"/>
      <c r="M39" s="399"/>
      <c r="N39" s="399"/>
      <c r="O39" s="399"/>
      <c r="P39" s="399"/>
      <c r="Q39" s="399"/>
      <c r="R39" s="399"/>
      <c r="S39" s="399"/>
      <c r="T39" s="399"/>
      <c r="U39" s="399"/>
      <c r="V39" s="399"/>
      <c r="W39" s="399"/>
      <c r="X39" s="399"/>
      <c r="Y39" s="399"/>
      <c r="Z39" s="399"/>
      <c r="AA39" s="399"/>
      <c r="AB39" s="399"/>
      <c r="AC39" s="399"/>
      <c r="AD39" s="399"/>
      <c r="AE39" s="399"/>
      <c r="AF39" s="399"/>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396" t="s">
        <v>269</v>
      </c>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row>
    <row r="42" spans="1:35" ht="20.25" customHeight="1" x14ac:dyDescent="0.2">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row>
    <row r="43" spans="1:35" ht="20.25" customHeight="1" x14ac:dyDescent="0.2">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row>
    <row r="44" spans="1:35" ht="20.25" customHeight="1" x14ac:dyDescent="0.15">
      <c r="A44" s="111"/>
      <c r="B44" s="397" t="s">
        <v>223</v>
      </c>
      <c r="C44" s="397"/>
      <c r="D44" s="397"/>
      <c r="E44" s="397"/>
      <c r="F44" s="397"/>
      <c r="G44" s="397"/>
      <c r="H44" s="397"/>
      <c r="I44" s="397"/>
      <c r="J44" s="397"/>
      <c r="K44" s="397"/>
      <c r="L44" s="397"/>
      <c r="M44" s="397"/>
      <c r="N44" s="397"/>
      <c r="O44" s="397"/>
      <c r="P44" s="397"/>
      <c r="Q44" s="397"/>
      <c r="R44" s="397"/>
      <c r="S44" s="397"/>
      <c r="T44" s="397"/>
      <c r="U44" s="397"/>
      <c r="V44" s="397"/>
      <c r="W44" s="397"/>
      <c r="X44" s="397"/>
      <c r="Y44" s="397"/>
      <c r="Z44" s="397"/>
      <c r="AA44" s="397"/>
      <c r="AB44" s="397"/>
      <c r="AC44" s="397"/>
      <c r="AD44" s="397"/>
      <c r="AE44" s="397"/>
      <c r="AF44" s="397"/>
      <c r="AG44" s="397"/>
      <c r="AH44" s="397"/>
      <c r="AI44" s="112"/>
    </row>
    <row r="45" spans="1:35" ht="20.25" customHeight="1" thickBot="1" x14ac:dyDescent="0.25"/>
    <row r="46" spans="1:35" ht="20.25" customHeight="1" x14ac:dyDescent="0.2">
      <c r="H46" s="361" t="s">
        <v>172</v>
      </c>
      <c r="I46" s="362"/>
      <c r="J46" s="362"/>
      <c r="K46" s="362"/>
      <c r="L46" s="362"/>
      <c r="M46" s="362"/>
      <c r="N46" s="362"/>
      <c r="O46" s="361" t="str">
        <f>IF(Z46="","",IF(Z46="OK","OK","NG"))</f>
        <v/>
      </c>
      <c r="P46" s="362"/>
      <c r="Q46" s="367"/>
      <c r="R46" s="31"/>
      <c r="S46" s="342" t="s">
        <v>171</v>
      </c>
      <c r="T46" s="342"/>
      <c r="U46" s="342"/>
      <c r="V46" s="342"/>
      <c r="W46" s="342"/>
      <c r="X46" s="342"/>
      <c r="Y46" s="342"/>
      <c r="Z46" s="392" t="str">
        <f>IF(OR($J$25="",$W$25=""),"",IF(($J$25-$W$25*$W$26/$J$26)&gt;0,"OK","NG"))</f>
        <v/>
      </c>
      <c r="AA46" s="393"/>
    </row>
    <row r="47" spans="1:35" ht="20.25" customHeight="1" thickBot="1" x14ac:dyDescent="0.25">
      <c r="H47" s="363"/>
      <c r="I47" s="364"/>
      <c r="J47" s="364"/>
      <c r="K47" s="364"/>
      <c r="L47" s="364"/>
      <c r="M47" s="364"/>
      <c r="N47" s="364"/>
      <c r="O47" s="363"/>
      <c r="P47" s="364"/>
      <c r="Q47" s="368"/>
      <c r="R47" s="24"/>
    </row>
  </sheetData>
  <sheetProtection algorithmName="SHA-512" hashValue="LPfg63uE/W5YHVEeRG+gKap9YWbZsPyPiaEl87vGEWboqLDXsJ2InOhEQ9PcnAZRFnFV3aHHgBPQtOKhHHz3Rg==" saltValue="vbeRJyES1DgQxoQOIqmDVg==" spinCount="100000" sheet="1" objects="1" scenarios="1" selectLockedCells="1"/>
  <mergeCells count="108">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2024-05-10T04:54:29Z</dcterms:modified>
</cp:coreProperties>
</file>